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00" windowWidth="18810" windowHeight="6750" tabRatio="703" firstSheet="5" activeTab="10"/>
  </bookViews>
  <sheets>
    <sheet name="Laboratory Blanks" sheetId="4" r:id="rId1"/>
    <sheet name="Mercury Field Blanks" sheetId="1" r:id="rId2"/>
    <sheet name="Laboratory Standards" sheetId="2" r:id="rId3"/>
    <sheet name="Mercury SRMs" sheetId="3" r:id="rId4"/>
    <sheet name="Interlaboratory comparison" sheetId="5" r:id="rId5"/>
    <sheet name="FTHg Field RPD" sheetId="6" r:id="rId6"/>
    <sheet name="FMHg Field RPD" sheetId="7" r:id="rId7"/>
    <sheet name="PTHg RPD" sheetId="11" r:id="rId8"/>
    <sheet name="TSS RPD" sheetId="8" r:id="rId9"/>
    <sheet name="Ancillary Field Blanks" sheetId="9" r:id="rId10"/>
    <sheet name="Ancillary Field RPD" sheetId="10" r:id="rId11"/>
  </sheets>
  <calcPr calcId="145621"/>
</workbook>
</file>

<file path=xl/calcChain.xml><?xml version="1.0" encoding="utf-8"?>
<calcChain xmlns="http://schemas.openxmlformats.org/spreadsheetml/2006/main">
  <c r="E18" i="11"/>
  <c r="E16"/>
  <c r="E14"/>
  <c r="E12"/>
  <c r="E10"/>
  <c r="E8"/>
  <c r="F8" i="7"/>
  <c r="K33" i="6"/>
  <c r="K30"/>
  <c r="K28"/>
  <c r="K26"/>
  <c r="K24"/>
  <c r="K22"/>
  <c r="E21"/>
  <c r="K20"/>
  <c r="E19"/>
  <c r="K17"/>
  <c r="E17"/>
  <c r="K15"/>
  <c r="E14"/>
  <c r="K13"/>
  <c r="E12"/>
  <c r="K11"/>
  <c r="K9"/>
  <c r="E9"/>
  <c r="F22" i="5"/>
  <c r="G16"/>
  <c r="G13"/>
  <c r="G10"/>
  <c r="S9" i="3"/>
</calcChain>
</file>

<file path=xl/sharedStrings.xml><?xml version="1.0" encoding="utf-8"?>
<sst xmlns="http://schemas.openxmlformats.org/spreadsheetml/2006/main" count="1098" uniqueCount="434">
  <si>
    <t>Date</t>
  </si>
  <si>
    <t>Time</t>
  </si>
  <si>
    <t>471516122262202</t>
  </si>
  <si>
    <t>QA WA WSC PURELAB ULTRA PURE</t>
  </si>
  <si>
    <t>1458</t>
  </si>
  <si>
    <t>&lt;10</t>
  </si>
  <si>
    <t>1608</t>
  </si>
  <si>
    <t>1508</t>
  </si>
  <si>
    <t>1148</t>
  </si>
  <si>
    <t>&lt;.04</t>
  </si>
  <si>
    <t>0958</t>
  </si>
  <si>
    <t>DD-6</t>
  </si>
  <si>
    <t>0938</t>
  </si>
  <si>
    <t>Concentration (ng/L)</t>
  </si>
  <si>
    <t xml:space="preserve">Total Mercury </t>
  </si>
  <si>
    <t>Methylmercury</t>
  </si>
  <si>
    <t>USGS Site Identifier</t>
  </si>
  <si>
    <t>Field Identifier</t>
  </si>
  <si>
    <t>T-3</t>
  </si>
  <si>
    <t>T-1</t>
  </si>
  <si>
    <t xml:space="preserve">ANNAPOLIS </t>
  </si>
  <si>
    <t>Laboratory water analyzed by National Water Quality Laboratory - Unfiltered</t>
  </si>
  <si>
    <t>Field blank water analyzed by Wisconsin Mercury Research Laboratory - Filtered</t>
  </si>
  <si>
    <t>Laboratory water analyzed by Wisconsin Mercury Research Laboratory - Unfiltered</t>
  </si>
  <si>
    <t>Concentration Range</t>
  </si>
  <si>
    <t>Analyte</t>
  </si>
  <si>
    <t>Laboratory</t>
  </si>
  <si>
    <t>Method</t>
  </si>
  <si>
    <t>Units</t>
  </si>
  <si>
    <t>Inclusive Dates</t>
  </si>
  <si>
    <t>Minimum</t>
  </si>
  <si>
    <t>Maximum</t>
  </si>
  <si>
    <t>Number of samples</t>
  </si>
  <si>
    <t>Median</t>
  </si>
  <si>
    <t>Mean</t>
  </si>
  <si>
    <t>Standard Deviation</t>
  </si>
  <si>
    <t>Total Mercury, filtered</t>
  </si>
  <si>
    <t>NWQL</t>
  </si>
  <si>
    <t>CV-AFS</t>
  </si>
  <si>
    <t>ng/L</t>
  </si>
  <si>
    <r>
      <t>18</t>
    </r>
    <r>
      <rPr>
        <vertAlign val="superscript"/>
        <sz val="10"/>
        <rFont val="Calibri"/>
        <family val="2"/>
      </rPr>
      <t>(1)</t>
    </r>
  </si>
  <si>
    <t>WMRL</t>
  </si>
  <si>
    <r>
      <t>09/24/08</t>
    </r>
    <r>
      <rPr>
        <vertAlign val="superscript"/>
        <sz val="10"/>
        <color indexed="8"/>
        <rFont val="Calibri"/>
        <family val="2"/>
      </rPr>
      <t>2</t>
    </r>
  </si>
  <si>
    <t>Methyl-Mercury, filtered</t>
  </si>
  <si>
    <r>
      <t>08/14/08</t>
    </r>
    <r>
      <rPr>
        <vertAlign val="superscript"/>
        <sz val="10"/>
        <color indexed="8"/>
        <rFont val="Calibri"/>
        <family val="2"/>
      </rPr>
      <t>2</t>
    </r>
  </si>
  <si>
    <t>Total Mercury, particulate</t>
  </si>
  <si>
    <t>ng/g</t>
  </si>
  <si>
    <t>Total Iron</t>
  </si>
  <si>
    <t>ICP-OES</t>
  </si>
  <si>
    <t>µg/L</t>
  </si>
  <si>
    <t>Total Manganese</t>
  </si>
  <si>
    <t>Total Carbon, particulate</t>
  </si>
  <si>
    <t>mg/L</t>
  </si>
  <si>
    <t>Total Nitrogen, particulate</t>
  </si>
  <si>
    <t xml:space="preserve"> </t>
  </si>
  <si>
    <t>Dissolved Organic Carbon</t>
  </si>
  <si>
    <t>Ammonia</t>
  </si>
  <si>
    <t>Kone Discrete Analyzer</t>
  </si>
  <si>
    <r>
      <t>09/17/08</t>
    </r>
    <r>
      <rPr>
        <vertAlign val="superscript"/>
        <sz val="10"/>
        <color indexed="8"/>
        <rFont val="Calibri"/>
        <family val="2"/>
      </rPr>
      <t>2</t>
    </r>
  </si>
  <si>
    <r>
      <t>72</t>
    </r>
    <r>
      <rPr>
        <vertAlign val="superscript"/>
        <sz val="10"/>
        <rFont val="Calibri"/>
        <family val="2"/>
      </rPr>
      <t>(3)</t>
    </r>
  </si>
  <si>
    <r>
      <t>72</t>
    </r>
    <r>
      <rPr>
        <vertAlign val="superscript"/>
        <sz val="10"/>
        <rFont val="Calibri"/>
        <family val="2"/>
      </rPr>
      <t>(4)</t>
    </r>
  </si>
  <si>
    <r>
      <t>09/18/08</t>
    </r>
    <r>
      <rPr>
        <vertAlign val="superscript"/>
        <sz val="10"/>
        <color indexed="8"/>
        <rFont val="Calibri"/>
        <family val="2"/>
      </rPr>
      <t>2</t>
    </r>
  </si>
  <si>
    <t>Nitrite</t>
  </si>
  <si>
    <t>Nitrate + Nitrite</t>
  </si>
  <si>
    <t>Colorimetry, ASF, cadmium reduction-diazotization</t>
  </si>
  <si>
    <r>
      <t>08/25/08</t>
    </r>
    <r>
      <rPr>
        <vertAlign val="superscript"/>
        <sz val="10"/>
        <color indexed="8"/>
        <rFont val="Calibri"/>
        <family val="2"/>
      </rPr>
      <t>2</t>
    </r>
  </si>
  <si>
    <t>Orthophosphate</t>
  </si>
  <si>
    <t>9/9/2008</t>
  </si>
  <si>
    <r>
      <t>09/16/08</t>
    </r>
    <r>
      <rPr>
        <vertAlign val="superscript"/>
        <sz val="10"/>
        <color indexed="8"/>
        <rFont val="Calibri"/>
        <family val="2"/>
      </rPr>
      <t>2</t>
    </r>
  </si>
  <si>
    <t>Total Nitrogen, filtered</t>
  </si>
  <si>
    <r>
      <t>09/22/08</t>
    </r>
    <r>
      <rPr>
        <vertAlign val="superscript"/>
        <sz val="10"/>
        <color indexed="8"/>
        <rFont val="Calibri"/>
        <family val="2"/>
      </rPr>
      <t>2</t>
    </r>
  </si>
  <si>
    <t>Total Phosphorus, filtered</t>
  </si>
  <si>
    <t>Low Level, Continuous Flow Analyzer</t>
  </si>
  <si>
    <t>filtered total phosphorus</t>
  </si>
  <si>
    <t>Total Nitrogen, unfiltered</t>
  </si>
  <si>
    <r>
      <t>09/11/08</t>
    </r>
    <r>
      <rPr>
        <vertAlign val="superscript"/>
        <sz val="10"/>
        <color indexed="8"/>
        <rFont val="Calibri"/>
        <family val="2"/>
      </rPr>
      <t>2</t>
    </r>
  </si>
  <si>
    <t>unfiltered total nitrogen</t>
  </si>
  <si>
    <t>Total Phosphorus, unfiltered</t>
  </si>
  <si>
    <r>
      <t>09/19/08</t>
    </r>
    <r>
      <rPr>
        <vertAlign val="superscript"/>
        <sz val="10"/>
        <color indexed="8"/>
        <rFont val="Calibri"/>
        <family val="2"/>
      </rPr>
      <t>2</t>
    </r>
  </si>
  <si>
    <t>unfiltered total phosphorus</t>
  </si>
  <si>
    <t>Chloride</t>
  </si>
  <si>
    <t>Ion Chromatography</t>
  </si>
  <si>
    <r>
      <t>09/25/08</t>
    </r>
    <r>
      <rPr>
        <vertAlign val="superscript"/>
        <sz val="10"/>
        <color indexed="8"/>
        <rFont val="Calibri"/>
        <family val="2"/>
      </rPr>
      <t>2</t>
    </r>
  </si>
  <si>
    <t>Sulfate</t>
  </si>
  <si>
    <r>
      <t>1</t>
    </r>
    <r>
      <rPr>
        <sz val="10"/>
        <rFont val="Calibri"/>
        <family val="2"/>
      </rPr>
      <t>Includes one value of 51% recovery</t>
    </r>
  </si>
  <si>
    <r>
      <t>2</t>
    </r>
    <r>
      <rPr>
        <sz val="10"/>
        <rFont val="Calibri"/>
        <family val="2"/>
      </rPr>
      <t>Statistics include two or three days from the end of January 2009</t>
    </r>
  </si>
  <si>
    <r>
      <t>3</t>
    </r>
    <r>
      <rPr>
        <sz val="10"/>
        <rFont val="Calibri"/>
        <family val="2"/>
      </rPr>
      <t>9/11/2008 20:30 value of 166500 not included in statistics</t>
    </r>
  </si>
  <si>
    <r>
      <t>4</t>
    </r>
    <r>
      <rPr>
        <sz val="10"/>
        <rFont val="Calibri"/>
        <family val="2"/>
      </rPr>
      <t>9/11/2008 20:30 value of 333000 not included in statistics</t>
    </r>
  </si>
  <si>
    <t xml:space="preserve">Standard reference material in water </t>
  </si>
  <si>
    <t>Standard reference sample</t>
  </si>
  <si>
    <t>Site submitted under</t>
  </si>
  <si>
    <t>Dates</t>
  </si>
  <si>
    <t>Times</t>
  </si>
  <si>
    <t>Laboratory analyzed by</t>
  </si>
  <si>
    <t>Filtered mercury (ng/L)</t>
  </si>
  <si>
    <t>MPV (ng/L)</t>
  </si>
  <si>
    <t>Deviation (ng/L)</t>
  </si>
  <si>
    <t>Percent recovery (%)</t>
  </si>
  <si>
    <t>Deviation</t>
  </si>
  <si>
    <t>Percent recovery</t>
  </si>
  <si>
    <t>USGS BQS Hg-45</t>
  </si>
  <si>
    <t>OUA-204</t>
  </si>
  <si>
    <t>USGS BQS Hg-44</t>
  </si>
  <si>
    <t>Anderson</t>
  </si>
  <si>
    <t>Standard reference material on particulates</t>
  </si>
  <si>
    <t>SRM weight (mg)</t>
  </si>
  <si>
    <t>MPV (ng/mg)</t>
  </si>
  <si>
    <t>MPV Mercury Mass on filter (ng)</t>
  </si>
  <si>
    <t>IAEA-405</t>
  </si>
  <si>
    <t>OUBT - 715R</t>
  </si>
  <si>
    <t>0704</t>
  </si>
  <si>
    <t>Blackjack</t>
  </si>
  <si>
    <t>Olney</t>
  </si>
  <si>
    <t>PACS-2</t>
  </si>
  <si>
    <t>OUBT-722H</t>
  </si>
  <si>
    <t>Type of Blank</t>
  </si>
  <si>
    <t>Instrument Blank</t>
  </si>
  <si>
    <t>Blind Blank</t>
  </si>
  <si>
    <r>
      <t>µg/L</t>
    </r>
    <r>
      <rPr>
        <b/>
        <sz val="9"/>
        <color indexed="8"/>
        <rFont val="Calibri"/>
        <family val="2"/>
      </rPr>
      <t/>
    </r>
  </si>
  <si>
    <t>DOC, dissolved organic carbon</t>
  </si>
  <si>
    <r>
      <t>09/23/08</t>
    </r>
    <r>
      <rPr>
        <vertAlign val="superscript"/>
        <sz val="10"/>
        <color indexed="8"/>
        <rFont val="Calibri"/>
        <family val="2"/>
      </rPr>
      <t>1</t>
    </r>
  </si>
  <si>
    <t>Nitrate and nitrite</t>
  </si>
  <si>
    <t xml:space="preserve">Total Nitrogen, filtered </t>
  </si>
  <si>
    <r>
      <t>09/24/08</t>
    </r>
    <r>
      <rPr>
        <vertAlign val="superscript"/>
        <sz val="10"/>
        <color indexed="8"/>
        <rFont val="Calibri"/>
        <family val="2"/>
      </rPr>
      <t>1</t>
    </r>
  </si>
  <si>
    <t xml:space="preserve">Total Nitrogen, unfiltered </t>
  </si>
  <si>
    <t>Ortho-phosphate</t>
  </si>
  <si>
    <r>
      <t>09/19/08</t>
    </r>
    <r>
      <rPr>
        <vertAlign val="superscript"/>
        <sz val="10"/>
        <color indexed="8"/>
        <rFont val="Calibri"/>
        <family val="2"/>
      </rPr>
      <t>1</t>
    </r>
  </si>
  <si>
    <t xml:space="preserve">Total Phosphorous, filtered </t>
  </si>
  <si>
    <t xml:space="preserve">Total Phosphorous, unfiltered </t>
  </si>
  <si>
    <t>Particulate Inorganic Carbon</t>
  </si>
  <si>
    <r>
      <t>5/13/08</t>
    </r>
    <r>
      <rPr>
        <vertAlign val="superscript"/>
        <sz val="10"/>
        <color indexed="8"/>
        <rFont val="Calibri"/>
        <family val="2"/>
      </rPr>
      <t>2</t>
    </r>
  </si>
  <si>
    <t xml:space="preserve">Total Carbon, particulate </t>
  </si>
  <si>
    <t xml:space="preserve">Total Nitrogen, particulate </t>
  </si>
  <si>
    <t>Filtered Total Mercury</t>
  </si>
  <si>
    <r>
      <t>NWQL (</t>
    </r>
    <r>
      <rPr>
        <b/>
        <sz val="10"/>
        <color indexed="8"/>
        <rFont val="Times New Roman"/>
        <family val="1"/>
      </rPr>
      <t>µ</t>
    </r>
    <r>
      <rPr>
        <b/>
        <sz val="10"/>
        <color indexed="8"/>
        <rFont val="Calibri"/>
        <family val="2"/>
      </rPr>
      <t>g/L)</t>
    </r>
  </si>
  <si>
    <t>WMRL (ng/L)</t>
  </si>
  <si>
    <t xml:space="preserve"> OUBT-722</t>
  </si>
  <si>
    <t>--</t>
  </si>
  <si>
    <t>PSNS015</t>
  </si>
  <si>
    <t>Composite</t>
  </si>
  <si>
    <t xml:space="preserve">&lt;0.010 </t>
  </si>
  <si>
    <t xml:space="preserve">National Water Quality Laboratory </t>
  </si>
  <si>
    <t xml:space="preserve"> Wisconsin Mercury Research Laboratory</t>
  </si>
  <si>
    <t xml:space="preserve">Relative percent difference </t>
  </si>
  <si>
    <t>OUBT-722</t>
  </si>
  <si>
    <t>581</t>
  </si>
  <si>
    <t>501</t>
  </si>
  <si>
    <t>OUBT-724</t>
  </si>
  <si>
    <t>6.52</t>
  </si>
  <si>
    <t>OUBT-722M</t>
  </si>
  <si>
    <t>7.80</t>
  </si>
  <si>
    <t>Steam Plant</t>
  </si>
  <si>
    <t>108</t>
  </si>
  <si>
    <t>104</t>
  </si>
  <si>
    <t>1220</t>
  </si>
  <si>
    <t>15.8</t>
  </si>
  <si>
    <t>1221</t>
  </si>
  <si>
    <t>15.1</t>
  </si>
  <si>
    <t>Bremerton WWTP</t>
  </si>
  <si>
    <t>0650</t>
  </si>
  <si>
    <t>1.06</t>
  </si>
  <si>
    <t>0651</t>
  </si>
  <si>
    <t>.97</t>
  </si>
  <si>
    <t>1500</t>
  </si>
  <si>
    <t>1.86</t>
  </si>
  <si>
    <t>0931</t>
  </si>
  <si>
    <t>1950</t>
  </si>
  <si>
    <t>1501</t>
  </si>
  <si>
    <t>2.11</t>
  </si>
  <si>
    <t>1.78</t>
  </si>
  <si>
    <t>1.57</t>
  </si>
  <si>
    <t>T-2</t>
  </si>
  <si>
    <t>1430</t>
  </si>
  <si>
    <t>.39</t>
  </si>
  <si>
    <t>1431</t>
  </si>
  <si>
    <t>.36</t>
  </si>
  <si>
    <t>1445</t>
  </si>
  <si>
    <t>.81</t>
  </si>
  <si>
    <t>1446</t>
  </si>
  <si>
    <t>1350</t>
  </si>
  <si>
    <t>1.45</t>
  </si>
  <si>
    <t>1351</t>
  </si>
  <si>
    <t>1.72</t>
  </si>
  <si>
    <t>T-4</t>
  </si>
  <si>
    <t>1410</t>
  </si>
  <si>
    <t>2.33</t>
  </si>
  <si>
    <t>1411</t>
  </si>
  <si>
    <t>2.15</t>
  </si>
  <si>
    <r>
      <t>0.22</t>
    </r>
    <r>
      <rPr>
        <vertAlign val="superscript"/>
        <sz val="10"/>
        <color indexed="8"/>
        <rFont val="Calibri"/>
        <family val="2"/>
      </rPr>
      <t>a</t>
    </r>
  </si>
  <si>
    <t>Measure</t>
  </si>
  <si>
    <t>Percent Recovery</t>
  </si>
  <si>
    <t>CCV</t>
  </si>
  <si>
    <t xml:space="preserve">TPC </t>
  </si>
  <si>
    <t>TPC</t>
  </si>
  <si>
    <t>Blind SRS</t>
  </si>
  <si>
    <t>Type of Laboratory Measurement</t>
  </si>
  <si>
    <t>MS</t>
  </si>
  <si>
    <t>CRM</t>
  </si>
  <si>
    <t xml:space="preserve">MS </t>
  </si>
  <si>
    <t>RPD</t>
  </si>
  <si>
    <t>MS/MSD</t>
  </si>
  <si>
    <t>Filtered methyl-mercury (ng/L)</t>
  </si>
  <si>
    <t>Average Filtered methyl-mercury (ng/L)</t>
  </si>
  <si>
    <t>OUBT-718</t>
  </si>
  <si>
    <t>E.05</t>
  </si>
  <si>
    <t>WS WWTP</t>
  </si>
  <si>
    <t>I</t>
  </si>
  <si>
    <t>Total suspended solids (mg/L)</t>
  </si>
  <si>
    <t>Rep 1</t>
  </si>
  <si>
    <t>Rep 2</t>
  </si>
  <si>
    <t xml:space="preserve">Mean </t>
  </si>
  <si>
    <t xml:space="preserve">Relative Percent Difference </t>
  </si>
  <si>
    <t>Surface Water</t>
  </si>
  <si>
    <t>Laboratory replicates</t>
  </si>
  <si>
    <t>0810</t>
  </si>
  <si>
    <t>Navy City</t>
  </si>
  <si>
    <t>Field replicates</t>
  </si>
  <si>
    <t>PSNS 015</t>
  </si>
  <si>
    <t>Groundwater</t>
  </si>
  <si>
    <t>OUBT-715R</t>
  </si>
  <si>
    <t>DD-5</t>
  </si>
  <si>
    <t>OUNSC-311</t>
  </si>
  <si>
    <t>Elemental analyzer</t>
  </si>
  <si>
    <t>Nutrients</t>
  </si>
  <si>
    <t>Trace metals</t>
  </si>
  <si>
    <t>Carbon and Nitrogen</t>
  </si>
  <si>
    <t>Ammonia (mg/L as N)</t>
  </si>
  <si>
    <t xml:space="preserve"> Nitrate plus nitrite (mg/L as N)</t>
  </si>
  <si>
    <t>Nitrite (mg/L as N)</t>
  </si>
  <si>
    <t>Ortho-phosphate (mg/L as P)</t>
  </si>
  <si>
    <t xml:space="preserve"> Silica (mg/L as SiO2)</t>
  </si>
  <si>
    <t>Manganese (µg/L)</t>
  </si>
  <si>
    <t>Iron (µg/L)</t>
  </si>
  <si>
    <t>Dissolved organic carbon (mg/L)</t>
  </si>
  <si>
    <t>Total particulate carbon (mg/L)</t>
  </si>
  <si>
    <t>Particulate inorganic carbon (mg/L)</t>
  </si>
  <si>
    <t>Particulate organic carbon (mg/L)</t>
  </si>
  <si>
    <t>Total particulate nitrogen (mg/L)</t>
  </si>
  <si>
    <t>OUBT-709</t>
  </si>
  <si>
    <t>&lt;.4</t>
  </si>
  <si>
    <t>&lt;8</t>
  </si>
  <si>
    <t>E.35</t>
  </si>
  <si>
    <t>&lt;.14</t>
  </si>
  <si>
    <t>&lt;.12</t>
  </si>
  <si>
    <t xml:space="preserve">Annapolis </t>
  </si>
  <si>
    <t>-</t>
  </si>
  <si>
    <t>&lt;0.4</t>
  </si>
  <si>
    <t>OUBT-724  04/24/08 1200</t>
  </si>
  <si>
    <t>Anderson  07/15/08 1200</t>
  </si>
  <si>
    <t>Unit</t>
  </si>
  <si>
    <t>Relative percent difference</t>
  </si>
  <si>
    <t>REP 2</t>
  </si>
  <si>
    <t xml:space="preserve">Ammonia </t>
  </si>
  <si>
    <t>(mg/L as N)</t>
  </si>
  <si>
    <t>E.010</t>
  </si>
  <si>
    <t>Nitrate plus nitrite</t>
  </si>
  <si>
    <t>&lt;.002</t>
  </si>
  <si>
    <t>(mg/L as P)</t>
  </si>
  <si>
    <t xml:space="preserve"> Silica</t>
  </si>
  <si>
    <r>
      <t>(mg/L as SiO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</si>
  <si>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t>Manganese</t>
  </si>
  <si>
    <t>(µg/L)</t>
  </si>
  <si>
    <t>Iron</t>
  </si>
  <si>
    <t>Dissolved organic carbon</t>
  </si>
  <si>
    <t>(mg/L)</t>
  </si>
  <si>
    <t>Total particulate carbon</t>
  </si>
  <si>
    <t>Particulate inorganic carbon</t>
  </si>
  <si>
    <t>Particulate organic carbon</t>
  </si>
  <si>
    <t>Total particulate nitrogen</t>
  </si>
  <si>
    <t>Phosphorus filtered</t>
  </si>
  <si>
    <t>Phosphorus unfiltered</t>
  </si>
  <si>
    <t>Total Nitrogen filtered</t>
  </si>
  <si>
    <t>Total Nitrogen unfiltered</t>
  </si>
  <si>
    <t>Major Ions</t>
  </si>
  <si>
    <t>Calcium</t>
  </si>
  <si>
    <t>Magnesium</t>
  </si>
  <si>
    <t>Potassium</t>
  </si>
  <si>
    <t>Sodium</t>
  </si>
  <si>
    <t>Fluoride</t>
  </si>
  <si>
    <r>
      <t>09/17/08</t>
    </r>
    <r>
      <rPr>
        <vertAlign val="superscript"/>
        <sz val="10"/>
        <color indexed="8"/>
        <rFont val="Calibri"/>
        <family val="2"/>
      </rPr>
      <t>a</t>
    </r>
  </si>
  <si>
    <r>
      <t>09/23/08</t>
    </r>
    <r>
      <rPr>
        <vertAlign val="superscript"/>
        <sz val="10"/>
        <color indexed="8"/>
        <rFont val="Calibri"/>
        <family val="2"/>
      </rPr>
      <t>a</t>
    </r>
  </si>
  <si>
    <r>
      <t>09/10/08</t>
    </r>
    <r>
      <rPr>
        <vertAlign val="superscript"/>
        <sz val="10"/>
        <color indexed="8"/>
        <rFont val="Calibri"/>
        <family val="2"/>
      </rPr>
      <t>a</t>
    </r>
  </si>
  <si>
    <r>
      <t>09/24/08</t>
    </r>
    <r>
      <rPr>
        <vertAlign val="superscript"/>
        <sz val="10"/>
        <color indexed="8"/>
        <rFont val="Calibri"/>
        <family val="2"/>
      </rPr>
      <t>a</t>
    </r>
  </si>
  <si>
    <r>
      <t>09/11/08</t>
    </r>
    <r>
      <rPr>
        <vertAlign val="superscript"/>
        <sz val="10"/>
        <color indexed="8"/>
        <rFont val="Calibri"/>
        <family val="2"/>
      </rPr>
      <t>a</t>
    </r>
  </si>
  <si>
    <r>
      <t>09/04/08</t>
    </r>
    <r>
      <rPr>
        <vertAlign val="superscript"/>
        <sz val="10"/>
        <color indexed="8"/>
        <rFont val="Calibri"/>
        <family val="2"/>
      </rPr>
      <t>a</t>
    </r>
  </si>
  <si>
    <r>
      <t>8/24/2009</t>
    </r>
    <r>
      <rPr>
        <vertAlign val="superscript"/>
        <sz val="10"/>
        <color indexed="8"/>
        <rFont val="Calibri"/>
        <family val="2"/>
      </rPr>
      <t>a,b</t>
    </r>
  </si>
  <si>
    <r>
      <t>8/24/2009</t>
    </r>
    <r>
      <rPr>
        <vertAlign val="superscript"/>
        <sz val="10"/>
        <color indexed="8"/>
        <rFont val="Calibri"/>
        <family val="2"/>
      </rPr>
      <t>a,b</t>
    </r>
    <r>
      <rPr>
        <sz val="10"/>
        <color indexed="8"/>
        <rFont val="Calibri"/>
        <family val="2"/>
      </rPr>
      <t xml:space="preserve"> </t>
    </r>
  </si>
  <si>
    <r>
      <t>07/22/08</t>
    </r>
    <r>
      <rPr>
        <vertAlign val="superscript"/>
        <sz val="10"/>
        <color indexed="8"/>
        <rFont val="Calibri"/>
        <family val="2"/>
      </rPr>
      <t>a</t>
    </r>
  </si>
  <si>
    <r>
      <t>b</t>
    </r>
    <r>
      <rPr>
        <sz val="10"/>
        <color indexed="8"/>
        <rFont val="Calibri"/>
        <family val="2"/>
      </rPr>
      <t xml:space="preserve"> Based on nominal volume of 150 mL</t>
    </r>
  </si>
  <si>
    <r>
      <t xml:space="preserve">a </t>
    </r>
    <r>
      <rPr>
        <sz val="10"/>
        <color indexed="8"/>
        <rFont val="Calibri"/>
        <family val="2"/>
      </rPr>
      <t>Statistics include two or three days from the end of January 2009</t>
    </r>
  </si>
  <si>
    <t>1030</t>
  </si>
  <si>
    <t>1031</t>
  </si>
  <si>
    <t>0811</t>
  </si>
  <si>
    <t>1330</t>
  </si>
  <si>
    <t>1331</t>
  </si>
  <si>
    <t>1200</t>
  </si>
  <si>
    <t>1201</t>
  </si>
  <si>
    <t>Particulate total  mercury (ng/L)</t>
  </si>
  <si>
    <t>Filtered nutrients</t>
  </si>
  <si>
    <t>Toal particulate carbon and nitrogen</t>
  </si>
  <si>
    <t>Total phosphorus and nitrogen</t>
  </si>
  <si>
    <t>SRM</t>
  </si>
  <si>
    <t xml:space="preserve">CCV </t>
  </si>
  <si>
    <t>TPC HIGH</t>
  </si>
  <si>
    <t>TPC MED</t>
  </si>
  <si>
    <t>TPC LOW</t>
  </si>
  <si>
    <t xml:space="preserve">Blind SRS </t>
  </si>
  <si>
    <t>LCS HIGH</t>
  </si>
  <si>
    <t>LCS MED</t>
  </si>
  <si>
    <t>LCS LOW</t>
  </si>
  <si>
    <t>Blind SRS HIGH</t>
  </si>
  <si>
    <t>Blind SRS LOW</t>
  </si>
  <si>
    <t>DigCk</t>
  </si>
  <si>
    <t>IC</t>
  </si>
  <si>
    <r>
      <t>08/14/08</t>
    </r>
    <r>
      <rPr>
        <vertAlign val="superscript"/>
        <sz val="10"/>
        <color indexed="8"/>
        <rFont val="Calibri"/>
        <family val="2"/>
      </rPr>
      <t>a</t>
    </r>
  </si>
  <si>
    <t>ng/filter</t>
  </si>
  <si>
    <t>ultra violet (UV)-promoted persulfate oxidation and infrared spectrometry</t>
  </si>
  <si>
    <r>
      <t>[</t>
    </r>
    <r>
      <rPr>
        <b/>
        <sz val="10"/>
        <color indexed="8"/>
        <rFont val="Calibri"/>
        <family val="2"/>
      </rPr>
      <t>Abbreviations:</t>
    </r>
    <r>
      <rPr>
        <sz val="10"/>
        <color indexed="8"/>
        <rFont val="Calibri"/>
        <family val="2"/>
      </rPr>
      <t xml:space="preserve"> NWQL, National Water Quality Laboratory; WMRL, Wisconsin Mercury Research Laboratory; CV-AFS, cold vapor atomic fluorescence spectrometry; ICP-OES, inductively coupled plasma optical emission spectrometry; UV, ultra violet; IR, infrared spectrometry; IC, ion chromatography; ng/L, nanogram per liter; mg/L, milligram per liter</t>
    </r>
    <r>
      <rPr>
        <sz val="10"/>
        <rFont val="Calibri"/>
        <family val="2"/>
      </rPr>
      <t>; µg/L; microgram per liter]</t>
    </r>
  </si>
  <si>
    <t>UV promoted persulfate oxidation and IR</t>
  </si>
  <si>
    <t>Long-term LAC</t>
  </si>
  <si>
    <t>40.9 - 55.5</t>
  </si>
  <si>
    <t>81.5 - 114</t>
  </si>
  <si>
    <t>4.76 - 4.98</t>
  </si>
  <si>
    <t>2.25 - 2.6575</t>
  </si>
  <si>
    <t>0.968 - 1.046</t>
  </si>
  <si>
    <t>4.77 - 5.48</t>
  </si>
  <si>
    <t>7.19 - 10.2</t>
  </si>
  <si>
    <t>135.8 - 273.54</t>
  </si>
  <si>
    <t>0.8 - 0.98</t>
  </si>
  <si>
    <t>234 - 266</t>
  </si>
  <si>
    <t>4.47 - 8.68</t>
  </si>
  <si>
    <t>16.48 - 36.9</t>
  </si>
  <si>
    <t>4.04 - 5.80</t>
  </si>
  <si>
    <t>8.6 - 11.2</t>
  </si>
  <si>
    <t>18.3 - 22.3</t>
  </si>
  <si>
    <t>27.4 - 33.9</t>
  </si>
  <si>
    <t>4.2953 - 4.9621</t>
  </si>
  <si>
    <t>1.4469 - 12.7005</t>
  </si>
  <si>
    <t>0.56687 - 0.6176</t>
  </si>
  <si>
    <t>0.56807 - 0.60191</t>
  </si>
  <si>
    <t>0.27534 - 0.29619</t>
  </si>
  <si>
    <t>0.06476 - 0.09903</t>
  </si>
  <si>
    <t>0.22866 - 1.18252</t>
  </si>
  <si>
    <t>0.11668 - 0.12554</t>
  </si>
  <si>
    <t>0.16048 - 0.17029</t>
  </si>
  <si>
    <t>0.07892 - 0.0847</t>
  </si>
  <si>
    <t>0.01966 - 0.0214</t>
  </si>
  <si>
    <t>0.495 - 0.512</t>
  </si>
  <si>
    <t>0.733 - 0.782</t>
  </si>
  <si>
    <t>0.484 - 0.519</t>
  </si>
  <si>
    <t>0.121 - 0.129</t>
  </si>
  <si>
    <t>0.2377 - 0.374</t>
  </si>
  <si>
    <t>0.0706 - 0.108</t>
  </si>
  <si>
    <t>0.11848 - 0.12928</t>
  </si>
  <si>
    <t>0.16112 - 0.17345</t>
  </si>
  <si>
    <t>0.07853 - 0.0881</t>
  </si>
  <si>
    <t>0.01704 - 0.02324</t>
  </si>
  <si>
    <t>0.56604 - 0.64977</t>
  </si>
  <si>
    <t>0.17597 - 0.27919</t>
  </si>
  <si>
    <t>3.525 - 3.975</t>
  </si>
  <si>
    <t>3.82 - 4.121</t>
  </si>
  <si>
    <t>3.587 - 3.715</t>
  </si>
  <si>
    <t>1.745 - 1.978</t>
  </si>
  <si>
    <t>0.345 - 0.398</t>
  </si>
  <si>
    <t>0.1434 - 0.1587</t>
  </si>
  <si>
    <t>0.1679 - 0.1799</t>
  </si>
  <si>
    <t>0.1171 - 0.1279</t>
  </si>
  <si>
    <t>0.0221 - 0.0266</t>
  </si>
  <si>
    <t>0.2873 - 0.2929</t>
  </si>
  <si>
    <t>0.0568 - 0.0656</t>
  </si>
  <si>
    <t>3.4875 - 3.9</t>
  </si>
  <si>
    <t>3.81 - 4.093</t>
  </si>
  <si>
    <t>3.478 - 3.835</t>
  </si>
  <si>
    <t>1.725 - 1.898</t>
  </si>
  <si>
    <t>0.324 - 0.415</t>
  </si>
  <si>
    <t>1.523 - 1.806</t>
  </si>
  <si>
    <t>0.346 - 1.005</t>
  </si>
  <si>
    <t>0.1447 - 0.1645</t>
  </si>
  <si>
    <t>0.1617 - 0.1875</t>
  </si>
  <si>
    <t>0.1163 - 0.1282</t>
  </si>
  <si>
    <t>0.0217 - 0.0261</t>
  </si>
  <si>
    <t>0.2867 - 0.419</t>
  </si>
  <si>
    <t>0.0588 - 0.0663</t>
  </si>
  <si>
    <t>68.6 - 72.3</t>
  </si>
  <si>
    <t>31.818 - 35.171</t>
  </si>
  <si>
    <t>9.88 - 10.79</t>
  </si>
  <si>
    <t>4.407 - 7.917</t>
  </si>
  <si>
    <t>41.904 - 51.555</t>
  </si>
  <si>
    <t>12.409 - 26.893</t>
  </si>
  <si>
    <t>55.323 - 143.333</t>
  </si>
  <si>
    <t>7.763 - 30.819</t>
  </si>
  <si>
    <t>3.199*</t>
  </si>
  <si>
    <t>1.867*</t>
  </si>
  <si>
    <t>0.183*</t>
  </si>
  <si>
    <t>1.843*</t>
  </si>
  <si>
    <t>24.943*</t>
  </si>
  <si>
    <t>4.068*</t>
  </si>
  <si>
    <t>1.38*</t>
  </si>
  <si>
    <t>0.172*</t>
  </si>
  <si>
    <t>1.761*</t>
  </si>
  <si>
    <t>23.088*</t>
  </si>
  <si>
    <t>0.002*</t>
  </si>
  <si>
    <t>&lt;.001*</t>
  </si>
  <si>
    <t>0.033*</t>
  </si>
  <si>
    <r>
      <t>a</t>
    </r>
    <r>
      <rPr>
        <sz val="10"/>
        <color indexed="8"/>
        <rFont val="Calibri"/>
        <family val="2"/>
      </rPr>
      <t>Taken in association with the tumble core control experiment and after field operations.</t>
    </r>
  </si>
  <si>
    <t>Field Identifer</t>
  </si>
  <si>
    <t>* analysis perfomed at UW Oceanography laboratory</t>
  </si>
  <si>
    <t xml:space="preserve">Discrepancy between NWQL and WMRL results- all filtered total mercury data from study disregarded </t>
  </si>
  <si>
    <t>Appendix B.  Total mercury and methylmercury in laboratory and field blank water, Watershed Sources Project, Sinclair Inlet, Washington December 2007 through May 2010.</t>
  </si>
  <si>
    <t>Appendix B. Total mercury and particulate mercury in standard reference samples; Watershed Sources Project, Sinclair Inlet, Washington, January through July 2008.</t>
  </si>
  <si>
    <t>Appendix B.  Field replicates of total mercury in water samples, Watershed Sources Project, Sinclair Inlet, Washinton, February through July, 2008.</t>
  </si>
  <si>
    <t>Appendix B.  Field replicates of methylmercury in water samples, Watershed Sources Project, Sinclair Inlet, Washington, April through July, 2008.</t>
  </si>
  <si>
    <t>Appendix B.  Field replicates of particulate mercury in water samples, Watershed Sources Project, Sinclair Inlet, Washington, April through July, 2008.</t>
  </si>
  <si>
    <t>Appendix B.  Laboratory and field replicates of total suspended solids in water samples, Watershed Sources Project, Sinclair Inlet, Washington, January 2008 through January 2009.</t>
  </si>
  <si>
    <t>Appendix B.  Selected constituents in field blank samples, Watershed Sources Project, Sinclair Inlet, Washington,  April through July 2008.</t>
  </si>
  <si>
    <t>Appendix B.  Field replicates of selected constituents in water samples, Watershed Sources Project, Sinclair Inlet, Washington, April through July 2008.</t>
  </si>
  <si>
    <r>
      <t xml:space="preserve">[QA WA WSC PURELAB ULTRA PURE, Washington Water Science Center Purelab Ultra Pure water system,  DD, dry dock; T, temporary well; (see Appendix A for complete description of station names and field Identifiers). </t>
    </r>
    <r>
      <rPr>
        <b/>
        <sz val="9"/>
        <color indexed="8"/>
        <rFont val="Calibri"/>
        <family val="2"/>
      </rPr>
      <t>USGS Site identifier:</t>
    </r>
    <r>
      <rPr>
        <sz val="9"/>
        <color indexed="8"/>
        <rFont val="Calibri"/>
        <family val="2"/>
      </rPr>
      <t xml:space="preserve"> Unique number for each site based on latitude and longitude of the site.  First six digits are latitude, next seven digits are longitude, and final two digits are a sequence number to uniquely identify each site.</t>
    </r>
    <r>
      <rPr>
        <b/>
        <sz val="9"/>
        <color indexed="8"/>
        <rFont val="Calibri"/>
        <family val="2"/>
      </rPr>
      <t xml:space="preserve"> Abbreviations:</t>
    </r>
    <r>
      <rPr>
        <sz val="9"/>
        <color indexed="8"/>
        <rFont val="Calibri"/>
        <family val="2"/>
      </rPr>
      <t xml:space="preserve"> ng/L, nanograms per liter] </t>
    </r>
  </si>
  <si>
    <r>
      <t xml:space="preserve">[OUBT, Operable Unit B Terrestrial; OUNSC, Operable Unit Naval Supply Center; DD, Dry Dock; WS, West Sound; WWTP, waste water treatment plant; PSNS, Puget Sound Naval Shipyard (see Appendix A for complete description of station names and field Identifiers).  </t>
    </r>
    <r>
      <rPr>
        <b/>
        <sz val="9"/>
        <rFont val="Calibri"/>
        <family val="2"/>
      </rPr>
      <t>Abbreviations:</t>
    </r>
    <r>
      <rPr>
        <sz val="9"/>
        <rFont val="Calibri"/>
        <family val="2"/>
      </rPr>
      <t xml:space="preserve"> mg/L, milligrams per liter; Rep, replicate]</t>
    </r>
  </si>
  <si>
    <r>
      <t>[</t>
    </r>
    <r>
      <rPr>
        <sz val="9"/>
        <rFont val="Calibri"/>
        <family val="2"/>
      </rPr>
      <t xml:space="preserve">OUBT, Operable Unit B Terrestrial; OUNSC (see Appendix A for complete description of station names and field Identifiers). </t>
    </r>
    <r>
      <rPr>
        <b/>
        <sz val="9"/>
        <rFont val="Calibri"/>
        <family val="2"/>
      </rPr>
      <t>Abbreviations</t>
    </r>
    <r>
      <rPr>
        <sz val="9"/>
        <rFont val="Calibri"/>
        <family val="2"/>
      </rPr>
      <t>; N, nitrogen; P, phosphorus; SiO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 xml:space="preserve">, silicon dioxide; mg/L,  milligram per liter; µg/L, microgram per liter; E, estimated; &lt;, less than; -, not applicable]. </t>
    </r>
  </si>
  <si>
    <t>Filtered total mercury (ng/L)</t>
  </si>
  <si>
    <t xml:space="preserve">Anderson </t>
  </si>
  <si>
    <t>Reported mercury mass on filter (ng)</t>
  </si>
  <si>
    <t>Type of standard</t>
  </si>
  <si>
    <t>SRS</t>
  </si>
  <si>
    <t xml:space="preserve">Appendix B.  Interlaboratory comparison of total mercury in water samples, Watershed Sources Project, Sinclair Inlet, Washington, June 2008 through March 2010. </t>
  </si>
  <si>
    <t>Appendix B.  Results of laboratory standards, Watershed Sources Project, Sinclair Inlet, Washington, January through November 2009.</t>
  </si>
  <si>
    <t xml:space="preserve">Appendix B.  Results of laboratory blanks in water samples, Watershed Sources Project, Sinclair Inlet, Washington, January 2008 through October 2009. </t>
  </si>
  <si>
    <r>
      <t>[</t>
    </r>
    <r>
      <rPr>
        <sz val="9"/>
        <rFont val="Calibri"/>
        <family val="2"/>
      </rPr>
      <t xml:space="preserve">OUBT, Operable Unit B Terrestrial; WS WWTP, West Sound waste water treatment plant (see Appendix A for complete description of station names and field Identifiers). </t>
    </r>
    <r>
      <rPr>
        <b/>
        <sz val="9"/>
        <rFont val="Calibri"/>
        <family val="2"/>
      </rPr>
      <t>Abbreviations:</t>
    </r>
    <r>
      <rPr>
        <sz val="9"/>
        <rFont val="Calibri"/>
        <family val="2"/>
      </rPr>
      <t xml:space="preserve"> ng/L; nanograms per liter ]</t>
    </r>
  </si>
  <si>
    <r>
      <t xml:space="preserve">[OUBT, Operable Unit B Terrestrial; WS WWTP, West Sound waste water treatment plant, (see Appendix A for complete description of station names and field Identifiers).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ng/L, nanograms per liter; E, estimated; </t>
    </r>
    <r>
      <rPr>
        <b/>
        <sz val="9"/>
        <color indexed="8"/>
        <rFont val="Calibri"/>
        <family val="2"/>
      </rPr>
      <t>I</t>
    </r>
    <r>
      <rPr>
        <sz val="9"/>
        <color indexed="8"/>
        <rFont val="Calibri"/>
        <family val="2"/>
      </rPr>
      <t>, identical value at the lowest reported digit; --, not applicable]</t>
    </r>
  </si>
  <si>
    <r>
      <t xml:space="preserve">[OUBT, Operable Unit B Terrestrial; WWTP, waste water treatment plant; T, Temporary Well;  (see Appendix A for complete description of station names and field Identifiers); </t>
    </r>
    <r>
      <rPr>
        <b/>
        <sz val="9"/>
        <rFont val="Calibri"/>
        <family val="2"/>
      </rPr>
      <t>Abbreviations</t>
    </r>
    <r>
      <rPr>
        <sz val="9"/>
        <rFont val="Calibri"/>
        <family val="2"/>
      </rPr>
      <t>: ng/L, nanograms per liter]</t>
    </r>
  </si>
  <si>
    <r>
      <t xml:space="preserve">[OUBT, Operable Unit B Terrestrial; PSNS, Puget Sound Naval Shipyard (see Appendix A for complete description of station names and field Identifiers).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µg/L, micrograms per liter; ng/L, nanograms per liter; NWQL, National Water Quality Laboratory; WMRL, Wisconsin Mercury Research Laboratory]</t>
    </r>
  </si>
  <si>
    <r>
      <t xml:space="preserve">[OUA, Operable Unit A; OUBT, Operable Unit B Terrestrial (see Appendix A for complete description of station names and field Identifiers);  </t>
    </r>
    <r>
      <rPr>
        <b/>
        <sz val="10"/>
        <rFont val="Calibri"/>
        <family val="2"/>
      </rPr>
      <t>Abbreviations:</t>
    </r>
    <r>
      <rPr>
        <sz val="10"/>
        <rFont val="Calibri"/>
        <family val="2"/>
      </rPr>
      <t xml:space="preserve"> NWQL, National Water Quality Laboratory; WMRL, Wisconsin Mercury Research Laboratory; ng/L, nanograms per liter; MPV, most probable value; SRM, Standard reference material;  ng/L , nanograms per liter; ng/mg, nanograms per milligram; %, percent].</t>
    </r>
  </si>
  <si>
    <r>
      <t>[</t>
    </r>
    <r>
      <rPr>
        <b/>
        <sz val="10"/>
        <color indexed="8"/>
        <rFont val="Calibri"/>
        <family val="2"/>
      </rPr>
      <t>Abbreviations:</t>
    </r>
    <r>
      <rPr>
        <sz val="10"/>
        <color indexed="8"/>
        <rFont val="Calibri"/>
        <family val="2"/>
      </rPr>
      <t xml:space="preserve"> NWQL, National Water Quality Laboratory; WMRL, Wisconsin Mercury Research Laboratory; CV-AFS, cold vapor atomic fluorescence spectrometry; ICP-OES, inductively coupled plasma optical emission spectrometry; CCV, continuous calibration verification sample;  TPC, third party control; SRS, standard reference water sample; MS, matrix spike; MSD, matrix spike duplicate; CRM, certified reference material; SRM, standard reference material;</t>
    </r>
    <r>
      <rPr>
        <sz val="10"/>
        <rFont val="Calibri"/>
        <family val="2"/>
      </rPr>
      <t xml:space="preserve"> DigCk, digestion check; LCS, laboratory control sample; LAC, laboratory accuracy check; </t>
    </r>
    <r>
      <rPr>
        <sz val="10"/>
        <color indexed="8"/>
        <rFont val="Calibri"/>
        <family val="2"/>
      </rPr>
      <t>ng/L, nanogram per liter; mg/L, milligram per liter; µg/L; microgram per liter;—, not applicable]</t>
    </r>
  </si>
  <si>
    <r>
      <t xml:space="preserve">[OUBT, Operable Unit B terrestrial (see Appendix A for complete description of station names and field identifers).  </t>
    </r>
    <r>
      <rPr>
        <b/>
        <sz val="9"/>
        <rFont val="Calibri"/>
        <family val="2"/>
      </rPr>
      <t xml:space="preserve">Abbreviations: </t>
    </r>
    <r>
      <rPr>
        <sz val="9"/>
        <rFont val="Calibri"/>
        <family val="2"/>
      </rPr>
      <t>Rep, replicate; N, nitrogen; P, phosphorus; SiO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 xml:space="preserve">, silica dioxide; mg/L, milligram per liter; µg/L, microgram per liter; E, estimated; &lt;, less than; -, not applicable; I, duplicates values are identical to lowest digit of the reporting level]. </t>
    </r>
  </si>
</sst>
</file>

<file path=xl/styles.xml><?xml version="1.0" encoding="utf-8"?>
<styleSheet xmlns="http://schemas.openxmlformats.org/spreadsheetml/2006/main">
  <numFmts count="9">
    <numFmt numFmtId="164" formatCode="mm/dd/yy;@"/>
    <numFmt numFmtId="165" formatCode="0.0"/>
    <numFmt numFmtId="166" formatCode="0.000"/>
    <numFmt numFmtId="167" formatCode="mmm\ d\ yyyy"/>
    <numFmt numFmtId="168" formatCode="0000"/>
    <numFmt numFmtId="169" formatCode="mmmm\ d\,\ yyyy"/>
    <numFmt numFmtId="170" formatCode=".000"/>
    <numFmt numFmtId="171" formatCode=".00"/>
    <numFmt numFmtId="172" formatCode="mm\-dd\-yy"/>
  </numFmts>
  <fonts count="3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Verdana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vertAlign val="subscript"/>
      <sz val="9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bscript"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29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/>
    <xf numFmtId="0" fontId="4" fillId="0" borderId="0" xfId="0" applyFont="1" applyAlignment="1">
      <alignment horizontal="left" wrapText="1"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4" xfId="0" applyBorder="1"/>
    <xf numFmtId="0" fontId="3" fillId="0" borderId="5" xfId="0" applyFont="1" applyBorder="1"/>
    <xf numFmtId="0" fontId="0" fillId="0" borderId="3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6" fillId="2" borderId="6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indent="2"/>
    </xf>
    <xf numFmtId="165" fontId="8" fillId="0" borderId="0" xfId="0" applyNumberFormat="1" applyFont="1" applyAlignment="1">
      <alignment horizontal="right" indent="1"/>
    </xf>
    <xf numFmtId="0" fontId="3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5" fontId="8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indent="2"/>
    </xf>
    <xf numFmtId="165" fontId="8" fillId="0" borderId="1" xfId="0" applyNumberFormat="1" applyFont="1" applyBorder="1" applyAlignment="1">
      <alignment horizontal="right" indent="1"/>
    </xf>
    <xf numFmtId="0" fontId="10" fillId="0" borderId="0" xfId="0" applyFont="1"/>
    <xf numFmtId="0" fontId="6" fillId="0" borderId="0" xfId="0" applyFont="1" applyBorder="1" applyAlignment="1">
      <alignment wrapText="1"/>
    </xf>
    <xf numFmtId="0" fontId="8" fillId="0" borderId="0" xfId="0" applyFont="1" applyBorder="1"/>
    <xf numFmtId="0" fontId="12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/>
    <xf numFmtId="1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1" fillId="0" borderId="0" xfId="0" applyFont="1"/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/>
    <xf numFmtId="49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Fill="1"/>
    <xf numFmtId="49" fontId="0" fillId="0" borderId="0" xfId="0" applyNumberForma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7" fillId="0" borderId="0" xfId="0" applyFont="1"/>
    <xf numFmtId="0" fontId="12" fillId="0" borderId="0" xfId="0" applyFont="1" applyAlignment="1">
      <alignment wrapText="1"/>
    </xf>
    <xf numFmtId="0" fontId="18" fillId="0" borderId="0" xfId="0" applyFont="1" applyAlignment="1">
      <alignment wrapText="1"/>
    </xf>
    <xf numFmtId="165" fontId="6" fillId="0" borderId="9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 wrapText="1"/>
    </xf>
    <xf numFmtId="0" fontId="3" fillId="0" borderId="0" xfId="0" applyFont="1" applyAlignment="1"/>
    <xf numFmtId="0" fontId="8" fillId="0" borderId="0" xfId="0" applyFont="1" applyBorder="1" applyAlignment="1">
      <alignment horizontal="left"/>
    </xf>
    <xf numFmtId="165" fontId="8" fillId="0" borderId="0" xfId="0" quotePrefix="1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" xfId="0" applyFont="1" applyFill="1" applyBorder="1"/>
    <xf numFmtId="165" fontId="6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8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19" fillId="0" borderId="0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16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169" fontId="8" fillId="0" borderId="0" xfId="0" applyNumberFormat="1" applyFont="1" applyBorder="1"/>
    <xf numFmtId="2" fontId="8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Continuous"/>
    </xf>
    <xf numFmtId="165" fontId="8" fillId="0" borderId="0" xfId="0" applyNumberFormat="1" applyFont="1" applyBorder="1" applyAlignment="1">
      <alignment horizontal="centerContinuous"/>
    </xf>
    <xf numFmtId="166" fontId="6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Continuous"/>
    </xf>
    <xf numFmtId="170" fontId="8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65" fontId="6" fillId="0" borderId="0" xfId="0" applyNumberFormat="1" applyFont="1" applyBorder="1" applyAlignment="1">
      <alignment horizontal="centerContinuous"/>
    </xf>
    <xf numFmtId="165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Continuous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71" fontId="8" fillId="0" borderId="0" xfId="0" applyNumberFormat="1" applyFont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 wrapText="1"/>
    </xf>
    <xf numFmtId="0" fontId="0" fillId="0" borderId="1" xfId="0" applyBorder="1"/>
    <xf numFmtId="169" fontId="8" fillId="0" borderId="1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28" fillId="0" borderId="0" xfId="0" applyFont="1"/>
    <xf numFmtId="167" fontId="28" fillId="0" borderId="0" xfId="0" applyNumberFormat="1" applyFont="1" applyAlignment="1">
      <alignment horizontal="center"/>
    </xf>
    <xf numFmtId="165" fontId="6" fillId="0" borderId="0" xfId="0" applyNumberFormat="1" applyFont="1"/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2" fillId="0" borderId="0" xfId="0" applyFont="1" applyBorder="1" applyAlignment="1">
      <alignment horizontal="center" wrapText="1"/>
    </xf>
    <xf numFmtId="14" fontId="8" fillId="0" borderId="1" xfId="0" applyNumberFormat="1" applyFont="1" applyBorder="1"/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2" borderId="7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/>
    <xf numFmtId="0" fontId="1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2" borderId="7" xfId="0" applyFont="1" applyFill="1" applyBorder="1" applyAlignment="1">
      <alignment horizontal="center"/>
    </xf>
    <xf numFmtId="0" fontId="8" fillId="2" borderId="7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6" fillId="2" borderId="7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0" fontId="21" fillId="0" borderId="0" xfId="0" applyFont="1" applyFill="1" applyAlignment="1">
      <alignment wrapText="1"/>
    </xf>
    <xf numFmtId="0" fontId="19" fillId="0" borderId="2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12" fillId="2" borderId="7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/>
    <xf numFmtId="0" fontId="19" fillId="0" borderId="2" xfId="0" applyFont="1" applyBorder="1" applyAlignment="1">
      <alignment wrapText="1"/>
    </xf>
    <xf numFmtId="0" fontId="26" fillId="2" borderId="7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 wrapText="1"/>
    </xf>
    <xf numFmtId="0" fontId="26" fillId="2" borderId="7" xfId="0" applyFont="1" applyFill="1" applyBorder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opLeftCell="A4" workbookViewId="0">
      <selection activeCell="A56" sqref="A56:A57"/>
    </sheetView>
  </sheetViews>
  <sheetFormatPr defaultRowHeight="12"/>
  <cols>
    <col min="1" max="1" width="16.42578125" style="69" customWidth="1"/>
    <col min="2" max="2" width="10.7109375" style="69" customWidth="1"/>
    <col min="3" max="3" width="20.28515625" style="26" customWidth="1"/>
    <col min="4" max="4" width="15" style="70" customWidth="1"/>
    <col min="5" max="5" width="1" style="69" customWidth="1"/>
    <col min="6" max="6" width="9.140625" style="69"/>
    <col min="7" max="7" width="1.140625" style="69" customWidth="1"/>
    <col min="8" max="8" width="10.28515625" style="69" customWidth="1"/>
    <col min="9" max="9" width="11.85546875" style="69" customWidth="1"/>
    <col min="10" max="10" width="1.28515625" style="69" customWidth="1"/>
    <col min="11" max="11" width="11.85546875" style="71" customWidth="1"/>
    <col min="12" max="12" width="1.28515625" style="71" customWidth="1"/>
    <col min="13" max="13" width="13.85546875" style="71" customWidth="1"/>
    <col min="14" max="15" width="9.140625" style="26"/>
    <col min="16" max="16" width="10.85546875" style="26" customWidth="1"/>
    <col min="17" max="18" width="10.5703125" style="26" customWidth="1"/>
    <col min="19" max="16384" width="9.140625" style="69"/>
  </cols>
  <sheetData>
    <row r="1" spans="1:21" ht="30" customHeight="1">
      <c r="A1" s="236" t="s">
        <v>426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3" spans="1:21" ht="34.5" customHeight="1">
      <c r="A3" s="231" t="s">
        <v>317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8"/>
      <c r="M3" s="238"/>
      <c r="N3" s="238"/>
      <c r="O3" s="238"/>
      <c r="P3" s="238"/>
      <c r="Q3" s="238"/>
      <c r="R3" s="72"/>
    </row>
    <row r="5" spans="1:21" ht="12.75">
      <c r="A5" s="5"/>
      <c r="B5" s="5"/>
      <c r="C5" s="90"/>
      <c r="D5" s="73"/>
      <c r="E5" s="5"/>
      <c r="F5" s="5"/>
      <c r="G5" s="5"/>
      <c r="H5" s="5"/>
      <c r="I5" s="5"/>
      <c r="J5" s="5"/>
      <c r="K5" s="74"/>
      <c r="L5" s="74"/>
      <c r="M5" s="74"/>
      <c r="N5" s="74"/>
      <c r="O5" s="74"/>
      <c r="P5" s="74"/>
      <c r="Q5" s="74"/>
      <c r="R5" s="75"/>
    </row>
    <row r="6" spans="1:21" s="26" customFormat="1" ht="30.75" customHeight="1">
      <c r="A6" s="22" t="s">
        <v>25</v>
      </c>
      <c r="B6" s="22" t="s">
        <v>26</v>
      </c>
      <c r="C6" s="22" t="s">
        <v>27</v>
      </c>
      <c r="D6" s="23" t="s">
        <v>115</v>
      </c>
      <c r="E6" s="24"/>
      <c r="F6" s="23" t="s">
        <v>28</v>
      </c>
      <c r="G6" s="24"/>
      <c r="H6" s="239" t="s">
        <v>29</v>
      </c>
      <c r="I6" s="239"/>
      <c r="J6" s="24"/>
      <c r="K6" s="23" t="s">
        <v>32</v>
      </c>
      <c r="L6" s="24"/>
      <c r="M6" s="23" t="s">
        <v>33</v>
      </c>
      <c r="N6" s="23" t="s">
        <v>34</v>
      </c>
      <c r="O6" s="23" t="s">
        <v>35</v>
      </c>
      <c r="P6" s="23" t="s">
        <v>30</v>
      </c>
      <c r="Q6" s="23" t="s">
        <v>31</v>
      </c>
      <c r="R6" s="25"/>
    </row>
    <row r="7" spans="1:21" ht="12" customHeight="1">
      <c r="A7" s="76"/>
      <c r="B7" s="76"/>
      <c r="C7" s="6"/>
      <c r="D7" s="77"/>
      <c r="E7" s="78"/>
      <c r="F7" s="78"/>
      <c r="G7" s="76"/>
      <c r="H7" s="79"/>
      <c r="I7" s="79"/>
      <c r="J7" s="78"/>
      <c r="K7" s="80"/>
      <c r="L7" s="80"/>
      <c r="M7" s="80"/>
      <c r="N7" s="77"/>
      <c r="O7" s="77"/>
      <c r="P7" s="77"/>
      <c r="Q7" s="77"/>
      <c r="R7" s="81"/>
    </row>
    <row r="8" spans="1:21" ht="12" customHeight="1">
      <c r="A8" s="237" t="s">
        <v>36</v>
      </c>
      <c r="B8" s="27" t="s">
        <v>37</v>
      </c>
      <c r="C8" s="230" t="s">
        <v>38</v>
      </c>
      <c r="D8" s="82" t="s">
        <v>116</v>
      </c>
      <c r="E8" s="83"/>
      <c r="F8" s="229" t="s">
        <v>39</v>
      </c>
      <c r="G8" s="84"/>
      <c r="H8" s="17">
        <v>39463</v>
      </c>
      <c r="I8" s="17">
        <v>39658</v>
      </c>
      <c r="J8" s="85"/>
      <c r="K8" s="86">
        <v>171</v>
      </c>
      <c r="L8" s="86"/>
      <c r="M8" s="87">
        <v>-1.7000000000000001E-2</v>
      </c>
      <c r="N8" s="87">
        <v>-4.1000000000000002E-2</v>
      </c>
      <c r="O8" s="87">
        <v>0.98</v>
      </c>
      <c r="P8" s="87">
        <v>-2.4740000000000002</v>
      </c>
      <c r="Q8" s="87">
        <v>2.4658000000000002</v>
      </c>
      <c r="R8" s="81"/>
      <c r="S8" s="81"/>
      <c r="T8" s="81"/>
      <c r="U8" s="81"/>
    </row>
    <row r="9" spans="1:21" ht="15" customHeight="1">
      <c r="A9" s="235"/>
      <c r="B9" s="32"/>
      <c r="C9" s="234"/>
      <c r="D9" s="73" t="s">
        <v>117</v>
      </c>
      <c r="E9" s="5"/>
      <c r="F9" s="234"/>
      <c r="G9" s="76"/>
      <c r="H9" s="17">
        <v>39463</v>
      </c>
      <c r="I9" s="17">
        <v>39658</v>
      </c>
      <c r="J9" s="78"/>
      <c r="K9" s="80">
        <v>37</v>
      </c>
      <c r="L9" s="80"/>
      <c r="M9" s="87">
        <v>3.1240000000000001</v>
      </c>
      <c r="N9" s="87">
        <v>3.63</v>
      </c>
      <c r="O9" s="87">
        <v>3.18</v>
      </c>
      <c r="P9" s="87">
        <v>-1.47</v>
      </c>
      <c r="Q9" s="87">
        <v>8.895999999999999</v>
      </c>
      <c r="R9" s="81"/>
    </row>
    <row r="10" spans="1:21" ht="12" customHeight="1">
      <c r="A10" s="32"/>
      <c r="B10" s="32"/>
      <c r="C10" s="73"/>
      <c r="D10" s="73"/>
      <c r="E10" s="5"/>
      <c r="F10" s="73"/>
      <c r="G10" s="76"/>
      <c r="H10" s="17"/>
      <c r="I10" s="17"/>
      <c r="J10" s="78"/>
      <c r="K10" s="80"/>
      <c r="L10" s="80"/>
      <c r="M10" s="87"/>
      <c r="N10" s="87"/>
      <c r="O10" s="87"/>
      <c r="P10" s="87"/>
      <c r="Q10" s="87"/>
      <c r="R10" s="81"/>
    </row>
    <row r="11" spans="1:21" ht="12" customHeight="1">
      <c r="A11" s="237" t="s">
        <v>45</v>
      </c>
      <c r="B11" s="32" t="s">
        <v>41</v>
      </c>
      <c r="C11" s="234" t="s">
        <v>38</v>
      </c>
      <c r="D11" s="82" t="s">
        <v>116</v>
      </c>
      <c r="E11" s="5"/>
      <c r="F11" s="73" t="s">
        <v>315</v>
      </c>
      <c r="G11" s="76"/>
      <c r="H11" s="17">
        <v>39552</v>
      </c>
      <c r="I11" s="17">
        <v>39674</v>
      </c>
      <c r="J11" s="78"/>
      <c r="K11" s="77">
        <v>3</v>
      </c>
      <c r="L11" s="77"/>
      <c r="M11" s="87">
        <v>0.03</v>
      </c>
      <c r="N11" s="87">
        <v>7.2316403621465519E-2</v>
      </c>
      <c r="O11" s="87">
        <v>7.3294161065969934E-2</v>
      </c>
      <c r="P11" s="87">
        <v>0.03</v>
      </c>
      <c r="Q11" s="87">
        <v>0.15694921086439656</v>
      </c>
      <c r="R11" s="81"/>
    </row>
    <row r="12" spans="1:21" ht="15" customHeight="1">
      <c r="A12" s="235"/>
      <c r="B12" s="88"/>
      <c r="C12" s="234"/>
      <c r="D12" s="73"/>
      <c r="E12" s="5"/>
      <c r="F12" s="5"/>
      <c r="G12" s="5"/>
      <c r="H12" s="17"/>
      <c r="I12" s="17"/>
      <c r="J12" s="5"/>
      <c r="K12" s="89"/>
      <c r="L12" s="89"/>
      <c r="M12" s="89"/>
      <c r="N12" s="90"/>
      <c r="O12" s="90"/>
      <c r="P12" s="90"/>
      <c r="Q12" s="90"/>
    </row>
    <row r="13" spans="1:21" ht="12" customHeight="1">
      <c r="A13" s="32"/>
      <c r="B13" s="32"/>
      <c r="C13" s="73"/>
      <c r="D13" s="73"/>
      <c r="E13" s="5"/>
      <c r="F13" s="73"/>
      <c r="G13" s="76"/>
      <c r="H13" s="17"/>
      <c r="I13" s="17"/>
      <c r="J13" s="78"/>
      <c r="K13" s="80"/>
      <c r="L13" s="80"/>
      <c r="M13" s="87"/>
      <c r="N13" s="87"/>
      <c r="O13" s="87"/>
      <c r="P13" s="87"/>
      <c r="Q13" s="87"/>
      <c r="R13" s="81"/>
    </row>
    <row r="14" spans="1:21" ht="12" customHeight="1">
      <c r="A14" s="237" t="s">
        <v>43</v>
      </c>
      <c r="B14" s="32" t="s">
        <v>41</v>
      </c>
      <c r="C14" s="234" t="s">
        <v>38</v>
      </c>
      <c r="D14" s="82" t="s">
        <v>116</v>
      </c>
      <c r="E14" s="5"/>
      <c r="F14" s="73" t="s">
        <v>39</v>
      </c>
      <c r="G14" s="76"/>
      <c r="H14" s="17">
        <v>39560</v>
      </c>
      <c r="I14" s="17" t="s">
        <v>314</v>
      </c>
      <c r="J14" s="78"/>
      <c r="K14" s="77">
        <v>5</v>
      </c>
      <c r="L14" s="77"/>
      <c r="M14" s="87">
        <v>5.2499999999999998E-2</v>
      </c>
      <c r="N14" s="87">
        <v>5.3400000000000003E-2</v>
      </c>
      <c r="O14" s="87">
        <v>2.2675427228610261E-2</v>
      </c>
      <c r="P14" s="87">
        <v>0.03</v>
      </c>
      <c r="Q14" s="87">
        <v>8.1000000000000003E-2</v>
      </c>
      <c r="R14" s="81"/>
    </row>
    <row r="15" spans="1:21" ht="16.5" customHeight="1">
      <c r="A15" s="235"/>
      <c r="B15" s="32"/>
      <c r="C15" s="234"/>
      <c r="D15" s="73"/>
      <c r="E15" s="5"/>
      <c r="F15" s="73"/>
      <c r="G15" s="76"/>
      <c r="H15" s="17"/>
      <c r="I15" s="17"/>
      <c r="J15" s="78"/>
      <c r="K15" s="80"/>
      <c r="L15" s="80"/>
      <c r="M15" s="87"/>
      <c r="N15" s="87"/>
      <c r="O15" s="87"/>
      <c r="P15" s="87"/>
      <c r="Q15" s="87"/>
      <c r="R15" s="81"/>
    </row>
    <row r="16" spans="1:21" ht="12" customHeight="1">
      <c r="A16" s="88"/>
      <c r="B16" s="88"/>
      <c r="C16" s="90"/>
      <c r="D16" s="73"/>
      <c r="E16" s="5"/>
      <c r="F16" s="5"/>
      <c r="G16" s="5"/>
      <c r="H16" s="17"/>
      <c r="I16" s="17"/>
      <c r="J16" s="5"/>
      <c r="K16" s="89"/>
      <c r="L16" s="89"/>
      <c r="M16" s="89"/>
      <c r="N16" s="90"/>
      <c r="O16" s="90"/>
      <c r="P16" s="90"/>
      <c r="Q16" s="90"/>
    </row>
    <row r="17" spans="1:21" ht="12" customHeight="1">
      <c r="A17" s="235" t="s">
        <v>47</v>
      </c>
      <c r="B17" s="27" t="s">
        <v>37</v>
      </c>
      <c r="C17" s="234" t="s">
        <v>48</v>
      </c>
      <c r="D17" s="82" t="s">
        <v>116</v>
      </c>
      <c r="E17" s="83"/>
      <c r="F17" s="229" t="s">
        <v>118</v>
      </c>
      <c r="G17" s="84"/>
      <c r="H17" s="17">
        <v>39575</v>
      </c>
      <c r="I17" s="17">
        <v>40050</v>
      </c>
      <c r="J17" s="85"/>
      <c r="K17" s="89">
        <v>2983</v>
      </c>
      <c r="L17" s="89"/>
      <c r="M17" s="87">
        <v>0.32200000000000001</v>
      </c>
      <c r="N17" s="87">
        <v>0.309</v>
      </c>
      <c r="O17" s="87">
        <v>0.99890000000000001</v>
      </c>
      <c r="P17" s="87">
        <v>-4.891</v>
      </c>
      <c r="Q17" s="87">
        <v>3.7530000000000001</v>
      </c>
      <c r="S17" s="26" t="s">
        <v>54</v>
      </c>
      <c r="T17" s="26"/>
      <c r="U17" s="26"/>
    </row>
    <row r="18" spans="1:21" ht="12" customHeight="1">
      <c r="A18" s="235"/>
      <c r="B18" s="32"/>
      <c r="C18" s="234"/>
      <c r="D18" s="73" t="s">
        <v>117</v>
      </c>
      <c r="E18" s="5"/>
      <c r="F18" s="230"/>
      <c r="G18" s="5"/>
      <c r="H18" s="17">
        <v>39575</v>
      </c>
      <c r="I18" s="17">
        <v>40050</v>
      </c>
      <c r="J18" s="5"/>
      <c r="K18" s="89">
        <v>65</v>
      </c>
      <c r="L18" s="89"/>
      <c r="M18" s="87">
        <v>7.9000000000000001E-2</v>
      </c>
      <c r="N18" s="87">
        <v>0.22819999999999999</v>
      </c>
      <c r="O18" s="87">
        <v>1.2726391647870972</v>
      </c>
      <c r="P18" s="87">
        <v>-2.6819999999999999</v>
      </c>
      <c r="Q18" s="87">
        <v>4.9539999999999997</v>
      </c>
    </row>
    <row r="19" spans="1:21" ht="12" customHeight="1">
      <c r="A19" s="88"/>
      <c r="B19" s="88"/>
      <c r="C19" s="90"/>
      <c r="D19" s="73"/>
      <c r="E19" s="5"/>
      <c r="F19" s="5"/>
      <c r="G19" s="5"/>
      <c r="H19" s="17"/>
      <c r="I19" s="17"/>
      <c r="J19" s="5"/>
      <c r="K19" s="89"/>
      <c r="L19" s="89"/>
      <c r="M19" s="89"/>
      <c r="N19" s="90"/>
      <c r="O19" s="90"/>
      <c r="P19" s="90"/>
      <c r="Q19" s="90"/>
    </row>
    <row r="20" spans="1:21" ht="12" customHeight="1">
      <c r="A20" s="235" t="s">
        <v>50</v>
      </c>
      <c r="B20" s="27" t="s">
        <v>37</v>
      </c>
      <c r="C20" s="234" t="s">
        <v>48</v>
      </c>
      <c r="D20" s="82" t="s">
        <v>116</v>
      </c>
      <c r="E20" s="83"/>
      <c r="F20" s="229" t="s">
        <v>118</v>
      </c>
      <c r="G20" s="84"/>
      <c r="H20" s="17">
        <v>39575</v>
      </c>
      <c r="I20" s="17">
        <v>40052</v>
      </c>
      <c r="J20" s="85"/>
      <c r="K20" s="89">
        <v>3016</v>
      </c>
      <c r="L20" s="89"/>
      <c r="M20" s="87">
        <v>3.1E-2</v>
      </c>
      <c r="N20" s="87">
        <v>3.686107427055707E-2</v>
      </c>
      <c r="O20" s="87">
        <v>0.32498311362693733</v>
      </c>
      <c r="P20" s="87">
        <v>-2.0489999999999999</v>
      </c>
      <c r="Q20" s="87">
        <v>15.01</v>
      </c>
      <c r="S20" s="26"/>
      <c r="T20" s="26"/>
      <c r="U20" s="26"/>
    </row>
    <row r="21" spans="1:21" ht="12" customHeight="1">
      <c r="A21" s="235"/>
      <c r="B21" s="32"/>
      <c r="C21" s="234"/>
      <c r="D21" s="73" t="s">
        <v>117</v>
      </c>
      <c r="E21" s="5"/>
      <c r="F21" s="230"/>
      <c r="G21" s="5"/>
      <c r="H21" s="17">
        <v>39575</v>
      </c>
      <c r="I21" s="17">
        <v>40050</v>
      </c>
      <c r="J21" s="5"/>
      <c r="K21" s="89">
        <v>66</v>
      </c>
      <c r="L21" s="89"/>
      <c r="M21" s="87">
        <v>-4.0000000000000001E-3</v>
      </c>
      <c r="N21" s="87">
        <v>-1.8409090909090906E-2</v>
      </c>
      <c r="O21" s="87">
        <v>6.4252142082873498E-2</v>
      </c>
      <c r="P21" s="87">
        <v>-0.25900000000000001</v>
      </c>
      <c r="Q21" s="87">
        <v>0.11600000000000001</v>
      </c>
    </row>
    <row r="22" spans="1:21" ht="12" customHeight="1">
      <c r="A22" s="88"/>
      <c r="B22" s="88"/>
      <c r="C22" s="90"/>
      <c r="D22" s="73"/>
      <c r="E22" s="5"/>
      <c r="F22" s="5"/>
      <c r="G22" s="5"/>
      <c r="H22" s="17"/>
      <c r="I22" s="17"/>
      <c r="J22" s="5"/>
      <c r="K22" s="89"/>
      <c r="L22" s="89"/>
      <c r="M22" s="89"/>
      <c r="N22" s="90"/>
      <c r="O22" s="90"/>
      <c r="P22" s="90"/>
      <c r="Q22" s="90"/>
    </row>
    <row r="23" spans="1:21" ht="12" customHeight="1">
      <c r="A23" s="231" t="s">
        <v>119</v>
      </c>
      <c r="B23" s="27" t="s">
        <v>37</v>
      </c>
      <c r="C23" s="232" t="s">
        <v>318</v>
      </c>
      <c r="D23" s="82" t="s">
        <v>116</v>
      </c>
      <c r="E23" s="83"/>
      <c r="F23" s="229" t="s">
        <v>52</v>
      </c>
      <c r="G23" s="5"/>
      <c r="H23" s="17">
        <v>39539</v>
      </c>
      <c r="I23" s="17">
        <v>40113</v>
      </c>
      <c r="J23" s="5"/>
      <c r="K23" s="89">
        <v>876</v>
      </c>
      <c r="L23" s="89"/>
      <c r="M23" s="87">
        <v>1.47E-2</v>
      </c>
      <c r="N23" s="87">
        <v>2.3274543378995434E-2</v>
      </c>
      <c r="O23" s="87">
        <v>4.801394514474612E-2</v>
      </c>
      <c r="P23" s="87">
        <v>-9.1399999999999995E-2</v>
      </c>
      <c r="Q23" s="87">
        <v>0.2107</v>
      </c>
    </row>
    <row r="24" spans="1:21" ht="12.75" customHeight="1">
      <c r="A24" s="231"/>
      <c r="B24" s="201"/>
      <c r="C24" s="232"/>
      <c r="D24" s="73" t="s">
        <v>117</v>
      </c>
      <c r="E24" s="5"/>
      <c r="F24" s="230"/>
      <c r="G24" s="5"/>
      <c r="H24" s="17">
        <v>39569</v>
      </c>
      <c r="I24" s="17">
        <v>40051</v>
      </c>
      <c r="J24" s="5"/>
      <c r="K24" s="89">
        <v>68</v>
      </c>
      <c r="L24" s="89"/>
      <c r="M24" s="87">
        <v>6.3500000000000001E-2</v>
      </c>
      <c r="N24" s="87">
        <v>7.1405882352941166E-2</v>
      </c>
      <c r="O24" s="87">
        <v>7.528986747222996E-2</v>
      </c>
      <c r="P24" s="87">
        <v>-2.3E-2</v>
      </c>
      <c r="Q24" s="87">
        <v>0.3886</v>
      </c>
    </row>
    <row r="25" spans="1:21" ht="12" customHeight="1">
      <c r="A25" s="88"/>
      <c r="B25" s="88"/>
      <c r="C25" s="211"/>
      <c r="D25" s="73"/>
      <c r="E25" s="5"/>
      <c r="F25" s="5"/>
      <c r="G25" s="5"/>
      <c r="H25" s="17"/>
      <c r="I25" s="17"/>
      <c r="J25" s="5"/>
      <c r="K25" s="89"/>
      <c r="L25" s="89"/>
      <c r="M25" s="89"/>
      <c r="N25" s="90"/>
      <c r="O25" s="90"/>
      <c r="P25" s="90"/>
      <c r="Q25" s="90"/>
    </row>
    <row r="26" spans="1:21" ht="12" customHeight="1">
      <c r="A26" s="235" t="s">
        <v>56</v>
      </c>
      <c r="B26" s="27" t="s">
        <v>37</v>
      </c>
      <c r="C26" s="234" t="s">
        <v>57</v>
      </c>
      <c r="D26" s="82" t="s">
        <v>116</v>
      </c>
      <c r="E26" s="83"/>
      <c r="F26" s="229" t="s">
        <v>52</v>
      </c>
      <c r="G26" s="5"/>
      <c r="H26" s="17">
        <v>39588</v>
      </c>
      <c r="I26" s="17" t="s">
        <v>279</v>
      </c>
      <c r="J26" s="5"/>
      <c r="K26" s="89">
        <v>41</v>
      </c>
      <c r="L26" s="89"/>
      <c r="M26" s="87">
        <v>2.0000000000000002E-5</v>
      </c>
      <c r="N26" s="87">
        <v>5.0243902439024333E-5</v>
      </c>
      <c r="O26" s="87">
        <v>2.3851933756038296E-3</v>
      </c>
      <c r="P26" s="87">
        <v>-6.0200000000000002E-3</v>
      </c>
      <c r="Q26" s="87">
        <v>5.8100000000000001E-3</v>
      </c>
    </row>
    <row r="27" spans="1:21" ht="12" customHeight="1">
      <c r="A27" s="235"/>
      <c r="B27" s="32"/>
      <c r="C27" s="234"/>
      <c r="D27" s="73" t="s">
        <v>117</v>
      </c>
      <c r="E27" s="5"/>
      <c r="F27" s="230"/>
      <c r="G27" s="5"/>
      <c r="H27" s="17">
        <v>39588</v>
      </c>
      <c r="I27" s="17" t="s">
        <v>280</v>
      </c>
      <c r="J27" s="5"/>
      <c r="K27" s="89">
        <v>22</v>
      </c>
      <c r="L27" s="89"/>
      <c r="M27" s="87">
        <v>7.1999999999999994E-4</v>
      </c>
      <c r="N27" s="87">
        <v>1.0440909090909092E-3</v>
      </c>
      <c r="O27" s="87">
        <v>3.7787093527148091E-3</v>
      </c>
      <c r="P27" s="87">
        <v>-7.9799999999999992E-3</v>
      </c>
      <c r="Q27" s="87">
        <v>7.2899999999999996E-3</v>
      </c>
    </row>
    <row r="28" spans="1:21" ht="12" customHeight="1">
      <c r="A28" s="32"/>
      <c r="B28" s="32"/>
      <c r="C28" s="73"/>
      <c r="D28" s="73"/>
      <c r="E28" s="5"/>
      <c r="F28" s="91"/>
      <c r="G28" s="5"/>
      <c r="H28" s="17"/>
      <c r="I28" s="17"/>
      <c r="J28" s="5"/>
      <c r="K28" s="89"/>
      <c r="L28" s="89"/>
      <c r="M28" s="87"/>
      <c r="N28" s="87"/>
      <c r="O28" s="87"/>
      <c r="P28" s="87"/>
      <c r="Q28" s="87"/>
    </row>
    <row r="29" spans="1:21" ht="12" customHeight="1">
      <c r="A29" s="235" t="s">
        <v>62</v>
      </c>
      <c r="B29" s="27" t="s">
        <v>37</v>
      </c>
      <c r="C29" s="234" t="s">
        <v>57</v>
      </c>
      <c r="D29" s="82" t="s">
        <v>116</v>
      </c>
      <c r="E29" s="83"/>
      <c r="F29" s="229" t="s">
        <v>52</v>
      </c>
      <c r="G29" s="5"/>
      <c r="H29" s="17">
        <v>39588</v>
      </c>
      <c r="I29" s="17" t="s">
        <v>279</v>
      </c>
      <c r="J29" s="5"/>
      <c r="K29" s="89">
        <v>41</v>
      </c>
      <c r="L29" s="89"/>
      <c r="M29" s="87">
        <v>-5.0000000000000002E-5</v>
      </c>
      <c r="N29" s="87">
        <v>-8.8536585365853684E-5</v>
      </c>
      <c r="O29" s="87">
        <v>4.7336329058984795E-4</v>
      </c>
      <c r="P29" s="87">
        <v>-2.5200000000000001E-3</v>
      </c>
      <c r="Q29" s="87">
        <v>5.5999999999999995E-4</v>
      </c>
    </row>
    <row r="30" spans="1:21" ht="12" customHeight="1">
      <c r="A30" s="235"/>
      <c r="B30" s="32"/>
      <c r="C30" s="234"/>
      <c r="D30" s="73" t="s">
        <v>117</v>
      </c>
      <c r="E30" s="5"/>
      <c r="F30" s="230"/>
      <c r="G30" s="5"/>
      <c r="H30" s="17">
        <v>39584</v>
      </c>
      <c r="I30" s="17" t="s">
        <v>279</v>
      </c>
      <c r="J30" s="5"/>
      <c r="K30" s="89">
        <v>21</v>
      </c>
      <c r="L30" s="89"/>
      <c r="M30" s="87">
        <v>0</v>
      </c>
      <c r="N30" s="87">
        <v>9.238095238095238E-4</v>
      </c>
      <c r="O30" s="87">
        <v>2.8324732588154758E-3</v>
      </c>
      <c r="P30" s="87">
        <v>-3.0000000000000001E-3</v>
      </c>
      <c r="Q30" s="87">
        <v>1.0999999999999999E-2</v>
      </c>
    </row>
    <row r="31" spans="1:21" ht="12" customHeight="1">
      <c r="A31" s="32"/>
      <c r="B31" s="32"/>
      <c r="C31" s="73"/>
      <c r="D31" s="73"/>
      <c r="E31" s="5"/>
      <c r="F31" s="5"/>
      <c r="G31" s="5"/>
      <c r="H31" s="17"/>
      <c r="I31" s="17"/>
      <c r="J31" s="5"/>
      <c r="K31" s="89"/>
      <c r="L31" s="89"/>
      <c r="M31" s="87"/>
      <c r="N31" s="87"/>
      <c r="O31" s="87"/>
      <c r="P31" s="87"/>
      <c r="Q31" s="87"/>
    </row>
    <row r="32" spans="1:21" ht="12" customHeight="1">
      <c r="A32" s="231" t="s">
        <v>121</v>
      </c>
      <c r="B32" s="27" t="s">
        <v>37</v>
      </c>
      <c r="C32" s="233" t="s">
        <v>64</v>
      </c>
      <c r="D32" s="82" t="s">
        <v>116</v>
      </c>
      <c r="E32" s="83"/>
      <c r="F32" s="229" t="s">
        <v>52</v>
      </c>
      <c r="G32" s="5"/>
      <c r="H32" s="17">
        <v>39584</v>
      </c>
      <c r="I32" s="17" t="s">
        <v>279</v>
      </c>
      <c r="J32" s="5"/>
      <c r="K32" s="89">
        <v>84</v>
      </c>
      <c r="L32" s="89"/>
      <c r="M32" s="87">
        <v>0</v>
      </c>
      <c r="N32" s="87">
        <v>2.583333333333335E-4</v>
      </c>
      <c r="O32" s="87">
        <v>1.6803763443450806E-3</v>
      </c>
      <c r="P32" s="87">
        <v>-4.0000000000000001E-3</v>
      </c>
      <c r="Q32" s="87">
        <v>5.0000000000000001E-3</v>
      </c>
    </row>
    <row r="33" spans="1:18" ht="27.75" customHeight="1">
      <c r="A33" s="231"/>
      <c r="B33" s="201"/>
      <c r="C33" s="233"/>
      <c r="D33" s="73" t="s">
        <v>117</v>
      </c>
      <c r="E33" s="5"/>
      <c r="F33" s="230"/>
      <c r="G33" s="5"/>
      <c r="H33" s="17">
        <v>39584</v>
      </c>
      <c r="I33" s="17" t="s">
        <v>279</v>
      </c>
      <c r="J33" s="5"/>
      <c r="K33" s="89">
        <v>21</v>
      </c>
      <c r="L33" s="89"/>
      <c r="M33" s="87">
        <v>0</v>
      </c>
      <c r="N33" s="87">
        <v>9.238095238095238E-4</v>
      </c>
      <c r="O33" s="87">
        <v>2.8324732588154758E-3</v>
      </c>
      <c r="P33" s="87">
        <v>-3.0000000000000001E-3</v>
      </c>
      <c r="Q33" s="87">
        <v>1.0999999999999999E-2</v>
      </c>
    </row>
    <row r="34" spans="1:18" ht="12" customHeight="1">
      <c r="A34" s="32"/>
      <c r="B34" s="32"/>
      <c r="C34" s="73"/>
      <c r="D34" s="73"/>
      <c r="E34" s="5"/>
      <c r="F34" s="5"/>
      <c r="G34" s="5"/>
      <c r="H34" s="17"/>
      <c r="I34" s="17"/>
      <c r="J34" s="5"/>
      <c r="K34" s="89"/>
      <c r="L34" s="89"/>
      <c r="M34" s="87"/>
      <c r="N34" s="87"/>
      <c r="O34" s="87"/>
      <c r="P34" s="87"/>
      <c r="Q34" s="87"/>
    </row>
    <row r="35" spans="1:18" ht="12" customHeight="1">
      <c r="A35" s="231" t="s">
        <v>122</v>
      </c>
      <c r="B35" s="27" t="s">
        <v>37</v>
      </c>
      <c r="C35" s="233" t="s">
        <v>64</v>
      </c>
      <c r="D35" s="82" t="s">
        <v>116</v>
      </c>
      <c r="E35" s="83"/>
      <c r="F35" s="229" t="s">
        <v>52</v>
      </c>
      <c r="G35" s="5"/>
      <c r="H35" s="17">
        <v>39590</v>
      </c>
      <c r="I35" s="17" t="s">
        <v>281</v>
      </c>
      <c r="J35" s="5"/>
      <c r="K35" s="89">
        <v>84</v>
      </c>
      <c r="L35" s="89"/>
      <c r="M35" s="87">
        <v>-4.0000000000000001E-3</v>
      </c>
      <c r="N35" s="87">
        <v>-3.0714285714285722E-3</v>
      </c>
      <c r="O35" s="87">
        <v>1.2957563464889674E-2</v>
      </c>
      <c r="P35" s="87">
        <v>-2.8000000000000001E-2</v>
      </c>
      <c r="Q35" s="87">
        <v>2.9000000000000001E-2</v>
      </c>
    </row>
    <row r="36" spans="1:18" ht="33" customHeight="1">
      <c r="A36" s="231"/>
      <c r="B36" s="201"/>
      <c r="C36" s="233"/>
      <c r="D36" s="73" t="s">
        <v>117</v>
      </c>
      <c r="E36" s="5"/>
      <c r="F36" s="230"/>
      <c r="G36" s="5"/>
      <c r="H36" s="17">
        <v>39587</v>
      </c>
      <c r="I36" s="17" t="s">
        <v>282</v>
      </c>
      <c r="J36" s="5"/>
      <c r="K36" s="89">
        <v>20</v>
      </c>
      <c r="L36" s="89"/>
      <c r="M36" s="87">
        <v>-1.35E-2</v>
      </c>
      <c r="N36" s="87">
        <v>-1.5000000000000003E-2</v>
      </c>
      <c r="O36" s="87">
        <v>1.2104805483338988E-2</v>
      </c>
      <c r="P36" s="87">
        <v>-4.1000000000000002E-2</v>
      </c>
      <c r="Q36" s="87">
        <v>3.0000000000000001E-3</v>
      </c>
    </row>
    <row r="37" spans="1:18" ht="12" customHeight="1">
      <c r="A37" s="32"/>
      <c r="B37" s="32"/>
      <c r="C37" s="73"/>
      <c r="D37" s="73"/>
      <c r="E37" s="5"/>
      <c r="F37" s="5"/>
      <c r="G37" s="5"/>
      <c r="H37" s="17"/>
      <c r="I37" s="17"/>
      <c r="J37" s="5"/>
      <c r="K37" s="89"/>
      <c r="L37" s="89"/>
      <c r="M37" s="87"/>
      <c r="N37" s="87"/>
      <c r="O37" s="87"/>
      <c r="P37" s="87"/>
      <c r="Q37" s="87"/>
    </row>
    <row r="38" spans="1:18" ht="12" customHeight="1">
      <c r="A38" s="231" t="s">
        <v>124</v>
      </c>
      <c r="B38" s="27" t="s">
        <v>37</v>
      </c>
      <c r="C38" s="233" t="s">
        <v>64</v>
      </c>
      <c r="D38" s="82" t="s">
        <v>116</v>
      </c>
      <c r="E38" s="83"/>
      <c r="F38" s="229" t="s">
        <v>52</v>
      </c>
      <c r="G38" s="5"/>
      <c r="H38" s="17">
        <v>39590</v>
      </c>
      <c r="I38" s="17" t="s">
        <v>283</v>
      </c>
      <c r="J38" s="5"/>
      <c r="K38" s="89">
        <v>116</v>
      </c>
      <c r="L38" s="89"/>
      <c r="M38" s="87">
        <v>-3.0000000000000001E-3</v>
      </c>
      <c r="N38" s="87">
        <v>-1.370689655172414E-3</v>
      </c>
      <c r="O38" s="87">
        <v>1.5740023850826526E-2</v>
      </c>
      <c r="P38" s="87">
        <v>-4.2000000000000003E-2</v>
      </c>
      <c r="Q38" s="87">
        <v>2.9000000000000001E-2</v>
      </c>
    </row>
    <row r="39" spans="1:18" ht="28.5" customHeight="1">
      <c r="A39" s="231"/>
      <c r="B39" s="201"/>
      <c r="C39" s="233"/>
      <c r="D39" s="73" t="s">
        <v>117</v>
      </c>
      <c r="E39" s="5"/>
      <c r="F39" s="230"/>
      <c r="G39" s="5"/>
      <c r="H39" s="17">
        <v>39587</v>
      </c>
      <c r="I39" s="17" t="s">
        <v>123</v>
      </c>
      <c r="J39" s="5"/>
      <c r="K39" s="89">
        <v>20</v>
      </c>
      <c r="L39" s="89"/>
      <c r="M39" s="87">
        <v>-2.1499999999999998E-2</v>
      </c>
      <c r="N39" s="87">
        <v>-1.8349999999999998E-2</v>
      </c>
      <c r="O39" s="87">
        <v>1.9887247963932753E-2</v>
      </c>
      <c r="P39" s="87">
        <v>-4.5999999999999999E-2</v>
      </c>
      <c r="Q39" s="87">
        <v>2.3E-2</v>
      </c>
    </row>
    <row r="40" spans="1:18" ht="12" customHeight="1">
      <c r="A40" s="32"/>
      <c r="B40" s="32"/>
      <c r="C40" s="73"/>
      <c r="D40" s="73"/>
      <c r="E40" s="5"/>
      <c r="F40" s="5"/>
      <c r="G40" s="5"/>
      <c r="H40" s="17"/>
      <c r="I40" s="17"/>
      <c r="J40" s="5"/>
      <c r="K40" s="89"/>
      <c r="L40" s="89"/>
      <c r="M40" s="87"/>
      <c r="N40" s="87"/>
      <c r="O40" s="87"/>
      <c r="P40" s="87"/>
      <c r="Q40" s="87"/>
    </row>
    <row r="41" spans="1:18" ht="12" customHeight="1">
      <c r="A41" s="231" t="s">
        <v>125</v>
      </c>
      <c r="B41" s="27" t="s">
        <v>37</v>
      </c>
      <c r="C41" s="234" t="s">
        <v>57</v>
      </c>
      <c r="D41" s="82" t="s">
        <v>116</v>
      </c>
      <c r="E41" s="5"/>
      <c r="F41" s="229" t="s">
        <v>52</v>
      </c>
      <c r="G41" s="5"/>
      <c r="H41" s="17">
        <v>39588</v>
      </c>
      <c r="I41" s="17" t="s">
        <v>126</v>
      </c>
      <c r="J41" s="5"/>
      <c r="K41" s="89">
        <v>46</v>
      </c>
      <c r="L41" s="89"/>
      <c r="M41" s="87">
        <v>2.1650000000000003E-3</v>
      </c>
      <c r="N41" s="87">
        <v>1.8767391304347824E-3</v>
      </c>
      <c r="O41" s="87">
        <v>1.2347236386204467E-3</v>
      </c>
      <c r="P41" s="87">
        <v>-2.6099999999999999E-3</v>
      </c>
      <c r="Q41" s="87">
        <v>2.9199999999999999E-3</v>
      </c>
    </row>
    <row r="42" spans="1:18" ht="12" customHeight="1">
      <c r="A42" s="231"/>
      <c r="B42" s="201"/>
      <c r="C42" s="234"/>
      <c r="D42" s="73" t="s">
        <v>117</v>
      </c>
      <c r="E42" s="5"/>
      <c r="F42" s="230"/>
      <c r="G42" s="5"/>
      <c r="H42" s="17">
        <v>39588</v>
      </c>
      <c r="I42" s="17" t="s">
        <v>120</v>
      </c>
      <c r="J42" s="5"/>
      <c r="K42" s="89">
        <v>21</v>
      </c>
      <c r="L42" s="89"/>
      <c r="M42" s="87">
        <v>2.0699999999999998E-3</v>
      </c>
      <c r="N42" s="87">
        <v>1.8128571428571427E-3</v>
      </c>
      <c r="O42" s="87">
        <v>1.1845427086312373E-3</v>
      </c>
      <c r="P42" s="87">
        <v>-2.8E-3</v>
      </c>
      <c r="Q42" s="87">
        <v>3.1199999999999999E-3</v>
      </c>
    </row>
    <row r="43" spans="1:18" ht="12" customHeight="1">
      <c r="A43" s="32"/>
      <c r="B43" s="32"/>
      <c r="C43" s="73"/>
      <c r="D43" s="73"/>
      <c r="E43" s="5"/>
      <c r="F43" s="5"/>
      <c r="G43" s="5"/>
      <c r="H43" s="17"/>
      <c r="I43" s="17"/>
      <c r="J43" s="5"/>
      <c r="K43" s="89"/>
      <c r="L43" s="89"/>
      <c r="M43" s="87"/>
      <c r="N43" s="87"/>
      <c r="O43" s="87"/>
      <c r="P43" s="87"/>
      <c r="Q43" s="87"/>
    </row>
    <row r="44" spans="1:18" ht="12" customHeight="1">
      <c r="A44" s="231" t="s">
        <v>127</v>
      </c>
      <c r="B44" s="27" t="s">
        <v>37</v>
      </c>
      <c r="C44" s="232" t="s">
        <v>72</v>
      </c>
      <c r="D44" s="82" t="s">
        <v>116</v>
      </c>
      <c r="E44" s="5"/>
      <c r="F44" s="229" t="s">
        <v>52</v>
      </c>
      <c r="G44" s="5"/>
      <c r="H44" s="17">
        <v>39589</v>
      </c>
      <c r="I44" s="17">
        <v>39658</v>
      </c>
      <c r="J44" s="5"/>
      <c r="K44" s="89">
        <v>3</v>
      </c>
      <c r="L44" s="87"/>
      <c r="M44" s="87">
        <v>2.9999999999999997E-4</v>
      </c>
      <c r="N44" s="87">
        <v>6.333333333333333E-4</v>
      </c>
      <c r="O44" s="87">
        <v>6.6583281184793923E-4</v>
      </c>
      <c r="P44" s="87">
        <v>2.0000000000000001E-4</v>
      </c>
      <c r="Q44" s="87">
        <v>1.4E-3</v>
      </c>
      <c r="R44" s="69"/>
    </row>
    <row r="45" spans="1:18" ht="14.25" customHeight="1">
      <c r="A45" s="231"/>
      <c r="B45" s="201"/>
      <c r="C45" s="232"/>
      <c r="D45" s="73" t="s">
        <v>117</v>
      </c>
      <c r="E45" s="5"/>
      <c r="F45" s="230"/>
      <c r="G45" s="5"/>
      <c r="H45" s="17">
        <v>39582</v>
      </c>
      <c r="I45" s="17" t="s">
        <v>282</v>
      </c>
      <c r="J45" s="5"/>
      <c r="K45" s="89">
        <v>20</v>
      </c>
      <c r="L45" s="89"/>
      <c r="M45" s="87">
        <v>4.0000000000000002E-4</v>
      </c>
      <c r="N45" s="87">
        <v>5.6999999999999987E-4</v>
      </c>
      <c r="O45" s="87">
        <v>8.5968170364324225E-4</v>
      </c>
      <c r="P45" s="87">
        <v>-6.9999999999999999E-4</v>
      </c>
      <c r="Q45" s="87">
        <v>2.8999999999999998E-3</v>
      </c>
    </row>
    <row r="46" spans="1:18" ht="12" customHeight="1">
      <c r="A46" s="32"/>
      <c r="B46" s="32"/>
      <c r="C46" s="73"/>
      <c r="D46" s="73"/>
      <c r="E46" s="5"/>
      <c r="F46" s="5"/>
      <c r="G46" s="5"/>
      <c r="H46" s="17"/>
      <c r="I46" s="17"/>
      <c r="J46" s="5"/>
      <c r="K46" s="89"/>
      <c r="L46" s="89"/>
      <c r="M46" s="87"/>
      <c r="N46" s="87"/>
      <c r="O46" s="87"/>
      <c r="P46" s="87"/>
      <c r="Q46" s="87"/>
    </row>
    <row r="47" spans="1:18" ht="12" customHeight="1">
      <c r="A47" s="231" t="s">
        <v>128</v>
      </c>
      <c r="B47" s="27" t="s">
        <v>37</v>
      </c>
      <c r="C47" s="232" t="s">
        <v>72</v>
      </c>
      <c r="D47" s="82" t="s">
        <v>116</v>
      </c>
      <c r="E47" s="5"/>
      <c r="F47" s="229" t="s">
        <v>52</v>
      </c>
      <c r="G47" s="5"/>
      <c r="H47" s="17">
        <v>39653</v>
      </c>
      <c r="I47" s="17" t="s">
        <v>284</v>
      </c>
      <c r="J47" s="5"/>
      <c r="K47" s="89">
        <v>7</v>
      </c>
      <c r="L47" s="69"/>
      <c r="M47" s="87">
        <v>2.9999999999999997E-4</v>
      </c>
      <c r="N47" s="87">
        <v>4.1428571428571426E-4</v>
      </c>
      <c r="O47" s="87">
        <v>5.4291979588324526E-4</v>
      </c>
      <c r="P47" s="87">
        <v>-1E-4</v>
      </c>
      <c r="Q47" s="87">
        <v>1.5E-3</v>
      </c>
    </row>
    <row r="48" spans="1:18" ht="15.6" customHeight="1">
      <c r="A48" s="231"/>
      <c r="B48" s="201"/>
      <c r="C48" s="232"/>
      <c r="D48" s="73" t="s">
        <v>117</v>
      </c>
      <c r="E48" s="5"/>
      <c r="F48" s="230"/>
      <c r="G48" s="5"/>
      <c r="H48" s="17">
        <v>39590</v>
      </c>
      <c r="I48" s="17" t="s">
        <v>282</v>
      </c>
      <c r="J48" s="5"/>
      <c r="K48" s="89">
        <v>20</v>
      </c>
      <c r="L48" s="89"/>
      <c r="M48" s="87">
        <v>8.5000000000000006E-4</v>
      </c>
      <c r="N48" s="87">
        <v>8.9500000000000018E-4</v>
      </c>
      <c r="O48" s="87">
        <v>1.0620114976084916E-3</v>
      </c>
      <c r="P48" s="87">
        <v>-6.9999999999999999E-4</v>
      </c>
      <c r="Q48" s="87">
        <v>3.0999999999999999E-3</v>
      </c>
    </row>
    <row r="49" spans="1:17" ht="12" customHeight="1">
      <c r="A49" s="88"/>
      <c r="B49" s="88"/>
      <c r="C49" s="90"/>
      <c r="D49" s="73"/>
      <c r="E49" s="5"/>
      <c r="F49" s="5"/>
      <c r="G49" s="5"/>
      <c r="H49" s="17"/>
      <c r="I49" s="17"/>
      <c r="J49" s="5"/>
      <c r="K49" s="89"/>
      <c r="L49" s="89"/>
      <c r="M49" s="89"/>
      <c r="N49" s="90"/>
      <c r="O49" s="90"/>
      <c r="P49" s="90"/>
      <c r="Q49" s="90"/>
    </row>
    <row r="50" spans="1:17" ht="12" customHeight="1">
      <c r="A50" s="231" t="s">
        <v>129</v>
      </c>
      <c r="B50" s="27" t="s">
        <v>37</v>
      </c>
      <c r="C50" s="233" t="s">
        <v>222</v>
      </c>
      <c r="D50" s="82" t="s">
        <v>116</v>
      </c>
      <c r="E50" s="83"/>
      <c r="F50" s="229" t="s">
        <v>52</v>
      </c>
      <c r="G50" s="5"/>
      <c r="H50" s="17" t="s">
        <v>130</v>
      </c>
      <c r="I50" s="17" t="s">
        <v>285</v>
      </c>
      <c r="J50" s="5"/>
      <c r="K50" s="89">
        <v>51</v>
      </c>
      <c r="L50" s="89"/>
      <c r="M50" s="87">
        <v>-4.0000000000000001E-3</v>
      </c>
      <c r="N50" s="87">
        <v>-3.0392156862745104E-3</v>
      </c>
      <c r="O50" s="87">
        <v>6.9798589794170642E-3</v>
      </c>
      <c r="P50" s="87">
        <v>-1.7999999999999999E-2</v>
      </c>
      <c r="Q50" s="87">
        <v>2.1999999999999999E-2</v>
      </c>
    </row>
    <row r="51" spans="1:17" ht="16.899999999999999" customHeight="1">
      <c r="A51" s="231"/>
      <c r="B51" s="201"/>
      <c r="C51" s="233"/>
      <c r="D51" s="73" t="s">
        <v>117</v>
      </c>
      <c r="E51" s="5"/>
      <c r="F51" s="230"/>
      <c r="G51" s="5"/>
      <c r="H51" s="17">
        <v>39581</v>
      </c>
      <c r="I51" s="17" t="s">
        <v>286</v>
      </c>
      <c r="J51" s="5"/>
      <c r="K51" s="89">
        <v>62</v>
      </c>
      <c r="L51" s="89"/>
      <c r="M51" s="87">
        <v>-1E-3</v>
      </c>
      <c r="N51" s="87">
        <v>-1.9516129032258068E-3</v>
      </c>
      <c r="O51" s="87">
        <v>1.1260590526044388E-2</v>
      </c>
      <c r="P51" s="87">
        <v>-3.1E-2</v>
      </c>
      <c r="Q51" s="87">
        <v>3.1E-2</v>
      </c>
    </row>
    <row r="52" spans="1:17" ht="12" customHeight="1">
      <c r="A52" s="32"/>
      <c r="B52" s="32"/>
      <c r="C52" s="82"/>
      <c r="D52" s="73"/>
      <c r="E52" s="5"/>
      <c r="F52" s="91"/>
      <c r="G52" s="5"/>
      <c r="H52" s="17"/>
      <c r="I52" s="17"/>
      <c r="J52" s="5"/>
      <c r="K52" s="89"/>
      <c r="L52" s="89"/>
      <c r="M52" s="89"/>
      <c r="N52" s="90"/>
      <c r="O52" s="90"/>
      <c r="P52" s="90"/>
      <c r="Q52" s="90"/>
    </row>
    <row r="53" spans="1:17" ht="12" customHeight="1">
      <c r="A53" s="231" t="s">
        <v>131</v>
      </c>
      <c r="B53" s="27" t="s">
        <v>37</v>
      </c>
      <c r="C53" s="233" t="s">
        <v>222</v>
      </c>
      <c r="D53" s="82" t="s">
        <v>116</v>
      </c>
      <c r="E53" s="83"/>
      <c r="F53" s="229" t="s">
        <v>52</v>
      </c>
      <c r="G53" s="5"/>
      <c r="H53" s="17" t="s">
        <v>130</v>
      </c>
      <c r="I53" s="17" t="s">
        <v>285</v>
      </c>
      <c r="J53" s="5"/>
      <c r="K53" s="89">
        <v>51</v>
      </c>
      <c r="L53" s="89"/>
      <c r="M53" s="87">
        <v>7.0000000000000001E-3</v>
      </c>
      <c r="N53" s="87">
        <v>6.0000000000000001E-3</v>
      </c>
      <c r="O53" s="87">
        <v>1.2074767078498866E-2</v>
      </c>
      <c r="P53" s="87">
        <v>-1.9E-2</v>
      </c>
      <c r="Q53" s="87">
        <v>4.4999999999999998E-2</v>
      </c>
    </row>
    <row r="54" spans="1:17" ht="18" customHeight="1">
      <c r="A54" s="231"/>
      <c r="B54" s="201"/>
      <c r="C54" s="233"/>
      <c r="D54" s="73" t="s">
        <v>117</v>
      </c>
      <c r="E54" s="5"/>
      <c r="F54" s="230"/>
      <c r="G54" s="5"/>
      <c r="H54" s="17">
        <v>39581</v>
      </c>
      <c r="I54" s="17" t="s">
        <v>285</v>
      </c>
      <c r="J54" s="5"/>
      <c r="K54" s="89">
        <v>62</v>
      </c>
      <c r="L54" s="89"/>
      <c r="M54" s="87">
        <v>1.6E-2</v>
      </c>
      <c r="N54" s="87">
        <v>1.6225806451612913E-2</v>
      </c>
      <c r="O54" s="87">
        <v>2.0030648119645861E-2</v>
      </c>
      <c r="P54" s="87">
        <v>-4.5999999999999999E-2</v>
      </c>
      <c r="Q54" s="87">
        <v>5.2999999999999999E-2</v>
      </c>
    </row>
    <row r="55" spans="1:17" ht="12" customHeight="1">
      <c r="A55" s="32"/>
      <c r="B55" s="32"/>
      <c r="C55" s="82"/>
      <c r="D55" s="73"/>
      <c r="E55" s="5"/>
      <c r="F55" s="91"/>
      <c r="G55" s="5"/>
      <c r="H55" s="17"/>
      <c r="I55" s="17"/>
      <c r="J55" s="5"/>
      <c r="K55" s="89"/>
      <c r="L55" s="89"/>
      <c r="M55" s="89"/>
      <c r="N55" s="90"/>
      <c r="O55" s="90"/>
      <c r="P55" s="90"/>
      <c r="Q55" s="90"/>
    </row>
    <row r="56" spans="1:17" ht="12" customHeight="1">
      <c r="A56" s="231" t="s">
        <v>132</v>
      </c>
      <c r="B56" s="27" t="s">
        <v>37</v>
      </c>
      <c r="C56" s="233" t="s">
        <v>222</v>
      </c>
      <c r="D56" s="82" t="s">
        <v>116</v>
      </c>
      <c r="E56" s="83"/>
      <c r="F56" s="229" t="s">
        <v>52</v>
      </c>
      <c r="G56" s="5"/>
      <c r="H56" s="17">
        <v>39581</v>
      </c>
      <c r="I56" s="17" t="s">
        <v>285</v>
      </c>
      <c r="J56" s="5"/>
      <c r="K56" s="89">
        <v>51</v>
      </c>
      <c r="L56" s="89"/>
      <c r="M56" s="87">
        <v>3.0000000000000001E-3</v>
      </c>
      <c r="N56" s="87">
        <v>3.0784313725490202E-3</v>
      </c>
      <c r="O56" s="87">
        <v>6.0657831720393757E-3</v>
      </c>
      <c r="P56" s="87">
        <v>-1.4E-2</v>
      </c>
      <c r="Q56" s="87">
        <v>1.4999999999999999E-2</v>
      </c>
    </row>
    <row r="57" spans="1:17" ht="18.600000000000001" customHeight="1">
      <c r="A57" s="231"/>
      <c r="B57" s="201"/>
      <c r="C57" s="233"/>
      <c r="D57" s="73" t="s">
        <v>117</v>
      </c>
      <c r="E57" s="5"/>
      <c r="F57" s="230"/>
      <c r="G57" s="5"/>
      <c r="H57" s="17">
        <v>39581</v>
      </c>
      <c r="I57" s="17" t="s">
        <v>285</v>
      </c>
      <c r="J57" s="5"/>
      <c r="K57" s="89">
        <v>62</v>
      </c>
      <c r="L57" s="89"/>
      <c r="M57" s="87">
        <v>2E-3</v>
      </c>
      <c r="N57" s="87">
        <v>1.7096774193548394E-3</v>
      </c>
      <c r="O57" s="87">
        <v>6.8959172924326689E-3</v>
      </c>
      <c r="P57" s="87">
        <v>-1.4999999999999999E-2</v>
      </c>
      <c r="Q57" s="87">
        <v>1.7000000000000001E-2</v>
      </c>
    </row>
    <row r="58" spans="1:17" ht="12" customHeight="1">
      <c r="A58" s="32"/>
      <c r="B58" s="32"/>
      <c r="C58" s="82"/>
      <c r="D58" s="73"/>
      <c r="E58" s="5"/>
      <c r="F58" s="91"/>
      <c r="G58" s="5"/>
      <c r="H58" s="17"/>
      <c r="I58" s="17"/>
      <c r="J58" s="5"/>
      <c r="K58" s="89"/>
      <c r="L58" s="89"/>
      <c r="M58" s="89"/>
      <c r="N58" s="90"/>
      <c r="O58" s="90"/>
      <c r="P58" s="90"/>
      <c r="Q58" s="90"/>
    </row>
    <row r="59" spans="1:17" ht="12" customHeight="1">
      <c r="A59" s="209" t="s">
        <v>83</v>
      </c>
      <c r="B59" s="27" t="s">
        <v>37</v>
      </c>
      <c r="C59" s="82" t="s">
        <v>313</v>
      </c>
      <c r="D59" s="82" t="s">
        <v>116</v>
      </c>
      <c r="E59" s="5"/>
      <c r="F59" s="92" t="s">
        <v>52</v>
      </c>
      <c r="G59" s="5"/>
      <c r="H59" s="17">
        <v>39585</v>
      </c>
      <c r="I59" s="17" t="s">
        <v>287</v>
      </c>
      <c r="J59" s="5"/>
      <c r="K59" s="89">
        <v>381</v>
      </c>
      <c r="L59" s="89"/>
      <c r="M59" s="87">
        <v>0</v>
      </c>
      <c r="N59" s="87">
        <v>4.695538057742781E-3</v>
      </c>
      <c r="O59" s="87">
        <v>4.6159183451191861E-2</v>
      </c>
      <c r="P59" s="87">
        <v>-0.14599999999999999</v>
      </c>
      <c r="Q59" s="87">
        <v>0.379</v>
      </c>
    </row>
    <row r="60" spans="1:17" ht="12" customHeight="1">
      <c r="A60" s="32"/>
      <c r="B60" s="32"/>
      <c r="C60" s="82"/>
      <c r="D60" s="73"/>
      <c r="E60" s="5"/>
      <c r="F60" s="91"/>
      <c r="G60" s="5"/>
      <c r="H60" s="17"/>
      <c r="I60" s="17"/>
      <c r="J60" s="5"/>
      <c r="K60" s="89"/>
      <c r="L60" s="89"/>
      <c r="M60" s="87"/>
      <c r="N60" s="87"/>
      <c r="O60" s="87"/>
      <c r="P60" s="87"/>
      <c r="Q60" s="87"/>
    </row>
    <row r="61" spans="1:17" ht="12" customHeight="1">
      <c r="A61" s="209" t="s">
        <v>80</v>
      </c>
      <c r="B61" s="27" t="s">
        <v>37</v>
      </c>
      <c r="C61" s="82" t="s">
        <v>313</v>
      </c>
      <c r="D61" s="82" t="s">
        <v>116</v>
      </c>
      <c r="E61" s="5"/>
      <c r="F61" s="92" t="s">
        <v>52</v>
      </c>
      <c r="G61" s="5"/>
      <c r="H61" s="17">
        <v>39585</v>
      </c>
      <c r="I61" s="17" t="s">
        <v>287</v>
      </c>
      <c r="J61" s="5"/>
      <c r="K61" s="89">
        <v>84</v>
      </c>
      <c r="L61" s="89"/>
      <c r="M61" s="87">
        <v>-4.0000000000000001E-3</v>
      </c>
      <c r="N61" s="87">
        <v>-3.0714285714285722E-3</v>
      </c>
      <c r="O61" s="87">
        <v>1.2957563464889674E-2</v>
      </c>
      <c r="P61" s="87">
        <v>-2.8000000000000001E-2</v>
      </c>
      <c r="Q61" s="87">
        <v>2.9000000000000001E-2</v>
      </c>
    </row>
    <row r="62" spans="1:17" ht="12" customHeight="1">
      <c r="A62" s="93"/>
      <c r="B62" s="93"/>
      <c r="C62" s="95"/>
      <c r="D62" s="94"/>
      <c r="E62" s="8"/>
      <c r="F62" s="8"/>
      <c r="G62" s="8"/>
      <c r="H62" s="95"/>
      <c r="I62" s="95"/>
      <c r="J62" s="8"/>
      <c r="K62" s="96"/>
      <c r="L62" s="96"/>
      <c r="M62" s="96"/>
      <c r="N62" s="95"/>
      <c r="O62" s="95"/>
      <c r="P62" s="95"/>
      <c r="Q62" s="95"/>
    </row>
    <row r="63" spans="1:17" ht="12" customHeight="1">
      <c r="A63" s="97" t="s">
        <v>289</v>
      </c>
      <c r="B63" s="97"/>
      <c r="C63" s="90"/>
      <c r="D63" s="73"/>
      <c r="E63" s="5"/>
      <c r="F63" s="5"/>
      <c r="G63" s="5"/>
      <c r="H63" s="5"/>
      <c r="I63" s="5"/>
      <c r="J63" s="5"/>
      <c r="K63" s="89"/>
      <c r="L63" s="89"/>
      <c r="M63" s="89"/>
      <c r="N63" s="90"/>
      <c r="O63" s="90"/>
      <c r="P63" s="90"/>
      <c r="Q63" s="90"/>
    </row>
    <row r="64" spans="1:17" ht="12" customHeight="1">
      <c r="A64" s="97" t="s">
        <v>288</v>
      </c>
      <c r="B64" s="97"/>
      <c r="C64" s="90"/>
      <c r="D64" s="73"/>
      <c r="E64" s="5"/>
      <c r="F64" s="5"/>
      <c r="G64" s="5"/>
      <c r="H64" s="5"/>
      <c r="I64" s="5"/>
      <c r="J64" s="5"/>
      <c r="K64" s="89"/>
      <c r="L64" s="89"/>
      <c r="M64" s="89"/>
      <c r="N64" s="90"/>
      <c r="O64" s="90"/>
      <c r="P64" s="90"/>
      <c r="Q64" s="90"/>
    </row>
    <row r="65" spans="1:16" ht="12.75">
      <c r="A65" s="5"/>
      <c r="B65" s="5"/>
      <c r="C65" s="90"/>
      <c r="D65" s="73"/>
      <c r="E65" s="5"/>
      <c r="F65" s="5"/>
      <c r="G65" s="5"/>
      <c r="H65" s="5"/>
      <c r="I65" s="5"/>
      <c r="J65" s="5"/>
      <c r="K65" s="89"/>
      <c r="L65" s="89"/>
      <c r="M65" s="89"/>
      <c r="N65" s="90"/>
      <c r="O65" s="90"/>
      <c r="P65" s="90"/>
    </row>
    <row r="66" spans="1:16" ht="12.75">
      <c r="A66" s="5"/>
      <c r="B66" s="5"/>
      <c r="C66" s="90"/>
      <c r="D66" s="73"/>
      <c r="E66" s="5"/>
      <c r="F66" s="5"/>
      <c r="G66" s="5"/>
      <c r="H66" s="5"/>
      <c r="I66" s="5"/>
      <c r="J66" s="5"/>
      <c r="K66" s="89"/>
      <c r="L66" s="89"/>
      <c r="M66" s="89"/>
      <c r="N66" s="90"/>
      <c r="O66" s="90"/>
      <c r="P66" s="90"/>
    </row>
    <row r="67" spans="1:16" ht="12.75">
      <c r="A67" s="5"/>
      <c r="B67" s="5"/>
      <c r="C67" s="90"/>
      <c r="D67" s="73"/>
      <c r="E67" s="5"/>
      <c r="F67" s="5"/>
      <c r="G67" s="5"/>
      <c r="H67" s="5"/>
      <c r="I67" s="5"/>
      <c r="J67" s="5"/>
      <c r="K67" s="89"/>
      <c r="L67" s="89"/>
      <c r="M67" s="89"/>
      <c r="N67" s="90"/>
      <c r="O67" s="90"/>
      <c r="P67" s="90"/>
    </row>
    <row r="68" spans="1:16" ht="12.75">
      <c r="A68" s="5"/>
      <c r="B68" s="5"/>
      <c r="C68" s="90"/>
      <c r="D68" s="73"/>
      <c r="E68" s="5"/>
      <c r="F68" s="5"/>
      <c r="G68" s="5"/>
      <c r="H68" s="5"/>
      <c r="I68" s="5"/>
      <c r="J68" s="5"/>
      <c r="K68" s="89"/>
      <c r="L68" s="89"/>
      <c r="M68" s="89"/>
      <c r="N68" s="90"/>
      <c r="O68" s="90"/>
      <c r="P68" s="90"/>
    </row>
    <row r="69" spans="1:16" ht="12.75">
      <c r="A69" s="5"/>
      <c r="B69" s="5"/>
      <c r="C69" s="90"/>
      <c r="D69" s="73"/>
      <c r="E69" s="5"/>
      <c r="F69" s="5"/>
      <c r="G69" s="5"/>
      <c r="H69" s="5"/>
      <c r="I69" s="5"/>
      <c r="J69" s="5"/>
      <c r="K69" s="89"/>
      <c r="L69" s="89"/>
      <c r="M69" s="89"/>
      <c r="N69" s="90"/>
      <c r="O69" s="90"/>
      <c r="P69" s="90"/>
    </row>
    <row r="70" spans="1:16" ht="12.75">
      <c r="A70" s="5"/>
      <c r="B70" s="5"/>
      <c r="C70" s="90"/>
      <c r="D70" s="73"/>
      <c r="E70" s="5"/>
      <c r="F70" s="5"/>
      <c r="G70" s="5"/>
      <c r="H70" s="5"/>
      <c r="I70" s="5"/>
      <c r="J70" s="5"/>
      <c r="K70" s="89"/>
      <c r="L70" s="89"/>
      <c r="M70" s="89"/>
      <c r="N70" s="90"/>
      <c r="O70" s="90"/>
      <c r="P70" s="90"/>
    </row>
    <row r="71" spans="1:16" ht="12.75">
      <c r="A71" s="5"/>
      <c r="B71" s="5"/>
      <c r="C71" s="90"/>
      <c r="D71" s="73"/>
      <c r="E71" s="5"/>
      <c r="F71" s="5"/>
      <c r="G71" s="5"/>
      <c r="H71" s="5"/>
      <c r="I71" s="5"/>
      <c r="J71" s="5"/>
      <c r="K71" s="89"/>
      <c r="L71" s="89"/>
      <c r="M71" s="89"/>
      <c r="N71" s="90"/>
      <c r="O71" s="90"/>
      <c r="P71" s="90"/>
    </row>
    <row r="72" spans="1:16" ht="12.75">
      <c r="A72" s="5"/>
      <c r="B72" s="5"/>
      <c r="C72" s="90"/>
      <c r="D72" s="73"/>
      <c r="E72" s="5"/>
      <c r="F72" s="5"/>
      <c r="G72" s="5"/>
      <c r="H72" s="5"/>
      <c r="I72" s="5"/>
      <c r="J72" s="5"/>
      <c r="K72" s="89"/>
      <c r="L72" s="89"/>
      <c r="M72" s="89"/>
      <c r="N72" s="90"/>
      <c r="O72" s="90"/>
      <c r="P72" s="90"/>
    </row>
    <row r="73" spans="1:16" ht="12.75">
      <c r="A73" s="5"/>
      <c r="B73" s="5"/>
      <c r="C73" s="90"/>
      <c r="D73" s="73"/>
      <c r="E73" s="5"/>
      <c r="F73" s="5"/>
      <c r="G73" s="5"/>
      <c r="H73" s="5"/>
      <c r="I73" s="5"/>
      <c r="J73" s="5"/>
      <c r="K73" s="89"/>
      <c r="L73" s="89"/>
      <c r="M73" s="89"/>
      <c r="N73" s="90"/>
      <c r="O73" s="90"/>
      <c r="P73" s="90"/>
    </row>
    <row r="74" spans="1:16" ht="12.75">
      <c r="A74" s="5"/>
      <c r="B74" s="5"/>
      <c r="C74" s="90"/>
      <c r="D74" s="73"/>
      <c r="E74" s="5"/>
      <c r="F74" s="5"/>
      <c r="G74" s="5"/>
      <c r="H74" s="5"/>
      <c r="I74" s="5"/>
      <c r="J74" s="5"/>
      <c r="K74" s="89"/>
      <c r="L74" s="89"/>
      <c r="M74" s="89"/>
      <c r="N74" s="90"/>
      <c r="O74" s="90"/>
      <c r="P74" s="90"/>
    </row>
    <row r="75" spans="1:16" ht="12.75">
      <c r="A75" s="5"/>
      <c r="B75" s="5"/>
      <c r="C75" s="90"/>
      <c r="D75" s="73"/>
      <c r="E75" s="5"/>
      <c r="F75" s="5"/>
      <c r="G75" s="5"/>
      <c r="H75" s="5"/>
      <c r="I75" s="5"/>
      <c r="J75" s="5"/>
      <c r="K75" s="89"/>
      <c r="L75" s="89"/>
      <c r="M75" s="89"/>
      <c r="N75" s="90"/>
      <c r="O75" s="90"/>
      <c r="P75" s="90"/>
    </row>
    <row r="76" spans="1:16" ht="12.75">
      <c r="A76" s="5"/>
      <c r="B76" s="5"/>
      <c r="C76" s="90"/>
      <c r="D76" s="73"/>
      <c r="E76" s="5"/>
      <c r="F76" s="5"/>
      <c r="G76" s="5"/>
      <c r="H76" s="5"/>
      <c r="I76" s="5"/>
      <c r="J76" s="5"/>
      <c r="K76" s="89"/>
      <c r="L76" s="89"/>
      <c r="M76" s="89"/>
      <c r="N76" s="90"/>
      <c r="O76" s="90"/>
      <c r="P76" s="90"/>
    </row>
    <row r="77" spans="1:16" ht="12.75">
      <c r="A77" s="5"/>
      <c r="B77" s="5"/>
      <c r="C77" s="90"/>
      <c r="D77" s="73"/>
      <c r="E77" s="5"/>
      <c r="F77" s="5"/>
      <c r="G77" s="5"/>
      <c r="H77" s="5"/>
      <c r="I77" s="5"/>
      <c r="J77" s="5"/>
      <c r="K77" s="89"/>
      <c r="L77" s="89"/>
      <c r="M77" s="89"/>
      <c r="N77" s="90"/>
      <c r="O77" s="90"/>
      <c r="P77" s="90"/>
    </row>
    <row r="78" spans="1:16" ht="12.75">
      <c r="A78" s="5"/>
      <c r="B78" s="5"/>
      <c r="C78" s="90"/>
      <c r="D78" s="73"/>
      <c r="E78" s="5"/>
      <c r="F78" s="5"/>
      <c r="G78" s="5"/>
      <c r="H78" s="5"/>
      <c r="I78" s="5"/>
      <c r="J78" s="5"/>
      <c r="K78" s="89"/>
      <c r="L78" s="89"/>
      <c r="M78" s="89"/>
      <c r="N78" s="90"/>
      <c r="O78" s="90"/>
      <c r="P78" s="90"/>
    </row>
    <row r="79" spans="1:16" ht="12.75">
      <c r="A79" s="5"/>
      <c r="B79" s="5"/>
      <c r="C79" s="90"/>
      <c r="D79" s="73"/>
      <c r="E79" s="5"/>
      <c r="F79" s="5"/>
      <c r="G79" s="5"/>
      <c r="H79" s="5"/>
      <c r="I79" s="5"/>
      <c r="J79" s="5"/>
      <c r="K79" s="89"/>
      <c r="L79" s="89"/>
      <c r="M79" s="89"/>
      <c r="N79" s="90"/>
      <c r="O79" s="90"/>
      <c r="P79" s="90"/>
    </row>
    <row r="80" spans="1:16" ht="12.75">
      <c r="A80" s="5"/>
      <c r="B80" s="5"/>
      <c r="C80" s="90"/>
      <c r="D80" s="73"/>
      <c r="E80" s="5"/>
      <c r="F80" s="5"/>
      <c r="G80" s="5"/>
      <c r="H80" s="5"/>
      <c r="I80" s="5"/>
      <c r="J80" s="5"/>
      <c r="K80" s="89"/>
      <c r="L80" s="89"/>
      <c r="M80" s="89"/>
      <c r="N80" s="90"/>
      <c r="O80" s="90"/>
      <c r="P80" s="90"/>
    </row>
    <row r="81" spans="1:16" ht="12.75">
      <c r="A81" s="5"/>
      <c r="B81" s="5"/>
      <c r="C81" s="90"/>
      <c r="D81" s="73"/>
      <c r="E81" s="5"/>
      <c r="F81" s="5"/>
      <c r="G81" s="5"/>
      <c r="H81" s="5"/>
      <c r="I81" s="5"/>
      <c r="J81" s="5"/>
      <c r="K81" s="89"/>
      <c r="L81" s="89"/>
      <c r="M81" s="89"/>
      <c r="N81" s="90"/>
      <c r="O81" s="90"/>
      <c r="P81" s="90"/>
    </row>
    <row r="82" spans="1:16" ht="12.75">
      <c r="A82" s="5"/>
      <c r="B82" s="5"/>
      <c r="C82" s="90"/>
      <c r="D82" s="73"/>
      <c r="E82" s="5"/>
      <c r="F82" s="5"/>
      <c r="G82" s="5"/>
      <c r="H82" s="5"/>
      <c r="I82" s="5"/>
      <c r="J82" s="5"/>
      <c r="K82" s="89"/>
      <c r="L82" s="89"/>
      <c r="M82" s="89"/>
      <c r="N82" s="90"/>
      <c r="O82" s="90"/>
      <c r="P82" s="90"/>
    </row>
    <row r="83" spans="1:16" ht="12.75">
      <c r="A83" s="5"/>
      <c r="B83" s="5"/>
      <c r="C83" s="90"/>
      <c r="D83" s="73"/>
      <c r="E83" s="5"/>
      <c r="F83" s="5"/>
      <c r="G83" s="5"/>
      <c r="H83" s="5"/>
      <c r="I83" s="5"/>
      <c r="J83" s="5"/>
      <c r="K83" s="89"/>
      <c r="L83" s="89"/>
      <c r="M83" s="89"/>
      <c r="N83" s="90"/>
      <c r="O83" s="90"/>
      <c r="P83" s="90"/>
    </row>
    <row r="84" spans="1:16" ht="12.75">
      <c r="A84" s="5"/>
      <c r="B84" s="5"/>
      <c r="C84" s="90"/>
      <c r="D84" s="73"/>
      <c r="E84" s="5"/>
      <c r="F84" s="5"/>
      <c r="G84" s="5"/>
      <c r="H84" s="5"/>
      <c r="I84" s="5"/>
      <c r="J84" s="5"/>
      <c r="K84" s="89"/>
      <c r="L84" s="89"/>
      <c r="M84" s="89"/>
      <c r="N84" s="90"/>
      <c r="O84" s="90"/>
      <c r="P84" s="90"/>
    </row>
    <row r="85" spans="1:16" ht="12.75">
      <c r="A85" s="5"/>
      <c r="B85" s="5"/>
      <c r="C85" s="90"/>
      <c r="D85" s="73"/>
      <c r="E85" s="5"/>
      <c r="F85" s="5"/>
      <c r="G85" s="5"/>
      <c r="H85" s="5"/>
      <c r="I85" s="5"/>
      <c r="J85" s="5"/>
      <c r="K85" s="89"/>
      <c r="L85" s="89"/>
      <c r="M85" s="89"/>
      <c r="N85" s="90"/>
      <c r="O85" s="90"/>
      <c r="P85" s="90"/>
    </row>
    <row r="86" spans="1:16" ht="12.75">
      <c r="A86" s="5"/>
      <c r="B86" s="5"/>
      <c r="C86" s="90"/>
      <c r="D86" s="73"/>
      <c r="E86" s="5"/>
      <c r="F86" s="5"/>
      <c r="G86" s="5"/>
      <c r="H86" s="5"/>
      <c r="I86" s="5"/>
      <c r="J86" s="5"/>
      <c r="K86" s="89"/>
      <c r="L86" s="89"/>
      <c r="M86" s="89"/>
      <c r="N86" s="90"/>
      <c r="O86" s="90"/>
      <c r="P86" s="90"/>
    </row>
    <row r="87" spans="1:16" ht="12.75">
      <c r="A87" s="5"/>
      <c r="B87" s="5"/>
      <c r="C87" s="90"/>
      <c r="D87" s="73"/>
      <c r="E87" s="5"/>
      <c r="F87" s="5"/>
      <c r="G87" s="5"/>
      <c r="H87" s="5"/>
      <c r="I87" s="5"/>
      <c r="J87" s="5"/>
      <c r="K87" s="89"/>
      <c r="L87" s="89"/>
      <c r="M87" s="89"/>
      <c r="N87" s="90"/>
      <c r="O87" s="90"/>
      <c r="P87" s="90"/>
    </row>
    <row r="88" spans="1:16" ht="12.75">
      <c r="A88" s="5"/>
      <c r="B88" s="5"/>
      <c r="C88" s="90"/>
      <c r="D88" s="73"/>
      <c r="E88" s="5"/>
      <c r="F88" s="5"/>
      <c r="G88" s="5"/>
      <c r="H88" s="5"/>
      <c r="I88" s="5"/>
      <c r="J88" s="5"/>
      <c r="K88" s="89"/>
      <c r="L88" s="89"/>
      <c r="M88" s="89"/>
      <c r="N88" s="90"/>
      <c r="O88" s="90"/>
      <c r="P88" s="90"/>
    </row>
    <row r="89" spans="1:16" ht="12.75">
      <c r="A89" s="5"/>
      <c r="B89" s="5"/>
      <c r="C89" s="90"/>
      <c r="D89" s="73"/>
      <c r="E89" s="5"/>
      <c r="F89" s="5"/>
      <c r="G89" s="5"/>
      <c r="H89" s="5"/>
      <c r="I89" s="5"/>
      <c r="J89" s="5"/>
      <c r="K89" s="89"/>
      <c r="L89" s="89"/>
      <c r="M89" s="89"/>
      <c r="N89" s="90"/>
      <c r="O89" s="90"/>
      <c r="P89" s="90"/>
    </row>
    <row r="90" spans="1:16" ht="12.75">
      <c r="A90" s="5"/>
      <c r="B90" s="5"/>
      <c r="C90" s="90"/>
      <c r="D90" s="73"/>
      <c r="E90" s="5"/>
      <c r="F90" s="5"/>
      <c r="G90" s="5"/>
      <c r="H90" s="5"/>
      <c r="I90" s="5"/>
      <c r="J90" s="5"/>
      <c r="K90" s="89"/>
      <c r="L90" s="89"/>
      <c r="M90" s="89"/>
      <c r="N90" s="90"/>
      <c r="O90" s="90"/>
      <c r="P90" s="90"/>
    </row>
    <row r="91" spans="1:16" ht="12.75">
      <c r="A91" s="5"/>
      <c r="B91" s="5"/>
      <c r="C91" s="90"/>
      <c r="D91" s="73"/>
      <c r="E91" s="5"/>
      <c r="F91" s="5"/>
      <c r="G91" s="5"/>
      <c r="H91" s="5"/>
      <c r="I91" s="5"/>
      <c r="J91" s="5"/>
      <c r="K91" s="89"/>
      <c r="L91" s="89"/>
      <c r="M91" s="89"/>
      <c r="N91" s="90"/>
      <c r="O91" s="90"/>
      <c r="P91" s="90"/>
    </row>
    <row r="92" spans="1:16" ht="12.75">
      <c r="A92" s="5"/>
      <c r="B92" s="5"/>
      <c r="C92" s="90"/>
      <c r="D92" s="73"/>
      <c r="E92" s="5"/>
      <c r="F92" s="5"/>
      <c r="G92" s="5"/>
      <c r="H92" s="5"/>
      <c r="I92" s="5"/>
      <c r="J92" s="5"/>
      <c r="K92" s="89"/>
      <c r="L92" s="89"/>
      <c r="M92" s="89"/>
      <c r="N92" s="90"/>
      <c r="O92" s="90"/>
      <c r="P92" s="90"/>
    </row>
    <row r="93" spans="1:16" ht="12.75">
      <c r="A93" s="5"/>
      <c r="B93" s="5"/>
      <c r="C93" s="90"/>
      <c r="D93" s="73"/>
      <c r="E93" s="5"/>
      <c r="F93" s="5"/>
      <c r="G93" s="5"/>
      <c r="H93" s="5"/>
      <c r="I93" s="5"/>
      <c r="J93" s="5"/>
      <c r="K93" s="89"/>
      <c r="L93" s="89"/>
      <c r="M93" s="89"/>
      <c r="N93" s="90"/>
      <c r="O93" s="90"/>
      <c r="P93" s="90"/>
    </row>
    <row r="94" spans="1:16" ht="12.75">
      <c r="A94" s="5"/>
      <c r="B94" s="5"/>
      <c r="C94" s="90"/>
      <c r="D94" s="73"/>
      <c r="E94" s="5"/>
      <c r="F94" s="5"/>
      <c r="G94" s="5"/>
      <c r="H94" s="5"/>
      <c r="I94" s="5"/>
      <c r="J94" s="5"/>
      <c r="K94" s="89"/>
      <c r="L94" s="89"/>
      <c r="M94" s="89"/>
      <c r="N94" s="90"/>
      <c r="O94" s="90"/>
      <c r="P94" s="90"/>
    </row>
    <row r="95" spans="1:16" ht="12.75">
      <c r="A95" s="5"/>
      <c r="B95" s="5"/>
      <c r="C95" s="90"/>
      <c r="D95" s="73"/>
      <c r="E95" s="5"/>
      <c r="F95" s="5"/>
      <c r="G95" s="5"/>
      <c r="H95" s="5"/>
      <c r="I95" s="5"/>
      <c r="J95" s="5"/>
      <c r="K95" s="89"/>
      <c r="L95" s="89"/>
      <c r="M95" s="89"/>
      <c r="N95" s="90"/>
      <c r="O95" s="90"/>
      <c r="P95" s="90"/>
    </row>
  </sheetData>
  <mergeCells count="52">
    <mergeCell ref="A1:N1"/>
    <mergeCell ref="A17:A18"/>
    <mergeCell ref="C17:C18"/>
    <mergeCell ref="F17:F18"/>
    <mergeCell ref="A11:A12"/>
    <mergeCell ref="C11:C12"/>
    <mergeCell ref="A3:Q3"/>
    <mergeCell ref="H6:I6"/>
    <mergeCell ref="A8:A9"/>
    <mergeCell ref="C8:C9"/>
    <mergeCell ref="F8:F9"/>
    <mergeCell ref="A14:A15"/>
    <mergeCell ref="C14:C15"/>
    <mergeCell ref="F20:F21"/>
    <mergeCell ref="A20:A21"/>
    <mergeCell ref="C20:C21"/>
    <mergeCell ref="A32:A33"/>
    <mergeCell ref="A26:A27"/>
    <mergeCell ref="C26:C27"/>
    <mergeCell ref="A29:A30"/>
    <mergeCell ref="C29:C30"/>
    <mergeCell ref="F32:F33"/>
    <mergeCell ref="F26:F27"/>
    <mergeCell ref="F29:F30"/>
    <mergeCell ref="C32:C33"/>
    <mergeCell ref="F23:F24"/>
    <mergeCell ref="A23:A24"/>
    <mergeCell ref="C23:C24"/>
    <mergeCell ref="C44:C45"/>
    <mergeCell ref="A41:A42"/>
    <mergeCell ref="C41:C42"/>
    <mergeCell ref="F44:F45"/>
    <mergeCell ref="F41:F42"/>
    <mergeCell ref="A44:A45"/>
    <mergeCell ref="C35:C36"/>
    <mergeCell ref="A38:A39"/>
    <mergeCell ref="C38:C39"/>
    <mergeCell ref="A35:A36"/>
    <mergeCell ref="F38:F39"/>
    <mergeCell ref="F35:F36"/>
    <mergeCell ref="F50:F51"/>
    <mergeCell ref="A47:A48"/>
    <mergeCell ref="C47:C48"/>
    <mergeCell ref="A56:A57"/>
    <mergeCell ref="C56:C57"/>
    <mergeCell ref="F56:F57"/>
    <mergeCell ref="A50:A51"/>
    <mergeCell ref="F53:F54"/>
    <mergeCell ref="C53:C54"/>
    <mergeCell ref="A53:A54"/>
    <mergeCell ref="C50:C51"/>
    <mergeCell ref="F47:F48"/>
  </mergeCells>
  <phoneticPr fontId="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3"/>
  <sheetViews>
    <sheetView workbookViewId="0">
      <selection activeCell="A25" sqref="A25:D25"/>
    </sheetView>
  </sheetViews>
  <sheetFormatPr defaultColWidth="9.28515625" defaultRowHeight="12.75"/>
  <cols>
    <col min="1" max="1" width="14.7109375" style="28" customWidth="1"/>
    <col min="2" max="2" width="11" style="28" customWidth="1"/>
    <col min="3" max="3" width="8.140625" style="28" customWidth="1"/>
    <col min="4" max="4" width="11.7109375" style="28" customWidth="1"/>
    <col min="5" max="5" width="10" style="28" customWidth="1"/>
    <col min="6" max="6" width="9.85546875" style="28" customWidth="1"/>
    <col min="7" max="7" width="11.28515625" style="28" bestFit="1" customWidth="1"/>
    <col min="8" max="8" width="9.28515625" style="28"/>
    <col min="9" max="9" width="1.7109375" style="28" customWidth="1"/>
    <col min="10" max="10" width="11.7109375" style="28" customWidth="1"/>
    <col min="11" max="11" width="6.7109375" style="28" customWidth="1"/>
    <col min="12" max="12" width="1.7109375" style="28" customWidth="1"/>
    <col min="13" max="13" width="10.28515625" style="28" customWidth="1"/>
    <col min="14" max="14" width="11.140625" style="28" customWidth="1"/>
    <col min="15" max="15" width="11.28515625" style="28" customWidth="1"/>
    <col min="16" max="16" width="11.7109375" style="28" customWidth="1"/>
    <col min="17" max="17" width="11.140625" style="28" customWidth="1"/>
    <col min="18" max="16384" width="9.28515625" style="28"/>
  </cols>
  <sheetData>
    <row r="1" spans="1:17" ht="24.75" customHeight="1">
      <c r="A1" s="276" t="s">
        <v>414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7" ht="14.25" customHeigh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28.5" customHeight="1">
      <c r="A3" s="278" t="s">
        <v>418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7" ht="12.75" customHeight="1">
      <c r="A4" s="160"/>
      <c r="B4" s="161"/>
    </row>
    <row r="5" spans="1:17">
      <c r="A5" s="55"/>
      <c r="B5" s="162"/>
      <c r="C5" s="163"/>
      <c r="D5" s="163"/>
      <c r="E5" s="44"/>
      <c r="F5" s="44"/>
      <c r="G5" s="44"/>
      <c r="H5" s="44"/>
    </row>
    <row r="6" spans="1:17">
      <c r="A6" s="164"/>
      <c r="B6" s="164"/>
      <c r="C6" s="164"/>
      <c r="D6" s="164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ht="15.75">
      <c r="A7" s="44"/>
      <c r="B7" s="44"/>
      <c r="C7" s="44"/>
      <c r="D7" s="280" t="s">
        <v>223</v>
      </c>
      <c r="E7" s="281"/>
      <c r="F7" s="281"/>
      <c r="G7" s="281"/>
      <c r="H7" s="281"/>
      <c r="I7" s="165"/>
      <c r="J7" s="282" t="s">
        <v>224</v>
      </c>
      <c r="K7" s="283"/>
      <c r="L7" s="166"/>
      <c r="M7" s="282" t="s">
        <v>225</v>
      </c>
      <c r="N7" s="283"/>
      <c r="O7" s="283"/>
      <c r="P7" s="283"/>
      <c r="Q7" s="283"/>
    </row>
    <row r="8" spans="1:17" ht="51.75" thickBot="1">
      <c r="A8" s="52" t="s">
        <v>17</v>
      </c>
      <c r="B8" s="52" t="s">
        <v>0</v>
      </c>
      <c r="C8" s="52" t="s">
        <v>1</v>
      </c>
      <c r="D8" s="51" t="s">
        <v>226</v>
      </c>
      <c r="E8" s="51" t="s">
        <v>227</v>
      </c>
      <c r="F8" s="51" t="s">
        <v>228</v>
      </c>
      <c r="G8" s="51" t="s">
        <v>229</v>
      </c>
      <c r="H8" s="51" t="s">
        <v>230</v>
      </c>
      <c r="I8" s="51"/>
      <c r="J8" s="51" t="s">
        <v>231</v>
      </c>
      <c r="K8" s="51" t="s">
        <v>232</v>
      </c>
      <c r="L8" s="51"/>
      <c r="M8" s="51" t="s">
        <v>233</v>
      </c>
      <c r="N8" s="51" t="s">
        <v>234</v>
      </c>
      <c r="O8" s="51" t="s">
        <v>235</v>
      </c>
      <c r="P8" s="51" t="s">
        <v>236</v>
      </c>
      <c r="Q8" s="51" t="s">
        <v>237</v>
      </c>
    </row>
    <row r="9" spans="1:17">
      <c r="A9" s="44"/>
      <c r="B9" s="55"/>
      <c r="C9" s="55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</row>
    <row r="10" spans="1:17">
      <c r="A10" s="161" t="s">
        <v>238</v>
      </c>
      <c r="B10" s="167">
        <v>39562</v>
      </c>
      <c r="C10" s="163">
        <v>1538</v>
      </c>
      <c r="D10" s="163" t="s">
        <v>401</v>
      </c>
      <c r="E10" s="163" t="s">
        <v>401</v>
      </c>
      <c r="F10" s="163" t="s">
        <v>402</v>
      </c>
      <c r="G10" s="163" t="s">
        <v>402</v>
      </c>
      <c r="H10" s="163" t="s">
        <v>403</v>
      </c>
      <c r="I10" s="163"/>
      <c r="J10" s="163" t="s">
        <v>239</v>
      </c>
      <c r="K10" s="163" t="s">
        <v>240</v>
      </c>
      <c r="L10" s="163"/>
      <c r="M10" s="163" t="s">
        <v>241</v>
      </c>
      <c r="N10" s="163" t="s">
        <v>242</v>
      </c>
      <c r="O10" s="163" t="s">
        <v>9</v>
      </c>
      <c r="P10" s="163" t="s">
        <v>243</v>
      </c>
      <c r="Q10" s="163" t="s">
        <v>9</v>
      </c>
    </row>
    <row r="11" spans="1:17">
      <c r="A11" s="161" t="s">
        <v>244</v>
      </c>
      <c r="B11" s="167">
        <v>39644</v>
      </c>
      <c r="C11" s="168">
        <v>958</v>
      </c>
      <c r="D11" s="58" t="s">
        <v>245</v>
      </c>
      <c r="E11" s="58" t="s">
        <v>245</v>
      </c>
      <c r="F11" s="58" t="s">
        <v>245</v>
      </c>
      <c r="G11" s="58" t="s">
        <v>245</v>
      </c>
      <c r="H11" s="58" t="s">
        <v>245</v>
      </c>
      <c r="I11" s="58"/>
      <c r="J11" s="58" t="s">
        <v>245</v>
      </c>
      <c r="K11" s="58" t="s">
        <v>245</v>
      </c>
      <c r="L11" s="58"/>
      <c r="M11" s="163" t="s">
        <v>246</v>
      </c>
      <c r="N11" s="163" t="s">
        <v>242</v>
      </c>
      <c r="O11" s="163" t="s">
        <v>9</v>
      </c>
      <c r="P11" s="163" t="s">
        <v>243</v>
      </c>
      <c r="Q11" s="163" t="s">
        <v>9</v>
      </c>
    </row>
    <row r="12" spans="1:17">
      <c r="A12" s="169"/>
      <c r="B12" s="170"/>
      <c r="C12" s="170"/>
      <c r="D12" s="62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>
      <c r="A13" s="46"/>
      <c r="B13" s="163"/>
      <c r="C13" s="163"/>
      <c r="D13" s="163"/>
      <c r="E13" s="44"/>
      <c r="F13" s="44"/>
      <c r="G13" s="44"/>
      <c r="H13" s="44"/>
    </row>
    <row r="14" spans="1:17">
      <c r="A14" s="132" t="s">
        <v>406</v>
      </c>
      <c r="B14" s="55"/>
      <c r="C14" s="163"/>
      <c r="D14" s="58"/>
      <c r="E14" s="44"/>
      <c r="F14" s="44"/>
      <c r="G14" s="44"/>
      <c r="H14" s="44"/>
    </row>
    <row r="15" spans="1:17">
      <c r="A15" s="161"/>
      <c r="B15" s="163"/>
      <c r="C15" s="163"/>
      <c r="D15" s="58"/>
      <c r="E15" s="44"/>
      <c r="F15" s="44"/>
      <c r="G15" s="44"/>
      <c r="H15" s="44"/>
    </row>
    <row r="16" spans="1:17">
      <c r="A16" s="46"/>
      <c r="B16" s="55"/>
      <c r="C16" s="163"/>
      <c r="D16" s="163"/>
      <c r="E16" s="44"/>
      <c r="F16" s="44"/>
      <c r="G16" s="44"/>
      <c r="H16" s="44"/>
    </row>
    <row r="17" spans="1:14">
      <c r="A17" s="161"/>
      <c r="B17" s="163"/>
      <c r="C17" s="163"/>
      <c r="D17" s="163"/>
      <c r="E17" s="44"/>
      <c r="F17" s="44"/>
      <c r="G17" s="44"/>
      <c r="H17" s="44"/>
    </row>
    <row r="18" spans="1:14">
      <c r="A18" s="161"/>
      <c r="B18" s="163"/>
      <c r="C18" s="163"/>
      <c r="D18" s="163"/>
      <c r="E18" s="44"/>
      <c r="F18" s="44"/>
      <c r="G18" s="44"/>
      <c r="H18" s="44"/>
    </row>
    <row r="19" spans="1:14" ht="12.75" customHeight="1">
      <c r="A19" s="161"/>
      <c r="B19" s="163"/>
      <c r="C19" s="163"/>
      <c r="D19" s="163"/>
      <c r="E19" s="44"/>
      <c r="F19" s="44"/>
      <c r="G19" s="44"/>
      <c r="H19" s="44"/>
    </row>
    <row r="20" spans="1:14">
      <c r="A20" s="161"/>
      <c r="B20" s="163"/>
      <c r="C20" s="163"/>
      <c r="D20" s="163"/>
      <c r="E20" s="44"/>
      <c r="F20" s="44"/>
      <c r="G20" s="44"/>
      <c r="H20" s="44"/>
    </row>
    <row r="21" spans="1:14">
      <c r="A21" s="161"/>
      <c r="B21" s="163"/>
      <c r="C21" s="163"/>
      <c r="D21" s="163"/>
      <c r="E21" s="44"/>
      <c r="F21" s="44"/>
      <c r="G21" s="44"/>
      <c r="H21" s="44"/>
    </row>
    <row r="22" spans="1:14">
      <c r="A22" s="54"/>
      <c r="B22" s="54"/>
      <c r="C22" s="53"/>
      <c r="D22" s="53"/>
      <c r="E22" s="44"/>
      <c r="F22" s="44"/>
      <c r="G22" s="44"/>
      <c r="H22" s="44"/>
    </row>
    <row r="23" spans="1:14" s="44" customFormat="1">
      <c r="A23" s="54"/>
      <c r="B23" s="54"/>
      <c r="C23" s="53"/>
      <c r="D23" s="53"/>
    </row>
    <row r="24" spans="1:14" s="44" customFormat="1">
      <c r="A24" s="284"/>
      <c r="B24" s="285"/>
      <c r="C24" s="285"/>
      <c r="D24" s="285"/>
    </row>
    <row r="25" spans="1:14" s="44" customFormat="1">
      <c r="A25" s="275"/>
      <c r="B25" s="275"/>
      <c r="C25" s="275"/>
      <c r="D25" s="275"/>
    </row>
    <row r="26" spans="1:14" s="44" customFormat="1" ht="12.75" customHeight="1">
      <c r="A26" s="54"/>
      <c r="B26" s="54"/>
      <c r="C26" s="53"/>
      <c r="D26" s="53"/>
    </row>
    <row r="27" spans="1:14" s="44" customFormat="1" ht="12.75" customHeight="1">
      <c r="B27" s="163"/>
      <c r="C27" s="163"/>
      <c r="D27" s="58"/>
    </row>
    <row r="28" spans="1:14" s="44" customFormat="1" ht="12.75" customHeight="1">
      <c r="B28" s="163"/>
      <c r="C28" s="163"/>
      <c r="D28" s="58"/>
    </row>
    <row r="29" spans="1:14" s="44" customFormat="1" ht="12.75" customHeight="1">
      <c r="B29" s="163"/>
      <c r="C29" s="163"/>
      <c r="D29" s="58"/>
    </row>
    <row r="30" spans="1:14" s="44" customFormat="1" ht="12.75" customHeight="1">
      <c r="B30" s="163"/>
      <c r="C30" s="163"/>
      <c r="D30" s="58"/>
    </row>
    <row r="31" spans="1:14" s="44" customFormat="1">
      <c r="B31" s="163"/>
      <c r="C31" s="163"/>
      <c r="D31" s="58"/>
    </row>
    <row r="32" spans="1:14" s="44" customFormat="1"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  <row r="33" spans="5:14" s="44" customFormat="1">
      <c r="E33" s="171"/>
      <c r="F33" s="171"/>
      <c r="G33" s="171"/>
      <c r="H33" s="171"/>
      <c r="I33" s="171"/>
      <c r="J33" s="171"/>
      <c r="K33" s="171"/>
      <c r="L33" s="171"/>
      <c r="M33" s="171"/>
      <c r="N33" s="171"/>
    </row>
    <row r="46" spans="5:14" ht="13.5" customHeight="1"/>
    <row r="50" spans="5:17"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44"/>
    </row>
    <row r="51" spans="5:17"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44"/>
    </row>
    <row r="52" spans="5:17"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5:17">
      <c r="E53" s="17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5:17">
      <c r="E54" s="173"/>
    </row>
    <row r="55" spans="5:17">
      <c r="E55" s="173"/>
    </row>
    <row r="56" spans="5:17">
      <c r="E56" s="173"/>
    </row>
    <row r="57" spans="5:17">
      <c r="E57" s="173"/>
    </row>
    <row r="58" spans="5:17">
      <c r="E58" s="173"/>
    </row>
    <row r="59" spans="5:17">
      <c r="E59" s="173"/>
    </row>
    <row r="60" spans="5:17">
      <c r="E60" s="173"/>
    </row>
    <row r="61" spans="5:17">
      <c r="E61" s="173"/>
    </row>
    <row r="62" spans="5:17">
      <c r="E62" s="173"/>
    </row>
    <row r="63" spans="5:17">
      <c r="E63" s="173"/>
    </row>
    <row r="64" spans="5:17">
      <c r="E64" s="173"/>
    </row>
    <row r="65" spans="5:5">
      <c r="E65" s="173"/>
    </row>
    <row r="66" spans="5:5">
      <c r="E66" s="173"/>
    </row>
    <row r="67" spans="5:5" ht="13.5" customHeight="1">
      <c r="E67" s="173"/>
    </row>
    <row r="68" spans="5:5" ht="13.5" customHeight="1"/>
    <row r="77" spans="5:5">
      <c r="E77" s="173"/>
    </row>
    <row r="78" spans="5:5">
      <c r="E78" s="173"/>
    </row>
    <row r="79" spans="5:5">
      <c r="E79" s="173"/>
    </row>
    <row r="80" spans="5:5" ht="15.75" customHeight="1">
      <c r="E80" s="173"/>
    </row>
    <row r="81" spans="5:5">
      <c r="E81" s="173"/>
    </row>
    <row r="82" spans="5:5">
      <c r="E82" s="173"/>
    </row>
    <row r="83" spans="5:5">
      <c r="E83" s="173"/>
    </row>
  </sheetData>
  <mergeCells count="7">
    <mergeCell ref="A25:D25"/>
    <mergeCell ref="A1:Q1"/>
    <mergeCell ref="A3:P3"/>
    <mergeCell ref="D7:H7"/>
    <mergeCell ref="J7:K7"/>
    <mergeCell ref="M7:Q7"/>
    <mergeCell ref="A24:D24"/>
  </mergeCells>
  <phoneticPr fontId="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tabSelected="1" topLeftCell="A7" workbookViewId="0">
      <selection activeCell="A21" sqref="A21:M21"/>
    </sheetView>
  </sheetViews>
  <sheetFormatPr defaultRowHeight="15"/>
  <cols>
    <col min="1" max="1" width="22.5703125" customWidth="1"/>
    <col min="2" max="2" width="12.42578125" customWidth="1"/>
    <col min="3" max="3" width="7.5703125" customWidth="1"/>
    <col min="4" max="4" width="6.28515625" customWidth="1"/>
    <col min="5" max="5" width="7.42578125" customWidth="1"/>
    <col min="6" max="6" width="9.28515625" customWidth="1"/>
    <col min="7" max="7" width="2.28515625" style="174" customWidth="1"/>
    <col min="8" max="8" width="21.85546875" customWidth="1"/>
    <col min="9" max="9" width="12" customWidth="1"/>
    <col min="10" max="10" width="7.140625" customWidth="1"/>
    <col min="14" max="42" width="9.140625" style="174"/>
  </cols>
  <sheetData>
    <row r="1" spans="1:42" ht="23.25" customHeight="1">
      <c r="A1" s="276" t="s">
        <v>415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3" spans="1:42" ht="32.25" customHeight="1">
      <c r="A3" s="286" t="s">
        <v>433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6" spans="1:42">
      <c r="A6" s="282" t="s">
        <v>247</v>
      </c>
      <c r="B6" s="287"/>
      <c r="C6" s="287"/>
      <c r="D6" s="287"/>
      <c r="E6" s="287"/>
      <c r="F6" s="287"/>
      <c r="G6" s="171"/>
      <c r="H6" s="288" t="s">
        <v>248</v>
      </c>
      <c r="I6" s="289"/>
      <c r="J6" s="289"/>
      <c r="K6" s="289"/>
      <c r="L6" s="289"/>
      <c r="M6" s="289"/>
    </row>
    <row r="7" spans="1:42" s="120" customFormat="1">
      <c r="A7" s="171"/>
      <c r="B7" s="175"/>
      <c r="C7" s="175"/>
      <c r="D7" s="175"/>
      <c r="E7" s="175"/>
      <c r="F7" s="175"/>
      <c r="G7" s="171"/>
      <c r="H7" s="176"/>
      <c r="I7" s="177"/>
      <c r="J7" s="177"/>
      <c r="K7" s="177"/>
      <c r="L7" s="177"/>
      <c r="M7" s="177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</row>
    <row r="8" spans="1:42" ht="39.75" thickBot="1">
      <c r="A8" s="52" t="s">
        <v>25</v>
      </c>
      <c r="B8" s="52" t="s">
        <v>249</v>
      </c>
      <c r="C8" s="52" t="s">
        <v>208</v>
      </c>
      <c r="D8" s="52" t="s">
        <v>209</v>
      </c>
      <c r="E8" s="52" t="s">
        <v>34</v>
      </c>
      <c r="F8" s="51" t="s">
        <v>250</v>
      </c>
      <c r="G8" s="54"/>
      <c r="H8" s="52" t="s">
        <v>25</v>
      </c>
      <c r="I8" s="52" t="s">
        <v>249</v>
      </c>
      <c r="J8" s="52" t="s">
        <v>208</v>
      </c>
      <c r="K8" s="52" t="s">
        <v>251</v>
      </c>
      <c r="L8" s="52" t="s">
        <v>34</v>
      </c>
      <c r="M8" s="51" t="s">
        <v>250</v>
      </c>
    </row>
    <row r="9" spans="1:42" ht="12.75" customHeight="1">
      <c r="A9" s="174"/>
      <c r="B9" s="174"/>
      <c r="C9" s="174"/>
      <c r="D9" s="174"/>
      <c r="E9" s="174"/>
      <c r="F9" s="174"/>
      <c r="H9" s="174"/>
      <c r="I9" s="174"/>
      <c r="J9" s="174"/>
      <c r="K9" s="174"/>
      <c r="L9" s="174"/>
      <c r="M9" s="174"/>
    </row>
    <row r="10" spans="1:42" ht="12.75" customHeight="1">
      <c r="A10" s="271" t="s">
        <v>224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44"/>
      <c r="O10" s="44"/>
      <c r="P10" s="44"/>
      <c r="Q10" s="44"/>
      <c r="AH10" s="44"/>
      <c r="AI10" s="44"/>
      <c r="AJ10" s="44"/>
      <c r="AK10" s="44"/>
      <c r="AL10" s="44"/>
    </row>
    <row r="11" spans="1:42">
      <c r="A11" s="161" t="s">
        <v>260</v>
      </c>
      <c r="B11" s="161" t="s">
        <v>261</v>
      </c>
      <c r="C11" s="182">
        <v>0.41099999999999998</v>
      </c>
      <c r="D11" s="55" t="s">
        <v>240</v>
      </c>
      <c r="E11" s="58" t="s">
        <v>245</v>
      </c>
      <c r="F11" s="58" t="s">
        <v>245</v>
      </c>
      <c r="H11" s="161" t="s">
        <v>260</v>
      </c>
      <c r="I11" s="161" t="s">
        <v>261</v>
      </c>
      <c r="J11" s="59">
        <v>1.298</v>
      </c>
      <c r="K11" s="59">
        <v>1.3280000000000001</v>
      </c>
      <c r="L11" s="189">
        <v>1.3130000000000002</v>
      </c>
      <c r="M11" s="58" t="s">
        <v>206</v>
      </c>
      <c r="N11" s="163"/>
      <c r="O11" s="163"/>
      <c r="P11" s="163"/>
      <c r="Q11" s="163"/>
      <c r="AH11" s="163"/>
      <c r="AI11" s="163"/>
      <c r="AJ11" s="163"/>
      <c r="AK11" s="163"/>
      <c r="AL11" s="163"/>
    </row>
    <row r="12" spans="1:42">
      <c r="A12" s="161" t="s">
        <v>262</v>
      </c>
      <c r="B12" s="161" t="s">
        <v>261</v>
      </c>
      <c r="C12" s="187" t="s">
        <v>240</v>
      </c>
      <c r="D12" s="55" t="s">
        <v>240</v>
      </c>
      <c r="E12" s="183" t="s">
        <v>240</v>
      </c>
      <c r="F12" s="58" t="s">
        <v>245</v>
      </c>
      <c r="H12" s="161" t="s">
        <v>262</v>
      </c>
      <c r="I12" s="161" t="s">
        <v>261</v>
      </c>
      <c r="J12" s="58">
        <v>7.63</v>
      </c>
      <c r="K12" s="58">
        <v>8.0139999999999993</v>
      </c>
      <c r="L12" s="192">
        <v>7.8219999999999992</v>
      </c>
      <c r="M12" s="58" t="s">
        <v>206</v>
      </c>
      <c r="N12" s="163"/>
      <c r="O12" s="163"/>
      <c r="P12" s="163"/>
      <c r="Q12" s="163"/>
      <c r="AH12" s="163"/>
      <c r="AI12" s="163"/>
      <c r="AJ12" s="163"/>
      <c r="AK12" s="163"/>
      <c r="AL12" s="163"/>
    </row>
    <row r="13" spans="1:42">
      <c r="A13" s="161"/>
      <c r="B13" s="161"/>
      <c r="C13" s="187"/>
      <c r="D13" s="55"/>
      <c r="E13" s="183"/>
      <c r="F13" s="58"/>
      <c r="H13" s="174"/>
      <c r="I13" s="174"/>
      <c r="J13" s="174"/>
      <c r="K13" s="174"/>
      <c r="L13" s="174"/>
      <c r="M13" s="174"/>
      <c r="N13" s="182"/>
      <c r="O13" s="182"/>
      <c r="P13" s="187"/>
      <c r="Q13" s="187"/>
      <c r="AH13" s="182"/>
      <c r="AI13" s="187"/>
      <c r="AJ13" s="187"/>
      <c r="AK13" s="187"/>
      <c r="AL13" s="187"/>
    </row>
    <row r="14" spans="1:42">
      <c r="A14" s="271" t="s">
        <v>298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59"/>
      <c r="O14" s="55"/>
      <c r="P14" s="55"/>
      <c r="Q14" s="55"/>
      <c r="AH14" s="59"/>
      <c r="AI14" s="55"/>
      <c r="AJ14" s="55"/>
      <c r="AK14" s="55"/>
      <c r="AL14" s="55"/>
    </row>
    <row r="15" spans="1:42">
      <c r="A15" s="161" t="s">
        <v>252</v>
      </c>
      <c r="B15" s="161" t="s">
        <v>253</v>
      </c>
      <c r="C15" s="180" t="s">
        <v>391</v>
      </c>
      <c r="D15" s="145" t="s">
        <v>396</v>
      </c>
      <c r="E15" s="181">
        <v>3.64</v>
      </c>
      <c r="F15" s="182">
        <v>23.916334113114075</v>
      </c>
      <c r="H15" s="161" t="s">
        <v>252</v>
      </c>
      <c r="I15" s="161" t="s">
        <v>253</v>
      </c>
      <c r="J15" s="65">
        <v>4.5609999999999998E-2</v>
      </c>
      <c r="K15" s="65" t="s">
        <v>254</v>
      </c>
      <c r="L15" s="183">
        <v>2.802E-2</v>
      </c>
      <c r="M15" s="59" t="s">
        <v>245</v>
      </c>
      <c r="N15" s="190"/>
      <c r="O15" s="58"/>
      <c r="P15" s="183"/>
      <c r="Q15" s="183"/>
      <c r="AH15" s="189"/>
      <c r="AI15" s="183"/>
      <c r="AJ15" s="183"/>
      <c r="AK15" s="183"/>
      <c r="AL15" s="183"/>
    </row>
    <row r="16" spans="1:42" ht="12.75" customHeight="1">
      <c r="A16" s="161" t="s">
        <v>255</v>
      </c>
      <c r="B16" s="161" t="s">
        <v>253</v>
      </c>
      <c r="C16" s="180" t="s">
        <v>392</v>
      </c>
      <c r="D16" s="145" t="s">
        <v>397</v>
      </c>
      <c r="E16" s="181">
        <v>1.63</v>
      </c>
      <c r="F16" s="182">
        <v>30.2</v>
      </c>
      <c r="H16" s="161" t="s">
        <v>255</v>
      </c>
      <c r="I16" s="161" t="s">
        <v>253</v>
      </c>
      <c r="J16" s="184">
        <v>0.218</v>
      </c>
      <c r="K16" s="185">
        <v>0.22700000000000001</v>
      </c>
      <c r="L16" s="186">
        <v>0.2225</v>
      </c>
      <c r="M16" s="59">
        <v>4.0449438202247219</v>
      </c>
      <c r="N16" s="190"/>
      <c r="O16" s="58"/>
      <c r="P16" s="183"/>
      <c r="Q16" s="183"/>
      <c r="AH16" s="189"/>
      <c r="AI16" s="183"/>
      <c r="AJ16" s="183"/>
      <c r="AK16" s="183"/>
      <c r="AL16" s="183"/>
    </row>
    <row r="17" spans="1:39" ht="12.75" customHeight="1">
      <c r="A17" s="161" t="s">
        <v>62</v>
      </c>
      <c r="B17" s="161" t="s">
        <v>253</v>
      </c>
      <c r="C17" s="184" t="s">
        <v>393</v>
      </c>
      <c r="D17" s="185" t="s">
        <v>398</v>
      </c>
      <c r="E17" s="186">
        <v>0.17749999999999999</v>
      </c>
      <c r="F17" s="182">
        <v>6.1971830985915553</v>
      </c>
      <c r="H17" s="161" t="s">
        <v>62</v>
      </c>
      <c r="I17" s="161" t="s">
        <v>253</v>
      </c>
      <c r="J17" s="184" t="s">
        <v>256</v>
      </c>
      <c r="K17" s="184" t="s">
        <v>256</v>
      </c>
      <c r="L17" s="186">
        <v>1.645E-3</v>
      </c>
      <c r="M17" s="59" t="s">
        <v>245</v>
      </c>
      <c r="N17" s="191"/>
      <c r="O17" s="58"/>
      <c r="P17" s="58"/>
      <c r="Q17" s="58"/>
      <c r="AH17" s="59"/>
      <c r="AI17" s="58"/>
      <c r="AJ17" s="58"/>
      <c r="AK17" s="58"/>
      <c r="AL17" s="58"/>
    </row>
    <row r="18" spans="1:39">
      <c r="A18" s="161" t="s">
        <v>66</v>
      </c>
      <c r="B18" s="161" t="s">
        <v>257</v>
      </c>
      <c r="C18" s="180" t="s">
        <v>394</v>
      </c>
      <c r="D18" s="145" t="s">
        <v>399</v>
      </c>
      <c r="E18" s="181">
        <v>1.802</v>
      </c>
      <c r="F18" s="182">
        <v>4.4000000000000004</v>
      </c>
      <c r="H18" s="161" t="s">
        <v>66</v>
      </c>
      <c r="I18" s="161" t="s">
        <v>257</v>
      </c>
      <c r="J18" s="184">
        <v>3.6290000000000003E-2</v>
      </c>
      <c r="K18" s="185">
        <v>3.3250000000000002E-2</v>
      </c>
      <c r="L18" s="186">
        <v>3.4770000000000002E-2</v>
      </c>
      <c r="M18" s="59">
        <v>8.7431693989071064</v>
      </c>
    </row>
    <row r="19" spans="1:39" ht="12.75" customHeight="1">
      <c r="A19" s="161" t="s">
        <v>258</v>
      </c>
      <c r="B19" s="161" t="s">
        <v>259</v>
      </c>
      <c r="C19" s="182" t="s">
        <v>395</v>
      </c>
      <c r="D19" s="59" t="s">
        <v>400</v>
      </c>
      <c r="E19" s="188">
        <v>24.015500000000003</v>
      </c>
      <c r="F19" s="182">
        <v>7.5</v>
      </c>
      <c r="H19" s="161" t="s">
        <v>258</v>
      </c>
      <c r="I19" s="161" t="s">
        <v>259</v>
      </c>
      <c r="J19" s="59">
        <v>24.295999999999999</v>
      </c>
      <c r="K19" s="59">
        <v>24.11</v>
      </c>
      <c r="L19" s="189">
        <v>24.202999999999999</v>
      </c>
      <c r="M19" s="59">
        <v>0.76849977275544334</v>
      </c>
    </row>
    <row r="20" spans="1:39" ht="12.75" customHeight="1">
      <c r="A20" s="161"/>
      <c r="B20" s="161"/>
      <c r="C20" s="182"/>
      <c r="D20" s="59"/>
      <c r="E20" s="188"/>
      <c r="F20" s="182"/>
      <c r="H20" s="161"/>
      <c r="I20" s="161"/>
      <c r="J20" s="59"/>
      <c r="K20" s="59"/>
      <c r="L20" s="189"/>
      <c r="M20" s="59"/>
    </row>
    <row r="21" spans="1:39" ht="12.75" customHeight="1">
      <c r="A21" s="271" t="s">
        <v>299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T21" s="44"/>
      <c r="U21" s="44"/>
      <c r="V21" s="44"/>
      <c r="W21" s="161"/>
      <c r="X21" s="161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>
      <c r="A22" s="161" t="s">
        <v>263</v>
      </c>
      <c r="B22" s="161" t="s">
        <v>264</v>
      </c>
      <c r="C22" s="182">
        <v>0.98750000000000004</v>
      </c>
      <c r="D22" s="59">
        <v>0.87549999999999994</v>
      </c>
      <c r="E22" s="189">
        <v>1</v>
      </c>
      <c r="F22" s="59">
        <v>10.5</v>
      </c>
      <c r="H22" s="161" t="s">
        <v>263</v>
      </c>
      <c r="I22" s="161" t="s">
        <v>264</v>
      </c>
      <c r="J22" s="59">
        <v>0.64510000000000001</v>
      </c>
      <c r="K22" s="59">
        <v>0.61319999999999997</v>
      </c>
      <c r="L22" s="189">
        <v>0.62914999999999999</v>
      </c>
      <c r="M22" s="58" t="s">
        <v>206</v>
      </c>
      <c r="T22" s="163"/>
      <c r="U22" s="163"/>
      <c r="V22" s="163"/>
      <c r="W22" s="55"/>
      <c r="X22" s="55"/>
      <c r="Y22" s="193"/>
      <c r="Z22" s="193"/>
      <c r="AA22" s="193"/>
      <c r="AB22" s="193"/>
      <c r="AC22" s="193"/>
      <c r="AD22" s="193"/>
      <c r="AE22" s="193"/>
      <c r="AF22" s="193"/>
      <c r="AG22" s="163"/>
      <c r="AH22" s="163"/>
      <c r="AI22" s="163"/>
      <c r="AJ22" s="163"/>
      <c r="AK22" s="163"/>
      <c r="AL22" s="163"/>
      <c r="AM22" s="44"/>
    </row>
    <row r="23" spans="1:39">
      <c r="A23" s="161" t="s">
        <v>265</v>
      </c>
      <c r="B23" s="161" t="s">
        <v>264</v>
      </c>
      <c r="C23" s="187" t="s">
        <v>242</v>
      </c>
      <c r="D23" s="55" t="s">
        <v>242</v>
      </c>
      <c r="E23" s="183" t="s">
        <v>242</v>
      </c>
      <c r="F23" s="58" t="s">
        <v>245</v>
      </c>
      <c r="H23" s="161" t="s">
        <v>265</v>
      </c>
      <c r="I23" s="161" t="s">
        <v>264</v>
      </c>
      <c r="J23" s="194">
        <v>0.40699999999999997</v>
      </c>
      <c r="K23" s="194">
        <v>0.41199999999999998</v>
      </c>
      <c r="L23" s="195">
        <v>0.40949999999999998</v>
      </c>
      <c r="M23" s="58" t="s">
        <v>206</v>
      </c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79"/>
    </row>
    <row r="24" spans="1:39" ht="26.25">
      <c r="A24" s="161" t="s">
        <v>266</v>
      </c>
      <c r="B24" s="161" t="s">
        <v>264</v>
      </c>
      <c r="C24" s="187" t="s">
        <v>9</v>
      </c>
      <c r="D24" s="55" t="s">
        <v>9</v>
      </c>
      <c r="E24" s="183" t="s">
        <v>9</v>
      </c>
      <c r="F24" s="58" t="s">
        <v>245</v>
      </c>
      <c r="H24" s="161" t="s">
        <v>266</v>
      </c>
      <c r="I24" s="161" t="s">
        <v>264</v>
      </c>
      <c r="J24" s="55" t="s">
        <v>9</v>
      </c>
      <c r="K24" s="55" t="s">
        <v>9</v>
      </c>
      <c r="L24" s="183" t="s">
        <v>9</v>
      </c>
      <c r="M24" s="58" t="s">
        <v>245</v>
      </c>
      <c r="T24" s="194"/>
      <c r="U24" s="145"/>
      <c r="V24" s="145"/>
      <c r="W24" s="58"/>
      <c r="X24" s="58"/>
      <c r="Y24" s="145"/>
      <c r="Z24" s="55"/>
      <c r="AA24" s="145"/>
      <c r="AB24" s="145"/>
      <c r="AC24" s="65"/>
      <c r="AD24" s="184"/>
      <c r="AE24" s="194"/>
      <c r="AF24" s="194"/>
      <c r="AG24" s="55"/>
      <c r="AH24" s="59"/>
      <c r="AI24" s="194"/>
      <c r="AJ24" s="55"/>
      <c r="AK24" s="145"/>
      <c r="AL24" s="55"/>
      <c r="AM24" s="44"/>
    </row>
    <row r="25" spans="1:39" ht="26.25">
      <c r="A25" s="161" t="s">
        <v>267</v>
      </c>
      <c r="B25" s="161" t="s">
        <v>264</v>
      </c>
      <c r="C25" s="187" t="s">
        <v>243</v>
      </c>
      <c r="D25" s="55" t="s">
        <v>243</v>
      </c>
      <c r="E25" s="183" t="s">
        <v>243</v>
      </c>
      <c r="F25" s="58" t="s">
        <v>245</v>
      </c>
      <c r="G25" s="182"/>
      <c r="H25" s="161" t="s">
        <v>267</v>
      </c>
      <c r="I25" s="161" t="s">
        <v>264</v>
      </c>
      <c r="J25" s="145">
        <v>0.40699999999999997</v>
      </c>
      <c r="K25" s="145">
        <v>0.41199999999999998</v>
      </c>
      <c r="L25" s="154">
        <v>0.40949999999999998</v>
      </c>
      <c r="M25" s="58" t="s">
        <v>206</v>
      </c>
      <c r="T25" s="194"/>
      <c r="U25" s="145"/>
      <c r="V25" s="145"/>
      <c r="W25" s="58"/>
      <c r="X25" s="58"/>
      <c r="Y25" s="145"/>
      <c r="Z25" s="55"/>
      <c r="AA25" s="145"/>
      <c r="AB25" s="145"/>
      <c r="AC25" s="65"/>
      <c r="AD25" s="185"/>
      <c r="AE25" s="194"/>
      <c r="AF25" s="194"/>
      <c r="AG25" s="55"/>
      <c r="AH25" s="59"/>
      <c r="AI25" s="194"/>
      <c r="AJ25" s="55"/>
      <c r="AK25" s="145"/>
      <c r="AL25" s="55"/>
      <c r="AM25" s="44"/>
    </row>
    <row r="26" spans="1:39">
      <c r="A26" s="161" t="s">
        <v>268</v>
      </c>
      <c r="B26" s="161" t="s">
        <v>264</v>
      </c>
      <c r="C26" s="187" t="s">
        <v>9</v>
      </c>
      <c r="D26" s="55" t="s">
        <v>9</v>
      </c>
      <c r="E26" s="183" t="s">
        <v>9</v>
      </c>
      <c r="F26" s="58" t="s">
        <v>245</v>
      </c>
      <c r="H26" s="161" t="s">
        <v>268</v>
      </c>
      <c r="I26" s="161" t="s">
        <v>264</v>
      </c>
      <c r="J26" s="55" t="s">
        <v>9</v>
      </c>
      <c r="K26" s="55" t="s">
        <v>9</v>
      </c>
      <c r="L26" s="183" t="s">
        <v>9</v>
      </c>
      <c r="M26" s="58" t="s">
        <v>245</v>
      </c>
      <c r="T26" s="195"/>
      <c r="U26" s="154"/>
      <c r="V26" s="154"/>
      <c r="W26" s="192"/>
      <c r="X26" s="192"/>
      <c r="Y26" s="154"/>
      <c r="Z26" s="54"/>
      <c r="AA26" s="154"/>
      <c r="AB26" s="154"/>
      <c r="AC26" s="183"/>
      <c r="AD26" s="186"/>
      <c r="AE26" s="195"/>
      <c r="AF26" s="195"/>
      <c r="AG26" s="183"/>
      <c r="AH26" s="189"/>
      <c r="AI26" s="195"/>
      <c r="AJ26" s="183"/>
      <c r="AK26" s="154"/>
      <c r="AL26" s="183"/>
      <c r="AM26" s="44"/>
    </row>
    <row r="27" spans="1:39" ht="12.75" customHeight="1">
      <c r="A27" s="174"/>
      <c r="B27" s="174"/>
      <c r="C27" s="174"/>
      <c r="D27" s="174"/>
      <c r="E27" s="174"/>
      <c r="F27" s="174"/>
      <c r="N27" s="59"/>
      <c r="O27" s="58"/>
      <c r="P27" s="58"/>
      <c r="Q27" s="59"/>
      <c r="R27" s="59"/>
      <c r="S27" s="59"/>
      <c r="T27" s="59"/>
      <c r="U27" s="59"/>
      <c r="V27" s="59"/>
      <c r="W27" s="58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8"/>
      <c r="AI27" s="58"/>
      <c r="AJ27" s="58"/>
      <c r="AK27" s="58"/>
      <c r="AL27" s="58"/>
      <c r="AM27" s="44"/>
    </row>
    <row r="28" spans="1:39" ht="12.75" customHeight="1">
      <c r="A28" s="174"/>
      <c r="B28" s="174"/>
      <c r="C28" s="174"/>
      <c r="D28" s="174"/>
      <c r="E28" s="174"/>
      <c r="F28" s="174"/>
      <c r="H28" s="271" t="s">
        <v>300</v>
      </c>
      <c r="I28" s="272"/>
      <c r="J28" s="272"/>
      <c r="K28" s="272"/>
      <c r="L28" s="272"/>
      <c r="M28" s="272"/>
    </row>
    <row r="29" spans="1:39">
      <c r="A29" s="174"/>
      <c r="B29" s="174"/>
      <c r="C29" s="174"/>
      <c r="D29" s="174"/>
      <c r="E29" s="174"/>
      <c r="F29" s="174"/>
      <c r="H29" s="196" t="s">
        <v>269</v>
      </c>
      <c r="I29" s="196" t="s">
        <v>257</v>
      </c>
      <c r="J29" s="65">
        <v>2.6499999999999999E-2</v>
      </c>
      <c r="K29" s="65">
        <v>2.63E-2</v>
      </c>
      <c r="L29" s="183">
        <v>2.7E-2</v>
      </c>
      <c r="M29" s="59">
        <v>3.8</v>
      </c>
    </row>
    <row r="30" spans="1:39">
      <c r="A30" s="174"/>
      <c r="B30" s="174"/>
      <c r="C30" s="174"/>
      <c r="D30" s="174"/>
      <c r="E30" s="174"/>
      <c r="F30" s="174"/>
      <c r="H30" s="196" t="s">
        <v>270</v>
      </c>
      <c r="I30" s="196" t="s">
        <v>257</v>
      </c>
      <c r="J30" s="184">
        <v>4.2200000000000001E-2</v>
      </c>
      <c r="K30" s="185">
        <v>3.8300000000000001E-2</v>
      </c>
      <c r="L30" s="186">
        <v>4.0250000000000001E-2</v>
      </c>
      <c r="M30" s="59">
        <v>10</v>
      </c>
    </row>
    <row r="31" spans="1:39">
      <c r="A31" s="174"/>
      <c r="B31" s="174"/>
      <c r="C31" s="174"/>
      <c r="D31" s="174"/>
      <c r="E31" s="174"/>
      <c r="F31" s="174"/>
      <c r="H31" s="196" t="s">
        <v>271</v>
      </c>
      <c r="I31" s="161" t="s">
        <v>264</v>
      </c>
      <c r="J31" s="194">
        <v>0.26</v>
      </c>
      <c r="K31" s="194">
        <v>0.24299999999999999</v>
      </c>
      <c r="L31" s="195">
        <v>0.2515</v>
      </c>
      <c r="M31" s="59">
        <v>8</v>
      </c>
    </row>
    <row r="32" spans="1:39">
      <c r="A32" s="174"/>
      <c r="B32" s="174"/>
      <c r="C32" s="174"/>
      <c r="D32" s="174"/>
      <c r="E32" s="174"/>
      <c r="F32" s="174"/>
      <c r="H32" s="196" t="s">
        <v>272</v>
      </c>
      <c r="I32" s="161" t="s">
        <v>264</v>
      </c>
      <c r="J32" s="194">
        <v>0.25</v>
      </c>
      <c r="K32" s="194">
        <v>0.255</v>
      </c>
      <c r="L32" s="195">
        <v>0.26</v>
      </c>
      <c r="M32" s="59">
        <v>3.9</v>
      </c>
    </row>
    <row r="33" spans="1:13" ht="12.75" customHeight="1">
      <c r="A33" s="174"/>
      <c r="B33" s="174"/>
      <c r="C33" s="174"/>
      <c r="D33" s="174"/>
      <c r="E33" s="174"/>
      <c r="F33" s="174"/>
    </row>
    <row r="34" spans="1:13" ht="12.75" customHeight="1">
      <c r="A34" s="174"/>
      <c r="B34" s="174"/>
      <c r="C34" s="174"/>
      <c r="D34" s="174"/>
      <c r="E34" s="174"/>
      <c r="F34" s="174"/>
      <c r="H34" s="271" t="s">
        <v>273</v>
      </c>
      <c r="I34" s="272"/>
      <c r="J34" s="272"/>
      <c r="K34" s="272"/>
      <c r="L34" s="272"/>
      <c r="M34" s="272"/>
    </row>
    <row r="35" spans="1:13" ht="12.75" customHeight="1">
      <c r="A35" s="174"/>
      <c r="B35" s="174"/>
      <c r="C35" s="174"/>
      <c r="D35" s="174"/>
      <c r="E35" s="174"/>
      <c r="F35" s="174"/>
      <c r="H35" s="197" t="s">
        <v>274</v>
      </c>
      <c r="I35" s="161" t="s">
        <v>264</v>
      </c>
      <c r="J35" s="145">
        <v>8.9130000000000003</v>
      </c>
      <c r="K35" s="145">
        <v>8.76</v>
      </c>
      <c r="L35" s="154">
        <v>8.8365000000000009</v>
      </c>
      <c r="M35" s="59">
        <v>1.7314547615005993</v>
      </c>
    </row>
    <row r="36" spans="1:13">
      <c r="A36" s="174"/>
      <c r="B36" s="174"/>
      <c r="C36" s="174"/>
      <c r="D36" s="174"/>
      <c r="E36" s="174"/>
      <c r="F36" s="174"/>
      <c r="H36" s="197" t="s">
        <v>275</v>
      </c>
      <c r="I36" s="161" t="s">
        <v>264</v>
      </c>
      <c r="J36" s="145">
        <v>4.5590000000000002</v>
      </c>
      <c r="K36" s="145">
        <v>4.4379999999999997</v>
      </c>
      <c r="L36" s="154">
        <v>4.4984999999999999</v>
      </c>
      <c r="M36" s="59">
        <v>2.6897854840502489</v>
      </c>
    </row>
    <row r="37" spans="1:13">
      <c r="A37" s="174"/>
      <c r="B37" s="174"/>
      <c r="C37" s="174"/>
      <c r="D37" s="174"/>
      <c r="E37" s="174"/>
      <c r="F37" s="174"/>
      <c r="H37" s="161" t="s">
        <v>276</v>
      </c>
      <c r="I37" s="161" t="s">
        <v>264</v>
      </c>
      <c r="J37" s="194">
        <v>0.52500000000000002</v>
      </c>
      <c r="K37" s="194">
        <v>0.49099999999999999</v>
      </c>
      <c r="L37" s="195">
        <v>0.50800000000000001</v>
      </c>
      <c r="M37" s="59">
        <v>7.8</v>
      </c>
    </row>
    <row r="38" spans="1:13" ht="12.75" customHeight="1">
      <c r="A38" s="174"/>
      <c r="B38" s="174"/>
      <c r="C38" s="174"/>
      <c r="D38" s="174"/>
      <c r="E38" s="174"/>
      <c r="F38" s="174"/>
      <c r="H38" s="161" t="s">
        <v>277</v>
      </c>
      <c r="I38" s="161" t="s">
        <v>264</v>
      </c>
      <c r="J38" s="145">
        <v>4.1689999999999996</v>
      </c>
      <c r="K38" s="145">
        <v>3.9049999999999998</v>
      </c>
      <c r="L38" s="154">
        <v>4.0369999999999999</v>
      </c>
      <c r="M38" s="59">
        <v>6.4</v>
      </c>
    </row>
    <row r="39" spans="1:13" ht="12.75" customHeight="1">
      <c r="A39" s="174"/>
      <c r="B39" s="174"/>
      <c r="C39" s="174"/>
      <c r="D39" s="174"/>
      <c r="E39" s="174"/>
      <c r="F39" s="174"/>
      <c r="H39" s="196" t="s">
        <v>80</v>
      </c>
      <c r="I39" s="161" t="s">
        <v>264</v>
      </c>
      <c r="J39" s="145">
        <v>2.6259999999999999</v>
      </c>
      <c r="K39" s="145">
        <v>2.0230000000000001</v>
      </c>
      <c r="L39" s="154">
        <v>2.33</v>
      </c>
      <c r="M39" s="59">
        <v>26.2</v>
      </c>
    </row>
    <row r="40" spans="1:13" ht="12.75" customHeight="1">
      <c r="A40" s="174"/>
      <c r="B40" s="174"/>
      <c r="C40" s="174"/>
      <c r="D40" s="174"/>
      <c r="E40" s="174"/>
      <c r="F40" s="174"/>
      <c r="H40" s="196" t="s">
        <v>278</v>
      </c>
      <c r="I40" s="161" t="s">
        <v>264</v>
      </c>
      <c r="J40" s="55" t="s">
        <v>243</v>
      </c>
      <c r="K40" s="55" t="s">
        <v>243</v>
      </c>
      <c r="L40" s="54" t="s">
        <v>243</v>
      </c>
      <c r="M40" s="59" t="s">
        <v>245</v>
      </c>
    </row>
    <row r="41" spans="1:13" ht="12.75" customHeight="1">
      <c r="A41" s="174"/>
      <c r="B41" s="174"/>
      <c r="C41" s="174"/>
      <c r="D41" s="174"/>
      <c r="E41" s="174"/>
      <c r="F41" s="174"/>
      <c r="H41" s="196" t="s">
        <v>83</v>
      </c>
      <c r="I41" s="161" t="s">
        <v>264</v>
      </c>
      <c r="J41" s="145">
        <v>1.44</v>
      </c>
      <c r="K41" s="145">
        <v>1.4550000000000001</v>
      </c>
      <c r="L41" s="154">
        <v>1.4475</v>
      </c>
      <c r="M41" s="59">
        <v>1.4</v>
      </c>
    </row>
    <row r="42" spans="1:13" ht="12.75" customHeight="1">
      <c r="A42" s="198"/>
      <c r="B42" s="198"/>
      <c r="C42" s="198"/>
      <c r="D42" s="198"/>
      <c r="E42" s="198"/>
      <c r="F42" s="198"/>
      <c r="H42" s="38"/>
      <c r="I42" s="199"/>
      <c r="J42" s="38"/>
      <c r="K42" s="38"/>
      <c r="L42" s="38"/>
      <c r="M42" s="38"/>
    </row>
    <row r="44" spans="1:13">
      <c r="A44" s="132" t="s">
        <v>406</v>
      </c>
      <c r="H44" s="200"/>
      <c r="I44" s="161"/>
      <c r="J44" s="145"/>
      <c r="K44" s="145"/>
      <c r="L44" s="154"/>
      <c r="M44" s="59"/>
    </row>
    <row r="45" spans="1:13">
      <c r="H45" s="132"/>
      <c r="I45" s="161"/>
      <c r="J45" s="58"/>
      <c r="K45" s="58"/>
      <c r="L45" s="192"/>
      <c r="M45" s="58"/>
    </row>
  </sheetData>
  <mergeCells count="9">
    <mergeCell ref="H34:M34"/>
    <mergeCell ref="A10:M10"/>
    <mergeCell ref="A14:M14"/>
    <mergeCell ref="A1:Q1"/>
    <mergeCell ref="A3:P3"/>
    <mergeCell ref="A6:F6"/>
    <mergeCell ref="H6:M6"/>
    <mergeCell ref="A21:M21"/>
    <mergeCell ref="H28:M28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>
      <selection activeCell="E19" sqref="E19"/>
    </sheetView>
  </sheetViews>
  <sheetFormatPr defaultRowHeight="15"/>
  <cols>
    <col min="1" max="1" width="28" customWidth="1"/>
    <col min="2" max="2" width="17.140625" customWidth="1"/>
    <col min="3" max="3" width="9.28515625" customWidth="1"/>
    <col min="4" max="4" width="6" customWidth="1"/>
    <col min="5" max="5" width="11.85546875" customWidth="1"/>
  </cols>
  <sheetData>
    <row r="1" spans="1:17" s="4" customFormat="1" ht="39" customHeight="1">
      <c r="A1" s="236" t="s">
        <v>408</v>
      </c>
      <c r="B1" s="236"/>
      <c r="C1" s="236"/>
      <c r="D1" s="236"/>
      <c r="E1" s="236"/>
      <c r="F1" s="236"/>
      <c r="G1" s="236"/>
      <c r="H1" s="236"/>
      <c r="I1" s="127"/>
      <c r="J1" s="127"/>
      <c r="K1" s="127"/>
      <c r="L1" s="127"/>
      <c r="M1" s="127"/>
      <c r="N1" s="127"/>
      <c r="O1" s="127"/>
      <c r="P1" s="127"/>
      <c r="Q1" s="127"/>
    </row>
    <row r="2" spans="1:17" s="4" customFormat="1" ht="12" customHeight="1">
      <c r="B2" s="9"/>
      <c r="C2" s="9"/>
      <c r="D2" s="9"/>
      <c r="E2" s="9"/>
    </row>
    <row r="3" spans="1:17" ht="53.25" customHeight="1">
      <c r="A3" s="240" t="s">
        <v>416</v>
      </c>
      <c r="B3" s="241"/>
      <c r="C3" s="241"/>
      <c r="D3" s="241"/>
      <c r="E3" s="241"/>
      <c r="F3" s="241"/>
      <c r="G3" s="241"/>
      <c r="H3" s="241"/>
    </row>
    <row r="4" spans="1:17">
      <c r="B4" s="5"/>
      <c r="C4" s="5"/>
      <c r="D4" s="5"/>
      <c r="E4" s="5"/>
    </row>
    <row r="5" spans="1:17" ht="26.25">
      <c r="A5" s="19" t="s">
        <v>17</v>
      </c>
      <c r="B5" s="20" t="s">
        <v>16</v>
      </c>
      <c r="C5" s="20" t="s">
        <v>0</v>
      </c>
      <c r="D5" s="20" t="s">
        <v>1</v>
      </c>
      <c r="E5" s="21" t="s">
        <v>13</v>
      </c>
    </row>
    <row r="6" spans="1:17">
      <c r="A6" s="10"/>
      <c r="B6" s="1"/>
      <c r="C6" s="2"/>
      <c r="D6" s="2"/>
      <c r="E6" s="11"/>
    </row>
    <row r="7" spans="1:17">
      <c r="A7" s="250" t="s">
        <v>14</v>
      </c>
      <c r="B7" s="251"/>
      <c r="C7" s="251"/>
      <c r="D7" s="251"/>
      <c r="E7" s="252"/>
    </row>
    <row r="8" spans="1:17">
      <c r="A8" s="245" t="s">
        <v>21</v>
      </c>
      <c r="B8" s="246"/>
      <c r="C8" s="246"/>
      <c r="D8" s="246"/>
      <c r="E8" s="247"/>
    </row>
    <row r="9" spans="1:17" ht="6" customHeight="1">
      <c r="A9" s="12"/>
      <c r="B9" s="3"/>
      <c r="C9" s="3"/>
      <c r="D9" s="3"/>
      <c r="E9" s="16"/>
    </row>
    <row r="10" spans="1:17">
      <c r="A10" s="12" t="s">
        <v>3</v>
      </c>
      <c r="B10" s="6" t="s">
        <v>2</v>
      </c>
      <c r="C10" s="222">
        <v>39426</v>
      </c>
      <c r="D10" s="6" t="s">
        <v>4</v>
      </c>
      <c r="E10" s="11" t="s">
        <v>5</v>
      </c>
    </row>
    <row r="11" spans="1:17">
      <c r="A11" s="12" t="s">
        <v>3</v>
      </c>
      <c r="B11" s="6" t="s">
        <v>2</v>
      </c>
      <c r="C11" s="222">
        <v>39426</v>
      </c>
      <c r="D11" s="6" t="s">
        <v>6</v>
      </c>
      <c r="E11" s="11" t="s">
        <v>5</v>
      </c>
    </row>
    <row r="12" spans="1:17">
      <c r="A12" s="12" t="s">
        <v>3</v>
      </c>
      <c r="B12" s="6" t="s">
        <v>2</v>
      </c>
      <c r="C12" s="222">
        <v>39469</v>
      </c>
      <c r="D12" s="6" t="s">
        <v>7</v>
      </c>
      <c r="E12" s="11" t="s">
        <v>5</v>
      </c>
    </row>
    <row r="13" spans="1:17">
      <c r="A13" s="10"/>
      <c r="B13" s="6"/>
      <c r="C13" s="6"/>
      <c r="D13" s="6"/>
      <c r="E13" s="11"/>
    </row>
    <row r="14" spans="1:17">
      <c r="A14" s="245" t="s">
        <v>23</v>
      </c>
      <c r="B14" s="248"/>
      <c r="C14" s="248"/>
      <c r="D14" s="248"/>
      <c r="E14" s="249"/>
    </row>
    <row r="15" spans="1:17">
      <c r="A15" s="12" t="s">
        <v>3</v>
      </c>
      <c r="B15" s="6" t="s">
        <v>2</v>
      </c>
      <c r="C15" s="222">
        <v>39624</v>
      </c>
      <c r="D15" s="6" t="s">
        <v>8</v>
      </c>
      <c r="E15" s="11" t="s">
        <v>9</v>
      </c>
    </row>
    <row r="16" spans="1:17" ht="15.75">
      <c r="A16" s="12" t="s">
        <v>3</v>
      </c>
      <c r="B16" s="6" t="s">
        <v>2</v>
      </c>
      <c r="C16" s="222">
        <v>40301</v>
      </c>
      <c r="D16" s="6">
        <v>1258</v>
      </c>
      <c r="E16" s="11" t="s">
        <v>188</v>
      </c>
    </row>
    <row r="17" spans="1:5">
      <c r="A17" s="10"/>
      <c r="B17" s="7"/>
      <c r="C17" s="7"/>
      <c r="D17" s="7"/>
      <c r="E17" s="11"/>
    </row>
    <row r="18" spans="1:5">
      <c r="A18" s="245" t="s">
        <v>22</v>
      </c>
      <c r="B18" s="246"/>
      <c r="C18" s="246"/>
      <c r="D18" s="246"/>
      <c r="E18" s="247"/>
    </row>
    <row r="19" spans="1:5">
      <c r="A19" s="13" t="s">
        <v>20</v>
      </c>
      <c r="B19" s="18">
        <v>12072520</v>
      </c>
      <c r="C19" s="222">
        <v>39644</v>
      </c>
      <c r="D19" s="6" t="s">
        <v>10</v>
      </c>
      <c r="E19" s="11">
        <v>0.33</v>
      </c>
    </row>
    <row r="20" spans="1:5">
      <c r="A20" s="13" t="s">
        <v>11</v>
      </c>
      <c r="B20" s="18">
        <v>473316122383301</v>
      </c>
      <c r="C20" s="222">
        <v>39533</v>
      </c>
      <c r="D20" s="6">
        <v>1308</v>
      </c>
      <c r="E20" s="11">
        <v>0.08</v>
      </c>
    </row>
    <row r="21" spans="1:5">
      <c r="A21" s="13" t="s">
        <v>11</v>
      </c>
      <c r="B21" s="18">
        <v>473316122383301</v>
      </c>
      <c r="C21" s="222">
        <v>39563</v>
      </c>
      <c r="D21" s="6">
        <v>1348</v>
      </c>
      <c r="E21" s="11">
        <v>0.09</v>
      </c>
    </row>
    <row r="22" spans="1:5">
      <c r="A22" s="13" t="s">
        <v>18</v>
      </c>
      <c r="B22" s="18">
        <v>473321122390501</v>
      </c>
      <c r="C22" s="222">
        <v>39604</v>
      </c>
      <c r="D22" s="6" t="s">
        <v>12</v>
      </c>
      <c r="E22" s="11">
        <v>0.11</v>
      </c>
    </row>
    <row r="23" spans="1:5">
      <c r="A23" s="13" t="s">
        <v>19</v>
      </c>
      <c r="B23" s="18">
        <v>473321122390701</v>
      </c>
      <c r="C23" s="222">
        <v>39604</v>
      </c>
      <c r="D23" s="6" t="s">
        <v>12</v>
      </c>
      <c r="E23" s="11">
        <v>0.28000000000000003</v>
      </c>
    </row>
    <row r="24" spans="1:5">
      <c r="A24" s="10"/>
      <c r="B24" s="7"/>
      <c r="C24" s="7"/>
      <c r="D24" s="7"/>
      <c r="E24" s="11"/>
    </row>
    <row r="25" spans="1:5">
      <c r="A25" s="253" t="s">
        <v>15</v>
      </c>
      <c r="B25" s="251"/>
      <c r="C25" s="251"/>
      <c r="D25" s="251"/>
      <c r="E25" s="252"/>
    </row>
    <row r="26" spans="1:5">
      <c r="A26" s="242" t="s">
        <v>22</v>
      </c>
      <c r="B26" s="243"/>
      <c r="C26" s="243"/>
      <c r="D26" s="243"/>
      <c r="E26" s="244"/>
    </row>
    <row r="27" spans="1:5">
      <c r="A27" s="13" t="s">
        <v>20</v>
      </c>
      <c r="B27" s="18">
        <v>12072520</v>
      </c>
      <c r="C27" s="222">
        <v>39644</v>
      </c>
      <c r="D27" s="6" t="s">
        <v>10</v>
      </c>
      <c r="E27" s="11" t="s">
        <v>9</v>
      </c>
    </row>
    <row r="28" spans="1:5">
      <c r="A28" s="14"/>
      <c r="B28" s="8"/>
      <c r="C28" s="8"/>
      <c r="D28" s="8"/>
      <c r="E28" s="15"/>
    </row>
    <row r="29" spans="1:5" ht="15.75">
      <c r="A29" s="97" t="s">
        <v>404</v>
      </c>
      <c r="B29" s="5"/>
      <c r="C29" s="5"/>
      <c r="D29" s="5"/>
      <c r="E29" s="5"/>
    </row>
  </sheetData>
  <mergeCells count="8">
    <mergeCell ref="A1:H1"/>
    <mergeCell ref="A3:H3"/>
    <mergeCell ref="A26:E26"/>
    <mergeCell ref="A18:E18"/>
    <mergeCell ref="A14:E14"/>
    <mergeCell ref="A7:E7"/>
    <mergeCell ref="A8:E8"/>
    <mergeCell ref="A25:E25"/>
  </mergeCells>
  <phoneticPr fontId="7" type="noConversion"/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4"/>
  <sheetViews>
    <sheetView topLeftCell="D76" workbookViewId="0">
      <selection activeCell="B117" sqref="B117"/>
    </sheetView>
  </sheetViews>
  <sheetFormatPr defaultRowHeight="15"/>
  <cols>
    <col min="1" max="1" width="16.85546875" customWidth="1"/>
    <col min="2" max="2" width="9.5703125" style="113" customWidth="1"/>
    <col min="3" max="3" width="20.140625" customWidth="1"/>
    <col min="4" max="4" width="17.42578125" customWidth="1"/>
    <col min="5" max="5" width="1.7109375" customWidth="1"/>
    <col min="6" max="6" width="15.85546875" customWidth="1"/>
    <col min="7" max="7" width="2" customWidth="1"/>
    <col min="8" max="8" width="9.42578125" bestFit="1" customWidth="1"/>
    <col min="9" max="9" width="10.42578125" bestFit="1" customWidth="1"/>
    <col min="10" max="10" width="1.42578125" customWidth="1"/>
    <col min="11" max="11" width="7.7109375" style="113" customWidth="1"/>
    <col min="12" max="12" width="16.85546875" customWidth="1"/>
    <col min="13" max="13" width="1.85546875" customWidth="1"/>
    <col min="15" max="15" width="1.7109375" customWidth="1"/>
  </cols>
  <sheetData>
    <row r="1" spans="1:21" ht="15.75">
      <c r="A1" s="236" t="s">
        <v>425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3" spans="1:21" ht="47.45" customHeight="1">
      <c r="A3" s="231" t="s">
        <v>432</v>
      </c>
      <c r="B3" s="231"/>
      <c r="C3" s="231"/>
      <c r="D3" s="231"/>
      <c r="E3" s="231"/>
      <c r="F3" s="231"/>
      <c r="G3" s="231"/>
      <c r="H3" s="231"/>
      <c r="I3" s="231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5" spans="1:21" s="26" customFormat="1" ht="32.25" customHeight="1">
      <c r="A5" s="22" t="s">
        <v>25</v>
      </c>
      <c r="B5" s="22" t="s">
        <v>26</v>
      </c>
      <c r="C5" s="22" t="s">
        <v>27</v>
      </c>
      <c r="D5" s="23" t="s">
        <v>195</v>
      </c>
      <c r="E5" s="24"/>
      <c r="F5" s="23" t="s">
        <v>189</v>
      </c>
      <c r="G5" s="24"/>
      <c r="H5" s="239" t="s">
        <v>29</v>
      </c>
      <c r="I5" s="239"/>
      <c r="J5" s="24"/>
      <c r="K5" s="23" t="s">
        <v>28</v>
      </c>
      <c r="L5" s="23" t="s">
        <v>24</v>
      </c>
      <c r="M5" s="24"/>
      <c r="N5" s="23" t="s">
        <v>32</v>
      </c>
      <c r="O5" s="24"/>
      <c r="P5" s="23" t="s">
        <v>33</v>
      </c>
      <c r="Q5" s="23" t="s">
        <v>34</v>
      </c>
      <c r="R5" s="23" t="s">
        <v>35</v>
      </c>
      <c r="S5" s="23" t="s">
        <v>30</v>
      </c>
      <c r="T5" s="23" t="s">
        <v>31</v>
      </c>
      <c r="U5" s="25"/>
    </row>
    <row r="6" spans="1:21">
      <c r="A6" s="237" t="s">
        <v>36</v>
      </c>
      <c r="B6" s="77" t="s">
        <v>37</v>
      </c>
      <c r="C6" s="28" t="s">
        <v>38</v>
      </c>
      <c r="D6" s="28" t="s">
        <v>191</v>
      </c>
      <c r="E6" s="28"/>
      <c r="F6" s="29" t="s">
        <v>190</v>
      </c>
      <c r="G6" s="28"/>
      <c r="H6" s="17">
        <v>39518</v>
      </c>
      <c r="I6" s="17">
        <v>39658</v>
      </c>
      <c r="J6" s="28"/>
      <c r="K6" s="29" t="s">
        <v>39</v>
      </c>
      <c r="L6" s="29" t="s">
        <v>320</v>
      </c>
      <c r="M6" s="28"/>
      <c r="N6" s="30">
        <v>72</v>
      </c>
      <c r="O6" s="30"/>
      <c r="P6" s="31">
        <v>97.5</v>
      </c>
      <c r="Q6" s="31">
        <v>96.597222222222229</v>
      </c>
      <c r="R6" s="31">
        <v>6.3393688809752513</v>
      </c>
      <c r="S6" s="31">
        <v>82</v>
      </c>
      <c r="T6" s="31">
        <v>111</v>
      </c>
    </row>
    <row r="7" spans="1:21">
      <c r="A7" s="235"/>
      <c r="B7" s="77"/>
      <c r="C7" s="28"/>
      <c r="D7" s="28" t="s">
        <v>191</v>
      </c>
      <c r="E7" s="28"/>
      <c r="F7" s="29" t="s">
        <v>190</v>
      </c>
      <c r="G7" s="28"/>
      <c r="H7" s="17">
        <v>39518</v>
      </c>
      <c r="I7" s="17">
        <v>39658</v>
      </c>
      <c r="J7" s="28"/>
      <c r="K7" s="29" t="s">
        <v>39</v>
      </c>
      <c r="L7" s="29" t="s">
        <v>321</v>
      </c>
      <c r="M7" s="28"/>
      <c r="N7" s="30">
        <v>58</v>
      </c>
      <c r="O7" s="30"/>
      <c r="P7" s="31">
        <v>96</v>
      </c>
      <c r="Q7" s="31">
        <v>94.268255247741493</v>
      </c>
      <c r="R7" s="31">
        <v>6.9090758936031937</v>
      </c>
      <c r="S7" s="31">
        <v>82</v>
      </c>
      <c r="T7" s="31">
        <v>114</v>
      </c>
    </row>
    <row r="8" spans="1:21">
      <c r="A8" s="28"/>
      <c r="B8" s="77"/>
      <c r="C8" s="28"/>
      <c r="D8" s="28" t="s">
        <v>192</v>
      </c>
      <c r="E8" s="28"/>
      <c r="F8" s="29" t="s">
        <v>190</v>
      </c>
      <c r="G8" s="28"/>
      <c r="H8" s="17">
        <v>39463</v>
      </c>
      <c r="I8" s="17">
        <v>39632</v>
      </c>
      <c r="J8" s="28"/>
      <c r="K8" s="29" t="s">
        <v>39</v>
      </c>
      <c r="L8" s="29">
        <v>15</v>
      </c>
      <c r="M8" s="28"/>
      <c r="N8" s="30">
        <v>6</v>
      </c>
      <c r="O8" s="30"/>
      <c r="P8" s="31">
        <v>102.3</v>
      </c>
      <c r="Q8" s="31">
        <v>100.8</v>
      </c>
      <c r="R8" s="31">
        <v>10.7</v>
      </c>
      <c r="S8" s="31">
        <v>85</v>
      </c>
      <c r="T8" s="31">
        <v>117.4</v>
      </c>
    </row>
    <row r="9" spans="1:21">
      <c r="A9" s="28"/>
      <c r="B9" s="77"/>
      <c r="C9" s="28"/>
      <c r="D9" s="28" t="s">
        <v>193</v>
      </c>
      <c r="E9" s="28"/>
      <c r="F9" s="29" t="s">
        <v>190</v>
      </c>
      <c r="G9" s="28"/>
      <c r="H9" s="17">
        <v>39463</v>
      </c>
      <c r="I9" s="17">
        <v>39632</v>
      </c>
      <c r="J9" s="28"/>
      <c r="K9" s="29" t="s">
        <v>39</v>
      </c>
      <c r="L9" s="29">
        <v>75</v>
      </c>
      <c r="M9" s="28"/>
      <c r="N9" s="30">
        <v>6</v>
      </c>
      <c r="O9" s="30"/>
      <c r="P9" s="31">
        <v>102</v>
      </c>
      <c r="Q9" s="31">
        <v>103.4</v>
      </c>
      <c r="R9" s="31">
        <v>4.2</v>
      </c>
      <c r="S9" s="31">
        <v>99.2</v>
      </c>
      <c r="T9" s="31">
        <v>110.2</v>
      </c>
    </row>
    <row r="10" spans="1:21" ht="15.75">
      <c r="A10" s="28"/>
      <c r="B10" s="77"/>
      <c r="C10" s="28"/>
      <c r="D10" s="28" t="s">
        <v>194</v>
      </c>
      <c r="E10" s="28"/>
      <c r="F10" s="29" t="s">
        <v>190</v>
      </c>
      <c r="G10" s="28"/>
      <c r="H10" s="17">
        <v>39471</v>
      </c>
      <c r="I10" s="17">
        <v>39622</v>
      </c>
      <c r="J10" s="28"/>
      <c r="K10" s="29" t="s">
        <v>39</v>
      </c>
      <c r="L10" s="29">
        <v>14</v>
      </c>
      <c r="M10" s="28"/>
      <c r="N10" s="30" t="s">
        <v>40</v>
      </c>
      <c r="O10" s="30"/>
      <c r="P10" s="31">
        <v>97.9</v>
      </c>
      <c r="Q10" s="31">
        <v>95.044444444444395</v>
      </c>
      <c r="R10" s="31">
        <v>11.7</v>
      </c>
      <c r="S10" s="31">
        <v>52.1</v>
      </c>
      <c r="T10" s="31">
        <v>105.8</v>
      </c>
    </row>
    <row r="11" spans="1:21">
      <c r="A11" s="28"/>
      <c r="B11" s="77"/>
      <c r="C11" s="28"/>
      <c r="D11" s="28" t="s">
        <v>194</v>
      </c>
      <c r="E11" s="28"/>
      <c r="F11" s="29" t="s">
        <v>190</v>
      </c>
      <c r="G11" s="28"/>
      <c r="H11" s="17">
        <v>39471</v>
      </c>
      <c r="I11" s="17">
        <v>39638</v>
      </c>
      <c r="J11" s="28"/>
      <c r="K11" s="29" t="s">
        <v>39</v>
      </c>
      <c r="L11" s="29">
        <v>25</v>
      </c>
      <c r="M11" s="28"/>
      <c r="N11" s="30">
        <v>15</v>
      </c>
      <c r="O11" s="30"/>
      <c r="P11" s="31">
        <v>94.6</v>
      </c>
      <c r="Q11" s="31">
        <v>94.5</v>
      </c>
      <c r="R11" s="31">
        <v>9.2473162129807509</v>
      </c>
      <c r="S11" s="31">
        <v>84.8</v>
      </c>
      <c r="T11" s="31">
        <v>122.7</v>
      </c>
    </row>
    <row r="12" spans="1:21">
      <c r="A12" s="28"/>
      <c r="B12" s="77"/>
      <c r="C12" s="28"/>
      <c r="D12" s="28" t="s">
        <v>194</v>
      </c>
      <c r="E12" s="28"/>
      <c r="F12" s="29" t="s">
        <v>190</v>
      </c>
      <c r="G12" s="28"/>
      <c r="H12" s="17">
        <v>39483</v>
      </c>
      <c r="I12" s="17">
        <v>39658</v>
      </c>
      <c r="J12" s="28"/>
      <c r="K12" s="29" t="s">
        <v>39</v>
      </c>
      <c r="L12" s="29">
        <v>34</v>
      </c>
      <c r="M12" s="28"/>
      <c r="N12" s="30">
        <v>20</v>
      </c>
      <c r="O12" s="30"/>
      <c r="P12" s="31">
        <v>104.80000000000001</v>
      </c>
      <c r="Q12" s="31">
        <v>105.96499999999999</v>
      </c>
      <c r="R12" s="31">
        <v>8.0407040147383686</v>
      </c>
      <c r="S12" s="31">
        <v>89.8</v>
      </c>
      <c r="T12" s="31">
        <v>121.1</v>
      </c>
    </row>
    <row r="13" spans="1:21">
      <c r="A13" s="28"/>
      <c r="B13" s="77"/>
      <c r="C13" s="28"/>
      <c r="D13" s="28"/>
      <c r="E13" s="28"/>
      <c r="G13" s="28"/>
      <c r="H13" s="17"/>
      <c r="I13" s="17"/>
      <c r="J13" s="28"/>
      <c r="K13" s="29"/>
    </row>
    <row r="14" spans="1:21" ht="14.45" customHeight="1">
      <c r="A14" s="237" t="s">
        <v>36</v>
      </c>
      <c r="B14" s="73" t="s">
        <v>41</v>
      </c>
      <c r="C14" s="28" t="s">
        <v>38</v>
      </c>
      <c r="D14" s="28" t="s">
        <v>196</v>
      </c>
      <c r="E14" s="28"/>
      <c r="F14" s="29" t="s">
        <v>190</v>
      </c>
      <c r="G14" s="28"/>
      <c r="H14" s="17">
        <v>39553</v>
      </c>
      <c r="I14" s="17">
        <v>39714</v>
      </c>
      <c r="J14" s="28"/>
      <c r="K14" s="29" t="s">
        <v>39</v>
      </c>
      <c r="L14" s="29" t="s">
        <v>324</v>
      </c>
      <c r="M14" s="28"/>
      <c r="N14" s="30">
        <v>6</v>
      </c>
      <c r="O14" s="30"/>
      <c r="P14" s="31">
        <v>100.45</v>
      </c>
      <c r="Q14" s="31">
        <v>100.89999999999999</v>
      </c>
      <c r="R14" s="34">
        <v>3.0659419433511785</v>
      </c>
      <c r="S14" s="35">
        <v>96.8</v>
      </c>
      <c r="T14" s="36">
        <v>104.6</v>
      </c>
    </row>
    <row r="15" spans="1:21">
      <c r="A15" s="237"/>
      <c r="B15" s="73"/>
      <c r="C15" s="28"/>
      <c r="D15" s="28" t="s">
        <v>196</v>
      </c>
      <c r="E15" s="28"/>
      <c r="F15" s="29" t="s">
        <v>190</v>
      </c>
      <c r="G15" s="28"/>
      <c r="H15" s="17">
        <v>39553</v>
      </c>
      <c r="I15" s="17">
        <v>39714</v>
      </c>
      <c r="J15" s="28"/>
      <c r="K15" s="29" t="s">
        <v>39</v>
      </c>
      <c r="L15" s="29" t="s">
        <v>323</v>
      </c>
      <c r="M15" s="28"/>
      <c r="N15" s="30">
        <v>14</v>
      </c>
      <c r="O15" s="30"/>
      <c r="P15" s="31">
        <v>100.25</v>
      </c>
      <c r="Q15" s="31">
        <v>99.45</v>
      </c>
      <c r="R15" s="34">
        <v>4.7021680760460569</v>
      </c>
      <c r="S15" s="35">
        <v>90</v>
      </c>
      <c r="T15" s="35">
        <v>106.3</v>
      </c>
    </row>
    <row r="16" spans="1:21">
      <c r="A16" s="32"/>
      <c r="B16" s="73"/>
      <c r="C16" s="28"/>
      <c r="D16" s="28" t="s">
        <v>196</v>
      </c>
      <c r="E16" s="28"/>
      <c r="F16" s="29" t="s">
        <v>190</v>
      </c>
      <c r="G16" s="28"/>
      <c r="H16" s="17">
        <v>39553</v>
      </c>
      <c r="I16" s="17">
        <v>39714</v>
      </c>
      <c r="J16" s="28"/>
      <c r="K16" s="29" t="s">
        <v>39</v>
      </c>
      <c r="L16" s="29" t="s">
        <v>322</v>
      </c>
      <c r="M16" s="28"/>
      <c r="N16" s="30">
        <v>4</v>
      </c>
      <c r="O16" s="30"/>
      <c r="P16" s="31">
        <v>98.85</v>
      </c>
      <c r="Q16" s="31">
        <v>98.125</v>
      </c>
      <c r="R16" s="34">
        <v>1.9922767545360331</v>
      </c>
      <c r="S16" s="35">
        <v>95.2</v>
      </c>
      <c r="T16" s="35">
        <v>99.6</v>
      </c>
    </row>
    <row r="17" spans="1:20" ht="15.75">
      <c r="A17" s="32"/>
      <c r="B17" s="73"/>
      <c r="C17" s="28"/>
      <c r="D17" s="28" t="s">
        <v>197</v>
      </c>
      <c r="E17" s="28"/>
      <c r="F17" s="29" t="s">
        <v>190</v>
      </c>
      <c r="G17" s="28"/>
      <c r="H17" s="17">
        <v>39595</v>
      </c>
      <c r="I17" s="17" t="s">
        <v>42</v>
      </c>
      <c r="J17" s="28"/>
      <c r="K17" s="29" t="s">
        <v>39</v>
      </c>
      <c r="L17" s="29" t="s">
        <v>325</v>
      </c>
      <c r="M17" s="28"/>
      <c r="N17" s="30">
        <v>50</v>
      </c>
      <c r="O17" s="30"/>
      <c r="P17" s="31">
        <v>99.984215831402764</v>
      </c>
      <c r="Q17" s="31">
        <v>99.967958733927262</v>
      </c>
      <c r="R17" s="34">
        <v>1.1101751696653308</v>
      </c>
      <c r="S17" s="35">
        <v>96.842007025263541</v>
      </c>
      <c r="T17" s="35">
        <v>103.15799297473644</v>
      </c>
    </row>
    <row r="18" spans="1:20">
      <c r="A18" s="32"/>
      <c r="B18" s="73"/>
      <c r="C18" s="28"/>
      <c r="D18" s="28"/>
      <c r="E18" s="28"/>
      <c r="F18" s="29"/>
      <c r="G18" s="28"/>
      <c r="H18" s="17"/>
      <c r="I18" s="17"/>
      <c r="J18" s="28"/>
      <c r="K18" s="29"/>
      <c r="L18" s="29"/>
      <c r="M18" s="28"/>
      <c r="N18" s="30"/>
      <c r="O18" s="30"/>
      <c r="P18" s="31"/>
      <c r="Q18" s="31"/>
      <c r="R18" s="34"/>
      <c r="S18" s="35"/>
      <c r="T18" s="35"/>
    </row>
    <row r="19" spans="1:20">
      <c r="A19" s="237" t="s">
        <v>45</v>
      </c>
      <c r="B19" s="73" t="s">
        <v>41</v>
      </c>
      <c r="C19" s="28" t="s">
        <v>38</v>
      </c>
      <c r="D19" s="28" t="s">
        <v>196</v>
      </c>
      <c r="E19" s="28"/>
      <c r="F19" s="29" t="s">
        <v>190</v>
      </c>
      <c r="G19" s="28"/>
      <c r="H19" s="17">
        <v>39552</v>
      </c>
      <c r="I19" s="17">
        <v>39674</v>
      </c>
      <c r="J19" s="28"/>
      <c r="K19" s="29" t="s">
        <v>39</v>
      </c>
      <c r="L19" s="29" t="s">
        <v>326</v>
      </c>
      <c r="M19" s="28"/>
      <c r="N19" s="30">
        <v>17</v>
      </c>
      <c r="O19" s="30"/>
      <c r="P19" s="31">
        <v>94.309771010691492</v>
      </c>
      <c r="Q19" s="31">
        <v>88.983432029054214</v>
      </c>
      <c r="R19" s="31">
        <v>10.986112152981246</v>
      </c>
      <c r="S19" s="31">
        <v>71.949258714741788</v>
      </c>
      <c r="T19" s="31">
        <v>102.02963788533361</v>
      </c>
    </row>
    <row r="20" spans="1:20">
      <c r="A20" s="235"/>
      <c r="B20" s="73"/>
      <c r="C20" s="28"/>
      <c r="D20" s="28" t="s">
        <v>301</v>
      </c>
      <c r="E20" s="28"/>
      <c r="F20" s="29" t="s">
        <v>190</v>
      </c>
      <c r="G20" s="28"/>
      <c r="H20" s="17">
        <v>39552</v>
      </c>
      <c r="I20" s="17">
        <v>39674</v>
      </c>
      <c r="J20" s="28"/>
      <c r="K20" s="29" t="s">
        <v>46</v>
      </c>
      <c r="L20" s="29" t="s">
        <v>327</v>
      </c>
      <c r="M20" s="28"/>
      <c r="N20" s="30">
        <v>20</v>
      </c>
      <c r="O20" s="30"/>
      <c r="P20" s="31">
        <v>91.898794490517034</v>
      </c>
      <c r="Q20" s="31">
        <v>97.554699377388204</v>
      </c>
      <c r="R20" s="31">
        <v>20.251705512409217</v>
      </c>
      <c r="S20" s="31">
        <v>80.831584667142792</v>
      </c>
      <c r="T20" s="31">
        <v>162.82421722142121</v>
      </c>
    </row>
    <row r="21" spans="1:20">
      <c r="A21" s="32"/>
      <c r="B21" s="73"/>
      <c r="C21" s="28"/>
      <c r="D21" s="28"/>
      <c r="E21" s="28"/>
      <c r="G21" s="28"/>
      <c r="H21" s="17"/>
      <c r="I21" s="17"/>
      <c r="J21" s="28"/>
      <c r="K21" s="29"/>
      <c r="L21" s="29"/>
      <c r="M21" s="28"/>
      <c r="N21" s="30"/>
      <c r="O21" s="30"/>
      <c r="P21" s="31"/>
      <c r="Q21" s="31"/>
      <c r="R21" s="31"/>
      <c r="S21" s="31"/>
      <c r="T21" s="31"/>
    </row>
    <row r="22" spans="1:20" ht="15.75">
      <c r="A22" s="237" t="s">
        <v>43</v>
      </c>
      <c r="B22" s="73" t="s">
        <v>41</v>
      </c>
      <c r="C22" s="28" t="s">
        <v>38</v>
      </c>
      <c r="D22" s="28" t="s">
        <v>198</v>
      </c>
      <c r="E22" s="28"/>
      <c r="F22" s="29" t="s">
        <v>190</v>
      </c>
      <c r="G22" s="28"/>
      <c r="H22" s="17">
        <v>39560</v>
      </c>
      <c r="I22" s="17" t="s">
        <v>44</v>
      </c>
      <c r="J22" s="28"/>
      <c r="K22" s="29" t="s">
        <v>39</v>
      </c>
      <c r="L22" s="29" t="s">
        <v>328</v>
      </c>
      <c r="M22" s="28"/>
      <c r="N22" s="30">
        <v>18</v>
      </c>
      <c r="O22" s="30"/>
      <c r="P22" s="31">
        <v>101.4</v>
      </c>
      <c r="Q22" s="31">
        <v>102.96111111111112</v>
      </c>
      <c r="R22" s="34">
        <v>5.3892200558572547</v>
      </c>
      <c r="S22" s="35">
        <v>96.5</v>
      </c>
      <c r="T22" s="35">
        <v>117.6</v>
      </c>
    </row>
    <row r="23" spans="1:20" ht="15.75">
      <c r="A23" s="235"/>
      <c r="B23" s="73"/>
      <c r="C23" s="28"/>
      <c r="D23" s="28" t="s">
        <v>200</v>
      </c>
      <c r="E23" s="28"/>
      <c r="F23" s="212" t="s">
        <v>199</v>
      </c>
      <c r="G23" s="28"/>
      <c r="H23" s="17">
        <v>39560</v>
      </c>
      <c r="I23" s="17" t="s">
        <v>44</v>
      </c>
      <c r="J23" s="28"/>
      <c r="K23" s="29" t="s">
        <v>39</v>
      </c>
      <c r="L23" s="29" t="s">
        <v>328</v>
      </c>
      <c r="M23" s="28"/>
      <c r="N23" s="30">
        <v>9</v>
      </c>
      <c r="O23" s="30"/>
      <c r="P23" s="31">
        <v>1.3381369016984015</v>
      </c>
      <c r="Q23" s="31">
        <v>2.1598291227298798</v>
      </c>
      <c r="R23" s="34">
        <v>2.0991708269927876</v>
      </c>
      <c r="S23" s="35">
        <v>0.66382171645329813</v>
      </c>
      <c r="T23" s="35">
        <v>7.3159982371088574</v>
      </c>
    </row>
    <row r="24" spans="1:20">
      <c r="A24" s="28"/>
      <c r="B24" s="29"/>
      <c r="C24" s="28"/>
      <c r="D24" s="28"/>
      <c r="E24" s="28"/>
      <c r="G24" s="28"/>
      <c r="H24" s="17"/>
      <c r="I24" s="17"/>
      <c r="J24" s="28"/>
      <c r="K24" s="29"/>
      <c r="L24" s="29"/>
      <c r="M24" s="28"/>
      <c r="N24" s="30"/>
      <c r="O24" s="30"/>
      <c r="P24" s="28"/>
      <c r="Q24" s="28"/>
      <c r="R24" s="28"/>
      <c r="S24" s="28"/>
      <c r="T24" s="28"/>
    </row>
    <row r="25" spans="1:20">
      <c r="A25" s="28" t="s">
        <v>47</v>
      </c>
      <c r="B25" s="29" t="s">
        <v>37</v>
      </c>
      <c r="C25" s="28" t="s">
        <v>48</v>
      </c>
      <c r="D25" s="28" t="s">
        <v>191</v>
      </c>
      <c r="E25" s="28"/>
      <c r="F25" s="29" t="s">
        <v>190</v>
      </c>
      <c r="G25" s="28"/>
      <c r="H25" s="17">
        <v>39580</v>
      </c>
      <c r="I25" s="17">
        <v>40050</v>
      </c>
      <c r="J25" s="28"/>
      <c r="K25" s="29" t="s">
        <v>49</v>
      </c>
      <c r="L25" s="29">
        <v>500</v>
      </c>
      <c r="M25" s="28"/>
      <c r="N25" s="30">
        <v>3117</v>
      </c>
      <c r="O25" s="30"/>
      <c r="P25" s="31">
        <v>99</v>
      </c>
      <c r="Q25" s="31">
        <v>99.69457811998717</v>
      </c>
      <c r="R25" s="31">
        <v>3.3309744827251815</v>
      </c>
      <c r="S25" s="31">
        <v>94</v>
      </c>
      <c r="T25" s="31">
        <v>108</v>
      </c>
    </row>
    <row r="26" spans="1:20">
      <c r="A26" s="28"/>
      <c r="B26" s="29"/>
      <c r="C26" s="28"/>
      <c r="D26" s="28" t="s">
        <v>193</v>
      </c>
      <c r="E26" s="28"/>
      <c r="F26" s="29" t="s">
        <v>190</v>
      </c>
      <c r="G26" s="28"/>
      <c r="H26" s="17">
        <v>39577</v>
      </c>
      <c r="I26" s="17">
        <v>40051</v>
      </c>
      <c r="J26" s="28"/>
      <c r="K26" s="29" t="s">
        <v>49</v>
      </c>
      <c r="L26" s="29">
        <v>500</v>
      </c>
      <c r="M26" s="28"/>
      <c r="N26" s="30">
        <v>12</v>
      </c>
      <c r="O26" s="30"/>
      <c r="P26" s="31">
        <v>100.4</v>
      </c>
      <c r="Q26" s="31">
        <v>100.71333333333332</v>
      </c>
      <c r="R26" s="31">
        <v>2.0485974507332703</v>
      </c>
      <c r="S26" s="31">
        <v>97.92</v>
      </c>
      <c r="T26" s="31">
        <v>105.48</v>
      </c>
    </row>
    <row r="27" spans="1:20">
      <c r="A27" s="28"/>
      <c r="B27" s="29"/>
      <c r="C27" s="28"/>
      <c r="D27" s="28"/>
      <c r="E27" s="28"/>
      <c r="G27" s="28"/>
      <c r="H27" s="17"/>
      <c r="I27" s="17"/>
      <c r="J27" s="28"/>
      <c r="K27" s="29"/>
      <c r="L27" s="29"/>
      <c r="M27" s="28"/>
      <c r="N27" s="30"/>
      <c r="O27" s="30"/>
      <c r="P27" s="28"/>
      <c r="Q27" s="28"/>
      <c r="R27" s="28"/>
      <c r="S27" s="28"/>
      <c r="T27" s="28"/>
    </row>
    <row r="28" spans="1:20">
      <c r="A28" s="28" t="s">
        <v>50</v>
      </c>
      <c r="B28" s="29" t="s">
        <v>37</v>
      </c>
      <c r="C28" s="28" t="s">
        <v>48</v>
      </c>
      <c r="D28" s="28" t="s">
        <v>191</v>
      </c>
      <c r="E28" s="28"/>
      <c r="F28" s="29" t="s">
        <v>190</v>
      </c>
      <c r="G28" s="28"/>
      <c r="H28" s="17">
        <v>39575</v>
      </c>
      <c r="I28" s="17">
        <v>40052</v>
      </c>
      <c r="J28" s="28"/>
      <c r="K28" s="29" t="s">
        <v>49</v>
      </c>
      <c r="L28" s="29" t="s">
        <v>329</v>
      </c>
      <c r="M28" s="28"/>
      <c r="N28" s="30">
        <v>3116</v>
      </c>
      <c r="O28" s="30"/>
      <c r="P28" s="31">
        <v>101</v>
      </c>
      <c r="Q28" s="31">
        <v>100.80645161290323</v>
      </c>
      <c r="R28" s="31">
        <v>1.984666075373744</v>
      </c>
      <c r="S28" s="31">
        <v>93</v>
      </c>
      <c r="T28" s="31">
        <v>107</v>
      </c>
    </row>
    <row r="29" spans="1:20">
      <c r="A29" s="28"/>
      <c r="B29" s="29"/>
      <c r="C29" s="28"/>
      <c r="D29" s="28" t="s">
        <v>193</v>
      </c>
      <c r="E29" s="28"/>
      <c r="F29" s="29" t="s">
        <v>190</v>
      </c>
      <c r="G29" s="28"/>
      <c r="H29" s="17">
        <v>39577</v>
      </c>
      <c r="I29" s="17">
        <v>40051</v>
      </c>
      <c r="J29" s="28"/>
      <c r="K29" s="29" t="s">
        <v>49</v>
      </c>
      <c r="L29" s="29">
        <v>250</v>
      </c>
      <c r="M29" s="28"/>
      <c r="N29" s="30">
        <v>13</v>
      </c>
      <c r="O29" s="30"/>
      <c r="P29" s="31">
        <v>98.6</v>
      </c>
      <c r="Q29" s="31">
        <v>99.138461538461542</v>
      </c>
      <c r="R29" s="31">
        <v>1.5942910971857509</v>
      </c>
      <c r="S29" s="31">
        <v>97.4</v>
      </c>
      <c r="T29" s="31">
        <v>103.28</v>
      </c>
    </row>
    <row r="30" spans="1:20">
      <c r="A30" s="28"/>
      <c r="B30" s="29"/>
      <c r="C30" s="28"/>
      <c r="D30" s="28" t="s">
        <v>194</v>
      </c>
      <c r="E30" s="28"/>
      <c r="F30" s="29" t="s">
        <v>190</v>
      </c>
      <c r="G30" s="28"/>
      <c r="H30" s="17">
        <v>39580</v>
      </c>
      <c r="I30" s="17">
        <v>40037</v>
      </c>
      <c r="J30" s="28"/>
      <c r="K30" s="29" t="s">
        <v>49</v>
      </c>
      <c r="L30" s="29" t="s">
        <v>330</v>
      </c>
      <c r="M30" s="28"/>
      <c r="N30" s="30">
        <v>48</v>
      </c>
      <c r="O30" s="30"/>
      <c r="P30" s="31">
        <v>98.592808196191157</v>
      </c>
      <c r="Q30" s="31">
        <v>98.627671934901116</v>
      </c>
      <c r="R30" s="31">
        <v>4.1369318503971835</v>
      </c>
      <c r="S30" s="31">
        <v>86.304093567251456</v>
      </c>
      <c r="T30" s="31">
        <v>107.96946564885496</v>
      </c>
    </row>
    <row r="31" spans="1:20">
      <c r="A31" s="28"/>
      <c r="B31" s="29"/>
      <c r="C31" s="28"/>
      <c r="D31" s="28" t="s">
        <v>194</v>
      </c>
      <c r="E31" s="28"/>
      <c r="F31" s="29" t="s">
        <v>190</v>
      </c>
      <c r="G31" s="28"/>
      <c r="H31" s="17">
        <v>39584</v>
      </c>
      <c r="I31" s="17">
        <v>40009</v>
      </c>
      <c r="J31" s="28"/>
      <c r="K31" s="29" t="s">
        <v>49</v>
      </c>
      <c r="L31" s="29" t="s">
        <v>331</v>
      </c>
      <c r="M31" s="28"/>
      <c r="N31" s="30">
        <v>42</v>
      </c>
      <c r="O31" s="30"/>
      <c r="P31" s="31">
        <v>97.039630792347523</v>
      </c>
      <c r="Q31" s="31">
        <v>97.653153565401652</v>
      </c>
      <c r="R31" s="31">
        <v>3.3151502150284782</v>
      </c>
      <c r="S31" s="31">
        <v>91.980198019801989</v>
      </c>
      <c r="T31" s="31">
        <v>106.73543689320388</v>
      </c>
    </row>
    <row r="32" spans="1:20">
      <c r="A32" s="28"/>
      <c r="B32" s="29"/>
      <c r="C32" s="28"/>
      <c r="D32" s="28"/>
      <c r="E32" s="28"/>
      <c r="G32" s="28"/>
      <c r="H32" s="17"/>
      <c r="I32" s="17"/>
      <c r="J32" s="28"/>
      <c r="K32" s="29"/>
      <c r="L32" s="29"/>
      <c r="M32" s="28"/>
      <c r="N32" s="30"/>
      <c r="O32" s="30"/>
      <c r="P32" s="28"/>
      <c r="Q32" s="28"/>
      <c r="R32" s="28"/>
      <c r="S32" s="28"/>
      <c r="T32" s="28"/>
    </row>
    <row r="33" spans="1:20">
      <c r="A33" s="28"/>
      <c r="B33" s="29"/>
      <c r="C33" s="28"/>
      <c r="D33" s="28"/>
      <c r="E33" s="28"/>
      <c r="G33" s="28"/>
      <c r="H33" s="17"/>
      <c r="I33" s="17"/>
      <c r="J33" s="28"/>
      <c r="K33" s="29"/>
      <c r="L33" s="29"/>
      <c r="M33" s="28"/>
      <c r="N33" s="30"/>
      <c r="O33" s="30"/>
      <c r="P33" s="28"/>
      <c r="Q33" s="28"/>
      <c r="R33" s="28"/>
      <c r="S33" s="28"/>
      <c r="T33" s="28"/>
    </row>
    <row r="34" spans="1:20">
      <c r="A34" s="237" t="s">
        <v>55</v>
      </c>
      <c r="B34" s="29" t="s">
        <v>37</v>
      </c>
      <c r="C34" s="254" t="s">
        <v>316</v>
      </c>
      <c r="D34" s="28" t="s">
        <v>302</v>
      </c>
      <c r="E34" s="28"/>
      <c r="F34" s="29" t="s">
        <v>190</v>
      </c>
      <c r="G34" s="28"/>
      <c r="H34" s="17">
        <v>39581</v>
      </c>
      <c r="I34" s="17">
        <v>40043</v>
      </c>
      <c r="J34" s="28"/>
      <c r="K34" s="29" t="s">
        <v>52</v>
      </c>
      <c r="L34" s="37" t="s">
        <v>332</v>
      </c>
      <c r="M34" s="28"/>
      <c r="N34" s="30">
        <v>112</v>
      </c>
      <c r="O34" s="30"/>
      <c r="P34" s="31">
        <v>101</v>
      </c>
      <c r="Q34" s="31">
        <v>102.05357142857143</v>
      </c>
      <c r="R34" s="31">
        <v>5.5521106865708001</v>
      </c>
      <c r="S34" s="31">
        <v>83</v>
      </c>
      <c r="T34" s="31">
        <v>119</v>
      </c>
    </row>
    <row r="35" spans="1:20" ht="27.75" customHeight="1">
      <c r="A35" s="235"/>
      <c r="B35" s="73"/>
      <c r="C35" s="254"/>
      <c r="D35" s="28" t="s">
        <v>191</v>
      </c>
      <c r="E35" s="28"/>
      <c r="F35" s="29" t="s">
        <v>190</v>
      </c>
      <c r="G35" s="28"/>
      <c r="H35" s="17">
        <v>39581</v>
      </c>
      <c r="I35" s="17">
        <v>40043</v>
      </c>
      <c r="J35" s="28"/>
      <c r="K35" s="29" t="s">
        <v>52</v>
      </c>
      <c r="L35" s="37" t="s">
        <v>333</v>
      </c>
      <c r="M35" s="28"/>
      <c r="N35" s="30">
        <v>275</v>
      </c>
      <c r="O35" s="30"/>
      <c r="P35" s="31">
        <v>98</v>
      </c>
      <c r="Q35" s="31">
        <v>98.221818181818179</v>
      </c>
      <c r="R35" s="31">
        <v>5.3734509195060358</v>
      </c>
      <c r="S35" s="31">
        <v>87</v>
      </c>
      <c r="T35" s="31">
        <v>113</v>
      </c>
    </row>
    <row r="36" spans="1:20" ht="22.5" customHeight="1">
      <c r="A36" s="28"/>
      <c r="B36" s="29"/>
      <c r="C36" s="254"/>
      <c r="D36" s="28" t="s">
        <v>191</v>
      </c>
      <c r="E36" s="28"/>
      <c r="F36" s="29" t="s">
        <v>190</v>
      </c>
      <c r="G36" s="28"/>
      <c r="H36" s="17">
        <v>39581</v>
      </c>
      <c r="I36" s="17">
        <v>40043</v>
      </c>
      <c r="J36" s="28"/>
      <c r="K36" s="29" t="s">
        <v>52</v>
      </c>
      <c r="L36" s="37" t="s">
        <v>334</v>
      </c>
      <c r="M36" s="28"/>
      <c r="N36" s="30">
        <v>176</v>
      </c>
      <c r="O36" s="30"/>
      <c r="P36" s="31">
        <v>101</v>
      </c>
      <c r="Q36" s="31">
        <v>100.82386363636364</v>
      </c>
      <c r="R36" s="31">
        <v>4.446211724749376</v>
      </c>
      <c r="S36" s="31">
        <v>91</v>
      </c>
      <c r="T36" s="31">
        <v>113</v>
      </c>
    </row>
    <row r="37" spans="1:20">
      <c r="A37" s="28"/>
      <c r="B37" s="29"/>
      <c r="C37" s="28"/>
      <c r="D37" s="28" t="s">
        <v>191</v>
      </c>
      <c r="E37" s="28"/>
      <c r="F37" s="29" t="s">
        <v>190</v>
      </c>
      <c r="G37" s="28"/>
      <c r="H37" s="17">
        <v>39581</v>
      </c>
      <c r="I37" s="17">
        <v>40043</v>
      </c>
      <c r="J37" s="28"/>
      <c r="K37" s="29" t="s">
        <v>52</v>
      </c>
      <c r="L37" s="37" t="s">
        <v>335</v>
      </c>
      <c r="M37" s="28"/>
      <c r="N37" s="30">
        <v>159</v>
      </c>
      <c r="O37" s="30"/>
      <c r="P37" s="31">
        <v>100</v>
      </c>
      <c r="Q37" s="31">
        <v>99.490566037735846</v>
      </c>
      <c r="R37" s="31">
        <v>3.8382945918436371</v>
      </c>
      <c r="S37" s="31">
        <v>91</v>
      </c>
      <c r="T37" s="31">
        <v>113</v>
      </c>
    </row>
    <row r="38" spans="1:20">
      <c r="A38" s="28"/>
      <c r="B38" s="29"/>
      <c r="C38" s="28"/>
      <c r="D38" s="28" t="s">
        <v>193</v>
      </c>
      <c r="E38" s="28"/>
      <c r="F38" s="29" t="s">
        <v>190</v>
      </c>
      <c r="G38" s="28"/>
      <c r="H38" s="17">
        <v>39581</v>
      </c>
      <c r="I38" s="17">
        <v>40045</v>
      </c>
      <c r="J38" s="28"/>
      <c r="K38" s="29" t="s">
        <v>52</v>
      </c>
      <c r="L38" s="29" t="s">
        <v>336</v>
      </c>
      <c r="M38" s="28"/>
      <c r="N38" s="30">
        <v>47</v>
      </c>
      <c r="O38" s="30"/>
      <c r="P38" s="31">
        <v>93.897999999999996</v>
      </c>
      <c r="Q38" s="31">
        <v>93.388382978723399</v>
      </c>
      <c r="R38" s="31">
        <v>2.9969641345949225</v>
      </c>
      <c r="S38" s="31">
        <v>85.906000000000006</v>
      </c>
      <c r="T38" s="31">
        <v>99.242000000000004</v>
      </c>
    </row>
    <row r="39" spans="1:20">
      <c r="A39" s="28"/>
      <c r="B39" s="29"/>
      <c r="C39" s="28"/>
      <c r="D39" s="28" t="s">
        <v>194</v>
      </c>
      <c r="E39" s="28"/>
      <c r="F39" s="29" t="s">
        <v>190</v>
      </c>
      <c r="G39" s="28"/>
      <c r="H39" s="17">
        <v>39575</v>
      </c>
      <c r="I39" s="17">
        <v>40132</v>
      </c>
      <c r="J39" s="28"/>
      <c r="K39" s="29" t="s">
        <v>52</v>
      </c>
      <c r="L39" s="29" t="s">
        <v>337</v>
      </c>
      <c r="M39" s="28"/>
      <c r="N39" s="30">
        <v>37</v>
      </c>
      <c r="O39" s="30"/>
      <c r="P39" s="31">
        <v>103.05040000000001</v>
      </c>
      <c r="Q39" s="31">
        <v>103.9970054054054</v>
      </c>
      <c r="R39" s="31">
        <v>6.1786242673281766</v>
      </c>
      <c r="S39" s="31">
        <v>93.144390000000001</v>
      </c>
      <c r="T39" s="31">
        <v>116.28309999999999</v>
      </c>
    </row>
    <row r="40" spans="1:20">
      <c r="A40" s="28"/>
      <c r="B40" s="29"/>
      <c r="C40" s="28"/>
      <c r="D40" s="28"/>
      <c r="E40" s="28"/>
      <c r="G40" s="28"/>
      <c r="H40" s="28"/>
      <c r="I40" s="28"/>
      <c r="J40" s="28"/>
      <c r="K40" s="29"/>
      <c r="L40" s="29"/>
      <c r="M40" s="28"/>
      <c r="N40" s="30"/>
      <c r="O40" s="30"/>
      <c r="P40" s="28"/>
      <c r="Q40" s="28"/>
      <c r="R40" s="28"/>
      <c r="S40" s="28"/>
      <c r="T40" s="28"/>
    </row>
    <row r="41" spans="1:20">
      <c r="A41" s="28"/>
      <c r="B41" s="29"/>
      <c r="C41" s="28"/>
      <c r="D41" s="28"/>
      <c r="E41" s="28"/>
      <c r="G41" s="28"/>
      <c r="H41" s="28"/>
      <c r="I41" s="28"/>
      <c r="J41" s="28"/>
      <c r="K41" s="29"/>
      <c r="L41" s="29"/>
      <c r="M41" s="28"/>
      <c r="N41" s="30"/>
      <c r="O41" s="30"/>
      <c r="P41" s="28"/>
      <c r="Q41" s="28"/>
      <c r="R41" s="28"/>
      <c r="S41" s="28"/>
      <c r="T41" s="28"/>
    </row>
    <row r="42" spans="1:20" ht="15.75">
      <c r="A42" s="28" t="s">
        <v>56</v>
      </c>
      <c r="B42" s="29" t="s">
        <v>37</v>
      </c>
      <c r="C42" s="28" t="s">
        <v>57</v>
      </c>
      <c r="D42" s="28" t="s">
        <v>191</v>
      </c>
      <c r="E42" s="28"/>
      <c r="F42" s="29" t="s">
        <v>190</v>
      </c>
      <c r="G42" s="28"/>
      <c r="H42" s="17">
        <v>39588</v>
      </c>
      <c r="I42" s="17" t="s">
        <v>58</v>
      </c>
      <c r="J42" s="28"/>
      <c r="K42" s="29" t="s">
        <v>52</v>
      </c>
      <c r="L42" s="29" t="s">
        <v>338</v>
      </c>
      <c r="M42" s="28"/>
      <c r="N42" s="30">
        <v>83</v>
      </c>
      <c r="O42" s="30"/>
      <c r="P42" s="31">
        <v>98</v>
      </c>
      <c r="Q42" s="31">
        <v>98.506024096385545</v>
      </c>
      <c r="R42" s="31">
        <v>1.9653926187288115</v>
      </c>
      <c r="S42" s="31">
        <v>94</v>
      </c>
      <c r="T42" s="31">
        <v>103</v>
      </c>
    </row>
    <row r="43" spans="1:20" ht="15.75">
      <c r="A43" s="28"/>
      <c r="B43" s="29"/>
      <c r="C43" s="28"/>
      <c r="D43" s="28" t="s">
        <v>303</v>
      </c>
      <c r="E43" s="28"/>
      <c r="F43" s="29" t="s">
        <v>190</v>
      </c>
      <c r="G43" s="28"/>
      <c r="H43" s="17">
        <v>39700</v>
      </c>
      <c r="I43" s="17">
        <v>39702</v>
      </c>
      <c r="J43" s="28"/>
      <c r="K43" s="29" t="s">
        <v>52</v>
      </c>
      <c r="L43" s="29" t="s">
        <v>339</v>
      </c>
      <c r="M43" s="28"/>
      <c r="N43" s="30" t="s">
        <v>59</v>
      </c>
      <c r="O43" s="30"/>
      <c r="P43" s="31">
        <v>97.327500000000015</v>
      </c>
      <c r="Q43" s="31">
        <v>97.284884259259243</v>
      </c>
      <c r="R43" s="31">
        <v>1.5507968905720722</v>
      </c>
      <c r="S43" s="31">
        <v>94.678333333333327</v>
      </c>
      <c r="T43" s="31">
        <v>100.31833333333333</v>
      </c>
    </row>
    <row r="44" spans="1:20" ht="15.75">
      <c r="A44" s="28"/>
      <c r="B44" s="29"/>
      <c r="C44" s="28"/>
      <c r="D44" s="28" t="s">
        <v>304</v>
      </c>
      <c r="E44" s="28"/>
      <c r="F44" s="29" t="s">
        <v>190</v>
      </c>
      <c r="G44" s="28"/>
      <c r="H44" s="17">
        <v>39700</v>
      </c>
      <c r="I44" s="17">
        <v>39702</v>
      </c>
      <c r="J44" s="28"/>
      <c r="K44" s="29" t="s">
        <v>52</v>
      </c>
      <c r="L44" s="29" t="s">
        <v>340</v>
      </c>
      <c r="M44" s="28"/>
      <c r="N44" s="30" t="s">
        <v>60</v>
      </c>
      <c r="O44" s="30"/>
      <c r="P44" s="31">
        <v>94.781666666666666</v>
      </c>
      <c r="Q44" s="31">
        <v>94.942083333333329</v>
      </c>
      <c r="R44" s="31">
        <v>1.5329036382508145</v>
      </c>
      <c r="S44" s="31">
        <v>91.78</v>
      </c>
      <c r="T44" s="31">
        <v>98.73</v>
      </c>
    </row>
    <row r="45" spans="1:20">
      <c r="A45" s="28"/>
      <c r="B45" s="29"/>
      <c r="C45" s="28"/>
      <c r="D45" s="28" t="s">
        <v>305</v>
      </c>
      <c r="E45" s="28"/>
      <c r="F45" s="29" t="s">
        <v>190</v>
      </c>
      <c r="G45" s="28"/>
      <c r="H45" s="17">
        <v>39700</v>
      </c>
      <c r="I45" s="17">
        <v>39702</v>
      </c>
      <c r="J45" s="28"/>
      <c r="K45" s="29" t="s">
        <v>52</v>
      </c>
      <c r="L45" s="29" t="s">
        <v>341</v>
      </c>
      <c r="M45" s="28"/>
      <c r="N45" s="30">
        <v>73</v>
      </c>
      <c r="O45" s="30"/>
      <c r="P45" s="31">
        <v>91.3</v>
      </c>
      <c r="Q45" s="31">
        <v>92.158904109589074</v>
      </c>
      <c r="R45" s="31">
        <v>5.2997598377561861</v>
      </c>
      <c r="S45" s="31">
        <v>86.3</v>
      </c>
      <c r="T45" s="31">
        <v>132</v>
      </c>
    </row>
    <row r="46" spans="1:20" ht="15.75">
      <c r="A46" s="28"/>
      <c r="B46" s="29"/>
      <c r="C46" s="28"/>
      <c r="D46" s="28" t="s">
        <v>306</v>
      </c>
      <c r="E46" s="28"/>
      <c r="F46" s="29" t="s">
        <v>190</v>
      </c>
      <c r="G46" s="28"/>
      <c r="H46" s="17">
        <v>39588</v>
      </c>
      <c r="I46" s="17" t="s">
        <v>61</v>
      </c>
      <c r="J46" s="28"/>
      <c r="K46" s="29" t="s">
        <v>52</v>
      </c>
      <c r="L46" s="29" t="s">
        <v>342</v>
      </c>
      <c r="M46" s="28"/>
      <c r="N46" s="30">
        <v>48</v>
      </c>
      <c r="O46" s="30"/>
      <c r="P46" s="31">
        <v>96.817384563532187</v>
      </c>
      <c r="Q46" s="31">
        <v>99.312280693556986</v>
      </c>
      <c r="R46" s="31">
        <v>9.7123733041771008</v>
      </c>
      <c r="S46" s="31">
        <v>66.066666666666663</v>
      </c>
      <c r="T46" s="31">
        <v>125.32173913043478</v>
      </c>
    </row>
    <row r="47" spans="1:20">
      <c r="A47" s="28"/>
      <c r="B47" s="29"/>
      <c r="C47" s="28"/>
      <c r="D47" s="28"/>
      <c r="E47" s="28"/>
      <c r="G47" s="28"/>
      <c r="H47" s="17"/>
      <c r="I47" s="17"/>
      <c r="J47" s="28"/>
      <c r="K47" s="29"/>
      <c r="L47" s="29"/>
      <c r="M47" s="28"/>
      <c r="N47" s="30"/>
      <c r="O47" s="30"/>
      <c r="P47" s="28"/>
      <c r="Q47" s="28"/>
      <c r="R47" s="28"/>
      <c r="S47" s="28"/>
      <c r="T47" s="28"/>
    </row>
    <row r="48" spans="1:20">
      <c r="A48" s="28"/>
      <c r="B48" s="29"/>
      <c r="C48" s="28"/>
      <c r="D48" s="28"/>
      <c r="E48" s="28"/>
      <c r="G48" s="28"/>
      <c r="H48" s="28"/>
      <c r="I48" s="28"/>
      <c r="J48" s="28"/>
      <c r="K48" s="29"/>
      <c r="L48" s="29"/>
      <c r="M48" s="28"/>
      <c r="N48" s="30"/>
      <c r="O48" s="30"/>
      <c r="P48" s="28"/>
      <c r="Q48" s="28"/>
      <c r="R48" s="28"/>
      <c r="S48" s="28"/>
      <c r="T48" s="28"/>
    </row>
    <row r="49" spans="1:20" ht="15.75">
      <c r="A49" s="28" t="s">
        <v>62</v>
      </c>
      <c r="B49" s="29" t="s">
        <v>37</v>
      </c>
      <c r="C49" s="28" t="s">
        <v>57</v>
      </c>
      <c r="D49" s="28" t="s">
        <v>191</v>
      </c>
      <c r="E49" s="28"/>
      <c r="F49" s="29" t="s">
        <v>190</v>
      </c>
      <c r="G49" s="28"/>
      <c r="H49" s="17">
        <v>39588</v>
      </c>
      <c r="I49" s="17" t="s">
        <v>58</v>
      </c>
      <c r="J49" s="28"/>
      <c r="K49" s="29" t="s">
        <v>52</v>
      </c>
      <c r="L49" s="29" t="s">
        <v>343</v>
      </c>
      <c r="M49" s="28"/>
      <c r="N49" s="30">
        <v>79</v>
      </c>
      <c r="O49" s="30"/>
      <c r="P49" s="31">
        <v>100</v>
      </c>
      <c r="Q49" s="31">
        <v>100.44303797468355</v>
      </c>
      <c r="R49" s="31">
        <v>1.3563415673261792</v>
      </c>
      <c r="S49" s="31">
        <v>97</v>
      </c>
      <c r="T49" s="31">
        <v>105</v>
      </c>
    </row>
    <row r="50" spans="1:20">
      <c r="A50" s="28"/>
      <c r="B50" s="29"/>
      <c r="C50" s="28"/>
      <c r="D50" s="28" t="s">
        <v>303</v>
      </c>
      <c r="E50" s="28"/>
      <c r="F50" s="29" t="s">
        <v>190</v>
      </c>
      <c r="G50" s="28"/>
      <c r="H50" s="17">
        <v>39700</v>
      </c>
      <c r="I50" s="17">
        <v>39702</v>
      </c>
      <c r="J50" s="28"/>
      <c r="K50" s="29" t="s">
        <v>52</v>
      </c>
      <c r="L50" s="29" t="s">
        <v>344</v>
      </c>
      <c r="M50" s="28"/>
      <c r="N50" s="30">
        <v>59</v>
      </c>
      <c r="O50" s="30"/>
      <c r="P50" s="31">
        <v>101.9</v>
      </c>
      <c r="Q50" s="31">
        <v>102.19999999999997</v>
      </c>
      <c r="R50" s="31">
        <v>1.4055309464350532</v>
      </c>
      <c r="S50" s="31">
        <v>100.3</v>
      </c>
      <c r="T50" s="31">
        <v>106.4</v>
      </c>
    </row>
    <row r="51" spans="1:20">
      <c r="A51" s="28"/>
      <c r="B51" s="29"/>
      <c r="C51" s="28"/>
      <c r="D51" s="28" t="s">
        <v>304</v>
      </c>
      <c r="E51" s="28"/>
      <c r="F51" s="29" t="s">
        <v>190</v>
      </c>
      <c r="G51" s="28"/>
      <c r="H51" s="17">
        <v>39700</v>
      </c>
      <c r="I51" s="17">
        <v>39702</v>
      </c>
      <c r="J51" s="28"/>
      <c r="K51" s="29" t="s">
        <v>52</v>
      </c>
      <c r="L51" s="29" t="s">
        <v>345</v>
      </c>
      <c r="M51" s="28"/>
      <c r="N51" s="30">
        <v>59</v>
      </c>
      <c r="O51" s="30"/>
      <c r="P51" s="31">
        <v>101.83750000000001</v>
      </c>
      <c r="Q51" s="31">
        <v>101.5247881355932</v>
      </c>
      <c r="R51" s="31">
        <v>1.7170489098017483</v>
      </c>
      <c r="S51" s="31">
        <v>98.65</v>
      </c>
      <c r="T51" s="31">
        <v>105.87499999999999</v>
      </c>
    </row>
    <row r="52" spans="1:20">
      <c r="A52" s="28"/>
      <c r="B52" s="29"/>
      <c r="C52" s="28"/>
      <c r="D52" s="28" t="s">
        <v>305</v>
      </c>
      <c r="E52" s="28"/>
      <c r="F52" s="29" t="s">
        <v>190</v>
      </c>
      <c r="G52" s="28"/>
      <c r="H52" s="17">
        <v>39700</v>
      </c>
      <c r="I52" s="17">
        <v>39702</v>
      </c>
      <c r="J52" s="28"/>
      <c r="K52" s="29" t="s">
        <v>52</v>
      </c>
      <c r="L52" s="29" t="s">
        <v>346</v>
      </c>
      <c r="M52" s="28"/>
      <c r="N52" s="30">
        <v>59</v>
      </c>
      <c r="O52" s="30"/>
      <c r="P52" s="31">
        <v>102.3</v>
      </c>
      <c r="Q52" s="31">
        <v>101.75593220338985</v>
      </c>
      <c r="R52" s="31">
        <v>1.9827507178437995</v>
      </c>
      <c r="S52" s="31">
        <v>98.3</v>
      </c>
      <c r="T52" s="31">
        <v>106.99999999999999</v>
      </c>
    </row>
    <row r="53" spans="1:20">
      <c r="A53" s="28"/>
      <c r="B53" s="29"/>
      <c r="C53" s="28"/>
      <c r="D53" s="28"/>
      <c r="E53" s="28"/>
      <c r="G53" s="28"/>
      <c r="H53" s="17"/>
      <c r="I53" s="17"/>
      <c r="J53" s="28"/>
      <c r="K53" s="29"/>
      <c r="L53" s="29"/>
      <c r="M53" s="28"/>
      <c r="N53" s="30"/>
      <c r="O53" s="30"/>
      <c r="P53" s="31"/>
      <c r="Q53" s="31"/>
      <c r="R53" s="31"/>
      <c r="S53" s="31"/>
      <c r="T53" s="31"/>
    </row>
    <row r="54" spans="1:20">
      <c r="A54" s="28"/>
      <c r="B54" s="29"/>
      <c r="C54" s="28"/>
      <c r="D54" s="28"/>
      <c r="E54" s="28"/>
      <c r="G54" s="28"/>
      <c r="H54" s="28"/>
      <c r="I54" s="28"/>
      <c r="J54" s="28"/>
      <c r="K54" s="29"/>
      <c r="L54" s="29"/>
      <c r="M54" s="28"/>
      <c r="N54" s="30"/>
      <c r="O54" s="30"/>
      <c r="P54" s="31"/>
      <c r="Q54" s="31"/>
      <c r="R54" s="31"/>
      <c r="S54" s="31"/>
      <c r="T54" s="31"/>
    </row>
    <row r="55" spans="1:20" ht="15.75">
      <c r="A55" s="28" t="s">
        <v>63</v>
      </c>
      <c r="B55" s="29" t="s">
        <v>37</v>
      </c>
      <c r="C55" s="254" t="s">
        <v>64</v>
      </c>
      <c r="D55" s="28" t="s">
        <v>191</v>
      </c>
      <c r="E55" s="28"/>
      <c r="F55" s="29" t="s">
        <v>190</v>
      </c>
      <c r="G55" s="28"/>
      <c r="H55" s="17">
        <v>39584</v>
      </c>
      <c r="I55" s="17" t="s">
        <v>65</v>
      </c>
      <c r="J55" s="28"/>
      <c r="K55" s="29" t="s">
        <v>52</v>
      </c>
      <c r="L55" s="29" t="s">
        <v>347</v>
      </c>
      <c r="M55" s="28"/>
      <c r="N55" s="30">
        <v>16</v>
      </c>
      <c r="O55" s="30"/>
      <c r="P55" s="31">
        <v>100.4</v>
      </c>
      <c r="Q55" s="31">
        <v>100.50375</v>
      </c>
      <c r="R55" s="31">
        <v>1.0707559634827419</v>
      </c>
      <c r="S55" s="31">
        <v>99</v>
      </c>
      <c r="T55" s="31">
        <v>102.4</v>
      </c>
    </row>
    <row r="56" spans="1:20" ht="15.75">
      <c r="A56" s="28"/>
      <c r="B56" s="29"/>
      <c r="C56" s="254"/>
      <c r="D56" s="28" t="s">
        <v>307</v>
      </c>
      <c r="E56" s="28"/>
      <c r="F56" s="29" t="s">
        <v>190</v>
      </c>
      <c r="G56" s="28"/>
      <c r="H56" s="17">
        <v>39584</v>
      </c>
      <c r="I56" s="17" t="s">
        <v>65</v>
      </c>
      <c r="J56" s="28"/>
      <c r="K56" s="29" t="s">
        <v>52</v>
      </c>
      <c r="L56" s="29" t="s">
        <v>348</v>
      </c>
      <c r="M56" s="28"/>
      <c r="N56" s="30">
        <v>16</v>
      </c>
      <c r="O56" s="30"/>
      <c r="P56" s="31">
        <v>99.786666666666662</v>
      </c>
      <c r="Q56" s="31">
        <v>99.946666666666658</v>
      </c>
      <c r="R56" s="31">
        <v>1.5975981972954088</v>
      </c>
      <c r="S56" s="31">
        <v>97.733333333333334</v>
      </c>
      <c r="T56" s="31">
        <v>104.26666666666667</v>
      </c>
    </row>
    <row r="57" spans="1:20" ht="15.75">
      <c r="A57" s="28"/>
      <c r="B57" s="29"/>
      <c r="C57" s="254"/>
      <c r="D57" s="28" t="s">
        <v>308</v>
      </c>
      <c r="E57" s="28"/>
      <c r="F57" s="29" t="s">
        <v>190</v>
      </c>
      <c r="G57" s="28"/>
      <c r="H57" s="17">
        <v>39584</v>
      </c>
      <c r="I57" s="17" t="s">
        <v>65</v>
      </c>
      <c r="J57" s="28"/>
      <c r="K57" s="29" t="s">
        <v>52</v>
      </c>
      <c r="L57" s="29" t="s">
        <v>349</v>
      </c>
      <c r="M57" s="28"/>
      <c r="N57" s="30">
        <v>59</v>
      </c>
      <c r="O57" s="30"/>
      <c r="P57" s="31">
        <v>100.6</v>
      </c>
      <c r="Q57" s="31">
        <v>100.50406779661017</v>
      </c>
      <c r="R57" s="31">
        <v>1.3912474167571371</v>
      </c>
      <c r="S57" s="31">
        <v>96.8</v>
      </c>
      <c r="T57" s="31">
        <v>103.8</v>
      </c>
    </row>
    <row r="58" spans="1:20" ht="15.75">
      <c r="A58" s="28"/>
      <c r="B58" s="29"/>
      <c r="C58" s="28"/>
      <c r="D58" s="28" t="s">
        <v>309</v>
      </c>
      <c r="E58" s="28"/>
      <c r="F58" s="29" t="s">
        <v>190</v>
      </c>
      <c r="G58" s="28"/>
      <c r="H58" s="17">
        <v>39584</v>
      </c>
      <c r="I58" s="17" t="s">
        <v>65</v>
      </c>
      <c r="J58" s="28"/>
      <c r="K58" s="29" t="s">
        <v>52</v>
      </c>
      <c r="L58" s="29" t="s">
        <v>350</v>
      </c>
      <c r="M58" s="28"/>
      <c r="N58" s="30">
        <v>59</v>
      </c>
      <c r="O58" s="30"/>
      <c r="P58" s="31">
        <v>100.72000000000001</v>
      </c>
      <c r="Q58" s="31">
        <v>100.31050847457627</v>
      </c>
      <c r="R58" s="31">
        <v>1.6298650501895156</v>
      </c>
      <c r="S58" s="31">
        <v>96.8</v>
      </c>
      <c r="T58" s="31">
        <v>103.2</v>
      </c>
    </row>
    <row r="59" spans="1:20" ht="15.75">
      <c r="A59" s="28"/>
      <c r="B59" s="29"/>
      <c r="C59" s="28"/>
      <c r="D59" s="28" t="s">
        <v>310</v>
      </c>
      <c r="E59" s="28"/>
      <c r="F59" s="29" t="s">
        <v>190</v>
      </c>
      <c r="G59" s="28"/>
      <c r="H59" s="17">
        <v>39583</v>
      </c>
      <c r="I59" s="17" t="s">
        <v>58</v>
      </c>
      <c r="J59" s="28"/>
      <c r="K59" s="29" t="s">
        <v>52</v>
      </c>
      <c r="L59" s="29" t="s">
        <v>351</v>
      </c>
      <c r="M59" s="28"/>
      <c r="N59" s="30">
        <v>28</v>
      </c>
      <c r="O59" s="30"/>
      <c r="P59" s="31">
        <v>100.97222222222223</v>
      </c>
      <c r="Q59" s="31">
        <v>100.66523605150213</v>
      </c>
      <c r="R59" s="31">
        <v>1.718635682071205</v>
      </c>
      <c r="S59" s="31">
        <v>96.666666666666671</v>
      </c>
      <c r="T59" s="31">
        <v>103.8888888888889</v>
      </c>
    </row>
    <row r="60" spans="1:20" ht="15.75">
      <c r="A60" s="28"/>
      <c r="B60" s="29"/>
      <c r="C60" s="28"/>
      <c r="D60" s="28" t="s">
        <v>311</v>
      </c>
      <c r="E60" s="28"/>
      <c r="F60" s="29" t="s">
        <v>190</v>
      </c>
      <c r="G60" s="28"/>
      <c r="H60" s="17">
        <v>39583</v>
      </c>
      <c r="I60" s="17" t="s">
        <v>58</v>
      </c>
      <c r="J60" s="28"/>
      <c r="K60" s="29" t="s">
        <v>52</v>
      </c>
      <c r="L60" s="29" t="s">
        <v>352</v>
      </c>
      <c r="M60" s="28"/>
      <c r="N60" s="30">
        <v>32</v>
      </c>
      <c r="O60" s="30"/>
      <c r="P60" s="31">
        <v>98.271376461753022</v>
      </c>
      <c r="Q60" s="31">
        <v>98.50882751314235</v>
      </c>
      <c r="R60" s="31">
        <v>2.1826275921801948</v>
      </c>
      <c r="S60" s="31">
        <v>93.269230769230774</v>
      </c>
      <c r="T60" s="31">
        <v>103.84615384615385</v>
      </c>
    </row>
    <row r="61" spans="1:20">
      <c r="A61" s="28"/>
      <c r="B61" s="29"/>
      <c r="C61" s="28"/>
      <c r="D61" s="28"/>
      <c r="E61" s="28"/>
      <c r="G61" s="28"/>
      <c r="H61" s="17"/>
      <c r="I61" s="17"/>
      <c r="J61" s="28"/>
      <c r="K61" s="29"/>
      <c r="L61" s="29"/>
      <c r="M61" s="28"/>
      <c r="N61" s="30"/>
      <c r="O61" s="30"/>
      <c r="P61" s="31"/>
      <c r="Q61" s="31"/>
      <c r="R61" s="31"/>
      <c r="S61" s="31"/>
      <c r="T61" s="31"/>
    </row>
    <row r="62" spans="1:20">
      <c r="A62" s="28"/>
      <c r="B62" s="29"/>
      <c r="C62" s="28"/>
      <c r="D62" s="28"/>
      <c r="E62" s="28"/>
      <c r="G62" s="28"/>
      <c r="H62" s="17"/>
      <c r="I62" s="17"/>
      <c r="J62" s="28"/>
      <c r="K62" s="29"/>
      <c r="L62" s="29"/>
      <c r="M62" s="28"/>
      <c r="N62" s="30"/>
      <c r="O62" s="30"/>
      <c r="P62" s="31"/>
      <c r="Q62" s="31"/>
      <c r="R62" s="31"/>
      <c r="S62" s="31"/>
      <c r="T62" s="31"/>
    </row>
    <row r="63" spans="1:20">
      <c r="A63" s="28"/>
      <c r="B63" s="29"/>
      <c r="C63" s="28"/>
      <c r="D63" s="28"/>
      <c r="E63" s="28"/>
      <c r="G63" s="28"/>
      <c r="H63" s="17"/>
      <c r="I63" s="17"/>
      <c r="J63" s="28"/>
      <c r="K63" s="29"/>
      <c r="L63" s="29"/>
      <c r="M63" s="28"/>
      <c r="N63" s="30"/>
      <c r="O63" s="30"/>
      <c r="P63" s="31"/>
      <c r="Q63" s="31"/>
      <c r="R63" s="31"/>
      <c r="S63" s="31"/>
      <c r="T63" s="31"/>
    </row>
    <row r="64" spans="1:20" ht="15.75">
      <c r="A64" s="28" t="s">
        <v>66</v>
      </c>
      <c r="B64" s="29" t="s">
        <v>37</v>
      </c>
      <c r="C64" s="28" t="s">
        <v>57</v>
      </c>
      <c r="D64" s="28" t="s">
        <v>191</v>
      </c>
      <c r="E64" s="28"/>
      <c r="F64" s="29" t="s">
        <v>190</v>
      </c>
      <c r="G64" s="28"/>
      <c r="H64" s="17">
        <v>39588</v>
      </c>
      <c r="I64" s="17" t="s">
        <v>58</v>
      </c>
      <c r="J64" s="28"/>
      <c r="K64" s="29" t="s">
        <v>52</v>
      </c>
      <c r="L64" s="29" t="s">
        <v>353</v>
      </c>
      <c r="M64" s="28"/>
      <c r="N64" s="30">
        <v>84</v>
      </c>
      <c r="O64" s="30"/>
      <c r="P64" s="31">
        <v>103</v>
      </c>
      <c r="Q64" s="31">
        <v>103.3214286</v>
      </c>
      <c r="R64" s="31">
        <v>2.339605127</v>
      </c>
      <c r="S64" s="31">
        <v>99</v>
      </c>
      <c r="T64" s="31">
        <v>108</v>
      </c>
    </row>
    <row r="65" spans="1:23">
      <c r="A65" s="28"/>
      <c r="B65" s="29"/>
      <c r="C65" s="28"/>
      <c r="D65" s="28" t="s">
        <v>303</v>
      </c>
      <c r="E65" s="28"/>
      <c r="F65" s="29" t="s">
        <v>190</v>
      </c>
      <c r="G65" s="28"/>
      <c r="H65" s="17" t="s">
        <v>67</v>
      </c>
      <c r="I65" s="17">
        <v>39702</v>
      </c>
      <c r="J65" s="28"/>
      <c r="K65" s="29" t="s">
        <v>52</v>
      </c>
      <c r="L65" s="29" t="s">
        <v>354</v>
      </c>
      <c r="M65" s="28"/>
      <c r="N65" s="30">
        <v>87</v>
      </c>
      <c r="O65" s="30"/>
      <c r="P65" s="31">
        <v>104.08750000000001</v>
      </c>
      <c r="Q65" s="31">
        <v>103.91472701149425</v>
      </c>
      <c r="R65" s="31">
        <v>1.9760176343669913</v>
      </c>
      <c r="S65" s="31">
        <v>100.70000000000002</v>
      </c>
      <c r="T65" s="31">
        <v>108.40625</v>
      </c>
    </row>
    <row r="66" spans="1:23">
      <c r="A66" s="28"/>
      <c r="B66" s="29"/>
      <c r="C66" s="28"/>
      <c r="D66" s="28" t="s">
        <v>304</v>
      </c>
      <c r="E66" s="28"/>
      <c r="F66" s="29" t="s">
        <v>190</v>
      </c>
      <c r="G66" s="28"/>
      <c r="H66" s="17" t="s">
        <v>67</v>
      </c>
      <c r="I66" s="17">
        <v>39702</v>
      </c>
      <c r="J66" s="28"/>
      <c r="K66" s="29" t="s">
        <v>52</v>
      </c>
      <c r="L66" s="29" t="s">
        <v>355</v>
      </c>
      <c r="M66" s="28"/>
      <c r="N66" s="30">
        <v>87</v>
      </c>
      <c r="O66" s="30"/>
      <c r="P66" s="31">
        <v>103.82499999999999</v>
      </c>
      <c r="Q66" s="31">
        <v>103.14770114942529</v>
      </c>
      <c r="R66" s="31">
        <v>2.8390065721356486</v>
      </c>
      <c r="S66" s="31">
        <v>98.162499999999994</v>
      </c>
      <c r="T66" s="31">
        <v>110.12499999999999</v>
      </c>
    </row>
    <row r="67" spans="1:23">
      <c r="A67" s="28"/>
      <c r="B67" s="29"/>
      <c r="C67" s="28"/>
      <c r="D67" s="28" t="s">
        <v>305</v>
      </c>
      <c r="E67" s="28"/>
      <c r="F67" s="29" t="s">
        <v>190</v>
      </c>
      <c r="G67" s="28"/>
      <c r="H67" s="17" t="s">
        <v>67</v>
      </c>
      <c r="I67" s="17">
        <v>39702</v>
      </c>
      <c r="J67" s="28"/>
      <c r="K67" s="29" t="s">
        <v>52</v>
      </c>
      <c r="L67" s="29" t="s">
        <v>356</v>
      </c>
      <c r="M67" s="28"/>
      <c r="N67" s="30">
        <v>87</v>
      </c>
      <c r="O67" s="30"/>
      <c r="P67" s="31">
        <v>98.899999999999991</v>
      </c>
      <c r="Q67" s="31">
        <v>98.822988505747134</v>
      </c>
      <c r="R67" s="31">
        <v>4.7613560983416674</v>
      </c>
      <c r="S67" s="31">
        <v>85.2</v>
      </c>
      <c r="T67" s="31">
        <v>116.19999999999999</v>
      </c>
    </row>
    <row r="68" spans="1:23" ht="15.75">
      <c r="A68" s="28"/>
      <c r="B68" s="29"/>
      <c r="C68" s="28"/>
      <c r="D68" s="28" t="s">
        <v>310</v>
      </c>
      <c r="E68" s="28"/>
      <c r="F68" s="29" t="s">
        <v>190</v>
      </c>
      <c r="G68" s="28"/>
      <c r="H68" s="17">
        <v>39588</v>
      </c>
      <c r="I68" s="17" t="s">
        <v>68</v>
      </c>
      <c r="J68" s="28"/>
      <c r="K68" s="29" t="s">
        <v>52</v>
      </c>
      <c r="L68" s="29" t="s">
        <v>357</v>
      </c>
      <c r="M68" s="28"/>
      <c r="N68" s="30">
        <v>18</v>
      </c>
      <c r="O68" s="30"/>
      <c r="P68" s="31">
        <v>99.139730639730644</v>
      </c>
      <c r="Q68" s="31">
        <v>99.226815776815783</v>
      </c>
      <c r="R68" s="31">
        <v>2.1995307799238168</v>
      </c>
      <c r="S68" s="31">
        <v>95.292929292929301</v>
      </c>
      <c r="T68" s="31">
        <v>103.13809523809523</v>
      </c>
    </row>
    <row r="69" spans="1:23" ht="15.75">
      <c r="A69" s="28"/>
      <c r="B69" s="29"/>
      <c r="C69" s="28"/>
      <c r="D69" s="28" t="s">
        <v>311</v>
      </c>
      <c r="E69" s="28"/>
      <c r="F69" s="29" t="s">
        <v>190</v>
      </c>
      <c r="G69" s="28"/>
      <c r="H69" s="17">
        <v>39588</v>
      </c>
      <c r="I69" s="17" t="s">
        <v>68</v>
      </c>
      <c r="J69" s="28"/>
      <c r="K69" s="29" t="s">
        <v>52</v>
      </c>
      <c r="L69" s="29" t="s">
        <v>358</v>
      </c>
      <c r="M69" s="28"/>
      <c r="N69" s="30">
        <v>23</v>
      </c>
      <c r="O69" s="30"/>
      <c r="P69" s="31">
        <v>98.218518518518508</v>
      </c>
      <c r="Q69" s="31">
        <v>97.655952464487811</v>
      </c>
      <c r="R69" s="31">
        <v>5.2982582650679184</v>
      </c>
      <c r="S69" s="31">
        <v>89.762962962962959</v>
      </c>
      <c r="T69" s="31">
        <v>107.99111111111111</v>
      </c>
    </row>
    <row r="70" spans="1:23">
      <c r="A70" s="28"/>
      <c r="B70" s="29"/>
      <c r="C70" s="28"/>
      <c r="D70" s="28"/>
      <c r="E70" s="28"/>
      <c r="G70" s="28"/>
      <c r="H70" s="17"/>
      <c r="I70" s="17"/>
      <c r="J70" s="28"/>
      <c r="K70" s="29"/>
      <c r="L70" s="29"/>
      <c r="M70" s="28"/>
      <c r="N70" s="30"/>
      <c r="O70" s="30"/>
      <c r="P70" s="31"/>
      <c r="Q70" s="31"/>
      <c r="R70" s="31"/>
      <c r="S70" s="31"/>
      <c r="T70" s="31"/>
    </row>
    <row r="71" spans="1:23">
      <c r="A71" s="28"/>
      <c r="B71" s="29"/>
      <c r="C71" s="28"/>
      <c r="D71" s="28"/>
      <c r="E71" s="28"/>
      <c r="G71" s="28"/>
      <c r="H71" s="17"/>
      <c r="I71" s="17"/>
      <c r="J71" s="28"/>
      <c r="K71" s="29"/>
      <c r="L71" s="29"/>
      <c r="M71" s="28"/>
      <c r="N71" s="30"/>
      <c r="O71" s="30"/>
      <c r="P71" s="31"/>
      <c r="Q71" s="31"/>
      <c r="R71" s="31"/>
      <c r="S71" s="31"/>
      <c r="T71" s="31"/>
    </row>
    <row r="72" spans="1:23" ht="15.75">
      <c r="A72" s="237" t="s">
        <v>69</v>
      </c>
      <c r="B72" s="29" t="s">
        <v>37</v>
      </c>
      <c r="C72" s="254" t="s">
        <v>64</v>
      </c>
      <c r="D72" s="28" t="s">
        <v>191</v>
      </c>
      <c r="E72" s="28"/>
      <c r="F72" s="29" t="s">
        <v>190</v>
      </c>
      <c r="G72" s="28"/>
      <c r="H72" s="17">
        <v>39598</v>
      </c>
      <c r="I72" s="17" t="s">
        <v>70</v>
      </c>
      <c r="J72" s="28"/>
      <c r="K72" s="29" t="s">
        <v>52</v>
      </c>
      <c r="L72" s="29" t="s">
        <v>359</v>
      </c>
      <c r="M72" s="28"/>
      <c r="N72" s="30">
        <v>84</v>
      </c>
      <c r="O72" s="30"/>
      <c r="P72" s="31">
        <v>100</v>
      </c>
      <c r="Q72" s="31">
        <v>100.07142857142857</v>
      </c>
      <c r="R72" s="31">
        <v>1.874275534165033</v>
      </c>
      <c r="S72" s="31">
        <v>94</v>
      </c>
      <c r="T72" s="31">
        <v>106</v>
      </c>
    </row>
    <row r="73" spans="1:23" ht="13.5" customHeight="1">
      <c r="A73" s="235"/>
      <c r="B73" s="73"/>
      <c r="C73" s="254"/>
      <c r="D73" s="28" t="s">
        <v>312</v>
      </c>
      <c r="E73" s="28"/>
      <c r="F73" s="29" t="s">
        <v>190</v>
      </c>
      <c r="G73" s="28"/>
      <c r="H73" s="17">
        <v>39588</v>
      </c>
      <c r="I73" s="17" t="s">
        <v>58</v>
      </c>
      <c r="J73" s="28"/>
      <c r="K73" s="29" t="s">
        <v>52</v>
      </c>
      <c r="L73" s="29" t="s">
        <v>360</v>
      </c>
      <c r="M73" s="28"/>
      <c r="N73" s="30">
        <v>39</v>
      </c>
      <c r="O73" s="30"/>
      <c r="P73" s="31">
        <v>99</v>
      </c>
      <c r="Q73" s="31">
        <v>98.692307692307693</v>
      </c>
      <c r="R73" s="31">
        <v>1.8800034455993608</v>
      </c>
      <c r="S73" s="31">
        <v>96</v>
      </c>
      <c r="T73" s="31">
        <v>103</v>
      </c>
      <c r="U73" s="31"/>
      <c r="V73" s="31"/>
      <c r="W73" s="31"/>
    </row>
    <row r="74" spans="1:23" ht="12.75" customHeight="1">
      <c r="A74" s="28"/>
      <c r="B74" s="29"/>
      <c r="C74" s="254"/>
      <c r="D74" s="28" t="s">
        <v>303</v>
      </c>
      <c r="E74" s="28"/>
      <c r="F74" s="29" t="s">
        <v>190</v>
      </c>
      <c r="G74" s="28"/>
      <c r="H74" s="17">
        <v>39598</v>
      </c>
      <c r="I74" s="17" t="s">
        <v>70</v>
      </c>
      <c r="J74" s="28"/>
      <c r="K74" s="29" t="s">
        <v>52</v>
      </c>
      <c r="L74" s="29" t="s">
        <v>361</v>
      </c>
      <c r="M74" s="28"/>
      <c r="N74" s="30">
        <v>20</v>
      </c>
      <c r="O74" s="30"/>
      <c r="P74" s="31">
        <v>99.700241009784691</v>
      </c>
      <c r="Q74" s="31">
        <v>99.655024308599565</v>
      </c>
      <c r="R74" s="31">
        <v>0.91509958274873904</v>
      </c>
      <c r="S74" s="31">
        <v>98.005464480874309</v>
      </c>
      <c r="T74" s="31">
        <v>101.50273224043715</v>
      </c>
    </row>
    <row r="75" spans="1:23" ht="15.75">
      <c r="A75" s="28"/>
      <c r="B75" s="29"/>
      <c r="C75" s="28"/>
      <c r="D75" s="28" t="s">
        <v>304</v>
      </c>
      <c r="E75" s="28"/>
      <c r="F75" s="29" t="s">
        <v>190</v>
      </c>
      <c r="G75" s="28"/>
      <c r="H75" s="17">
        <v>39598</v>
      </c>
      <c r="I75" s="17" t="s">
        <v>70</v>
      </c>
      <c r="J75" s="28"/>
      <c r="K75" s="29" t="s">
        <v>52</v>
      </c>
      <c r="L75" s="29" t="s">
        <v>362</v>
      </c>
      <c r="M75" s="28"/>
      <c r="N75" s="30">
        <v>72</v>
      </c>
      <c r="O75" s="30"/>
      <c r="P75" s="31">
        <v>98.845228211748037</v>
      </c>
      <c r="Q75" s="31">
        <v>98.915094417762333</v>
      </c>
      <c r="R75" s="31">
        <v>1.8573296197662794</v>
      </c>
      <c r="S75" s="31">
        <v>95.355191256830608</v>
      </c>
      <c r="T75" s="31">
        <v>108.08743169398906</v>
      </c>
    </row>
    <row r="76" spans="1:23" ht="15.75">
      <c r="A76" s="28"/>
      <c r="B76" s="29"/>
      <c r="C76" s="28"/>
      <c r="D76" s="28" t="s">
        <v>305</v>
      </c>
      <c r="E76" s="28"/>
      <c r="F76" s="29" t="s">
        <v>190</v>
      </c>
      <c r="G76" s="28"/>
      <c r="H76" s="17">
        <v>39598</v>
      </c>
      <c r="I76" s="17" t="s">
        <v>70</v>
      </c>
      <c r="J76" s="28"/>
      <c r="K76" s="29" t="s">
        <v>52</v>
      </c>
      <c r="L76" s="29" t="s">
        <v>363</v>
      </c>
      <c r="M76" s="28"/>
      <c r="N76" s="30">
        <v>70</v>
      </c>
      <c r="O76" s="30"/>
      <c r="P76" s="31">
        <v>99.726775956284158</v>
      </c>
      <c r="Q76" s="31">
        <v>99.860242482524868</v>
      </c>
      <c r="R76" s="31">
        <v>3.019998675282539</v>
      </c>
      <c r="S76" s="31">
        <v>94.26229508196721</v>
      </c>
      <c r="T76" s="31">
        <v>108.74316939890711</v>
      </c>
    </row>
    <row r="77" spans="1:23">
      <c r="A77" s="28"/>
      <c r="B77" s="29"/>
      <c r="C77" s="28"/>
      <c r="D77" s="28"/>
      <c r="E77" s="28"/>
      <c r="G77" s="28"/>
      <c r="H77" s="28"/>
      <c r="I77" s="28"/>
      <c r="J77" s="28"/>
      <c r="K77" s="29"/>
      <c r="L77" s="29"/>
      <c r="M77" s="28"/>
      <c r="N77" s="30"/>
      <c r="O77" s="30"/>
      <c r="P77" s="31"/>
      <c r="Q77" s="31"/>
      <c r="R77" s="31"/>
      <c r="S77" s="31"/>
      <c r="T77" s="31"/>
    </row>
    <row r="78" spans="1:23">
      <c r="A78" s="28"/>
      <c r="B78" s="29"/>
      <c r="C78" s="28"/>
      <c r="D78" s="28"/>
      <c r="E78" s="28"/>
      <c r="G78" s="28"/>
      <c r="H78" s="28"/>
      <c r="I78" s="28"/>
      <c r="J78" s="28"/>
      <c r="K78" s="29"/>
      <c r="L78" s="29"/>
      <c r="M78" s="28"/>
      <c r="N78" s="30"/>
      <c r="O78" s="30"/>
      <c r="P78" s="31"/>
      <c r="Q78" s="31"/>
      <c r="R78" s="31"/>
      <c r="S78" s="31"/>
      <c r="T78" s="31"/>
    </row>
    <row r="79" spans="1:23" ht="15.75">
      <c r="A79" s="237" t="s">
        <v>71</v>
      </c>
      <c r="B79" s="29" t="s">
        <v>37</v>
      </c>
      <c r="C79" s="254" t="s">
        <v>72</v>
      </c>
      <c r="D79" s="28" t="s">
        <v>191</v>
      </c>
      <c r="E79" s="28"/>
      <c r="F79" s="29" t="s">
        <v>190</v>
      </c>
      <c r="G79" s="28"/>
      <c r="H79" s="17">
        <v>39574</v>
      </c>
      <c r="I79" s="17" t="s">
        <v>61</v>
      </c>
      <c r="J79" s="28"/>
      <c r="K79" s="29" t="s">
        <v>52</v>
      </c>
      <c r="L79" s="29" t="s">
        <v>364</v>
      </c>
      <c r="M79" s="28"/>
      <c r="N79" s="30">
        <v>85</v>
      </c>
      <c r="O79" s="30"/>
      <c r="P79" s="31">
        <v>101</v>
      </c>
      <c r="Q79" s="31">
        <v>100.87058823529412</v>
      </c>
      <c r="R79" s="31">
        <v>1.3164547927248786</v>
      </c>
      <c r="S79" s="31">
        <v>96</v>
      </c>
      <c r="T79" s="31">
        <v>106</v>
      </c>
    </row>
    <row r="80" spans="1:23" ht="15.75">
      <c r="A80" s="235" t="s">
        <v>73</v>
      </c>
      <c r="B80" s="29"/>
      <c r="C80" s="254"/>
      <c r="D80" s="28" t="s">
        <v>303</v>
      </c>
      <c r="E80" s="28"/>
      <c r="F80" s="29" t="s">
        <v>190</v>
      </c>
      <c r="G80" s="28"/>
      <c r="H80" s="17">
        <v>39576</v>
      </c>
      <c r="I80" s="17" t="s">
        <v>61</v>
      </c>
      <c r="J80" s="28"/>
      <c r="K80" s="29" t="s">
        <v>52</v>
      </c>
      <c r="L80" s="29" t="s">
        <v>365</v>
      </c>
      <c r="M80" s="28"/>
      <c r="N80" s="30">
        <v>128</v>
      </c>
      <c r="O80" s="30"/>
      <c r="P80" s="31">
        <v>102</v>
      </c>
      <c r="Q80" s="31">
        <v>101.6875</v>
      </c>
      <c r="R80" s="31">
        <v>1.4513094820190575</v>
      </c>
      <c r="S80" s="31">
        <v>99</v>
      </c>
      <c r="T80" s="31">
        <v>106</v>
      </c>
    </row>
    <row r="81" spans="1:20" ht="15.75">
      <c r="A81" s="28"/>
      <c r="B81" s="29"/>
      <c r="C81" s="28"/>
      <c r="D81" s="28" t="s">
        <v>304</v>
      </c>
      <c r="E81" s="28"/>
      <c r="F81" s="29" t="s">
        <v>190</v>
      </c>
      <c r="G81" s="28"/>
      <c r="H81" s="17">
        <v>39576</v>
      </c>
      <c r="I81" s="17" t="s">
        <v>61</v>
      </c>
      <c r="J81" s="28"/>
      <c r="K81" s="29" t="s">
        <v>52</v>
      </c>
      <c r="L81" s="29" t="s">
        <v>366</v>
      </c>
      <c r="M81" s="28"/>
      <c r="N81" s="30">
        <v>127</v>
      </c>
      <c r="O81" s="30"/>
      <c r="P81" s="31">
        <v>101</v>
      </c>
      <c r="Q81" s="31">
        <v>100.66929133858268</v>
      </c>
      <c r="R81" s="31">
        <v>1.7595775020945232</v>
      </c>
      <c r="S81" s="31">
        <v>97</v>
      </c>
      <c r="T81" s="31">
        <v>106</v>
      </c>
    </row>
    <row r="82" spans="1:20" ht="15.75">
      <c r="A82" s="28"/>
      <c r="B82" s="29"/>
      <c r="C82" s="28"/>
      <c r="D82" s="28" t="s">
        <v>305</v>
      </c>
      <c r="E82" s="28"/>
      <c r="F82" s="29" t="s">
        <v>190</v>
      </c>
      <c r="G82" s="28"/>
      <c r="H82" s="17">
        <v>39576</v>
      </c>
      <c r="I82" s="17" t="s">
        <v>61</v>
      </c>
      <c r="J82" s="28"/>
      <c r="K82" s="29" t="s">
        <v>52</v>
      </c>
      <c r="L82" s="29" t="s">
        <v>367</v>
      </c>
      <c r="M82" s="28"/>
      <c r="N82" s="30">
        <v>125</v>
      </c>
      <c r="O82" s="30"/>
      <c r="P82" s="31">
        <v>100</v>
      </c>
      <c r="Q82" s="31">
        <v>100.152</v>
      </c>
      <c r="R82" s="31">
        <v>3.2079940471346462</v>
      </c>
      <c r="S82" s="31">
        <v>91</v>
      </c>
      <c r="T82" s="31">
        <v>110</v>
      </c>
    </row>
    <row r="83" spans="1:20" ht="15.75">
      <c r="A83" s="28"/>
      <c r="B83" s="29"/>
      <c r="C83" s="28"/>
      <c r="D83" s="28" t="s">
        <v>310</v>
      </c>
      <c r="E83" s="28"/>
      <c r="F83" s="29" t="s">
        <v>190</v>
      </c>
      <c r="G83" s="28"/>
      <c r="H83" s="17">
        <v>39576</v>
      </c>
      <c r="I83" s="17" t="s">
        <v>61</v>
      </c>
      <c r="J83" s="28"/>
      <c r="K83" s="29" t="s">
        <v>52</v>
      </c>
      <c r="L83" s="29" t="s">
        <v>368</v>
      </c>
      <c r="M83" s="28"/>
      <c r="N83" s="30">
        <v>3</v>
      </c>
      <c r="O83" s="30"/>
      <c r="P83" s="31">
        <v>101.25435540069687</v>
      </c>
      <c r="Q83" s="31">
        <v>101.13821138211381</v>
      </c>
      <c r="R83" s="31">
        <v>0.9807810515019606</v>
      </c>
      <c r="S83" s="31">
        <v>100.10452961672473</v>
      </c>
      <c r="T83" s="31">
        <v>102.05574912891986</v>
      </c>
    </row>
    <row r="84" spans="1:20" ht="15.75">
      <c r="A84" s="28"/>
      <c r="B84" s="29"/>
      <c r="C84" s="28"/>
      <c r="D84" s="28" t="s">
        <v>311</v>
      </c>
      <c r="E84" s="28"/>
      <c r="F84" s="29" t="s">
        <v>190</v>
      </c>
      <c r="G84" s="28"/>
      <c r="H84" s="17">
        <v>39576</v>
      </c>
      <c r="I84" s="17" t="s">
        <v>61</v>
      </c>
      <c r="J84" s="28"/>
      <c r="K84" s="29" t="s">
        <v>52</v>
      </c>
      <c r="L84" s="29" t="s">
        <v>369</v>
      </c>
      <c r="M84" s="28"/>
      <c r="N84" s="30">
        <v>30</v>
      </c>
      <c r="O84" s="30"/>
      <c r="P84" s="31">
        <v>101.04264631411417</v>
      </c>
      <c r="Q84" s="31">
        <v>100.57976181863906</v>
      </c>
      <c r="R84" s="31">
        <v>2.203219826641841</v>
      </c>
      <c r="S84" s="31">
        <v>94.509151414309486</v>
      </c>
      <c r="T84" s="31">
        <v>104.32612312811982</v>
      </c>
    </row>
    <row r="85" spans="1:20">
      <c r="A85" s="28"/>
      <c r="B85" s="29"/>
      <c r="C85" s="28"/>
      <c r="D85" s="28"/>
      <c r="E85" s="28"/>
      <c r="G85" s="28"/>
      <c r="H85" s="28"/>
      <c r="I85" s="28"/>
      <c r="J85" s="28"/>
      <c r="K85" s="29"/>
      <c r="L85" s="29"/>
      <c r="M85" s="28"/>
      <c r="N85" s="30"/>
      <c r="O85" s="30"/>
      <c r="P85" s="31"/>
      <c r="Q85" s="31"/>
      <c r="R85" s="31"/>
      <c r="S85" s="31"/>
      <c r="T85" s="31"/>
    </row>
    <row r="86" spans="1:20">
      <c r="A86" s="28"/>
      <c r="B86" s="29"/>
      <c r="C86" s="28"/>
      <c r="D86" s="28"/>
      <c r="E86" s="28"/>
      <c r="G86" s="28"/>
      <c r="H86" s="28"/>
      <c r="I86" s="28"/>
      <c r="J86" s="28"/>
      <c r="K86" s="29"/>
      <c r="L86" s="29"/>
      <c r="M86" s="28"/>
      <c r="N86" s="30"/>
      <c r="O86" s="30"/>
      <c r="P86" s="31"/>
      <c r="Q86" s="31"/>
      <c r="R86" s="31"/>
      <c r="S86" s="31"/>
      <c r="T86" s="31"/>
    </row>
    <row r="87" spans="1:20" ht="15.75">
      <c r="A87" s="237" t="s">
        <v>74</v>
      </c>
      <c r="B87" s="29" t="s">
        <v>37</v>
      </c>
      <c r="C87" s="254" t="s">
        <v>64</v>
      </c>
      <c r="D87" s="28" t="s">
        <v>191</v>
      </c>
      <c r="E87" s="28"/>
      <c r="F87" s="29" t="s">
        <v>190</v>
      </c>
      <c r="G87" s="28"/>
      <c r="H87" s="17">
        <v>39587</v>
      </c>
      <c r="I87" s="17" t="s">
        <v>75</v>
      </c>
      <c r="J87" s="28"/>
      <c r="K87" s="29" t="s">
        <v>52</v>
      </c>
      <c r="L87" s="29" t="s">
        <v>370</v>
      </c>
      <c r="M87" s="28"/>
      <c r="N87" s="30">
        <v>128</v>
      </c>
      <c r="O87" s="30"/>
      <c r="P87" s="31">
        <v>100</v>
      </c>
      <c r="Q87" s="31">
        <v>99.84375</v>
      </c>
      <c r="R87" s="31">
        <v>1.8376529878997852</v>
      </c>
      <c r="S87" s="31">
        <v>93</v>
      </c>
      <c r="T87" s="31">
        <v>104</v>
      </c>
    </row>
    <row r="88" spans="1:20" ht="15.75">
      <c r="A88" s="235" t="s">
        <v>76</v>
      </c>
      <c r="B88" s="73"/>
      <c r="C88" s="254"/>
      <c r="D88" s="28" t="s">
        <v>312</v>
      </c>
      <c r="E88" s="28"/>
      <c r="F88" s="29" t="s">
        <v>190</v>
      </c>
      <c r="G88" s="28"/>
      <c r="H88" s="17">
        <v>39587</v>
      </c>
      <c r="I88" s="17" t="s">
        <v>75</v>
      </c>
      <c r="J88" s="28"/>
      <c r="K88" s="29" t="s">
        <v>52</v>
      </c>
      <c r="L88" s="29" t="s">
        <v>371</v>
      </c>
      <c r="M88" s="28"/>
      <c r="N88" s="30">
        <v>63</v>
      </c>
      <c r="O88" s="30"/>
      <c r="P88" s="31">
        <v>99</v>
      </c>
      <c r="Q88" s="31">
        <v>98.730158730158735</v>
      </c>
      <c r="R88" s="31">
        <v>1.4723949023924743</v>
      </c>
      <c r="S88" s="31">
        <v>95</v>
      </c>
      <c r="T88" s="31">
        <v>102</v>
      </c>
    </row>
    <row r="89" spans="1:20" ht="15.75">
      <c r="A89" s="28"/>
      <c r="B89" s="29"/>
      <c r="C89" s="254"/>
      <c r="D89" s="28" t="s">
        <v>303</v>
      </c>
      <c r="E89" s="28"/>
      <c r="F89" s="29" t="s">
        <v>190</v>
      </c>
      <c r="G89" s="28"/>
      <c r="H89" s="17">
        <v>39587</v>
      </c>
      <c r="I89" s="17" t="s">
        <v>75</v>
      </c>
      <c r="J89" s="28"/>
      <c r="K89" s="29" t="s">
        <v>52</v>
      </c>
      <c r="L89" s="29" t="s">
        <v>372</v>
      </c>
      <c r="M89" s="28"/>
      <c r="N89" s="30">
        <v>125</v>
      </c>
      <c r="O89" s="30"/>
      <c r="P89" s="31">
        <v>99</v>
      </c>
      <c r="Q89" s="31">
        <v>99.191999999999993</v>
      </c>
      <c r="R89" s="31">
        <v>1.9037145353907461</v>
      </c>
      <c r="S89" s="31">
        <v>95</v>
      </c>
      <c r="T89" s="31">
        <v>105</v>
      </c>
    </row>
    <row r="90" spans="1:20" ht="15.75">
      <c r="A90" s="28"/>
      <c r="B90" s="29"/>
      <c r="C90" s="28"/>
      <c r="D90" s="28" t="s">
        <v>304</v>
      </c>
      <c r="E90" s="28"/>
      <c r="F90" s="29" t="s">
        <v>190</v>
      </c>
      <c r="G90" s="28"/>
      <c r="H90" s="17">
        <v>39587</v>
      </c>
      <c r="I90" s="17" t="s">
        <v>75</v>
      </c>
      <c r="J90" s="28"/>
      <c r="K90" s="29" t="s">
        <v>52</v>
      </c>
      <c r="L90" s="29" t="s">
        <v>373</v>
      </c>
      <c r="M90" s="28"/>
      <c r="N90" s="30">
        <v>437</v>
      </c>
      <c r="O90" s="30"/>
      <c r="P90" s="31">
        <v>98</v>
      </c>
      <c r="Q90" s="31">
        <v>98.377574370709382</v>
      </c>
      <c r="R90" s="31">
        <v>1.9575191592397019</v>
      </c>
      <c r="S90" s="31">
        <v>94</v>
      </c>
      <c r="T90" s="31">
        <v>104</v>
      </c>
    </row>
    <row r="91" spans="1:20" ht="15.75">
      <c r="A91" s="28"/>
      <c r="B91" s="29"/>
      <c r="C91" s="28"/>
      <c r="D91" s="28" t="s">
        <v>305</v>
      </c>
      <c r="E91" s="28"/>
      <c r="F91" s="29" t="s">
        <v>190</v>
      </c>
      <c r="G91" s="28"/>
      <c r="H91" s="17">
        <v>39587</v>
      </c>
      <c r="I91" s="17" t="s">
        <v>75</v>
      </c>
      <c r="J91" s="28"/>
      <c r="K91" s="29" t="s">
        <v>52</v>
      </c>
      <c r="L91" s="29" t="s">
        <v>374</v>
      </c>
      <c r="M91" s="28"/>
      <c r="N91" s="30">
        <v>441</v>
      </c>
      <c r="O91" s="30"/>
      <c r="P91" s="31">
        <v>99</v>
      </c>
      <c r="Q91" s="31">
        <v>99.494331065759638</v>
      </c>
      <c r="R91" s="31">
        <v>3.9226138744884378</v>
      </c>
      <c r="S91" s="31">
        <v>89</v>
      </c>
      <c r="T91" s="31">
        <v>113</v>
      </c>
    </row>
    <row r="92" spans="1:20" ht="15.75">
      <c r="A92" s="28"/>
      <c r="B92" s="29"/>
      <c r="C92" s="28"/>
      <c r="D92" s="28" t="s">
        <v>310</v>
      </c>
      <c r="E92" s="28"/>
      <c r="F92" s="29" t="s">
        <v>190</v>
      </c>
      <c r="G92" s="28"/>
      <c r="H92" s="17">
        <v>39587</v>
      </c>
      <c r="I92" s="17" t="s">
        <v>75</v>
      </c>
      <c r="J92" s="28"/>
      <c r="K92" s="29" t="s">
        <v>52</v>
      </c>
      <c r="L92" s="29" t="s">
        <v>375</v>
      </c>
      <c r="M92" s="28"/>
      <c r="N92" s="30">
        <v>25</v>
      </c>
      <c r="O92" s="30"/>
      <c r="P92" s="31">
        <v>98.421052631578959</v>
      </c>
      <c r="Q92" s="31">
        <v>98.450811355098537</v>
      </c>
      <c r="R92" s="31">
        <v>3.7328398816467052</v>
      </c>
      <c r="S92" s="31">
        <v>91.812865497076018</v>
      </c>
      <c r="T92" s="31">
        <v>105.61403508771929</v>
      </c>
    </row>
    <row r="93" spans="1:20" ht="15.75">
      <c r="A93" s="28"/>
      <c r="B93" s="29"/>
      <c r="C93" s="28"/>
      <c r="D93" s="28" t="s">
        <v>311</v>
      </c>
      <c r="E93" s="28"/>
      <c r="F93" s="29" t="s">
        <v>190</v>
      </c>
      <c r="G93" s="28"/>
      <c r="H93" s="17">
        <v>39587</v>
      </c>
      <c r="I93" s="17" t="s">
        <v>75</v>
      </c>
      <c r="J93" s="28"/>
      <c r="K93" s="29" t="s">
        <v>52</v>
      </c>
      <c r="L93" s="29" t="s">
        <v>376</v>
      </c>
      <c r="M93" s="28"/>
      <c r="N93" s="30">
        <v>26</v>
      </c>
      <c r="O93" s="30"/>
      <c r="P93" s="31">
        <v>96.013513513513516</v>
      </c>
      <c r="Q93" s="31">
        <v>96.710547893753997</v>
      </c>
      <c r="R93" s="31">
        <v>9.2081338619905111</v>
      </c>
      <c r="S93" s="31">
        <v>85</v>
      </c>
      <c r="T93" s="31">
        <v>135.81081081081078</v>
      </c>
    </row>
    <row r="94" spans="1:20">
      <c r="A94" s="28"/>
      <c r="B94" s="29"/>
      <c r="C94" s="28"/>
      <c r="D94" s="28"/>
      <c r="E94" s="28"/>
      <c r="G94" s="28"/>
      <c r="H94" s="28"/>
      <c r="I94" s="28"/>
      <c r="J94" s="28"/>
      <c r="K94" s="29"/>
      <c r="L94" s="29"/>
      <c r="M94" s="28"/>
      <c r="N94" s="30"/>
      <c r="O94" s="30"/>
      <c r="P94" s="31"/>
      <c r="Q94" s="31"/>
      <c r="R94" s="31"/>
      <c r="S94" s="31"/>
      <c r="T94" s="31"/>
    </row>
    <row r="95" spans="1:20" ht="15.75">
      <c r="A95" s="237" t="s">
        <v>77</v>
      </c>
      <c r="B95" s="29" t="s">
        <v>37</v>
      </c>
      <c r="C95" s="255" t="s">
        <v>72</v>
      </c>
      <c r="D95" s="28" t="s">
        <v>191</v>
      </c>
      <c r="E95" s="28"/>
      <c r="F95" s="29" t="s">
        <v>190</v>
      </c>
      <c r="G95" s="28"/>
      <c r="H95" s="17">
        <v>39569</v>
      </c>
      <c r="I95" s="17" t="s">
        <v>78</v>
      </c>
      <c r="J95" s="28"/>
      <c r="K95" s="29" t="s">
        <v>52</v>
      </c>
      <c r="L95" s="29" t="s">
        <v>377</v>
      </c>
      <c r="M95" s="28"/>
      <c r="N95" s="30">
        <v>196</v>
      </c>
      <c r="O95" s="30"/>
      <c r="P95" s="31">
        <v>100</v>
      </c>
      <c r="Q95" s="31">
        <v>100.65816326530613</v>
      </c>
      <c r="R95" s="31">
        <v>1.414389310595302</v>
      </c>
      <c r="S95" s="31">
        <v>96</v>
      </c>
      <c r="T95" s="31">
        <v>110</v>
      </c>
    </row>
    <row r="96" spans="1:20" ht="15.75">
      <c r="A96" s="235" t="s">
        <v>79</v>
      </c>
      <c r="B96" s="73"/>
      <c r="C96" s="255"/>
      <c r="D96" s="28" t="s">
        <v>303</v>
      </c>
      <c r="E96" s="28"/>
      <c r="F96" s="29" t="s">
        <v>190</v>
      </c>
      <c r="G96" s="28"/>
      <c r="H96" s="17">
        <v>39581</v>
      </c>
      <c r="I96" s="17" t="s">
        <v>58</v>
      </c>
      <c r="J96" s="28"/>
      <c r="K96" s="29" t="s">
        <v>52</v>
      </c>
      <c r="L96" s="29" t="s">
        <v>378</v>
      </c>
      <c r="M96" s="28"/>
      <c r="N96" s="30">
        <v>276</v>
      </c>
      <c r="O96" s="30"/>
      <c r="P96" s="31">
        <v>101</v>
      </c>
      <c r="Q96" s="31">
        <v>101.39130434782609</v>
      </c>
      <c r="R96" s="31">
        <v>1.8128221398336906</v>
      </c>
      <c r="S96" s="31">
        <v>95</v>
      </c>
      <c r="T96" s="31">
        <v>111</v>
      </c>
    </row>
    <row r="97" spans="1:20" ht="15.75">
      <c r="A97" s="28"/>
      <c r="B97" s="29"/>
      <c r="C97" s="28"/>
      <c r="D97" s="28" t="s">
        <v>304</v>
      </c>
      <c r="E97" s="28"/>
      <c r="F97" s="29" t="s">
        <v>190</v>
      </c>
      <c r="G97" s="28"/>
      <c r="H97" s="17">
        <v>39581</v>
      </c>
      <c r="I97" s="17" t="s">
        <v>58</v>
      </c>
      <c r="J97" s="28"/>
      <c r="K97" s="29" t="s">
        <v>52</v>
      </c>
      <c r="L97" s="29" t="s">
        <v>379</v>
      </c>
      <c r="M97" s="28"/>
      <c r="N97" s="30">
        <v>276</v>
      </c>
      <c r="O97" s="30"/>
      <c r="P97" s="31">
        <v>101</v>
      </c>
      <c r="Q97" s="31">
        <v>100.78985507246377</v>
      </c>
      <c r="R97" s="31">
        <v>1.7825534230965263</v>
      </c>
      <c r="S97" s="31">
        <v>96</v>
      </c>
      <c r="T97" s="31">
        <v>106</v>
      </c>
    </row>
    <row r="98" spans="1:20" ht="15.75">
      <c r="A98" s="28"/>
      <c r="B98" s="29"/>
      <c r="C98" s="28"/>
      <c r="D98" s="28" t="s">
        <v>305</v>
      </c>
      <c r="E98" s="28"/>
      <c r="F98" s="29" t="s">
        <v>190</v>
      </c>
      <c r="G98" s="28"/>
      <c r="H98" s="17">
        <v>39581</v>
      </c>
      <c r="I98" s="17" t="s">
        <v>58</v>
      </c>
      <c r="J98" s="28"/>
      <c r="K98" s="29" t="s">
        <v>52</v>
      </c>
      <c r="L98" s="29" t="s">
        <v>380</v>
      </c>
      <c r="M98" s="28"/>
      <c r="N98" s="30">
        <v>272</v>
      </c>
      <c r="O98" s="30"/>
      <c r="P98" s="31">
        <v>99</v>
      </c>
      <c r="Q98" s="31">
        <v>98.915441176470594</v>
      </c>
      <c r="R98" s="31">
        <v>3.1465175191585923</v>
      </c>
      <c r="S98" s="31">
        <v>90</v>
      </c>
      <c r="T98" s="31">
        <v>108</v>
      </c>
    </row>
    <row r="99" spans="1:20" ht="15.75">
      <c r="A99" s="28"/>
      <c r="B99" s="29"/>
      <c r="C99" s="28"/>
      <c r="D99" s="28" t="s">
        <v>310</v>
      </c>
      <c r="E99" s="28"/>
      <c r="F99" s="29" t="s">
        <v>190</v>
      </c>
      <c r="G99" s="28"/>
      <c r="H99" s="17">
        <v>39581</v>
      </c>
      <c r="I99" s="17" t="s">
        <v>58</v>
      </c>
      <c r="J99" s="28"/>
      <c r="K99" s="29" t="s">
        <v>52</v>
      </c>
      <c r="L99" s="29" t="s">
        <v>381</v>
      </c>
      <c r="M99" s="28"/>
      <c r="N99" s="30">
        <v>5</v>
      </c>
      <c r="O99" s="30"/>
      <c r="P99" s="31">
        <v>102.05574912891986</v>
      </c>
      <c r="Q99" s="31">
        <v>101.5609756097561</v>
      </c>
      <c r="R99" s="31">
        <v>0.98563785925009939</v>
      </c>
      <c r="S99" s="31">
        <v>99.895470383275281</v>
      </c>
      <c r="T99" s="31">
        <v>102.22996515679444</v>
      </c>
    </row>
    <row r="100" spans="1:20" ht="15.75">
      <c r="A100" s="28"/>
      <c r="B100" s="29"/>
      <c r="C100" s="28"/>
      <c r="D100" s="28" t="s">
        <v>311</v>
      </c>
      <c r="E100" s="28"/>
      <c r="F100" s="29" t="s">
        <v>190</v>
      </c>
      <c r="G100" s="28"/>
      <c r="H100" s="17">
        <v>39581</v>
      </c>
      <c r="I100" s="17" t="s">
        <v>58</v>
      </c>
      <c r="J100" s="28"/>
      <c r="K100" s="29" t="s">
        <v>52</v>
      </c>
      <c r="L100" s="29" t="s">
        <v>382</v>
      </c>
      <c r="M100" s="28"/>
      <c r="N100" s="30">
        <v>30</v>
      </c>
      <c r="O100" s="30"/>
      <c r="P100" s="31">
        <v>101.08153078202994</v>
      </c>
      <c r="Q100" s="31">
        <v>101.3070693082268</v>
      </c>
      <c r="R100" s="31">
        <v>2.3076726113110948</v>
      </c>
      <c r="S100" s="31">
        <v>97.515527950310556</v>
      </c>
      <c r="T100" s="31">
        <v>107.32113144758735</v>
      </c>
    </row>
    <row r="101" spans="1:20">
      <c r="A101" s="28"/>
      <c r="B101" s="29"/>
      <c r="C101" s="28"/>
      <c r="N101" s="30"/>
      <c r="O101" s="30"/>
      <c r="P101" s="31"/>
      <c r="Q101" s="31"/>
      <c r="R101" s="31"/>
      <c r="S101" s="31"/>
      <c r="T101" s="31"/>
    </row>
    <row r="102" spans="1:20">
      <c r="A102" s="237" t="s">
        <v>51</v>
      </c>
      <c r="B102" s="29" t="s">
        <v>37</v>
      </c>
      <c r="C102" s="231" t="s">
        <v>222</v>
      </c>
      <c r="D102" s="28" t="s">
        <v>191</v>
      </c>
      <c r="E102" s="28"/>
      <c r="F102" s="29" t="s">
        <v>190</v>
      </c>
      <c r="G102" s="28"/>
      <c r="H102" s="17">
        <v>39609</v>
      </c>
      <c r="I102" s="17">
        <v>40073</v>
      </c>
      <c r="J102" s="28"/>
      <c r="K102" s="29" t="s">
        <v>52</v>
      </c>
      <c r="L102" s="29" t="s">
        <v>383</v>
      </c>
      <c r="M102" s="28"/>
      <c r="N102" s="30">
        <v>733</v>
      </c>
      <c r="O102" s="30"/>
      <c r="P102" s="31">
        <v>100</v>
      </c>
      <c r="Q102" s="31">
        <v>99.968622100954974</v>
      </c>
      <c r="R102" s="31">
        <v>0.90254520822977458</v>
      </c>
      <c r="S102" s="31">
        <v>97</v>
      </c>
      <c r="T102" s="31">
        <v>102</v>
      </c>
    </row>
    <row r="103" spans="1:20">
      <c r="A103" s="235"/>
      <c r="B103" s="73"/>
      <c r="C103" s="231"/>
      <c r="D103" s="28" t="s">
        <v>319</v>
      </c>
      <c r="E103" s="28"/>
      <c r="F103" s="29" t="s">
        <v>190</v>
      </c>
      <c r="G103" s="28"/>
      <c r="H103" s="17">
        <v>39598</v>
      </c>
      <c r="I103" s="17">
        <v>40120</v>
      </c>
      <c r="J103" s="28"/>
      <c r="K103" s="29" t="s">
        <v>52</v>
      </c>
      <c r="L103" s="29" t="s">
        <v>384</v>
      </c>
      <c r="M103" s="28"/>
      <c r="N103" s="30">
        <v>40</v>
      </c>
      <c r="P103" s="31">
        <v>101.43639863764253</v>
      </c>
      <c r="Q103" s="31">
        <v>101.14208499925959</v>
      </c>
      <c r="R103" s="31">
        <v>2.0683973765918671</v>
      </c>
      <c r="S103" s="31">
        <v>94.233673922701016</v>
      </c>
      <c r="T103" s="31">
        <v>104.16407522582556</v>
      </c>
    </row>
    <row r="104" spans="1:20">
      <c r="A104" s="28"/>
      <c r="B104" s="29"/>
      <c r="C104" s="210"/>
      <c r="D104" s="28"/>
      <c r="E104" s="28"/>
      <c r="G104" s="28"/>
      <c r="H104" s="28"/>
      <c r="I104" s="28"/>
      <c r="J104" s="28"/>
      <c r="K104" s="29"/>
      <c r="L104" s="29"/>
      <c r="M104" s="28"/>
      <c r="N104" s="30"/>
      <c r="O104" s="30"/>
      <c r="P104" s="28"/>
      <c r="Q104" s="28"/>
      <c r="R104" s="28"/>
      <c r="S104" s="28"/>
      <c r="T104" s="28"/>
    </row>
    <row r="105" spans="1:20">
      <c r="A105" s="237" t="s">
        <v>53</v>
      </c>
      <c r="B105" s="29" t="s">
        <v>37</v>
      </c>
      <c r="C105" s="231" t="s">
        <v>222</v>
      </c>
      <c r="D105" s="28" t="s">
        <v>191</v>
      </c>
      <c r="E105" s="28"/>
      <c r="F105" s="29" t="s">
        <v>190</v>
      </c>
      <c r="G105" s="28"/>
      <c r="H105" s="17">
        <v>39609</v>
      </c>
      <c r="I105" s="17">
        <v>40073</v>
      </c>
      <c r="J105" s="28"/>
      <c r="K105" s="29" t="s">
        <v>52</v>
      </c>
      <c r="L105" s="33" t="s">
        <v>385</v>
      </c>
      <c r="M105" s="28"/>
      <c r="N105" s="30">
        <v>176</v>
      </c>
      <c r="O105" s="30"/>
      <c r="P105" s="31">
        <v>100</v>
      </c>
      <c r="Q105" s="31">
        <v>100.06818181818181</v>
      </c>
      <c r="R105" s="31">
        <v>1.5291114472732787</v>
      </c>
      <c r="S105" s="31">
        <v>96</v>
      </c>
      <c r="T105" s="31">
        <v>105</v>
      </c>
    </row>
    <row r="106" spans="1:20">
      <c r="A106" s="235" t="s">
        <v>54</v>
      </c>
      <c r="B106" s="73"/>
      <c r="C106" s="231"/>
      <c r="D106" s="28" t="s">
        <v>301</v>
      </c>
      <c r="E106" s="28"/>
      <c r="F106" s="29" t="s">
        <v>190</v>
      </c>
      <c r="G106" s="28"/>
      <c r="H106" s="17">
        <v>39598</v>
      </c>
      <c r="I106" s="17">
        <v>40120</v>
      </c>
      <c r="J106" s="28"/>
      <c r="K106" s="29" t="s">
        <v>52</v>
      </c>
      <c r="L106" s="33" t="s">
        <v>386</v>
      </c>
      <c r="M106" s="28"/>
      <c r="N106" s="30">
        <v>26</v>
      </c>
      <c r="P106" s="31">
        <v>98.221757322175733</v>
      </c>
      <c r="Q106" s="31">
        <v>100.6525587383328</v>
      </c>
      <c r="R106" s="31">
        <v>13.466164349892116</v>
      </c>
      <c r="S106" s="31">
        <v>92.196652719665266</v>
      </c>
      <c r="T106" s="31">
        <v>165.62761506276149</v>
      </c>
    </row>
    <row r="107" spans="1:20">
      <c r="A107" s="28"/>
      <c r="B107" s="29"/>
      <c r="C107" s="210"/>
      <c r="D107" s="28"/>
      <c r="E107" s="28"/>
      <c r="G107" s="28"/>
      <c r="H107" s="17"/>
      <c r="I107" s="17"/>
      <c r="J107" s="28"/>
      <c r="K107" s="29"/>
      <c r="L107" s="29"/>
      <c r="M107" s="28"/>
      <c r="N107" s="30"/>
      <c r="O107" s="30"/>
      <c r="P107" s="31"/>
      <c r="Q107" s="31"/>
      <c r="R107" s="31"/>
      <c r="S107" s="31"/>
      <c r="T107" s="31"/>
    </row>
    <row r="108" spans="1:20" ht="15.75">
      <c r="A108" s="28" t="s">
        <v>80</v>
      </c>
      <c r="B108" s="29" t="s">
        <v>37</v>
      </c>
      <c r="C108" s="210" t="s">
        <v>81</v>
      </c>
      <c r="D108" s="28" t="s">
        <v>310</v>
      </c>
      <c r="E108" s="28"/>
      <c r="F108" s="29" t="s">
        <v>190</v>
      </c>
      <c r="G108" s="28"/>
      <c r="H108" s="17">
        <v>39585</v>
      </c>
      <c r="I108" s="17" t="s">
        <v>82</v>
      </c>
      <c r="J108" s="28"/>
      <c r="K108" s="29" t="s">
        <v>52</v>
      </c>
      <c r="L108" s="29" t="s">
        <v>387</v>
      </c>
      <c r="M108" s="28"/>
      <c r="N108" s="30">
        <v>19</v>
      </c>
      <c r="O108" s="30"/>
      <c r="P108" s="31">
        <v>96.359147025813698</v>
      </c>
      <c r="Q108" s="31">
        <v>96.333832472569355</v>
      </c>
      <c r="R108" s="31">
        <v>1.3340071882560596</v>
      </c>
      <c r="S108" s="31">
        <v>94.060606060606077</v>
      </c>
      <c r="T108" s="31">
        <v>98.811691423095354</v>
      </c>
    </row>
    <row r="109" spans="1:20" ht="15.75">
      <c r="A109" s="28"/>
      <c r="B109" s="29"/>
      <c r="C109" s="210"/>
      <c r="D109" s="28" t="s">
        <v>311</v>
      </c>
      <c r="E109" s="28"/>
      <c r="F109" s="29" t="s">
        <v>190</v>
      </c>
      <c r="G109" s="28"/>
      <c r="H109" s="17">
        <v>39585</v>
      </c>
      <c r="I109" s="17" t="s">
        <v>82</v>
      </c>
      <c r="J109" s="28"/>
      <c r="K109" s="29" t="s">
        <v>52</v>
      </c>
      <c r="L109" s="29" t="s">
        <v>388</v>
      </c>
      <c r="M109" s="28"/>
      <c r="N109" s="30">
        <v>41</v>
      </c>
      <c r="O109" s="30"/>
      <c r="P109" s="31">
        <v>96.660109289617495</v>
      </c>
      <c r="Q109" s="31">
        <v>97.095692821606065</v>
      </c>
      <c r="R109" s="31">
        <v>2.0453349723624226</v>
      </c>
      <c r="S109" s="31">
        <v>92.760655737704923</v>
      </c>
      <c r="T109" s="31">
        <v>101</v>
      </c>
    </row>
    <row r="110" spans="1:20">
      <c r="A110" s="28"/>
      <c r="B110" s="29"/>
      <c r="C110" s="210"/>
      <c r="D110" s="28"/>
      <c r="E110" s="28"/>
      <c r="G110" s="28"/>
      <c r="H110" s="17"/>
      <c r="I110" s="17"/>
      <c r="J110" s="28"/>
      <c r="K110" s="29"/>
      <c r="L110" s="29"/>
      <c r="M110" s="28"/>
      <c r="N110" s="30"/>
      <c r="O110" s="30"/>
      <c r="P110" s="31"/>
      <c r="Q110" s="31"/>
      <c r="R110" s="31"/>
      <c r="S110" s="31"/>
      <c r="T110" s="31"/>
    </row>
    <row r="111" spans="1:20" ht="15.75">
      <c r="A111" s="28" t="s">
        <v>83</v>
      </c>
      <c r="B111" s="29" t="s">
        <v>37</v>
      </c>
      <c r="C111" s="210" t="s">
        <v>81</v>
      </c>
      <c r="D111" s="28" t="s">
        <v>310</v>
      </c>
      <c r="E111" s="28"/>
      <c r="F111" s="29" t="s">
        <v>190</v>
      </c>
      <c r="G111" s="28"/>
      <c r="H111" s="17">
        <v>39585</v>
      </c>
      <c r="I111" s="17" t="s">
        <v>82</v>
      </c>
      <c r="J111" s="28"/>
      <c r="K111" s="29" t="s">
        <v>52</v>
      </c>
      <c r="L111" s="29" t="s">
        <v>389</v>
      </c>
      <c r="M111" s="28"/>
      <c r="N111" s="30">
        <v>30</v>
      </c>
      <c r="O111" s="30"/>
      <c r="P111" s="31">
        <v>98.809737827715367</v>
      </c>
      <c r="Q111" s="31">
        <v>98.352419019418491</v>
      </c>
      <c r="R111" s="31">
        <v>1.5460833698789713</v>
      </c>
      <c r="S111" s="31">
        <v>95.138435081685301</v>
      </c>
      <c r="T111" s="31">
        <v>100.82696629213484</v>
      </c>
    </row>
    <row r="112" spans="1:20" ht="15.75">
      <c r="A112" s="28"/>
      <c r="B112" s="29"/>
      <c r="C112" s="210"/>
      <c r="D112" s="28" t="s">
        <v>311</v>
      </c>
      <c r="E112" s="28"/>
      <c r="F112" s="29" t="s">
        <v>190</v>
      </c>
      <c r="G112" s="28"/>
      <c r="H112" s="17">
        <v>39585</v>
      </c>
      <c r="I112" s="17" t="s">
        <v>82</v>
      </c>
      <c r="J112" s="28"/>
      <c r="K112" s="29" t="s">
        <v>52</v>
      </c>
      <c r="L112" s="29" t="s">
        <v>390</v>
      </c>
      <c r="M112" s="28"/>
      <c r="N112" s="30">
        <v>29</v>
      </c>
      <c r="O112" s="30"/>
      <c r="P112" s="31">
        <v>100.53543307086615</v>
      </c>
      <c r="Q112" s="31">
        <v>100.16247424982897</v>
      </c>
      <c r="R112" s="31">
        <v>2.0485912431960447</v>
      </c>
      <c r="S112" s="31">
        <v>96.393385552654479</v>
      </c>
      <c r="T112" s="31">
        <v>103.41872981700753</v>
      </c>
    </row>
    <row r="113" spans="1:20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9"/>
      <c r="L113" s="39"/>
      <c r="M113" s="38"/>
      <c r="N113" s="40"/>
      <c r="O113" s="40"/>
      <c r="P113" s="41"/>
      <c r="Q113" s="41"/>
      <c r="R113" s="41"/>
      <c r="S113" s="41"/>
      <c r="T113" s="41"/>
    </row>
    <row r="114" spans="1:20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9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 ht="15.75">
      <c r="A115" s="42" t="s">
        <v>84</v>
      </c>
      <c r="B115" s="216"/>
      <c r="C115" s="28"/>
      <c r="D115" s="28"/>
      <c r="E115" s="28"/>
      <c r="F115" s="28"/>
      <c r="G115" s="28"/>
      <c r="H115" s="28"/>
      <c r="I115" s="28"/>
      <c r="J115" s="28"/>
      <c r="K115" s="29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 ht="15.75">
      <c r="A116" s="42" t="s">
        <v>85</v>
      </c>
      <c r="B116" s="216"/>
      <c r="C116" s="28"/>
      <c r="D116" s="28"/>
      <c r="E116" s="28"/>
      <c r="F116" s="28"/>
      <c r="G116" s="28"/>
      <c r="H116" s="28"/>
      <c r="I116" s="28"/>
      <c r="J116" s="28"/>
      <c r="K116" s="29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 ht="15.75">
      <c r="A117" s="42" t="s">
        <v>86</v>
      </c>
      <c r="B117" s="216"/>
      <c r="C117" s="28"/>
      <c r="D117" s="28"/>
      <c r="E117" s="28"/>
      <c r="F117" s="28"/>
      <c r="G117" s="28"/>
      <c r="H117" s="28"/>
      <c r="I117" s="28"/>
      <c r="J117" s="28"/>
      <c r="K117" s="29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 ht="15.75">
      <c r="A118" s="42" t="s">
        <v>87</v>
      </c>
      <c r="B118" s="216"/>
      <c r="C118" s="28"/>
      <c r="D118" s="28"/>
      <c r="E118" s="28"/>
      <c r="F118" s="28"/>
      <c r="G118" s="28"/>
      <c r="H118" s="28"/>
      <c r="I118" s="28"/>
      <c r="J118" s="28"/>
      <c r="K118" s="29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9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9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9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9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9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9"/>
      <c r="L124" s="28"/>
      <c r="M124" s="28"/>
      <c r="N124" s="28"/>
      <c r="O124" s="28"/>
      <c r="P124" s="28"/>
      <c r="Q124" s="28"/>
      <c r="R124" s="28"/>
      <c r="S124" s="28"/>
      <c r="T124" s="28"/>
    </row>
  </sheetData>
  <mergeCells count="22">
    <mergeCell ref="A34:A35"/>
    <mergeCell ref="C34:C36"/>
    <mergeCell ref="C95:C96"/>
    <mergeCell ref="C102:C103"/>
    <mergeCell ref="A1:N1"/>
    <mergeCell ref="A22:A23"/>
    <mergeCell ref="C55:C57"/>
    <mergeCell ref="A19:A20"/>
    <mergeCell ref="A14:A15"/>
    <mergeCell ref="A3:T3"/>
    <mergeCell ref="H5:I5"/>
    <mergeCell ref="A6:A7"/>
    <mergeCell ref="C87:C89"/>
    <mergeCell ref="A79:A80"/>
    <mergeCell ref="C105:C106"/>
    <mergeCell ref="C72:C74"/>
    <mergeCell ref="A102:A103"/>
    <mergeCell ref="A105:A106"/>
    <mergeCell ref="A95:A96"/>
    <mergeCell ref="A87:A88"/>
    <mergeCell ref="A72:A73"/>
    <mergeCell ref="C79:C80"/>
  </mergeCells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workbookViewId="0">
      <selection activeCell="F20" sqref="F20"/>
    </sheetView>
  </sheetViews>
  <sheetFormatPr defaultRowHeight="12.75"/>
  <cols>
    <col min="1" max="1" width="13.5703125" style="44" customWidth="1"/>
    <col min="2" max="2" width="10.42578125" style="228" customWidth="1"/>
    <col min="3" max="3" width="13.28515625" style="55" customWidth="1"/>
    <col min="4" max="4" width="9.7109375" style="44" customWidth="1"/>
    <col min="5" max="5" width="7.140625" style="44" customWidth="1"/>
    <col min="6" max="6" width="10" style="44" customWidth="1"/>
    <col min="7" max="7" width="10.85546875" style="44" customWidth="1"/>
    <col min="8" max="8" width="9.42578125" style="68" customWidth="1"/>
    <col min="9" max="9" width="9.140625" style="44"/>
    <col min="10" max="10" width="9.7109375" style="44" customWidth="1"/>
    <col min="11" max="11" width="8.42578125" style="44" customWidth="1"/>
    <col min="12" max="12" width="7.5703125" style="44" customWidth="1"/>
    <col min="13" max="13" width="9.7109375" style="44" customWidth="1"/>
    <col min="14" max="14" width="11.85546875" style="44" customWidth="1"/>
    <col min="15" max="17" width="9.7109375" style="44" customWidth="1"/>
    <col min="18" max="25" width="9.7109375" style="44" hidden="1" customWidth="1"/>
    <col min="26" max="16384" width="9.140625" style="44"/>
  </cols>
  <sheetData>
    <row r="1" spans="1:19" ht="39" customHeight="1">
      <c r="A1" s="257" t="s">
        <v>409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  <c r="M1" s="258"/>
      <c r="N1" s="43"/>
      <c r="O1" s="43"/>
      <c r="P1" s="43"/>
      <c r="Q1" s="43"/>
    </row>
    <row r="2" spans="1:19" ht="9.75" customHeight="1">
      <c r="A2" s="45"/>
      <c r="B2" s="226"/>
      <c r="C2" s="224"/>
      <c r="D2" s="45"/>
      <c r="E2" s="45"/>
      <c r="F2" s="45"/>
      <c r="G2" s="45"/>
      <c r="H2" s="45"/>
      <c r="I2" s="45"/>
      <c r="J2" s="45"/>
      <c r="K2" s="45"/>
      <c r="L2" s="4"/>
      <c r="M2" s="4"/>
      <c r="N2" s="43"/>
      <c r="O2" s="43"/>
      <c r="P2" s="43"/>
      <c r="Q2" s="43"/>
    </row>
    <row r="3" spans="1:19" ht="38.25" customHeight="1">
      <c r="A3" s="259" t="s">
        <v>431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46"/>
      <c r="O3" s="46"/>
      <c r="P3" s="46"/>
      <c r="Q3" s="46"/>
    </row>
    <row r="4" spans="1:19" ht="28.5" customHeight="1">
      <c r="A4" s="47"/>
      <c r="B4" s="227"/>
      <c r="C4" s="163"/>
      <c r="D4" s="47"/>
      <c r="E4" s="47"/>
      <c r="F4" s="47"/>
      <c r="G4" s="47"/>
      <c r="H4" s="47"/>
      <c r="I4" s="47"/>
      <c r="J4" s="47"/>
      <c r="K4" s="47"/>
      <c r="L4" s="4"/>
      <c r="M4" s="4"/>
      <c r="N4" s="46"/>
      <c r="O4" s="46"/>
      <c r="P4" s="46"/>
      <c r="Q4" s="46"/>
    </row>
    <row r="5" spans="1:19" ht="18" customHeight="1">
      <c r="A5" s="261" t="s">
        <v>88</v>
      </c>
      <c r="B5" s="261"/>
      <c r="C5" s="261"/>
      <c r="D5" s="261"/>
      <c r="E5" s="261"/>
      <c r="F5" s="261"/>
      <c r="G5" s="261"/>
      <c r="H5" s="261"/>
      <c r="I5" s="261"/>
      <c r="J5" s="261"/>
      <c r="K5" s="48"/>
      <c r="L5" s="46"/>
      <c r="M5" s="46"/>
      <c r="N5" s="46"/>
      <c r="O5" s="46"/>
      <c r="P5" s="46"/>
      <c r="Q5" s="46"/>
    </row>
    <row r="6" spans="1:19" s="50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  <c r="M6" s="49"/>
      <c r="N6" s="49"/>
      <c r="O6" s="49"/>
      <c r="P6" s="49"/>
      <c r="Q6" s="49"/>
    </row>
    <row r="7" spans="1:19" ht="39" thickBot="1">
      <c r="A7" s="51" t="s">
        <v>89</v>
      </c>
      <c r="B7" s="51" t="s">
        <v>422</v>
      </c>
      <c r="C7" s="51" t="s">
        <v>90</v>
      </c>
      <c r="D7" s="52" t="s">
        <v>91</v>
      </c>
      <c r="E7" s="52" t="s">
        <v>92</v>
      </c>
      <c r="F7" s="51" t="s">
        <v>93</v>
      </c>
      <c r="G7" s="51" t="s">
        <v>94</v>
      </c>
      <c r="H7" s="51" t="s">
        <v>95</v>
      </c>
      <c r="I7" s="51" t="s">
        <v>96</v>
      </c>
      <c r="J7" s="51" t="s">
        <v>97</v>
      </c>
      <c r="R7" s="44" t="s">
        <v>98</v>
      </c>
      <c r="S7" s="44" t="s">
        <v>99</v>
      </c>
    </row>
    <row r="8" spans="1:19">
      <c r="A8" s="53"/>
      <c r="B8" s="53"/>
      <c r="C8" s="53"/>
      <c r="D8" s="54"/>
      <c r="E8" s="54"/>
      <c r="F8" s="53"/>
      <c r="G8" s="53"/>
      <c r="H8" s="53"/>
      <c r="I8" s="53"/>
      <c r="J8" s="53"/>
    </row>
    <row r="9" spans="1:19" s="55" customFormat="1">
      <c r="A9" s="55" t="s">
        <v>100</v>
      </c>
      <c r="B9" s="55" t="s">
        <v>423</v>
      </c>
      <c r="C9" s="55" t="s">
        <v>101</v>
      </c>
      <c r="D9" s="56">
        <v>39475</v>
      </c>
      <c r="E9" s="57">
        <v>1254</v>
      </c>
      <c r="F9" s="55" t="s">
        <v>37</v>
      </c>
      <c r="G9" s="58">
        <v>9</v>
      </c>
      <c r="H9" s="58">
        <v>8</v>
      </c>
      <c r="I9" s="59">
        <v>1</v>
      </c>
      <c r="J9" s="58">
        <v>112.5</v>
      </c>
      <c r="Q9" s="59"/>
      <c r="R9" s="55">
        <v>2</v>
      </c>
      <c r="S9" s="55">
        <f>Q9*100/G10</f>
        <v>0</v>
      </c>
    </row>
    <row r="10" spans="1:19" s="55" customFormat="1">
      <c r="A10" s="55" t="s">
        <v>102</v>
      </c>
      <c r="B10" s="55" t="s">
        <v>423</v>
      </c>
      <c r="C10" s="55" t="s">
        <v>103</v>
      </c>
      <c r="D10" s="56">
        <v>39576</v>
      </c>
      <c r="E10" s="57">
        <v>1144</v>
      </c>
      <c r="F10" s="55" t="s">
        <v>41</v>
      </c>
      <c r="G10" s="57">
        <v>13.6</v>
      </c>
      <c r="H10" s="58">
        <v>14</v>
      </c>
      <c r="I10" s="59">
        <v>2</v>
      </c>
      <c r="J10" s="58">
        <v>97.142857142857139</v>
      </c>
      <c r="Q10" s="59"/>
      <c r="R10" s="55">
        <v>1</v>
      </c>
    </row>
    <row r="11" spans="1:19" s="55" customFormat="1">
      <c r="A11" s="39"/>
      <c r="B11" s="39"/>
      <c r="C11" s="39"/>
      <c r="D11" s="60"/>
      <c r="E11" s="39"/>
      <c r="F11" s="39"/>
      <c r="G11" s="61"/>
      <c r="H11" s="62"/>
      <c r="I11" s="61"/>
      <c r="J11" s="62"/>
      <c r="Q11" s="59"/>
    </row>
    <row r="12" spans="1:19" s="55" customFormat="1">
      <c r="D12" s="56"/>
      <c r="G12" s="59"/>
      <c r="H12" s="58"/>
      <c r="I12" s="59"/>
      <c r="J12" s="58"/>
      <c r="Q12" s="59"/>
    </row>
    <row r="13" spans="1:19" s="55" customFormat="1">
      <c r="Q13" s="59"/>
    </row>
    <row r="14" spans="1:19" ht="13.5" customHeight="1">
      <c r="A14" s="261" t="s">
        <v>104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2"/>
      <c r="M14" s="262"/>
    </row>
    <row r="15" spans="1:19" s="50" customFormat="1" ht="9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49"/>
      <c r="M15" s="49"/>
    </row>
    <row r="16" spans="1:19" ht="66" customHeight="1" thickBot="1">
      <c r="A16" s="51" t="s">
        <v>89</v>
      </c>
      <c r="B16" s="51"/>
      <c r="C16" s="51" t="s">
        <v>90</v>
      </c>
      <c r="D16" s="52" t="s">
        <v>91</v>
      </c>
      <c r="E16" s="52" t="s">
        <v>92</v>
      </c>
      <c r="F16" s="51" t="s">
        <v>93</v>
      </c>
      <c r="G16" s="51" t="s">
        <v>421</v>
      </c>
      <c r="H16" s="51" t="s">
        <v>105</v>
      </c>
      <c r="I16" s="51" t="s">
        <v>106</v>
      </c>
      <c r="J16" s="51" t="s">
        <v>107</v>
      </c>
      <c r="K16" s="51" t="s">
        <v>97</v>
      </c>
      <c r="L16" s="55"/>
    </row>
    <row r="17" spans="1:12" ht="14.25" customHeight="1">
      <c r="A17" s="53"/>
      <c r="B17" s="53"/>
      <c r="C17" s="53"/>
      <c r="D17" s="54"/>
      <c r="E17" s="54"/>
      <c r="F17" s="53"/>
      <c r="G17" s="53"/>
      <c r="H17" s="53"/>
      <c r="I17" s="53"/>
      <c r="J17" s="53"/>
      <c r="K17" s="53"/>
      <c r="L17" s="55"/>
    </row>
    <row r="18" spans="1:12">
      <c r="A18" s="44" t="s">
        <v>108</v>
      </c>
      <c r="B18" s="55" t="s">
        <v>301</v>
      </c>
      <c r="C18" s="55" t="s">
        <v>109</v>
      </c>
      <c r="D18" s="56">
        <v>39574</v>
      </c>
      <c r="E18" s="64" t="s">
        <v>110</v>
      </c>
      <c r="F18" s="55" t="s">
        <v>41</v>
      </c>
      <c r="G18" s="65">
        <v>5.18</v>
      </c>
      <c r="H18" s="55">
        <v>5.75</v>
      </c>
      <c r="I18" s="55">
        <v>0.81</v>
      </c>
      <c r="J18" s="44">
        <v>4.6580000000000004</v>
      </c>
      <c r="K18" s="59">
        <v>111.2</v>
      </c>
      <c r="L18" s="55"/>
    </row>
    <row r="19" spans="1:12">
      <c r="A19" s="44" t="s">
        <v>108</v>
      </c>
      <c r="B19" s="55" t="s">
        <v>301</v>
      </c>
      <c r="C19" s="55" t="s">
        <v>111</v>
      </c>
      <c r="D19" s="56">
        <v>39574</v>
      </c>
      <c r="E19" s="55">
        <v>1440</v>
      </c>
      <c r="F19" s="55" t="s">
        <v>41</v>
      </c>
      <c r="G19" s="65">
        <v>1.54</v>
      </c>
      <c r="H19" s="55">
        <v>2.34</v>
      </c>
      <c r="I19" s="55">
        <v>0.81</v>
      </c>
      <c r="J19" s="44">
        <v>1.895</v>
      </c>
      <c r="K19" s="59">
        <v>81.3</v>
      </c>
      <c r="L19" s="55"/>
    </row>
    <row r="20" spans="1:12">
      <c r="A20" s="44" t="s">
        <v>108</v>
      </c>
      <c r="B20" s="55" t="s">
        <v>301</v>
      </c>
      <c r="C20" s="55" t="s">
        <v>112</v>
      </c>
      <c r="D20" s="66">
        <v>39650</v>
      </c>
      <c r="E20" s="55">
        <v>1503</v>
      </c>
      <c r="F20" s="55" t="s">
        <v>41</v>
      </c>
      <c r="G20" s="65">
        <v>6.4340000000000002</v>
      </c>
      <c r="H20" s="55">
        <v>9.18</v>
      </c>
      <c r="I20" s="55">
        <v>0.81</v>
      </c>
      <c r="J20" s="44">
        <v>7.4359999999999999</v>
      </c>
      <c r="K20" s="59">
        <v>86.5</v>
      </c>
      <c r="L20" s="55"/>
    </row>
    <row r="21" spans="1:12">
      <c r="A21" s="223" t="s">
        <v>113</v>
      </c>
      <c r="B21" s="55" t="s">
        <v>197</v>
      </c>
      <c r="C21" s="55" t="s">
        <v>114</v>
      </c>
      <c r="D21" s="56">
        <v>39574</v>
      </c>
      <c r="E21" s="55">
        <v>1204</v>
      </c>
      <c r="F21" s="55" t="s">
        <v>41</v>
      </c>
      <c r="G21" s="145">
        <v>51.1</v>
      </c>
      <c r="H21" s="55">
        <v>22.57</v>
      </c>
      <c r="I21" s="55">
        <v>3.04</v>
      </c>
      <c r="J21" s="223">
        <v>68.62</v>
      </c>
      <c r="K21" s="59">
        <v>74.5</v>
      </c>
    </row>
    <row r="22" spans="1:12">
      <c r="A22" s="38" t="s">
        <v>113</v>
      </c>
      <c r="B22" s="39" t="s">
        <v>197</v>
      </c>
      <c r="C22" s="39" t="s">
        <v>420</v>
      </c>
      <c r="D22" s="225">
        <v>39650</v>
      </c>
      <c r="E22" s="39">
        <v>1203</v>
      </c>
      <c r="F22" s="39" t="s">
        <v>41</v>
      </c>
      <c r="G22" s="67">
        <v>29</v>
      </c>
      <c r="H22" s="39">
        <v>14.55</v>
      </c>
      <c r="I22" s="39">
        <v>3.04</v>
      </c>
      <c r="J22" s="38">
        <v>44.23</v>
      </c>
      <c r="K22" s="39">
        <v>65.599999999999994</v>
      </c>
    </row>
    <row r="23" spans="1:12">
      <c r="H23" s="44"/>
    </row>
    <row r="24" spans="1:12">
      <c r="H24" s="44"/>
    </row>
  </sheetData>
  <mergeCells count="4">
    <mergeCell ref="A1:M1"/>
    <mergeCell ref="A3:M3"/>
    <mergeCell ref="A5:J5"/>
    <mergeCell ref="A14:M14"/>
  </mergeCells>
  <phoneticPr fontId="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P21" sqref="P21"/>
    </sheetView>
  </sheetViews>
  <sheetFormatPr defaultRowHeight="15"/>
  <cols>
    <col min="1" max="1" width="12.140625" customWidth="1"/>
    <col min="2" max="2" width="9.7109375" customWidth="1"/>
    <col min="3" max="3" width="8.7109375" style="118" customWidth="1"/>
    <col min="6" max="6" width="9" style="113" customWidth="1"/>
    <col min="7" max="7" width="10.5703125" style="119" customWidth="1"/>
  </cols>
  <sheetData>
    <row r="1" spans="1:12" ht="37.5" customHeight="1">
      <c r="A1" s="236" t="s">
        <v>424</v>
      </c>
      <c r="B1" s="236"/>
      <c r="C1" s="236"/>
      <c r="D1" s="236"/>
      <c r="E1" s="236"/>
      <c r="F1" s="236"/>
      <c r="G1" s="236"/>
      <c r="H1" s="236"/>
      <c r="I1" s="236"/>
      <c r="J1" s="98"/>
      <c r="K1" s="98"/>
      <c r="L1" s="98"/>
    </row>
    <row r="2" spans="1:12" ht="1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42" customHeight="1">
      <c r="A3" s="241" t="s">
        <v>430</v>
      </c>
      <c r="B3" s="260"/>
      <c r="C3" s="260"/>
      <c r="D3" s="260"/>
      <c r="E3" s="260"/>
      <c r="F3" s="260"/>
      <c r="G3" s="260"/>
      <c r="H3" s="260"/>
      <c r="I3" s="260"/>
      <c r="J3" s="99"/>
      <c r="K3" s="99"/>
      <c r="L3" s="99"/>
    </row>
    <row r="4" spans="1:12">
      <c r="B4" s="100"/>
      <c r="C4" s="101"/>
      <c r="D4" s="100"/>
      <c r="E4" s="100"/>
      <c r="F4" s="101"/>
      <c r="G4" s="100"/>
    </row>
    <row r="5" spans="1:12">
      <c r="B5" s="100"/>
      <c r="C5" s="101"/>
      <c r="D5" s="100"/>
      <c r="E5" s="100"/>
      <c r="F5" s="101"/>
      <c r="G5" s="100"/>
    </row>
    <row r="6" spans="1:12" s="5" customFormat="1" ht="12.75">
      <c r="A6" s="102"/>
      <c r="B6" s="103"/>
      <c r="C6" s="104"/>
      <c r="D6" s="263" t="s">
        <v>133</v>
      </c>
      <c r="E6" s="263"/>
      <c r="F6" s="263"/>
      <c r="G6" s="263"/>
      <c r="H6" s="5" t="s">
        <v>54</v>
      </c>
    </row>
    <row r="7" spans="1:12" s="5" customFormat="1" ht="51" customHeight="1" thickBot="1">
      <c r="A7" s="106" t="s">
        <v>405</v>
      </c>
      <c r="B7" s="105" t="s">
        <v>0</v>
      </c>
      <c r="C7" s="106" t="s">
        <v>1</v>
      </c>
      <c r="D7" s="107" t="s">
        <v>134</v>
      </c>
      <c r="E7" s="107" t="s">
        <v>135</v>
      </c>
      <c r="F7" s="106" t="s">
        <v>34</v>
      </c>
      <c r="G7" s="129" t="s">
        <v>250</v>
      </c>
    </row>
    <row r="8" spans="1:12" s="5" customFormat="1" ht="12" customHeight="1">
      <c r="B8" s="108"/>
      <c r="C8" s="6"/>
      <c r="D8" s="79"/>
      <c r="E8" s="79"/>
      <c r="F8" s="6"/>
      <c r="G8" s="109"/>
    </row>
    <row r="9" spans="1:12" s="5" customFormat="1" ht="12.75">
      <c r="A9" s="5" t="s">
        <v>136</v>
      </c>
      <c r="B9" s="110">
        <v>39603</v>
      </c>
      <c r="C9" s="111">
        <v>1944</v>
      </c>
      <c r="D9" s="111">
        <v>0.10199999999999999</v>
      </c>
      <c r="E9" s="112" t="s">
        <v>137</v>
      </c>
      <c r="F9" s="6"/>
      <c r="G9" s="109"/>
    </row>
    <row r="10" spans="1:12" s="5" customFormat="1" ht="12.75">
      <c r="B10" s="110" t="s">
        <v>54</v>
      </c>
      <c r="C10" s="111">
        <v>1947</v>
      </c>
      <c r="D10" s="112" t="s">
        <v>137</v>
      </c>
      <c r="E10" s="111">
        <v>105</v>
      </c>
      <c r="F10" s="6">
        <v>103.5</v>
      </c>
      <c r="G10" s="109">
        <f>100*ABS(((D9*1000)-E10)/((D9*1000)+E10)/2)</f>
        <v>0.72463768115942029</v>
      </c>
    </row>
    <row r="11" spans="1:12" s="5" customFormat="1" ht="12.75">
      <c r="B11" s="17"/>
      <c r="C11" s="6"/>
      <c r="D11" s="6"/>
      <c r="E11" s="6"/>
      <c r="F11" s="6"/>
      <c r="G11" s="109"/>
    </row>
    <row r="12" spans="1:12" s="5" customFormat="1" ht="12.75">
      <c r="B12" s="110">
        <v>39604</v>
      </c>
      <c r="C12" s="111">
        <v>930</v>
      </c>
      <c r="D12" s="111">
        <v>2.19</v>
      </c>
      <c r="E12" s="112" t="s">
        <v>137</v>
      </c>
      <c r="F12" s="6"/>
      <c r="G12" s="109"/>
    </row>
    <row r="13" spans="1:12" s="5" customFormat="1" ht="12.75">
      <c r="B13" s="110" t="s">
        <v>54</v>
      </c>
      <c r="C13" s="111">
        <v>931</v>
      </c>
      <c r="D13" s="112" t="s">
        <v>137</v>
      </c>
      <c r="E13" s="111">
        <v>1950</v>
      </c>
      <c r="F13" s="6">
        <v>2070</v>
      </c>
      <c r="G13" s="109">
        <f>100*ABS(((D12*1000)-E13)/((D12*1000)+E13)/2)</f>
        <v>2.8985507246376812</v>
      </c>
    </row>
    <row r="14" spans="1:12" s="5" customFormat="1" ht="12.75">
      <c r="B14" s="110"/>
      <c r="C14" s="111"/>
      <c r="D14" s="111"/>
      <c r="E14" s="111"/>
      <c r="F14" s="6"/>
      <c r="G14" s="109"/>
    </row>
    <row r="15" spans="1:12" s="5" customFormat="1" ht="12.75">
      <c r="B15" s="110">
        <v>39604</v>
      </c>
      <c r="C15" s="111">
        <v>1231</v>
      </c>
      <c r="D15" s="111">
        <v>1.76</v>
      </c>
      <c r="E15" s="112" t="s">
        <v>137</v>
      </c>
      <c r="F15" s="6"/>
      <c r="G15" s="109"/>
    </row>
    <row r="16" spans="1:12" s="5" customFormat="1" ht="12.75">
      <c r="B16" s="110" t="s">
        <v>54</v>
      </c>
      <c r="C16" s="111">
        <v>1232</v>
      </c>
      <c r="D16" s="112" t="s">
        <v>137</v>
      </c>
      <c r="E16" s="111">
        <v>1810</v>
      </c>
      <c r="F16" s="6">
        <v>1785</v>
      </c>
      <c r="G16" s="109">
        <f>100*ABS(((D15*1000)-E16)/((D15*1000)+E16)/2)</f>
        <v>0.70028011204481799</v>
      </c>
    </row>
    <row r="17" spans="1:7" s="5" customFormat="1" ht="12.75">
      <c r="B17" s="110"/>
      <c r="C17" s="111"/>
      <c r="D17" s="112"/>
      <c r="E17" s="111"/>
      <c r="F17" s="6"/>
      <c r="G17" s="109"/>
    </row>
    <row r="18" spans="1:7" s="5" customFormat="1" ht="39" customHeight="1">
      <c r="A18" s="5" t="s">
        <v>138</v>
      </c>
      <c r="B18" s="110">
        <v>40176</v>
      </c>
      <c r="C18" s="111" t="s">
        <v>139</v>
      </c>
      <c r="D18" s="111" t="s">
        <v>140</v>
      </c>
      <c r="E18" s="112" t="s">
        <v>137</v>
      </c>
      <c r="F18" s="264" t="s">
        <v>407</v>
      </c>
      <c r="G18" s="265"/>
    </row>
    <row r="19" spans="1:7" ht="39" customHeight="1">
      <c r="A19" s="5"/>
      <c r="B19" s="110"/>
      <c r="C19" s="111"/>
      <c r="D19" s="112" t="s">
        <v>137</v>
      </c>
      <c r="E19" s="111">
        <v>34.9</v>
      </c>
      <c r="F19" s="265"/>
      <c r="G19" s="265"/>
    </row>
    <row r="20" spans="1:7">
      <c r="A20" s="5"/>
      <c r="B20" s="110"/>
      <c r="C20" s="111"/>
      <c r="D20" s="112"/>
      <c r="E20" s="111"/>
      <c r="F20" s="6"/>
      <c r="G20" s="109"/>
    </row>
    <row r="21" spans="1:7">
      <c r="A21" s="5"/>
      <c r="B21" s="110">
        <v>40267</v>
      </c>
      <c r="C21" s="111" t="s">
        <v>139</v>
      </c>
      <c r="D21" s="112">
        <v>1.7000000000000001E-2</v>
      </c>
      <c r="E21" s="111"/>
      <c r="F21" s="215"/>
      <c r="G21" s="144"/>
    </row>
    <row r="22" spans="1:7">
      <c r="A22" s="8"/>
      <c r="B22" s="122"/>
      <c r="C22" s="123"/>
      <c r="D22" s="124" t="s">
        <v>137</v>
      </c>
      <c r="E22" s="123">
        <v>20.2</v>
      </c>
      <c r="F22" s="95">
        <f>+(17+20)/2</f>
        <v>18.5</v>
      </c>
      <c r="G22" s="125">
        <v>16.2</v>
      </c>
    </row>
    <row r="23" spans="1:7">
      <c r="A23" s="5"/>
      <c r="B23" s="115"/>
      <c r="C23" s="116"/>
      <c r="D23" s="115"/>
      <c r="E23" s="115"/>
      <c r="F23" s="6"/>
      <c r="G23" s="117"/>
    </row>
    <row r="26" spans="1:7">
      <c r="B26" s="120"/>
      <c r="C26" s="121"/>
      <c r="D26" s="120"/>
      <c r="E26" s="120"/>
    </row>
  </sheetData>
  <mergeCells count="4">
    <mergeCell ref="D6:G6"/>
    <mergeCell ref="A1:I1"/>
    <mergeCell ref="A3:I3"/>
    <mergeCell ref="F18:G19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topLeftCell="A4" workbookViewId="0">
      <selection activeCell="G12" sqref="G12"/>
    </sheetView>
  </sheetViews>
  <sheetFormatPr defaultRowHeight="15"/>
  <cols>
    <col min="1" max="1" width="10.5703125" style="126" customWidth="1"/>
    <col min="2" max="2" width="8.28515625" style="126" customWidth="1"/>
    <col min="3" max="3" width="9.140625" style="126"/>
    <col min="4" max="4" width="9.5703125" style="126" customWidth="1"/>
    <col min="5" max="5" width="11.140625" style="126" customWidth="1"/>
    <col min="6" max="6" width="1.5703125" style="126" customWidth="1"/>
    <col min="7" max="7" width="15" style="126" customWidth="1"/>
    <col min="8" max="8" width="8.42578125" style="126" customWidth="1"/>
    <col min="9" max="16384" width="9.140625" style="126"/>
  </cols>
  <sheetData>
    <row r="1" spans="1:13" ht="44.25" customHeight="1">
      <c r="A1" s="236" t="s">
        <v>410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3" ht="14.25" customHeight="1">
      <c r="A2" s="127"/>
      <c r="B2" s="128"/>
      <c r="C2" s="128"/>
      <c r="D2" s="128"/>
      <c r="E2" s="128"/>
      <c r="F2" s="128"/>
      <c r="G2" s="128"/>
      <c r="H2" s="128"/>
      <c r="I2" s="128"/>
    </row>
    <row r="3" spans="1:13" ht="24.75" customHeight="1">
      <c r="A3" s="266" t="s">
        <v>429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3" ht="17.25" customHeight="1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3" ht="18.75" customHeight="1">
      <c r="A5" s="267" t="s">
        <v>141</v>
      </c>
      <c r="B5" s="268"/>
      <c r="C5" s="268"/>
      <c r="D5" s="268"/>
      <c r="E5" s="268"/>
      <c r="F5" s="84"/>
      <c r="G5" s="267" t="s">
        <v>142</v>
      </c>
      <c r="H5" s="268"/>
      <c r="I5" s="268"/>
      <c r="J5" s="268"/>
      <c r="K5" s="268"/>
      <c r="L5" s="84"/>
    </row>
    <row r="6" spans="1:13" s="5" customFormat="1" ht="51.75" thickBot="1">
      <c r="A6" s="51" t="s">
        <v>17</v>
      </c>
      <c r="B6" s="52" t="s">
        <v>0</v>
      </c>
      <c r="C6" s="52" t="s">
        <v>1</v>
      </c>
      <c r="D6" s="51" t="s">
        <v>419</v>
      </c>
      <c r="E6" s="129" t="s">
        <v>143</v>
      </c>
      <c r="F6" s="130"/>
      <c r="G6" s="52" t="s">
        <v>17</v>
      </c>
      <c r="H6" s="52" t="s">
        <v>0</v>
      </c>
      <c r="I6" s="52" t="s">
        <v>1</v>
      </c>
      <c r="J6" s="51" t="s">
        <v>419</v>
      </c>
      <c r="K6" s="129" t="s">
        <v>143</v>
      </c>
      <c r="M6" s="131"/>
    </row>
    <row r="7" spans="1:13" s="5" customFormat="1" ht="13.5" customHeight="1">
      <c r="A7" s="54"/>
      <c r="B7" s="54"/>
      <c r="C7" s="54"/>
      <c r="D7" s="53"/>
      <c r="E7" s="130"/>
      <c r="F7" s="130"/>
      <c r="G7" s="76"/>
      <c r="H7" s="76"/>
      <c r="I7" s="76"/>
      <c r="J7" s="76"/>
      <c r="K7" s="76"/>
    </row>
    <row r="8" spans="1:13" s="76" customFormat="1" ht="13.15" customHeight="1">
      <c r="A8" s="76" t="s">
        <v>144</v>
      </c>
      <c r="B8" s="17">
        <v>39479</v>
      </c>
      <c r="C8" s="114">
        <v>1300</v>
      </c>
      <c r="D8" s="6">
        <v>453</v>
      </c>
      <c r="E8" s="133" t="s">
        <v>137</v>
      </c>
      <c r="F8" s="133"/>
      <c r="G8" s="76" t="s">
        <v>144</v>
      </c>
      <c r="H8" s="17">
        <v>39561</v>
      </c>
      <c r="I8" s="114">
        <v>1030</v>
      </c>
      <c r="J8" s="6" t="s">
        <v>145</v>
      </c>
      <c r="K8" s="133" t="s">
        <v>137</v>
      </c>
    </row>
    <row r="9" spans="1:13" s="76" customFormat="1" ht="13.15" customHeight="1">
      <c r="A9" s="78"/>
      <c r="B9" s="17"/>
      <c r="C9" s="114">
        <v>1301</v>
      </c>
      <c r="D9" s="6">
        <v>423</v>
      </c>
      <c r="E9" s="109">
        <f>ABS(100*(D9-D8)*2/(D9+D8))</f>
        <v>6.8493150684931505</v>
      </c>
      <c r="F9" s="109"/>
      <c r="G9" s="78"/>
      <c r="H9" s="17"/>
      <c r="I9" s="114">
        <v>1031</v>
      </c>
      <c r="J9" s="6" t="s">
        <v>146</v>
      </c>
      <c r="K9" s="109">
        <f>ABS(100*(J9-J8)*2/(J9+J8))</f>
        <v>14.78743068391867</v>
      </c>
    </row>
    <row r="10" spans="1:13" s="76" customFormat="1" ht="13.15" customHeight="1">
      <c r="A10" s="78"/>
      <c r="B10" s="17"/>
      <c r="C10" s="114"/>
      <c r="D10" s="6"/>
      <c r="E10" s="109"/>
      <c r="F10" s="109"/>
      <c r="G10" s="76" t="s">
        <v>147</v>
      </c>
      <c r="H10" s="17">
        <v>39562</v>
      </c>
      <c r="I10" s="114">
        <v>1200</v>
      </c>
      <c r="J10" s="6" t="s">
        <v>148</v>
      </c>
      <c r="K10" s="133" t="s">
        <v>137</v>
      </c>
    </row>
    <row r="11" spans="1:13" s="76" customFormat="1" ht="13.15" customHeight="1">
      <c r="A11" s="76" t="s">
        <v>149</v>
      </c>
      <c r="B11" s="17">
        <v>39574</v>
      </c>
      <c r="C11" s="114">
        <v>1440</v>
      </c>
      <c r="D11" s="6">
        <v>342</v>
      </c>
      <c r="E11" s="133" t="s">
        <v>137</v>
      </c>
      <c r="F11" s="133"/>
      <c r="G11" s="78"/>
      <c r="H11" s="17"/>
      <c r="I11" s="114">
        <v>1201</v>
      </c>
      <c r="J11" s="6" t="s">
        <v>150</v>
      </c>
      <c r="K11" s="109">
        <f>ABS(100*(J11-J10)*2/(J11+J10))</f>
        <v>17.877094972067042</v>
      </c>
    </row>
    <row r="12" spans="1:13" s="76" customFormat="1" ht="13.15" customHeight="1">
      <c r="A12" s="78"/>
      <c r="B12" s="17"/>
      <c r="C12" s="114">
        <v>1441</v>
      </c>
      <c r="D12" s="6">
        <v>328</v>
      </c>
      <c r="E12" s="109">
        <f>ABS(100*(D12-D11)*2/(D12+D11))</f>
        <v>4.1791044776119399</v>
      </c>
      <c r="F12" s="109"/>
      <c r="G12" s="76" t="s">
        <v>151</v>
      </c>
      <c r="H12" s="17">
        <v>39596</v>
      </c>
      <c r="I12" s="114">
        <v>1350</v>
      </c>
      <c r="J12" s="6" t="s">
        <v>152</v>
      </c>
      <c r="K12" s="133" t="s">
        <v>137</v>
      </c>
    </row>
    <row r="13" spans="1:13" s="76" customFormat="1" ht="13.15" customHeight="1">
      <c r="B13" s="17">
        <v>39574</v>
      </c>
      <c r="C13" s="114">
        <v>1640</v>
      </c>
      <c r="D13" s="6">
        <v>363</v>
      </c>
      <c r="E13" s="133" t="s">
        <v>137</v>
      </c>
      <c r="F13" s="133"/>
      <c r="G13" s="78"/>
      <c r="H13" s="17"/>
      <c r="I13" s="114">
        <v>1351</v>
      </c>
      <c r="J13" s="6" t="s">
        <v>153</v>
      </c>
      <c r="K13" s="109">
        <f>ABS(100*(J13-J12)*2/(J13+J12))</f>
        <v>3.7735849056603774</v>
      </c>
    </row>
    <row r="14" spans="1:13" s="76" customFormat="1" ht="13.15" customHeight="1">
      <c r="A14" s="78"/>
      <c r="B14" s="17"/>
      <c r="C14" s="114">
        <v>1641</v>
      </c>
      <c r="D14" s="6">
        <v>329</v>
      </c>
      <c r="E14" s="109">
        <f>ABS(100*(D14-D13)*2/(D14+D13))</f>
        <v>9.8265895953757223</v>
      </c>
      <c r="F14" s="109"/>
      <c r="H14" s="17">
        <v>39623</v>
      </c>
      <c r="I14" s="6" t="s">
        <v>154</v>
      </c>
      <c r="J14" s="6" t="s">
        <v>155</v>
      </c>
      <c r="K14" s="133" t="s">
        <v>137</v>
      </c>
    </row>
    <row r="15" spans="1:13" s="76" customFormat="1" ht="13.15" customHeight="1">
      <c r="A15" s="78"/>
      <c r="B15" s="17"/>
      <c r="C15" s="114"/>
      <c r="D15" s="6"/>
      <c r="E15" s="109"/>
      <c r="F15" s="109"/>
      <c r="H15" s="134"/>
      <c r="I15" s="6" t="s">
        <v>156</v>
      </c>
      <c r="J15" s="6" t="s">
        <v>157</v>
      </c>
      <c r="K15" s="109">
        <f>ABS(100*(J15-J14)*2/(J15+J14))</f>
        <v>4.5307443365695867</v>
      </c>
    </row>
    <row r="16" spans="1:13" s="76" customFormat="1" ht="12.75">
      <c r="A16" s="76" t="s">
        <v>144</v>
      </c>
      <c r="B16" s="17">
        <v>39603</v>
      </c>
      <c r="C16" s="114">
        <v>1300</v>
      </c>
      <c r="D16" s="6">
        <v>2090</v>
      </c>
      <c r="E16" s="133" t="s">
        <v>137</v>
      </c>
      <c r="F16" s="133"/>
      <c r="G16" s="135" t="s">
        <v>158</v>
      </c>
      <c r="H16" s="17">
        <v>39644</v>
      </c>
      <c r="I16" s="6" t="s">
        <v>159</v>
      </c>
      <c r="J16" s="6" t="s">
        <v>160</v>
      </c>
      <c r="K16" s="133" t="s">
        <v>137</v>
      </c>
    </row>
    <row r="17" spans="1:12" s="76" customFormat="1" ht="12.75">
      <c r="A17" s="78"/>
      <c r="B17" s="17"/>
      <c r="C17" s="114">
        <v>1301</v>
      </c>
      <c r="D17" s="6">
        <v>1060</v>
      </c>
      <c r="E17" s="18">
        <f>ABS(100*(D17-D16)*2/(D17+D16))</f>
        <v>65.396825396825392</v>
      </c>
      <c r="F17" s="18"/>
      <c r="G17" s="78"/>
      <c r="H17" s="17"/>
      <c r="I17" s="6" t="s">
        <v>161</v>
      </c>
      <c r="J17" s="6" t="s">
        <v>162</v>
      </c>
      <c r="K17" s="109">
        <f>ABS(100*(J17-J16)*2/(J17+J16))</f>
        <v>8.8669950738916317</v>
      </c>
    </row>
    <row r="18" spans="1:12" s="76" customFormat="1" ht="12.75">
      <c r="A18" s="44"/>
      <c r="B18" s="56">
        <v>39604</v>
      </c>
      <c r="C18" s="6">
        <v>930</v>
      </c>
      <c r="D18" s="6">
        <v>2190</v>
      </c>
      <c r="E18" s="133" t="s">
        <v>137</v>
      </c>
      <c r="F18" s="133"/>
      <c r="G18" s="78"/>
      <c r="H18" s="17"/>
      <c r="I18" s="6"/>
      <c r="J18" s="6"/>
      <c r="K18" s="109"/>
    </row>
    <row r="19" spans="1:12" s="76" customFormat="1" ht="12.75">
      <c r="A19" s="78"/>
      <c r="B19" s="17"/>
      <c r="C19" s="6" t="s">
        <v>165</v>
      </c>
      <c r="D19" s="6" t="s">
        <v>166</v>
      </c>
      <c r="E19" s="109">
        <f>ABS(100*(D19-D18)*2/(D19+D18))</f>
        <v>11.594202898550725</v>
      </c>
      <c r="F19" s="109"/>
      <c r="G19" s="76" t="s">
        <v>19</v>
      </c>
      <c r="H19" s="17">
        <v>39603</v>
      </c>
      <c r="I19" s="6" t="s">
        <v>163</v>
      </c>
      <c r="J19" s="6" t="s">
        <v>164</v>
      </c>
      <c r="K19" s="133" t="s">
        <v>137</v>
      </c>
    </row>
    <row r="20" spans="1:12" s="76" customFormat="1" ht="12.75">
      <c r="B20" s="17">
        <v>39604</v>
      </c>
      <c r="C20" s="114">
        <v>1230</v>
      </c>
      <c r="D20" s="6">
        <v>1910</v>
      </c>
      <c r="E20" s="133" t="s">
        <v>137</v>
      </c>
      <c r="F20" s="133"/>
      <c r="G20" s="78"/>
      <c r="H20" s="17"/>
      <c r="I20" s="6" t="s">
        <v>167</v>
      </c>
      <c r="J20" s="6" t="s">
        <v>168</v>
      </c>
      <c r="K20" s="109">
        <f>ABS(100*(J20-J19)*2/(J20+J19))</f>
        <v>12.594458438287143</v>
      </c>
    </row>
    <row r="21" spans="1:12" s="76" customFormat="1" ht="12.75">
      <c r="A21" s="78"/>
      <c r="B21" s="17"/>
      <c r="C21" s="114">
        <v>1231</v>
      </c>
      <c r="D21" s="6">
        <v>1760</v>
      </c>
      <c r="E21" s="109">
        <f>ABS(100*(D21-D20)*2/(D21+D20))</f>
        <v>8.1743869209809272</v>
      </c>
      <c r="F21" s="109"/>
      <c r="H21" s="17">
        <v>39604</v>
      </c>
      <c r="I21" s="6" t="s">
        <v>154</v>
      </c>
      <c r="J21" s="6" t="s">
        <v>169</v>
      </c>
      <c r="K21" s="133" t="s">
        <v>137</v>
      </c>
    </row>
    <row r="22" spans="1:12" s="76" customFormat="1" ht="12.75">
      <c r="A22" s="78"/>
      <c r="B22" s="17"/>
      <c r="C22" s="114"/>
      <c r="D22" s="6"/>
      <c r="E22" s="109"/>
      <c r="F22" s="109"/>
      <c r="H22" s="17"/>
      <c r="I22" s="6" t="s">
        <v>156</v>
      </c>
      <c r="J22" s="6" t="s">
        <v>170</v>
      </c>
      <c r="K22" s="109">
        <f>ABS(100*(J22-J21)*2/(J22+J21))</f>
        <v>12.537313432835818</v>
      </c>
    </row>
    <row r="23" spans="1:12" s="76" customFormat="1" ht="12.75">
      <c r="G23" s="76" t="s">
        <v>171</v>
      </c>
      <c r="H23" s="17">
        <v>39604</v>
      </c>
      <c r="I23" s="6" t="s">
        <v>172</v>
      </c>
      <c r="J23" s="6" t="s">
        <v>173</v>
      </c>
      <c r="K23" s="133" t="s">
        <v>137</v>
      </c>
    </row>
    <row r="24" spans="1:12" s="76" customFormat="1" ht="12.75">
      <c r="G24" s="78"/>
      <c r="H24" s="17"/>
      <c r="I24" s="6" t="s">
        <v>174</v>
      </c>
      <c r="J24" s="6" t="s">
        <v>175</v>
      </c>
      <c r="K24" s="109">
        <f>ABS(100*(J24-J23)*2/(J24+J23))</f>
        <v>8.0000000000000071</v>
      </c>
    </row>
    <row r="25" spans="1:12" s="76" customFormat="1" ht="12.75">
      <c r="G25" s="76" t="s">
        <v>18</v>
      </c>
      <c r="H25" s="17">
        <v>39603</v>
      </c>
      <c r="I25" s="6" t="s">
        <v>176</v>
      </c>
      <c r="J25" s="6" t="s">
        <v>177</v>
      </c>
      <c r="K25" s="133" t="s">
        <v>137</v>
      </c>
    </row>
    <row r="26" spans="1:12" s="76" customFormat="1" ht="12.75">
      <c r="G26" s="78"/>
      <c r="H26" s="17"/>
      <c r="I26" s="6" t="s">
        <v>178</v>
      </c>
      <c r="J26" s="6" t="s">
        <v>162</v>
      </c>
      <c r="K26" s="109">
        <f>ABS(100*(J26-J25)*2/(J26+J25))</f>
        <v>17.977528089887631</v>
      </c>
    </row>
    <row r="27" spans="1:12" s="76" customFormat="1" ht="12.75">
      <c r="H27" s="17">
        <v>39604</v>
      </c>
      <c r="I27" s="6" t="s">
        <v>179</v>
      </c>
      <c r="J27" s="6" t="s">
        <v>180</v>
      </c>
      <c r="K27" s="133" t="s">
        <v>137</v>
      </c>
      <c r="L27" s="78"/>
    </row>
    <row r="28" spans="1:12" s="76" customFormat="1" ht="12.75">
      <c r="H28" s="17"/>
      <c r="I28" s="6" t="s">
        <v>181</v>
      </c>
      <c r="J28" s="6" t="s">
        <v>182</v>
      </c>
      <c r="K28" s="109">
        <f>ABS(100*(J28-J27)*2/(J28+J27))</f>
        <v>17.034700315457414</v>
      </c>
    </row>
    <row r="29" spans="1:12" s="76" customFormat="1" ht="12.75">
      <c r="G29" s="76" t="s">
        <v>183</v>
      </c>
      <c r="H29" s="17">
        <v>39604</v>
      </c>
      <c r="I29" s="6" t="s">
        <v>184</v>
      </c>
      <c r="J29" s="6" t="s">
        <v>185</v>
      </c>
      <c r="K29" s="133" t="s">
        <v>137</v>
      </c>
    </row>
    <row r="30" spans="1:12" s="76" customFormat="1" ht="12.75">
      <c r="G30" s="78"/>
      <c r="H30" s="17"/>
      <c r="I30" s="6" t="s">
        <v>186</v>
      </c>
      <c r="J30" s="6" t="s">
        <v>187</v>
      </c>
      <c r="K30" s="109">
        <f>ABS(100*(J30-J29)*2/(J30+J29))</f>
        <v>8.0357142857142918</v>
      </c>
    </row>
    <row r="31" spans="1:12" s="76" customFormat="1" ht="12.75">
      <c r="G31" s="78"/>
      <c r="H31" s="17"/>
      <c r="I31" s="6"/>
      <c r="J31" s="6"/>
      <c r="K31" s="109"/>
    </row>
    <row r="32" spans="1:12" s="76" customFormat="1" ht="12.75">
      <c r="G32" s="78" t="s">
        <v>103</v>
      </c>
      <c r="H32" s="17">
        <v>39644</v>
      </c>
      <c r="I32" s="114">
        <v>1200</v>
      </c>
      <c r="J32" s="6">
        <v>0.56999999999999995</v>
      </c>
      <c r="K32" s="133" t="s">
        <v>137</v>
      </c>
      <c r="L32" s="78"/>
    </row>
    <row r="33" spans="1:12" s="76" customFormat="1" ht="12.75">
      <c r="G33" s="78"/>
      <c r="H33" s="17"/>
      <c r="I33" s="114">
        <v>1201</v>
      </c>
      <c r="J33" s="6">
        <v>0.34</v>
      </c>
      <c r="K33" s="18">
        <f>ABS(100*(J33-J32)*2/(J33+J32))</f>
        <v>50.54945054945054</v>
      </c>
      <c r="L33" s="76" t="s">
        <v>54</v>
      </c>
    </row>
    <row r="34" spans="1:12" s="76" customFormat="1" ht="12.75">
      <c r="A34" s="8"/>
      <c r="B34" s="8"/>
      <c r="C34" s="8"/>
      <c r="D34" s="8"/>
      <c r="E34" s="8"/>
      <c r="G34" s="136"/>
      <c r="H34" s="136"/>
      <c r="I34" s="136"/>
      <c r="J34" s="136"/>
      <c r="K34" s="136"/>
    </row>
    <row r="35" spans="1:12" s="217" customFormat="1" ht="12.75">
      <c r="D35" s="218" t="s">
        <v>30</v>
      </c>
      <c r="E35" s="219">
        <v>4.2</v>
      </c>
      <c r="J35" s="218" t="s">
        <v>30</v>
      </c>
      <c r="K35" s="219">
        <v>3.8</v>
      </c>
    </row>
    <row r="36" spans="1:12" s="217" customFormat="1" ht="12.75">
      <c r="D36" s="220" t="s">
        <v>33</v>
      </c>
      <c r="E36" s="221">
        <v>9</v>
      </c>
      <c r="J36" s="220" t="s">
        <v>33</v>
      </c>
      <c r="K36" s="221">
        <v>12.6</v>
      </c>
    </row>
    <row r="37" spans="1:12" s="217" customFormat="1" ht="12.75">
      <c r="D37" s="220" t="s">
        <v>31</v>
      </c>
      <c r="E37" s="219">
        <v>65</v>
      </c>
      <c r="J37" s="220" t="s">
        <v>31</v>
      </c>
      <c r="K37" s="219">
        <v>51</v>
      </c>
    </row>
    <row r="38" spans="1:12" s="76" customFormat="1" ht="12.75"/>
    <row r="39" spans="1:12" s="76" customFormat="1" ht="12.75"/>
    <row r="40" spans="1:12" s="76" customFormat="1" ht="12.75"/>
    <row r="41" spans="1:12" s="76" customFormat="1" ht="12.75"/>
    <row r="42" spans="1:12" s="76" customFormat="1" ht="12.75"/>
    <row r="43" spans="1:12" s="76" customFormat="1" ht="12.75"/>
    <row r="44" spans="1:12" s="76" customFormat="1" ht="12.75"/>
    <row r="45" spans="1:12" s="76" customFormat="1" ht="12.75"/>
    <row r="46" spans="1:12" s="76" customFormat="1" ht="12.75"/>
    <row r="47" spans="1:12" s="76" customFormat="1" ht="12.75"/>
    <row r="48" spans="1:12" s="76" customFormat="1" ht="12.75"/>
    <row r="49" spans="1:11" s="76" customFormat="1" ht="12.75"/>
    <row r="50" spans="1:11" s="76" customFormat="1" ht="12.75">
      <c r="F50" s="137"/>
    </row>
    <row r="51" spans="1:11" s="76" customFormat="1" ht="12.75">
      <c r="B51" s="6"/>
      <c r="D51" s="50"/>
      <c r="E51" s="137"/>
      <c r="F51" s="137"/>
    </row>
    <row r="52" spans="1:11" s="76" customFormat="1" ht="12.75">
      <c r="B52" s="6"/>
      <c r="D52" s="50"/>
      <c r="E52" s="137"/>
      <c r="F52" s="137"/>
    </row>
    <row r="53" spans="1:11" s="5" customFormat="1" ht="12.75">
      <c r="A53" s="76"/>
      <c r="B53" s="134"/>
      <c r="C53" s="76"/>
      <c r="D53" s="50"/>
      <c r="E53" s="137"/>
      <c r="G53" s="76"/>
      <c r="H53" s="76"/>
      <c r="I53" s="76"/>
      <c r="J53" s="76"/>
      <c r="K53" s="76"/>
    </row>
    <row r="54" spans="1:11" s="5" customFormat="1" ht="12.75"/>
    <row r="55" spans="1:11">
      <c r="A55" s="5"/>
      <c r="B55" s="5"/>
      <c r="C55" s="5"/>
      <c r="D55" s="5"/>
      <c r="E55" s="5"/>
      <c r="G55" s="5"/>
      <c r="H55" s="5"/>
      <c r="I55" s="5"/>
      <c r="J55" s="5"/>
      <c r="K55" s="5"/>
    </row>
  </sheetData>
  <mergeCells count="4">
    <mergeCell ref="A1:K1"/>
    <mergeCell ref="A3:L3"/>
    <mergeCell ref="A5:E5"/>
    <mergeCell ref="G5:K5"/>
  </mergeCells>
  <phoneticPr fontId="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I5" sqref="I5"/>
    </sheetView>
  </sheetViews>
  <sheetFormatPr defaultRowHeight="12.75"/>
  <cols>
    <col min="1" max="1" width="13.28515625" style="5" customWidth="1"/>
    <col min="2" max="2" width="8.85546875" style="5" customWidth="1"/>
    <col min="3" max="3" width="9.140625" style="5"/>
    <col min="4" max="5" width="11.28515625" style="5" customWidth="1"/>
    <col min="6" max="6" width="10.28515625" style="5" customWidth="1"/>
    <col min="7" max="16384" width="9.140625" style="5"/>
  </cols>
  <sheetData>
    <row r="1" spans="1:11" ht="39" customHeight="1">
      <c r="A1" s="236" t="s">
        <v>411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1" ht="38.25" customHeight="1">
      <c r="A3" s="241" t="s">
        <v>428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1" ht="15.75" customHeight="1">
      <c r="A4" s="269"/>
      <c r="B4" s="269"/>
      <c r="C4" s="269"/>
      <c r="D4" s="269"/>
      <c r="E4" s="269"/>
      <c r="F4" s="269"/>
    </row>
    <row r="5" spans="1:11" ht="64.5" customHeight="1" thickBot="1">
      <c r="A5" s="52" t="s">
        <v>17</v>
      </c>
      <c r="B5" s="52" t="s">
        <v>0</v>
      </c>
      <c r="C5" s="52" t="s">
        <v>1</v>
      </c>
      <c r="D5" s="51" t="s">
        <v>201</v>
      </c>
      <c r="E5" s="51" t="s">
        <v>202</v>
      </c>
      <c r="F5" s="129" t="s">
        <v>143</v>
      </c>
    </row>
    <row r="6" spans="1:11" ht="12.75" customHeight="1">
      <c r="A6" s="139"/>
      <c r="B6" s="139"/>
      <c r="C6" s="139"/>
      <c r="D6" s="140"/>
      <c r="E6" s="140"/>
      <c r="F6" s="141"/>
    </row>
    <row r="7" spans="1:11" s="76" customFormat="1">
      <c r="A7" s="115" t="s">
        <v>144</v>
      </c>
      <c r="B7" s="110">
        <v>39561</v>
      </c>
      <c r="C7" s="142">
        <v>1030</v>
      </c>
      <c r="D7" s="143">
        <v>0.1</v>
      </c>
      <c r="E7" s="133" t="s">
        <v>137</v>
      </c>
      <c r="F7" s="133" t="s">
        <v>137</v>
      </c>
    </row>
    <row r="8" spans="1:11" s="76" customFormat="1">
      <c r="A8" s="115"/>
      <c r="B8" s="110"/>
      <c r="C8" s="142">
        <v>1031</v>
      </c>
      <c r="D8" s="111">
        <v>7.0000000000000007E-2</v>
      </c>
      <c r="E8" s="111">
        <v>8.5000000000000006E-2</v>
      </c>
      <c r="F8" s="18">
        <f>ABS(100*(D8-D7)*2/(D8+D7))</f>
        <v>35.294117647058819</v>
      </c>
    </row>
    <row r="9" spans="1:11" s="76" customFormat="1">
      <c r="A9" s="115" t="s">
        <v>203</v>
      </c>
      <c r="B9" s="110">
        <v>39559</v>
      </c>
      <c r="C9" s="142">
        <v>1630</v>
      </c>
      <c r="D9" s="111" t="s">
        <v>204</v>
      </c>
      <c r="E9" s="133" t="s">
        <v>137</v>
      </c>
      <c r="F9" s="133" t="s">
        <v>137</v>
      </c>
    </row>
    <row r="10" spans="1:11" s="76" customFormat="1">
      <c r="A10" s="115"/>
      <c r="B10" s="110"/>
      <c r="C10" s="142">
        <v>1631</v>
      </c>
      <c r="D10" s="111" t="s">
        <v>9</v>
      </c>
      <c r="E10" s="133" t="s">
        <v>137</v>
      </c>
      <c r="F10" s="133" t="s">
        <v>137</v>
      </c>
    </row>
    <row r="11" spans="1:11" s="76" customFormat="1">
      <c r="A11" s="115" t="s">
        <v>151</v>
      </c>
      <c r="B11" s="110">
        <v>39563</v>
      </c>
      <c r="C11" s="142">
        <v>1030</v>
      </c>
      <c r="D11" s="111" t="s">
        <v>9</v>
      </c>
      <c r="E11" s="133" t="s">
        <v>137</v>
      </c>
      <c r="F11" s="133" t="s">
        <v>137</v>
      </c>
    </row>
    <row r="12" spans="1:11">
      <c r="A12" s="115"/>
      <c r="B12" s="110"/>
      <c r="C12" s="142">
        <v>1031</v>
      </c>
      <c r="D12" s="111" t="s">
        <v>9</v>
      </c>
      <c r="E12" s="133" t="s">
        <v>137</v>
      </c>
      <c r="F12" s="133" t="s">
        <v>137</v>
      </c>
    </row>
    <row r="13" spans="1:11" s="76" customFormat="1">
      <c r="A13" s="115" t="s">
        <v>205</v>
      </c>
      <c r="B13" s="110">
        <v>39650</v>
      </c>
      <c r="C13" s="142">
        <v>810</v>
      </c>
      <c r="D13" s="111">
        <v>0.15</v>
      </c>
      <c r="E13" s="133" t="s">
        <v>137</v>
      </c>
      <c r="F13" s="133" t="s">
        <v>137</v>
      </c>
    </row>
    <row r="14" spans="1:11" s="76" customFormat="1">
      <c r="A14" s="115"/>
      <c r="B14" s="110"/>
      <c r="C14" s="142">
        <v>811</v>
      </c>
      <c r="D14" s="111">
        <v>0.15</v>
      </c>
      <c r="E14" s="111">
        <v>0.15</v>
      </c>
      <c r="F14" s="141" t="s">
        <v>206</v>
      </c>
    </row>
    <row r="15" spans="1:11">
      <c r="A15" s="8"/>
      <c r="B15" s="8"/>
      <c r="C15" s="8"/>
      <c r="D15" s="8"/>
      <c r="E15" s="8"/>
      <c r="F15" s="8"/>
    </row>
  </sheetData>
  <mergeCells count="3">
    <mergeCell ref="A4:F4"/>
    <mergeCell ref="A1:K1"/>
    <mergeCell ref="A3:J3"/>
  </mergeCells>
  <phoneticPr fontId="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H9" sqref="H9"/>
    </sheetView>
  </sheetViews>
  <sheetFormatPr defaultRowHeight="12.75"/>
  <cols>
    <col min="1" max="1" width="12.28515625" style="5" customWidth="1"/>
    <col min="2" max="2" width="9.5703125" style="5" customWidth="1"/>
    <col min="3" max="3" width="7.28515625" style="5" customWidth="1"/>
    <col min="4" max="4" width="11.7109375" style="5" customWidth="1"/>
    <col min="5" max="5" width="10.7109375" style="5" customWidth="1"/>
    <col min="6" max="16384" width="9.140625" style="5"/>
  </cols>
  <sheetData>
    <row r="1" spans="1:11" ht="36.75" customHeight="1">
      <c r="A1" s="236" t="s">
        <v>412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4.25" customHeight="1">
      <c r="A2" s="127"/>
      <c r="B2" s="98"/>
      <c r="C2" s="98"/>
      <c r="D2" s="98"/>
      <c r="E2" s="98"/>
      <c r="F2" s="98"/>
      <c r="G2" s="98"/>
      <c r="H2" s="98"/>
    </row>
    <row r="3" spans="1:11" ht="24.75" customHeight="1">
      <c r="A3" s="270" t="s">
        <v>427</v>
      </c>
      <c r="B3" s="241"/>
      <c r="C3" s="241"/>
      <c r="D3" s="241"/>
      <c r="E3" s="241"/>
      <c r="F3" s="241"/>
      <c r="G3" s="241"/>
      <c r="H3" s="241"/>
      <c r="I3" s="260"/>
      <c r="J3" s="260"/>
    </row>
    <row r="5" spans="1:11" ht="59.45" customHeight="1" thickBot="1">
      <c r="A5" s="52" t="s">
        <v>17</v>
      </c>
      <c r="B5" s="52" t="s">
        <v>0</v>
      </c>
      <c r="C5" s="52" t="s">
        <v>1</v>
      </c>
      <c r="D5" s="51" t="s">
        <v>297</v>
      </c>
      <c r="E5" s="129" t="s">
        <v>143</v>
      </c>
    </row>
    <row r="6" spans="1:11" ht="15.75" customHeight="1">
      <c r="A6" s="54"/>
      <c r="B6" s="54"/>
      <c r="C6" s="54"/>
      <c r="D6" s="53"/>
      <c r="E6" s="130"/>
    </row>
    <row r="7" spans="1:11" ht="15.75" customHeight="1">
      <c r="A7" s="76" t="s">
        <v>144</v>
      </c>
      <c r="B7" s="17">
        <v>39561</v>
      </c>
      <c r="C7" s="6" t="s">
        <v>290</v>
      </c>
      <c r="D7" s="114">
        <v>56</v>
      </c>
      <c r="E7" s="133" t="s">
        <v>137</v>
      </c>
    </row>
    <row r="8" spans="1:11" ht="15.75" customHeight="1">
      <c r="A8" s="47"/>
      <c r="B8" s="17"/>
      <c r="C8" s="6" t="s">
        <v>291</v>
      </c>
      <c r="D8" s="114">
        <v>57</v>
      </c>
      <c r="E8" s="109">
        <f>ABS(100*(D8-D7)*2/(D8+D7))</f>
        <v>1.7699115044247788</v>
      </c>
    </row>
    <row r="9" spans="1:11" ht="15.75" customHeight="1">
      <c r="A9" s="76" t="s">
        <v>151</v>
      </c>
      <c r="B9" s="17">
        <v>39563</v>
      </c>
      <c r="C9" s="6" t="s">
        <v>290</v>
      </c>
      <c r="D9" s="114">
        <v>33.1</v>
      </c>
      <c r="E9" s="133" t="s">
        <v>137</v>
      </c>
    </row>
    <row r="10" spans="1:11" ht="15.75" customHeight="1">
      <c r="A10" s="47"/>
      <c r="B10" s="17"/>
      <c r="C10" s="6" t="s">
        <v>291</v>
      </c>
      <c r="D10" s="114">
        <v>31.9</v>
      </c>
      <c r="E10" s="109">
        <f>ABS(100*(D10-D9)*2/(D10+D9))</f>
        <v>3.692307692307701</v>
      </c>
    </row>
    <row r="11" spans="1:11" ht="13.9" customHeight="1">
      <c r="A11" s="76"/>
      <c r="B11" s="17">
        <v>39596</v>
      </c>
      <c r="C11" s="6" t="s">
        <v>179</v>
      </c>
      <c r="D11" s="114">
        <v>22.8</v>
      </c>
      <c r="E11" s="133" t="s">
        <v>137</v>
      </c>
    </row>
    <row r="12" spans="1:11" ht="13.9" customHeight="1">
      <c r="A12" s="47"/>
      <c r="B12" s="17"/>
      <c r="C12" s="6" t="s">
        <v>181</v>
      </c>
      <c r="D12" s="114">
        <v>24.9</v>
      </c>
      <c r="E12" s="109">
        <f>ABS(100*(D12-D11)*2/(D12+D11))</f>
        <v>8.8050314465408697</v>
      </c>
    </row>
    <row r="13" spans="1:11" ht="13.9" customHeight="1">
      <c r="A13" s="78" t="s">
        <v>205</v>
      </c>
      <c r="B13" s="17">
        <v>39576</v>
      </c>
      <c r="C13" s="6" t="s">
        <v>214</v>
      </c>
      <c r="D13" s="114">
        <v>12.5</v>
      </c>
      <c r="E13" s="133" t="s">
        <v>137</v>
      </c>
    </row>
    <row r="14" spans="1:11" ht="13.9" customHeight="1">
      <c r="A14" s="47"/>
      <c r="B14" s="17"/>
      <c r="C14" s="6" t="s">
        <v>292</v>
      </c>
      <c r="D14" s="114">
        <v>7.84</v>
      </c>
      <c r="E14" s="18">
        <f>ABS(100*(D14-D13)*2/(D14+D13))</f>
        <v>45.82104228121927</v>
      </c>
    </row>
    <row r="15" spans="1:11" ht="13.9" customHeight="1">
      <c r="A15" s="47" t="s">
        <v>244</v>
      </c>
      <c r="B15" s="17">
        <v>39577</v>
      </c>
      <c r="C15" s="6" t="s">
        <v>293</v>
      </c>
      <c r="D15" s="114">
        <v>0.48099999999999998</v>
      </c>
      <c r="E15" s="133" t="s">
        <v>137</v>
      </c>
    </row>
    <row r="16" spans="1:11" ht="13.9" customHeight="1">
      <c r="A16" s="47"/>
      <c r="B16" s="17"/>
      <c r="C16" s="6" t="s">
        <v>294</v>
      </c>
      <c r="D16" s="114">
        <v>0.63600000000000001</v>
      </c>
      <c r="E16" s="18">
        <f>ABS(100*(D16-D15)*2/(D16+D15))</f>
        <v>27.752909579230089</v>
      </c>
    </row>
    <row r="17" spans="1:5">
      <c r="A17" s="78"/>
      <c r="B17" s="202">
        <v>39644</v>
      </c>
      <c r="C17" s="6" t="s">
        <v>295</v>
      </c>
      <c r="D17" s="114">
        <v>0.92600000000000005</v>
      </c>
      <c r="E17" s="133" t="s">
        <v>137</v>
      </c>
    </row>
    <row r="18" spans="1:5">
      <c r="A18" s="78"/>
      <c r="B18" s="17"/>
      <c r="C18" s="6" t="s">
        <v>296</v>
      </c>
      <c r="D18" s="114">
        <v>0.69599999999999995</v>
      </c>
      <c r="E18" s="18">
        <f>ABS(100*(D18-D17)*2/(D18+D17))</f>
        <v>28.360049321824924</v>
      </c>
    </row>
    <row r="19" spans="1:5">
      <c r="A19" s="203"/>
      <c r="B19" s="204"/>
      <c r="C19" s="95"/>
      <c r="D19" s="125"/>
      <c r="E19" s="96"/>
    </row>
    <row r="24" spans="1:5">
      <c r="A24" s="47"/>
      <c r="B24" s="134"/>
      <c r="C24" s="6"/>
      <c r="D24" s="114"/>
      <c r="E24" s="18"/>
    </row>
    <row r="25" spans="1:5">
      <c r="A25" s="47"/>
      <c r="B25" s="134"/>
      <c r="C25" s="6"/>
      <c r="D25" s="114"/>
      <c r="E25" s="18"/>
    </row>
    <row r="26" spans="1:5">
      <c r="A26" s="205"/>
      <c r="B26" s="206"/>
      <c r="C26" s="205"/>
      <c r="E26" s="207"/>
    </row>
    <row r="27" spans="1:5">
      <c r="A27" s="205"/>
      <c r="B27" s="206"/>
      <c r="C27" s="205"/>
      <c r="D27" s="28"/>
      <c r="E27" s="207"/>
    </row>
    <row r="28" spans="1:5">
      <c r="B28" s="208"/>
      <c r="D28" s="28"/>
      <c r="E28" s="207"/>
    </row>
  </sheetData>
  <mergeCells count="2">
    <mergeCell ref="A1:K1"/>
    <mergeCell ref="A3:J3"/>
  </mergeCells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G13" sqref="G13"/>
    </sheetView>
  </sheetViews>
  <sheetFormatPr defaultRowHeight="15"/>
  <cols>
    <col min="1" max="1" width="15.7109375" customWidth="1"/>
    <col min="7" max="7" width="10.85546875" customWidth="1"/>
  </cols>
  <sheetData>
    <row r="1" spans="1:11" ht="36.75" customHeight="1">
      <c r="A1" s="257" t="s">
        <v>413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>
      <c r="A2" s="46"/>
      <c r="B2" s="55"/>
      <c r="C2" s="55"/>
      <c r="D2" s="145"/>
      <c r="E2" s="145"/>
      <c r="F2" s="145"/>
      <c r="G2" s="55"/>
    </row>
    <row r="3" spans="1:11" ht="36" customHeight="1">
      <c r="A3" s="274" t="s">
        <v>417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1" ht="13.15" customHeight="1">
      <c r="A4" s="157"/>
      <c r="B4" s="138"/>
      <c r="C4" s="138"/>
      <c r="D4" s="138"/>
      <c r="E4" s="138"/>
      <c r="F4" s="138"/>
      <c r="G4" s="138"/>
    </row>
    <row r="5" spans="1:11">
      <c r="A5" s="146"/>
      <c r="B5" s="147"/>
      <c r="C5" s="147"/>
      <c r="D5" s="273" t="s">
        <v>207</v>
      </c>
      <c r="E5" s="273"/>
      <c r="F5" s="273"/>
      <c r="G5" s="273"/>
    </row>
    <row r="6" spans="1:11" ht="39.75" thickBot="1">
      <c r="A6" s="148" t="s">
        <v>17</v>
      </c>
      <c r="B6" s="149" t="s">
        <v>0</v>
      </c>
      <c r="C6" s="149" t="s">
        <v>1</v>
      </c>
      <c r="D6" s="150" t="s">
        <v>208</v>
      </c>
      <c r="E6" s="150" t="s">
        <v>209</v>
      </c>
      <c r="F6" s="151" t="s">
        <v>210</v>
      </c>
      <c r="G6" s="152" t="s">
        <v>211</v>
      </c>
    </row>
    <row r="7" spans="1:11">
      <c r="A7" s="44"/>
      <c r="B7" s="55"/>
      <c r="C7" s="55"/>
      <c r="D7" s="145"/>
      <c r="E7" s="145"/>
      <c r="F7" s="145"/>
      <c r="G7" s="55"/>
    </row>
    <row r="8" spans="1:11">
      <c r="A8" s="271" t="s">
        <v>212</v>
      </c>
      <c r="B8" s="271"/>
      <c r="C8" s="271"/>
      <c r="D8" s="271"/>
      <c r="E8" s="271"/>
      <c r="F8" s="271"/>
      <c r="G8" s="271"/>
    </row>
    <row r="9" spans="1:11">
      <c r="A9" s="153" t="s">
        <v>213</v>
      </c>
      <c r="B9" s="54"/>
      <c r="C9" s="54"/>
      <c r="D9" s="154"/>
      <c r="E9" s="154"/>
      <c r="F9" s="154"/>
      <c r="G9" s="54"/>
    </row>
    <row r="10" spans="1:11">
      <c r="A10" s="44" t="s">
        <v>151</v>
      </c>
      <c r="B10" s="56">
        <v>39533</v>
      </c>
      <c r="C10" s="55">
        <v>1400</v>
      </c>
      <c r="D10" s="145">
        <v>1.45</v>
      </c>
      <c r="E10" s="145">
        <v>1.54</v>
      </c>
      <c r="F10" s="145">
        <v>1.5</v>
      </c>
      <c r="G10" s="59">
        <v>6</v>
      </c>
    </row>
    <row r="11" spans="1:11">
      <c r="A11" s="44"/>
      <c r="B11" s="56">
        <v>39596</v>
      </c>
      <c r="C11" s="55">
        <v>1350</v>
      </c>
      <c r="D11" s="145">
        <v>1.39</v>
      </c>
      <c r="E11" s="145">
        <v>1.38</v>
      </c>
      <c r="F11" s="145">
        <v>1.39</v>
      </c>
      <c r="G11" s="59">
        <v>0.7</v>
      </c>
    </row>
    <row r="12" spans="1:11">
      <c r="A12" s="44" t="s">
        <v>158</v>
      </c>
      <c r="B12" s="56">
        <v>39576</v>
      </c>
      <c r="C12" s="55">
        <v>625</v>
      </c>
      <c r="D12" s="145">
        <v>3.13</v>
      </c>
      <c r="E12" s="145">
        <v>4.08</v>
      </c>
      <c r="F12" s="145">
        <v>3.61</v>
      </c>
      <c r="G12" s="59">
        <v>26.3</v>
      </c>
    </row>
    <row r="13" spans="1:11">
      <c r="A13" s="44" t="s">
        <v>205</v>
      </c>
      <c r="B13" s="56">
        <v>39576</v>
      </c>
      <c r="C13" s="55" t="s">
        <v>214</v>
      </c>
      <c r="D13" s="145">
        <v>29.85</v>
      </c>
      <c r="E13" s="145">
        <v>32.18</v>
      </c>
      <c r="F13" s="145">
        <v>31.02</v>
      </c>
      <c r="G13" s="59">
        <v>7.5</v>
      </c>
    </row>
    <row r="14" spans="1:11">
      <c r="A14" s="44"/>
      <c r="B14" s="56">
        <v>39650</v>
      </c>
      <c r="C14" s="55" t="s">
        <v>214</v>
      </c>
      <c r="D14" s="145">
        <v>12.69</v>
      </c>
      <c r="E14" s="145">
        <v>14.25</v>
      </c>
      <c r="F14" s="145">
        <v>13.47</v>
      </c>
      <c r="G14" s="59">
        <v>11.6</v>
      </c>
    </row>
    <row r="15" spans="1:11">
      <c r="A15" s="44" t="s">
        <v>215</v>
      </c>
      <c r="B15" s="56">
        <v>39820</v>
      </c>
      <c r="C15" s="55">
        <v>2120</v>
      </c>
      <c r="D15" s="145">
        <v>362.8</v>
      </c>
      <c r="E15" s="145">
        <v>334.8</v>
      </c>
      <c r="F15" s="145">
        <v>348.8</v>
      </c>
      <c r="G15" s="59">
        <v>8</v>
      </c>
    </row>
    <row r="16" spans="1:11">
      <c r="A16" s="44"/>
      <c r="B16" s="56"/>
      <c r="C16" s="55"/>
      <c r="D16" s="145"/>
      <c r="E16" s="145"/>
      <c r="F16" s="145"/>
      <c r="G16" s="59"/>
    </row>
    <row r="17" spans="1:7">
      <c r="A17" s="153" t="s">
        <v>216</v>
      </c>
      <c r="B17" s="155"/>
      <c r="C17" s="54"/>
      <c r="D17" s="154"/>
      <c r="E17" s="154"/>
      <c r="F17" s="154"/>
      <c r="G17" s="54"/>
    </row>
    <row r="18" spans="1:7">
      <c r="A18" s="44" t="s">
        <v>103</v>
      </c>
      <c r="B18" s="56">
        <v>39644</v>
      </c>
      <c r="C18" s="55">
        <v>1200</v>
      </c>
      <c r="D18" s="145">
        <v>3.85</v>
      </c>
      <c r="E18" s="145">
        <v>3.52</v>
      </c>
      <c r="F18" s="145">
        <v>3.69</v>
      </c>
      <c r="G18" s="59">
        <v>8.9</v>
      </c>
    </row>
    <row r="19" spans="1:7">
      <c r="A19" s="44" t="s">
        <v>217</v>
      </c>
      <c r="B19" s="56">
        <v>39820</v>
      </c>
      <c r="C19" s="55">
        <v>2110</v>
      </c>
      <c r="D19" s="145">
        <v>151.80000000000001</v>
      </c>
      <c r="E19" s="145">
        <v>139.5</v>
      </c>
      <c r="F19" s="145">
        <v>145.65</v>
      </c>
      <c r="G19" s="59">
        <v>8.4</v>
      </c>
    </row>
    <row r="20" spans="1:7">
      <c r="A20" s="44" t="s">
        <v>215</v>
      </c>
      <c r="B20" s="56">
        <v>39821</v>
      </c>
      <c r="C20" s="55">
        <v>2120</v>
      </c>
      <c r="D20" s="145">
        <v>348.8</v>
      </c>
      <c r="E20" s="145">
        <v>398.7</v>
      </c>
      <c r="F20" s="145">
        <v>373.75</v>
      </c>
      <c r="G20" s="59">
        <v>13.4</v>
      </c>
    </row>
    <row r="21" spans="1:7">
      <c r="A21" s="44"/>
      <c r="B21" s="55"/>
      <c r="C21" s="55"/>
      <c r="D21" s="145"/>
      <c r="E21" s="145"/>
      <c r="F21" s="145"/>
      <c r="G21" s="55"/>
    </row>
    <row r="22" spans="1:7">
      <c r="A22" s="271" t="s">
        <v>218</v>
      </c>
      <c r="B22" s="272"/>
      <c r="C22" s="272"/>
      <c r="D22" s="272"/>
      <c r="E22" s="272"/>
      <c r="F22" s="272"/>
      <c r="G22" s="272"/>
    </row>
    <row r="23" spans="1:7">
      <c r="A23" s="156" t="s">
        <v>213</v>
      </c>
      <c r="B23" s="155"/>
      <c r="C23" s="54"/>
      <c r="D23" s="154"/>
      <c r="E23" s="154"/>
      <c r="F23" s="154"/>
      <c r="G23" s="54"/>
    </row>
    <row r="24" spans="1:7">
      <c r="A24" s="44" t="s">
        <v>219</v>
      </c>
      <c r="B24" s="56">
        <v>39574</v>
      </c>
      <c r="C24" s="55">
        <v>1330</v>
      </c>
      <c r="D24" s="145">
        <v>9.4</v>
      </c>
      <c r="E24" s="145">
        <v>9.58</v>
      </c>
      <c r="F24" s="145">
        <v>9.49</v>
      </c>
      <c r="G24" s="59">
        <v>1.9</v>
      </c>
    </row>
    <row r="25" spans="1:7">
      <c r="A25" s="44"/>
      <c r="B25" s="56">
        <v>39574</v>
      </c>
      <c r="C25" s="55">
        <v>2110</v>
      </c>
      <c r="D25" s="145">
        <v>4.62</v>
      </c>
      <c r="E25" s="145">
        <v>11.12</v>
      </c>
      <c r="F25" s="145">
        <v>7.87</v>
      </c>
      <c r="G25" s="59">
        <v>82.6</v>
      </c>
    </row>
    <row r="26" spans="1:7">
      <c r="A26" s="44" t="s">
        <v>203</v>
      </c>
      <c r="B26" s="56">
        <v>39479</v>
      </c>
      <c r="C26" s="55">
        <v>1500</v>
      </c>
      <c r="D26" s="145">
        <v>2.7</v>
      </c>
      <c r="E26" s="145">
        <v>2.81</v>
      </c>
      <c r="F26" s="145">
        <v>2.76</v>
      </c>
      <c r="G26" s="59">
        <v>4</v>
      </c>
    </row>
    <row r="27" spans="1:7">
      <c r="A27" s="44" t="s">
        <v>144</v>
      </c>
      <c r="B27" s="56">
        <v>39479</v>
      </c>
      <c r="C27" s="55">
        <v>1300</v>
      </c>
      <c r="D27" s="145">
        <v>1.34</v>
      </c>
      <c r="E27" s="145">
        <v>0.51</v>
      </c>
      <c r="F27" s="145">
        <v>0.93</v>
      </c>
      <c r="G27" s="59">
        <v>89.2</v>
      </c>
    </row>
    <row r="28" spans="1:7">
      <c r="A28" s="44" t="s">
        <v>220</v>
      </c>
      <c r="B28" s="56">
        <v>39533</v>
      </c>
      <c r="C28" s="55">
        <v>1100</v>
      </c>
      <c r="D28" s="145">
        <v>1.31</v>
      </c>
      <c r="E28" s="145">
        <v>1.53</v>
      </c>
      <c r="F28" s="145">
        <v>1.42</v>
      </c>
      <c r="G28" s="59">
        <v>15.5</v>
      </c>
    </row>
    <row r="29" spans="1:7">
      <c r="A29" s="44"/>
      <c r="B29" s="56">
        <v>39623</v>
      </c>
      <c r="C29" s="55">
        <v>1030</v>
      </c>
      <c r="D29" s="145">
        <v>43.62</v>
      </c>
      <c r="E29" s="145">
        <v>52.85</v>
      </c>
      <c r="F29" s="145">
        <v>48.24</v>
      </c>
      <c r="G29" s="59">
        <v>19.100000000000001</v>
      </c>
    </row>
    <row r="30" spans="1:7">
      <c r="A30" s="153" t="s">
        <v>216</v>
      </c>
      <c r="B30" s="155"/>
      <c r="C30" s="54"/>
      <c r="D30" s="154"/>
      <c r="E30" s="154"/>
      <c r="F30" s="154"/>
      <c r="G30" s="54"/>
    </row>
    <row r="31" spans="1:7">
      <c r="A31" s="44" t="s">
        <v>101</v>
      </c>
      <c r="B31" s="56">
        <v>39475</v>
      </c>
      <c r="C31" s="55">
        <v>1250</v>
      </c>
      <c r="D31" s="145">
        <v>0.21</v>
      </c>
      <c r="E31" s="145">
        <v>0.16</v>
      </c>
      <c r="F31" s="145">
        <v>0.19</v>
      </c>
      <c r="G31" s="59">
        <v>26.3</v>
      </c>
    </row>
    <row r="32" spans="1:7">
      <c r="A32" s="44" t="s">
        <v>221</v>
      </c>
      <c r="B32" s="56">
        <v>39478</v>
      </c>
      <c r="C32" s="55">
        <v>1200</v>
      </c>
      <c r="D32" s="145">
        <v>76.790000000000006</v>
      </c>
      <c r="E32" s="145">
        <v>93.75</v>
      </c>
      <c r="F32" s="145">
        <v>85.27</v>
      </c>
      <c r="G32" s="59">
        <v>19.899999999999999</v>
      </c>
    </row>
    <row r="33" spans="1:7">
      <c r="A33" s="44" t="s">
        <v>144</v>
      </c>
      <c r="B33" s="56">
        <v>39479</v>
      </c>
      <c r="C33" s="55">
        <v>1300</v>
      </c>
      <c r="D33" s="145">
        <v>1.34</v>
      </c>
      <c r="E33" s="145">
        <v>1.69</v>
      </c>
      <c r="F33" s="145">
        <v>1.52</v>
      </c>
      <c r="G33" s="59">
        <v>23</v>
      </c>
    </row>
  </sheetData>
  <mergeCells count="5">
    <mergeCell ref="A22:G22"/>
    <mergeCell ref="D5:G5"/>
    <mergeCell ref="A8:G8"/>
    <mergeCell ref="A1:K1"/>
    <mergeCell ref="A3:J3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Laboratory Blanks</vt:lpstr>
      <vt:lpstr>Mercury Field Blanks</vt:lpstr>
      <vt:lpstr>Laboratory Standards</vt:lpstr>
      <vt:lpstr>Mercury SRMs</vt:lpstr>
      <vt:lpstr>Interlaboratory comparison</vt:lpstr>
      <vt:lpstr>FTHg Field RPD</vt:lpstr>
      <vt:lpstr>FMHg Field RPD</vt:lpstr>
      <vt:lpstr>PTHg RPD</vt:lpstr>
      <vt:lpstr>TSS RPD</vt:lpstr>
      <vt:lpstr>Ancillary Field Blanks</vt:lpstr>
      <vt:lpstr>Ancillary Field RPD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Suwak, Jeffery L.</cp:lastModifiedBy>
  <cp:lastPrinted>2010-10-18T17:12:32Z</cp:lastPrinted>
  <dcterms:created xsi:type="dcterms:W3CDTF">2010-04-02T22:24:31Z</dcterms:created>
  <dcterms:modified xsi:type="dcterms:W3CDTF">2011-12-12T19:56:03Z</dcterms:modified>
</cp:coreProperties>
</file>