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770" yWindow="120" windowWidth="13095" windowHeight="9795" firstSheet="1" activeTab="2"/>
  </bookViews>
  <sheets>
    <sheet name="Physical Characteristics " sheetId="1" r:id="rId1"/>
    <sheet name="Total Fines" sheetId="2" r:id="rId2"/>
    <sheet name="Laboratory Standards" sheetId="16" r:id="rId3"/>
    <sheet name="STHg Intralaboratory" sheetId="3" r:id="rId4"/>
    <sheet name="STHg Interlaboratory" sheetId="18" r:id="rId5"/>
    <sheet name="Reactive Mercury" sheetId="4" r:id="rId6"/>
    <sheet name="SMHg Intralaboratory" sheetId="15" r:id="rId7"/>
    <sheet name="SMHg Interlaboratory" sheetId="19" r:id="rId8"/>
    <sheet name="Methylation Rate Constants" sheetId="5" r:id="rId9"/>
    <sheet name="Reduced Suflur" sheetId="6" r:id="rId10"/>
    <sheet name="Iron Species" sheetId="7" r:id="rId11"/>
    <sheet name="Organic Carbon in Sediments" sheetId="9" r:id="rId12"/>
    <sheet name="Porewater Blanks" sheetId="8" r:id="rId13"/>
    <sheet name="Porewater Sulfide" sheetId="10" r:id="rId14"/>
    <sheet name="Porewater nutrient replicates" sheetId="11" r:id="rId15"/>
    <sheet name="Porewater metal replicates" sheetId="12" r:id="rId16"/>
    <sheet name="Incubation Blanks" sheetId="13" r:id="rId17"/>
    <sheet name="Incubation Rejections" sheetId="14" r:id="rId18"/>
  </sheets>
  <calcPr calcId="145621"/>
</workbook>
</file>

<file path=xl/calcChain.xml><?xml version="1.0" encoding="utf-8"?>
<calcChain xmlns="http://schemas.openxmlformats.org/spreadsheetml/2006/main">
  <c r="H11" i="1" l="1"/>
  <c r="H17" i="15"/>
  <c r="G34" i="15"/>
  <c r="G37" i="15"/>
  <c r="G39" i="15"/>
  <c r="G41" i="15"/>
  <c r="G43" i="15"/>
  <c r="G45" i="15"/>
  <c r="G47" i="15"/>
  <c r="G49" i="15"/>
  <c r="G51" i="15"/>
  <c r="G55" i="15"/>
  <c r="G58" i="15"/>
  <c r="G60" i="15"/>
  <c r="G62" i="15"/>
  <c r="G64" i="15"/>
  <c r="G68" i="15"/>
  <c r="G70" i="15"/>
  <c r="G72" i="15"/>
  <c r="G74" i="15"/>
  <c r="G66" i="15"/>
  <c r="G56" i="15"/>
  <c r="AA11" i="1"/>
  <c r="AA12" i="1"/>
  <c r="AA13" i="1"/>
  <c r="AA15" i="1"/>
  <c r="AA16" i="1"/>
  <c r="AA17" i="1"/>
  <c r="W19" i="1"/>
  <c r="AA19" i="1" s="1"/>
  <c r="AA21" i="1"/>
  <c r="W22" i="1"/>
  <c r="AA22" i="1" s="1"/>
  <c r="W56" i="1"/>
  <c r="AA56" i="1" s="1"/>
  <c r="W57" i="1"/>
  <c r="AA57" i="1" s="1"/>
  <c r="W58" i="1"/>
  <c r="AA58" i="1" s="1"/>
  <c r="W59" i="1"/>
  <c r="AA59" i="1" s="1"/>
  <c r="W60" i="1"/>
  <c r="AA60" i="1" s="1"/>
  <c r="W61" i="1"/>
  <c r="AA61" i="1" s="1"/>
  <c r="W62" i="1"/>
  <c r="AA62" i="1" s="1"/>
  <c r="W63" i="1"/>
  <c r="AA63" i="1" s="1"/>
  <c r="W64" i="1"/>
  <c r="AA64" i="1" s="1"/>
  <c r="W65" i="1"/>
  <c r="AA65" i="1" s="1"/>
  <c r="W67" i="1"/>
  <c r="AA67" i="1" s="1"/>
  <c r="W68" i="1"/>
  <c r="AA68" i="1" s="1"/>
  <c r="W69" i="1"/>
  <c r="AA69" i="1" s="1"/>
  <c r="W70" i="1"/>
  <c r="AA70" i="1" s="1"/>
  <c r="W71" i="1"/>
  <c r="AA71" i="1" s="1"/>
  <c r="W72" i="1"/>
  <c r="AA72" i="1" s="1"/>
  <c r="W73" i="1"/>
  <c r="AA73" i="1" s="1"/>
  <c r="W74" i="1"/>
  <c r="AA74" i="1" s="1"/>
  <c r="W75" i="1"/>
  <c r="AA75" i="1" s="1"/>
  <c r="W76" i="1"/>
  <c r="AA76" i="1" s="1"/>
  <c r="K56" i="1"/>
  <c r="O56" i="1" s="1"/>
  <c r="K57" i="1"/>
  <c r="O57" i="1" s="1"/>
  <c r="K58" i="1"/>
  <c r="O58" i="1" s="1"/>
  <c r="K59" i="1"/>
  <c r="O59" i="1" s="1"/>
  <c r="K60" i="1"/>
  <c r="O60" i="1" s="1"/>
  <c r="K61" i="1"/>
  <c r="O61" i="1" s="1"/>
  <c r="K62" i="1"/>
  <c r="O62" i="1" s="1"/>
  <c r="K63" i="1"/>
  <c r="O63" i="1" s="1"/>
  <c r="K64" i="1"/>
  <c r="O64" i="1" s="1"/>
  <c r="K65" i="1"/>
  <c r="O65" i="1" s="1"/>
  <c r="K67" i="1"/>
  <c r="O67" i="1" s="1"/>
  <c r="K68" i="1"/>
  <c r="O68" i="1" s="1"/>
  <c r="K69" i="1"/>
  <c r="O69" i="1" s="1"/>
  <c r="K70" i="1"/>
  <c r="O70" i="1" s="1"/>
  <c r="K71" i="1"/>
  <c r="O71" i="1" s="1"/>
  <c r="K72" i="1"/>
  <c r="O72" i="1" s="1"/>
  <c r="K73" i="1"/>
  <c r="O73" i="1" s="1"/>
  <c r="K74" i="1"/>
  <c r="O74" i="1" s="1"/>
  <c r="K75" i="1"/>
  <c r="O75" i="1" s="1"/>
  <c r="K76" i="1"/>
  <c r="O76" i="1" s="1"/>
  <c r="X20" i="1"/>
  <c r="W20" i="1"/>
  <c r="X19" i="1"/>
  <c r="Y19" i="1" s="1"/>
  <c r="X23" i="1"/>
  <c r="W23" i="1"/>
  <c r="X22" i="1"/>
  <c r="Y22" i="1" s="1"/>
  <c r="X68" i="1"/>
  <c r="Y68" i="1" s="1"/>
  <c r="X69" i="1"/>
  <c r="X70" i="1"/>
  <c r="Y70" i="1" s="1"/>
  <c r="X71" i="1"/>
  <c r="X72" i="1"/>
  <c r="Y72" i="1" s="1"/>
  <c r="X73" i="1"/>
  <c r="X74" i="1"/>
  <c r="Y74" i="1" s="1"/>
  <c r="X75" i="1"/>
  <c r="X76" i="1"/>
  <c r="Y76" i="1" s="1"/>
  <c r="X67" i="1"/>
  <c r="X57" i="1"/>
  <c r="Y57" i="1" s="1"/>
  <c r="X58" i="1"/>
  <c r="X59" i="1"/>
  <c r="Y59" i="1" s="1"/>
  <c r="X60" i="1"/>
  <c r="X61" i="1"/>
  <c r="Y61" i="1" s="1"/>
  <c r="X62" i="1"/>
  <c r="X63" i="1"/>
  <c r="Y63" i="1" s="1"/>
  <c r="X64" i="1"/>
  <c r="X65" i="1"/>
  <c r="Y65" i="1" s="1"/>
  <c r="X56" i="1"/>
  <c r="L63" i="1"/>
  <c r="M63" i="1" s="1"/>
  <c r="L72" i="1"/>
  <c r="M72" i="1" s="1"/>
  <c r="L57" i="1"/>
  <c r="M57" i="1" s="1"/>
  <c r="L58" i="1"/>
  <c r="L59" i="1"/>
  <c r="L60" i="1"/>
  <c r="L61" i="1"/>
  <c r="M61" i="1" s="1"/>
  <c r="L62" i="1"/>
  <c r="L64" i="1"/>
  <c r="L65" i="1"/>
  <c r="L67" i="1"/>
  <c r="L68" i="1"/>
  <c r="L69" i="1"/>
  <c r="L70" i="1"/>
  <c r="L71" i="1"/>
  <c r="M71" i="1" s="1"/>
  <c r="L73" i="1"/>
  <c r="L74" i="1"/>
  <c r="M74" i="1" s="1"/>
  <c r="L75" i="1"/>
  <c r="L76" i="1"/>
  <c r="M76" i="1" s="1"/>
  <c r="O15" i="12"/>
  <c r="O12" i="12"/>
  <c r="F25" i="9"/>
  <c r="F23" i="9"/>
  <c r="F22" i="9"/>
  <c r="F21" i="9"/>
  <c r="F19" i="9"/>
  <c r="F17" i="9"/>
  <c r="F16" i="9"/>
  <c r="F15" i="9"/>
  <c r="F14" i="9"/>
  <c r="F13" i="9"/>
  <c r="F12" i="9"/>
  <c r="F11" i="9"/>
  <c r="F10" i="9"/>
  <c r="F9" i="9"/>
  <c r="F53" i="5"/>
  <c r="F52" i="5"/>
  <c r="M68" i="1"/>
  <c r="M59" i="1"/>
  <c r="M62" i="1"/>
  <c r="M58" i="1" l="1"/>
  <c r="Y62" i="1"/>
  <c r="Y58" i="1"/>
  <c r="Y75" i="1"/>
  <c r="Y71" i="1"/>
  <c r="M75" i="1"/>
  <c r="M67" i="1"/>
  <c r="M70" i="1"/>
  <c r="M65" i="1"/>
  <c r="Y67" i="1"/>
  <c r="Y20" i="1"/>
  <c r="M64" i="1"/>
  <c r="M60" i="1"/>
  <c r="Y56" i="1"/>
  <c r="Y23" i="1"/>
  <c r="M69" i="1"/>
  <c r="M73" i="1"/>
  <c r="Y64" i="1"/>
  <c r="Y60" i="1"/>
  <c r="Y73" i="1"/>
  <c r="Y69" i="1"/>
  <c r="O84" i="1"/>
  <c r="O82" i="1"/>
  <c r="O83" i="1"/>
  <c r="AA84" i="1"/>
  <c r="AA82" i="1"/>
  <c r="AA83" i="1"/>
  <c r="M83" i="1" l="1"/>
  <c r="M84" i="1"/>
</calcChain>
</file>

<file path=xl/sharedStrings.xml><?xml version="1.0" encoding="utf-8"?>
<sst xmlns="http://schemas.openxmlformats.org/spreadsheetml/2006/main" count="2248" uniqueCount="417">
  <si>
    <t>CZ</t>
  </si>
  <si>
    <t>Sulfur species (µmol/dwg)</t>
  </si>
  <si>
    <r>
      <t xml:space="preserve">[Composited replicate sediment samples taken from two box cores. </t>
    </r>
    <r>
      <rPr>
        <sz val="9"/>
        <color indexed="8"/>
        <rFont val="Calibri"/>
        <family val="2"/>
      </rPr>
      <t xml:space="preserve"> BNC, Bremerton naval complex; SI, Sinclair Inlet; PW, porewater (see Appendix A for complete description of station names and field identifers).  </t>
    </r>
    <r>
      <rPr>
        <b/>
        <sz val="9"/>
        <color indexed="8"/>
        <rFont val="Calibri"/>
        <family val="2"/>
      </rPr>
      <t>Abbreviations:</t>
    </r>
    <r>
      <rPr>
        <sz val="9"/>
        <color indexed="8"/>
        <rFont val="Calibri"/>
        <family val="2"/>
      </rPr>
      <t xml:space="preserve"> Rep, replicate; I, identical values to the lowest reporting digit]</t>
    </r>
  </si>
  <si>
    <r>
      <t>[</t>
    </r>
    <r>
      <rPr>
        <b/>
        <sz val="9"/>
        <color indexed="8"/>
        <rFont val="Calibri"/>
        <family val="2"/>
      </rPr>
      <t>Abbreviations:</t>
    </r>
    <r>
      <rPr>
        <sz val="9"/>
        <color indexed="8"/>
        <rFont val="Calibri"/>
        <family val="2"/>
      </rPr>
      <t xml:space="preserve"> SiO</t>
    </r>
    <r>
      <rPr>
        <vertAlign val="subscript"/>
        <sz val="9"/>
        <color indexed="8"/>
        <rFont val="Calibri"/>
        <family val="2"/>
      </rPr>
      <t>2</t>
    </r>
    <r>
      <rPr>
        <sz val="9"/>
        <color indexed="8"/>
        <rFont val="Calibri"/>
        <family val="2"/>
      </rPr>
      <t xml:space="preserve">, Silica Dioxide; N, nitrogen, P, Phosphorus; mg/L, milligrams per liter; </t>
    </r>
    <r>
      <rPr>
        <sz val="9"/>
        <color indexed="8"/>
        <rFont val="Times New Roman"/>
        <family val="1"/>
      </rPr>
      <t>µ</t>
    </r>
    <r>
      <rPr>
        <sz val="9"/>
        <color indexed="8"/>
        <rFont val="Calibri"/>
        <family val="2"/>
      </rPr>
      <t>g/L, micrograms per lite; ng/L, nanograms per liter; &lt;, less than; ; —, Not Analyzed]</t>
    </r>
  </si>
  <si>
    <r>
      <t>[BNC, Bremerton naval complex; SI, Sinclair Inlet (see Appendix A for complete description of station names and field identifers).</t>
    </r>
    <r>
      <rPr>
        <b/>
        <sz val="9"/>
        <color indexed="8"/>
        <rFont val="Calibri"/>
        <family val="2"/>
      </rPr>
      <t xml:space="preserve"> Sample Number:</t>
    </r>
    <r>
      <rPr>
        <sz val="9"/>
        <color indexed="8"/>
        <rFont val="Calibri"/>
        <family val="2"/>
      </rPr>
      <t xml:space="preserve"> A</t>
    </r>
    <r>
      <rPr>
        <vertAlign val="subscript"/>
        <sz val="9"/>
        <color indexed="8"/>
        <rFont val="Calibri"/>
        <family val="2"/>
      </rPr>
      <t>1</t>
    </r>
    <r>
      <rPr>
        <sz val="9"/>
        <color indexed="8"/>
        <rFont val="Calibri"/>
        <family val="2"/>
      </rPr>
      <t xml:space="preserve"> is the first sample of porewater taken from centrifuged  sediment of core A, A</t>
    </r>
    <r>
      <rPr>
        <vertAlign val="subscript"/>
        <sz val="9"/>
        <color indexed="8"/>
        <rFont val="Calibri"/>
        <family val="2"/>
      </rPr>
      <t>2</t>
    </r>
    <r>
      <rPr>
        <sz val="9"/>
        <color indexed="8"/>
        <rFont val="Calibri"/>
        <family val="2"/>
      </rPr>
      <t xml:space="preserve"> is the second sample of porewater taken from centrifuged sediment from core A.  Same numbering for core B. </t>
    </r>
    <r>
      <rPr>
        <b/>
        <sz val="9"/>
        <color indexed="8"/>
        <rFont val="Calibri"/>
        <family val="2"/>
      </rPr>
      <t xml:space="preserve">Abbreviations: </t>
    </r>
    <r>
      <rPr>
        <sz val="9"/>
        <color indexed="8"/>
        <rFont val="Calibri"/>
        <family val="2"/>
      </rPr>
      <t xml:space="preserve"> mg/L, milligrams per liter;</t>
    </r>
    <r>
      <rPr>
        <b/>
        <sz val="9"/>
        <color indexed="8"/>
        <rFont val="Calibri"/>
        <family val="2"/>
      </rPr>
      <t xml:space="preserve"> </t>
    </r>
    <r>
      <rPr>
        <sz val="9"/>
        <color indexed="8"/>
        <rFont val="Calibri"/>
        <family val="2"/>
      </rPr>
      <t>UR, underrange; &gt;, greater than; —, no data]</t>
    </r>
  </si>
  <si>
    <r>
      <t xml:space="preserve">[ </t>
    </r>
    <r>
      <rPr>
        <sz val="10"/>
        <color indexed="8"/>
        <rFont val="Calibri"/>
        <family val="2"/>
      </rPr>
      <t xml:space="preserve">INC-Blank, Sinclair Inlet-Incubation Study Blank,  INCUBATION CONTROL, STATIC INCUBATION BLANK.  </t>
    </r>
    <r>
      <rPr>
        <b/>
        <sz val="10"/>
        <color indexed="8"/>
        <rFont val="Calibri"/>
        <family val="2"/>
      </rPr>
      <t>USGS Site identifier:</t>
    </r>
    <r>
      <rPr>
        <sz val="10"/>
        <color indexed="8"/>
        <rFont val="Calibri"/>
        <family val="2"/>
      </rPr>
      <t xml:space="preserve"> Unique number for each site based on latitude and longitude of the site.  First six digits are latitude, next seven digits are longitude, and final two digits are a sequence number to uniquely identify each site. </t>
    </r>
    <r>
      <rPr>
        <b/>
        <sz val="10"/>
        <color indexed="8"/>
        <rFont val="Calibri"/>
        <family val="2"/>
      </rPr>
      <t>Abbreviations:</t>
    </r>
    <r>
      <rPr>
        <sz val="10"/>
        <color indexed="8"/>
        <rFont val="Calibri"/>
        <family val="2"/>
      </rPr>
      <t xml:space="preserve"> ng/L, nanograms per liter;  &lt;, less than; —, not applicable;] </t>
    </r>
  </si>
  <si>
    <t>Total filtered methyl-mercury (ng/L)</t>
  </si>
  <si>
    <t>Core- Day of experiment</t>
  </si>
  <si>
    <t>BNC-60-INC</t>
  </si>
  <si>
    <t>BNC-39-INC</t>
  </si>
  <si>
    <t>FMHg 16 times less than other three FMHg from this core, FTHg:FMHg ratio is markedly different from the surrounding data points.</t>
  </si>
  <si>
    <t>Field Identifier</t>
  </si>
  <si>
    <t>Sample date</t>
  </si>
  <si>
    <t>Sample time</t>
  </si>
  <si>
    <t>Percentage of dry weight to total weight</t>
  </si>
  <si>
    <t xml:space="preserve">Loss on ignition, percentage by dry weight </t>
  </si>
  <si>
    <t>Bulk density, wet sediment (g/cm3)</t>
  </si>
  <si>
    <t>Porosity 
(ml porewater/
cm3 wet sediment)</t>
  </si>
  <si>
    <t>Mean</t>
  </si>
  <si>
    <t>Error</t>
  </si>
  <si>
    <t>RPDev</t>
  </si>
  <si>
    <t>August 2008</t>
  </si>
  <si>
    <t>Representative bays</t>
  </si>
  <si>
    <t>HH</t>
  </si>
  <si>
    <t>I</t>
  </si>
  <si>
    <t>LB</t>
  </si>
  <si>
    <t>BI</t>
  </si>
  <si>
    <t>Sinclair Inlet</t>
  </si>
  <si>
    <t>SI-IN</t>
  </si>
  <si>
    <t>SI-OUT</t>
  </si>
  <si>
    <t>SI-PO</t>
  </si>
  <si>
    <t>Bremerton naval complex</t>
  </si>
  <si>
    <t>BNC-39</t>
  </si>
  <si>
    <t>BNC-52</t>
  </si>
  <si>
    <t>BNC-71</t>
  </si>
  <si>
    <t>February 2009</t>
  </si>
  <si>
    <t>SI-CZ</t>
  </si>
  <si>
    <t>BNC-3</t>
  </si>
  <si>
    <t>BNC-4</t>
  </si>
  <si>
    <t>BNC-6</t>
  </si>
  <si>
    <t>BNC-11</t>
  </si>
  <si>
    <t>BNC-18</t>
  </si>
  <si>
    <t>BNC-19</t>
  </si>
  <si>
    <t>BNC-25</t>
  </si>
  <si>
    <t>BNC-26</t>
  </si>
  <si>
    <t>BNC-28</t>
  </si>
  <si>
    <t>BNC-38</t>
  </si>
  <si>
    <t>BNC-42</t>
  </si>
  <si>
    <t>BNC-50</t>
  </si>
  <si>
    <t>BNC-60</t>
  </si>
  <si>
    <t>BNC-61</t>
  </si>
  <si>
    <t>June 2009</t>
  </si>
  <si>
    <t>SI-6</t>
  </si>
  <si>
    <t>August 2009</t>
  </si>
  <si>
    <t>SI-4</t>
  </si>
  <si>
    <t>SI-4B</t>
  </si>
  <si>
    <t>SI-11</t>
  </si>
  <si>
    <t>SI-18</t>
  </si>
  <si>
    <t>SI-25</t>
  </si>
  <si>
    <t>SI-28</t>
  </si>
  <si>
    <t>February 2010</t>
  </si>
  <si>
    <t>Minimum</t>
  </si>
  <si>
    <t>Median</t>
  </si>
  <si>
    <t>Maximum</t>
  </si>
  <si>
    <t>Total Fines</t>
  </si>
  <si>
    <t xml:space="preserve"> Error</t>
  </si>
  <si>
    <t xml:space="preserve"> </t>
  </si>
  <si>
    <t>Rep 1</t>
  </si>
  <si>
    <t>Rep 2</t>
  </si>
  <si>
    <t>Analyzed by the National Research Program</t>
  </si>
  <si>
    <t>NA</t>
  </si>
  <si>
    <t>NRP</t>
  </si>
  <si>
    <t>Interlaboratory Comparison</t>
  </si>
  <si>
    <t>1410/1411</t>
  </si>
  <si>
    <t>1015/1016</t>
  </si>
  <si>
    <t>1000/1001</t>
  </si>
  <si>
    <t>1345/1346</t>
  </si>
  <si>
    <t>1045/1046</t>
  </si>
  <si>
    <t>1315/1316</t>
  </si>
  <si>
    <t>1100/1101</t>
  </si>
  <si>
    <t>1030/1031</t>
  </si>
  <si>
    <t>1430/1431</t>
  </si>
  <si>
    <t>1230/1231</t>
  </si>
  <si>
    <t>1500/1501</t>
  </si>
  <si>
    <t>1400/1401</t>
  </si>
  <si>
    <t>1200/1201</t>
  </si>
  <si>
    <t>1445/1446</t>
  </si>
  <si>
    <t>1330/1331</t>
  </si>
  <si>
    <t>1215/1216</t>
  </si>
  <si>
    <t>1130/1131</t>
  </si>
  <si>
    <t>0900/0901</t>
  </si>
  <si>
    <t>1300/1301</t>
  </si>
  <si>
    <t>HH-PW</t>
  </si>
  <si>
    <t>LB-PW</t>
  </si>
  <si>
    <t>BI-PW</t>
  </si>
  <si>
    <t>SI-OUT-PW</t>
  </si>
  <si>
    <t>SI-PO-PW</t>
  </si>
  <si>
    <t>SI-IN-PW</t>
  </si>
  <si>
    <t>BNC-39-PW</t>
  </si>
  <si>
    <t>BNC-52-PW</t>
  </si>
  <si>
    <t>BNC-71-PW</t>
  </si>
  <si>
    <t>Representative Bay</t>
  </si>
  <si>
    <t>&lt;10</t>
  </si>
  <si>
    <t>Reactive Mercury
(ng/gdw)</t>
  </si>
  <si>
    <t>Representative Bays</t>
  </si>
  <si>
    <t>BNC-60-PW</t>
  </si>
  <si>
    <t>Acid volatile sulfur</t>
  </si>
  <si>
    <t>Total reduced sulfur</t>
  </si>
  <si>
    <t>BNC-71-pW</t>
  </si>
  <si>
    <t>Ferrous iron</t>
  </si>
  <si>
    <t>Amorphous Ferric iron</t>
  </si>
  <si>
    <t>Crystalline Ferric iron</t>
  </si>
  <si>
    <t>All measurements taken from centrifuge tubes of blank water</t>
  </si>
  <si>
    <t>All measurements taken from liquid composite sample from one centrifuge tube of blank water from each site</t>
  </si>
  <si>
    <t>Filtered nutrients</t>
  </si>
  <si>
    <t>Redox sensitive metals</t>
  </si>
  <si>
    <t>Mercury</t>
  </si>
  <si>
    <t>Date</t>
  </si>
  <si>
    <t xml:space="preserve"> Iron, diluted by 1:100 volumetrically      (µg/L)</t>
  </si>
  <si>
    <t>Manganese, diluted by 1:100 volumetrically (µg/L)</t>
  </si>
  <si>
    <t>—</t>
  </si>
  <si>
    <t>&lt;0.11</t>
  </si>
  <si>
    <t>&lt;0.003</t>
  </si>
  <si>
    <t>&lt;0.001</t>
  </si>
  <si>
    <t>&lt;0.04</t>
  </si>
  <si>
    <t>&lt;4</t>
  </si>
  <si>
    <t>&lt;.2</t>
  </si>
  <si>
    <t>Field Identifer</t>
  </si>
  <si>
    <t xml:space="preserve">Relative Percent Difference </t>
  </si>
  <si>
    <t xml:space="preserve">SI-OUT-PW </t>
  </si>
  <si>
    <t xml:space="preserve">BNC-39-PW </t>
  </si>
  <si>
    <t xml:space="preserve">BNC-71-PW </t>
  </si>
  <si>
    <t>Sample number</t>
  </si>
  <si>
    <t>Volumetric dilution</t>
  </si>
  <si>
    <t>Same Dilution</t>
  </si>
  <si>
    <t>BNC-39 -PW</t>
  </si>
  <si>
    <r>
      <t>A</t>
    </r>
    <r>
      <rPr>
        <vertAlign val="subscript"/>
        <sz val="10"/>
        <color indexed="8"/>
        <rFont val="Calibri"/>
        <family val="2"/>
      </rPr>
      <t>1</t>
    </r>
  </si>
  <si>
    <t>1:3.6</t>
  </si>
  <si>
    <r>
      <t>A</t>
    </r>
    <r>
      <rPr>
        <vertAlign val="subscript"/>
        <sz val="10"/>
        <color indexed="8"/>
        <rFont val="Calibri"/>
        <family val="2"/>
      </rPr>
      <t>2</t>
    </r>
  </si>
  <si>
    <r>
      <t>B</t>
    </r>
    <r>
      <rPr>
        <vertAlign val="subscript"/>
        <sz val="10"/>
        <color indexed="8"/>
        <rFont val="Calibri"/>
        <family val="2"/>
      </rPr>
      <t>1</t>
    </r>
  </si>
  <si>
    <r>
      <t>B</t>
    </r>
    <r>
      <rPr>
        <vertAlign val="subscript"/>
        <sz val="10"/>
        <color indexed="8"/>
        <rFont val="Calibri"/>
        <family val="2"/>
      </rPr>
      <t>2</t>
    </r>
  </si>
  <si>
    <t>UR</t>
  </si>
  <si>
    <t>Different Dilutions</t>
  </si>
  <si>
    <t>1:4</t>
  </si>
  <si>
    <t>1:1</t>
  </si>
  <si>
    <t>1:36</t>
  </si>
  <si>
    <t>&gt;0.600</t>
  </si>
  <si>
    <t>BNC-39 TUMBLE</t>
  </si>
  <si>
    <t>BNC-71 TUMBLE</t>
  </si>
  <si>
    <t>Sample Date</t>
  </si>
  <si>
    <t>Sample Time</t>
  </si>
  <si>
    <t>Sample Number</t>
  </si>
  <si>
    <r>
      <t>Silica (mg/L as SiO</t>
    </r>
    <r>
      <rPr>
        <b/>
        <vertAlign val="subscript"/>
        <sz val="10"/>
        <color indexed="8"/>
        <rFont val="Calibri"/>
        <family val="2"/>
      </rPr>
      <t>2</t>
    </r>
    <r>
      <rPr>
        <b/>
        <sz val="10"/>
        <color indexed="8"/>
        <rFont val="Calibri"/>
        <family val="2"/>
      </rPr>
      <t>)</t>
    </r>
  </si>
  <si>
    <t>Ammonia (mg/L as N)</t>
  </si>
  <si>
    <t>Nitrate plus nitrite (mg/L as N)</t>
  </si>
  <si>
    <t>Nitrite (mg/L as N)</t>
  </si>
  <si>
    <t>Ortho-phosphate (mg/L as P)</t>
  </si>
  <si>
    <t>A1</t>
  </si>
  <si>
    <t>1132</t>
  </si>
  <si>
    <t>A2</t>
  </si>
  <si>
    <t>RPD</t>
  </si>
  <si>
    <t>1400</t>
  </si>
  <si>
    <t>1402</t>
  </si>
  <si>
    <t>1401</t>
  </si>
  <si>
    <t>B1</t>
  </si>
  <si>
    <t>1403</t>
  </si>
  <si>
    <t>B2</t>
  </si>
  <si>
    <t>&lt;0.1</t>
  </si>
  <si>
    <t>1100</t>
  </si>
  <si>
    <t>1101</t>
  </si>
  <si>
    <t>1110</t>
  </si>
  <si>
    <t>1111</t>
  </si>
  <si>
    <t>1700</t>
  </si>
  <si>
    <t>1702</t>
  </si>
  <si>
    <t>1701</t>
  </si>
  <si>
    <t>1703</t>
  </si>
  <si>
    <t>BNC-39 PW</t>
  </si>
  <si>
    <t>Total metals in filtered porewater diluted by 1:100 volumetrically , µg/L</t>
  </si>
  <si>
    <t xml:space="preserve">Iron </t>
  </si>
  <si>
    <t>Manganese</t>
  </si>
  <si>
    <t>Sample Mean</t>
  </si>
  <si>
    <t>BNC-52 PW</t>
  </si>
  <si>
    <t>E41</t>
  </si>
  <si>
    <r>
      <t>A</t>
    </r>
    <r>
      <rPr>
        <vertAlign val="subscript"/>
        <sz val="10"/>
        <rFont val="Calibri"/>
        <family val="2"/>
      </rPr>
      <t>2</t>
    </r>
  </si>
  <si>
    <t>&lt;80</t>
  </si>
  <si>
    <r>
      <t>B</t>
    </r>
    <r>
      <rPr>
        <vertAlign val="subscript"/>
        <sz val="10"/>
        <rFont val="Calibri"/>
        <family val="2"/>
      </rPr>
      <t>1</t>
    </r>
  </si>
  <si>
    <t>USGS Site Identifier</t>
  </si>
  <si>
    <t>Time</t>
  </si>
  <si>
    <t>Concentration (ng/L)</t>
  </si>
  <si>
    <t>Comments</t>
  </si>
  <si>
    <t xml:space="preserve">Total Mercury </t>
  </si>
  <si>
    <t>INCUBATION CONTROL</t>
  </si>
  <si>
    <t>471516122262209</t>
  </si>
  <si>
    <t>.48</t>
  </si>
  <si>
    <t>Core A</t>
  </si>
  <si>
    <t>.12</t>
  </si>
  <si>
    <t>INC-Blank</t>
  </si>
  <si>
    <t>473302122364809</t>
  </si>
  <si>
    <t>.5</t>
  </si>
  <si>
    <t>.42</t>
  </si>
  <si>
    <t>Core B</t>
  </si>
  <si>
    <t>.71</t>
  </si>
  <si>
    <t>.25</t>
  </si>
  <si>
    <t>.35</t>
  </si>
  <si>
    <t>TUMBLE CORE CONTROL</t>
  </si>
  <si>
    <t>471516122262208</t>
  </si>
  <si>
    <t>Methylmercury</t>
  </si>
  <si>
    <t>&lt;.04</t>
  </si>
  <si>
    <t>.04</t>
  </si>
  <si>
    <t>.06</t>
  </si>
  <si>
    <t>.15</t>
  </si>
  <si>
    <t>Total filtered mercury (ng/L)</t>
  </si>
  <si>
    <t>Comment</t>
  </si>
  <si>
    <t>C - Day 1</t>
  </si>
  <si>
    <t>1720</t>
  </si>
  <si>
    <t>Accepted</t>
  </si>
  <si>
    <t>FTHg: qualifier, Q, quantity insufficient for duplicate analysis</t>
  </si>
  <si>
    <t>SI-PO-INC</t>
  </si>
  <si>
    <t>B - Day 2</t>
  </si>
  <si>
    <t>1600</t>
  </si>
  <si>
    <t>SI-IN-INC</t>
  </si>
  <si>
    <t>A - Day 3</t>
  </si>
  <si>
    <t>1155</t>
  </si>
  <si>
    <t>SI-OUT-INC</t>
  </si>
  <si>
    <t>A - Day 2</t>
  </si>
  <si>
    <t>1610</t>
  </si>
  <si>
    <t>B - Day 4</t>
  </si>
  <si>
    <t>1740</t>
  </si>
  <si>
    <t>FMHg &gt; FTHg for June 6, the rest of the experiment could be accepted</t>
  </si>
  <si>
    <t>A - Day 4</t>
  </si>
  <si>
    <t>1125</t>
  </si>
  <si>
    <t>FMHg &gt; FTHg for August 6, the rest of the experiment is acceptable</t>
  </si>
  <si>
    <t>Difference</t>
  </si>
  <si>
    <t>Intralaboratory Comparison</t>
  </si>
  <si>
    <t>Methylmercury
(ng/gdw)</t>
  </si>
  <si>
    <t xml:space="preserve">WMRL </t>
  </si>
  <si>
    <t>Laboratory duplicates of composited samples (2008-2010)</t>
  </si>
  <si>
    <t>Bremerton naval comlpex</t>
  </si>
  <si>
    <t>Analyzed by Wisconsin Mercury Research Laboratory</t>
  </si>
  <si>
    <t>Bremerton naval Complex</t>
  </si>
  <si>
    <r>
      <t>[</t>
    </r>
    <r>
      <rPr>
        <b/>
        <sz val="10"/>
        <color indexed="8"/>
        <rFont val="Calibri"/>
        <family val="2"/>
      </rPr>
      <t>Abbreviations:</t>
    </r>
    <r>
      <rPr>
        <sz val="10"/>
        <color indexed="8"/>
        <rFont val="Calibri"/>
        <family val="2"/>
      </rPr>
      <t xml:space="preserve">  CV-AFS, cold vapor atomic fluorescence spectrometry; ICP-OES, inductively coupled plasma optical emission spectrometry; UV, ultra violet; IR, infrared spectrometry; IC, ion chromatography; CCV, continuous calibration verification sample; TPC, third party control; SRS, standard reference water sample; MS, matrix spike; MSD, matrix spike duplicate; CRM, certified reference material; SRM, standard reference material; RPD, relative percent difference; ng/L, nanogram per liter; mg/L, milligram per liter; µg/L; microgram per liter; ng/g dw, nanogram per gram dry weight; P, phosphorus; N, nitrogen; SiO</t>
    </r>
    <r>
      <rPr>
        <vertAlign val="subscript"/>
        <sz val="10"/>
        <color indexed="8"/>
        <rFont val="Calibri"/>
        <family val="2"/>
      </rPr>
      <t>2</t>
    </r>
    <r>
      <rPr>
        <sz val="10"/>
        <color indexed="8"/>
        <rFont val="Calibri"/>
        <family val="2"/>
      </rPr>
      <t>, silicon dioxide; —, not applicable]</t>
    </r>
  </si>
  <si>
    <t>Analyte</t>
  </si>
  <si>
    <t>Method</t>
  </si>
  <si>
    <t>Type of Laboratory Measurement</t>
  </si>
  <si>
    <t>Measure</t>
  </si>
  <si>
    <t>Inclusive Dates</t>
  </si>
  <si>
    <t>Range</t>
  </si>
  <si>
    <t>Number of samples</t>
  </si>
  <si>
    <t>Standard Deviation</t>
  </si>
  <si>
    <t>CV-AFS</t>
  </si>
  <si>
    <t>MS</t>
  </si>
  <si>
    <t>Percent Recovery</t>
  </si>
  <si>
    <t>ng/L</t>
  </si>
  <si>
    <t>0.681 - 1.045</t>
  </si>
  <si>
    <t>2.018 - 2.62</t>
  </si>
  <si>
    <t>4.565 - 5.37</t>
  </si>
  <si>
    <t>CRM</t>
  </si>
  <si>
    <t>4.07 - 10.22</t>
  </si>
  <si>
    <t>ng/g</t>
  </si>
  <si>
    <t>0.58 - 1.13</t>
  </si>
  <si>
    <t>MS/MSD</t>
  </si>
  <si>
    <t>mg/L as P</t>
  </si>
  <si>
    <t>0.024 - 0.024</t>
  </si>
  <si>
    <t>[ PO4-P ]</t>
  </si>
  <si>
    <t>0.036 - 0.06</t>
  </si>
  <si>
    <r>
      <t>mg/L as SiO</t>
    </r>
    <r>
      <rPr>
        <vertAlign val="subscript"/>
        <sz val="10"/>
        <color indexed="8"/>
        <rFont val="Calibri"/>
        <family val="2"/>
      </rPr>
      <t>2</t>
    </r>
  </si>
  <si>
    <t>2.16 - 4.33</t>
  </si>
  <si>
    <t>10.82 - 18.03</t>
  </si>
  <si>
    <t>mg/L as N</t>
  </si>
  <si>
    <t>0.182 - 0.455</t>
  </si>
  <si>
    <t>0.014 - 0.035</t>
  </si>
  <si>
    <t>Analyzed by USGS National Water Quality Laboratory</t>
  </si>
  <si>
    <t>ICP-MS</t>
  </si>
  <si>
    <t>SRS</t>
  </si>
  <si>
    <r>
      <t>µg/L</t>
    </r>
    <r>
      <rPr>
        <b/>
        <sz val="9"/>
        <color indexed="8"/>
        <rFont val="Calibri"/>
        <family val="2"/>
      </rPr>
      <t/>
    </r>
  </si>
  <si>
    <t>Elemental analyzer</t>
  </si>
  <si>
    <t>Analyzed by National Research Program</t>
  </si>
  <si>
    <t>Duplicates</t>
  </si>
  <si>
    <t>CRM Dorm2</t>
  </si>
  <si>
    <t>CRM NIST Mussel</t>
  </si>
  <si>
    <t>Filtered total mercury (porewater)</t>
  </si>
  <si>
    <t>Solid total Mercury (sediment)</t>
  </si>
  <si>
    <r>
      <t>Mercury analyzed by USGS Wisconsin Mercury Research Laboratory</t>
    </r>
    <r>
      <rPr>
        <b/>
        <vertAlign val="superscript"/>
        <sz val="10"/>
        <color indexed="8"/>
        <rFont val="Calibri"/>
        <family val="2"/>
      </rPr>
      <t>a</t>
    </r>
  </si>
  <si>
    <r>
      <t>Nutrients analyzed by University of Washington Chemical Oceanography Laboratory</t>
    </r>
    <r>
      <rPr>
        <b/>
        <vertAlign val="superscript"/>
        <sz val="10"/>
        <color indexed="8"/>
        <rFont val="Calibri"/>
        <family val="2"/>
      </rPr>
      <t>b</t>
    </r>
  </si>
  <si>
    <t>Methylmercury in Zooplankton</t>
  </si>
  <si>
    <t>21.6 - 28.1</t>
  </si>
  <si>
    <t>213 - 269</t>
  </si>
  <si>
    <t>Total Reduced Sulfur</t>
  </si>
  <si>
    <t>3.3 - 5.4</t>
  </si>
  <si>
    <t>3.3 - 10.9</t>
  </si>
  <si>
    <t>Solid methylmercury (sediment)</t>
  </si>
  <si>
    <t>33 - 100</t>
  </si>
  <si>
    <t>a) Comingled with laborabory analyses of marine water column samples</t>
  </si>
  <si>
    <t>b) Comingled with laboratory analyses of all marine samples</t>
  </si>
  <si>
    <t>Solid total mercury (sediment)</t>
  </si>
  <si>
    <t>RPD of duplicate spikes</t>
  </si>
  <si>
    <t>Rep1</t>
  </si>
  <si>
    <t>Rep2</t>
  </si>
  <si>
    <t xml:space="preserve">BNC-4 </t>
  </si>
  <si>
    <t>Concentration units</t>
  </si>
  <si>
    <t>CRM (IAEA-405)</t>
  </si>
  <si>
    <t>CRM (IAEA-433)</t>
  </si>
  <si>
    <t>0.12 - 0.23</t>
  </si>
  <si>
    <t>LCS (QC1238)</t>
  </si>
  <si>
    <t>5.13 - 14.9</t>
  </si>
  <si>
    <t xml:space="preserve">ng </t>
  </si>
  <si>
    <t>Filtered methylmercury (porewater)</t>
  </si>
  <si>
    <t>Ortho-phosphate (porewater)</t>
  </si>
  <si>
    <t>Total Manganese (porewater)</t>
  </si>
  <si>
    <t>Total Carbon,  (sediment)</t>
  </si>
  <si>
    <t>Silica (porewater)</t>
  </si>
  <si>
    <t>Nitrate and nitrite (porewater)</t>
  </si>
  <si>
    <t>Nitrite (porewater)</t>
  </si>
  <si>
    <t>Ammonia (porewater)</t>
  </si>
  <si>
    <t>--</t>
  </si>
  <si>
    <t>Inter- laboratory comparison</t>
  </si>
  <si>
    <t>Minimum:</t>
  </si>
  <si>
    <t>Median:</t>
  </si>
  <si>
    <t>Maximum:</t>
  </si>
  <si>
    <t>Nitrate + nitrite (mg/L as N)</t>
  </si>
  <si>
    <t>Sulfide (mg/L)</t>
  </si>
  <si>
    <t xml:space="preserve">SI-PO-PW </t>
  </si>
  <si>
    <t>Iron species, (µmol/dwg)</t>
  </si>
  <si>
    <t>Appendix C.  Physical characteristics of sediment samples, Methylation and Bioaccumulation Project, Sinclair Inlet, Washington,  August 2008 through February 2010.</t>
  </si>
  <si>
    <t>Appendix C. Total fines in sediment samples, Methylation and Bioacumulation Project, Sinclair Inlet, Washington, August 2008 through August 2009.</t>
  </si>
  <si>
    <t>Appendix C. Results of laboratory standards in sediments and porewaters, Methylation and Bioaccumulation Project, Sinclair Inlet, Washington, August 2008 through February 2010.</t>
  </si>
  <si>
    <t>Appendix C. Laboratory and field replicates of total mercury in sediment samples, Methylation and Bioaccumulation Project, Sinclair Inlet, Washington,  August 2008 through August 2009.</t>
  </si>
  <si>
    <t>Appendix C.  Laboratory replicates of reactive mercury in composited sediment samples, Methylation and Bioaccumulation Project, Sinclair Inlet, Washington, August 2008 through February 2010.</t>
  </si>
  <si>
    <t>Appendix C.  Laboratory and field replicates of methylmercury in sediment samples, Methylation and Bioaccumulation Project, Sinclair Inlet, Washington, August 2008 through February 2010.</t>
  </si>
  <si>
    <t>Appendix C. Laboratory replicates of sulfur species in composited sediment samples, Methylation and Bioaccumulation Project, Sinclair Inlet, Washington, August 2008 through February 2010.</t>
  </si>
  <si>
    <t>Appendix C. Laboratory replicates of iron species in composited sediment samples, Methylation and Bioaccumulation Project, Sinclair Inlet, Washington,  August 2008 through February 2010.</t>
  </si>
  <si>
    <t>Appendix C. Field replicates of organic carbon in sediment of reduction-oxidation core samples, Methylation and Bioaccumulation Project, Sinclair Inlet, Washington, February 2009 through August 2009.</t>
  </si>
  <si>
    <t>Appendix C.  Total mercury, methylmercury and selected constituents in field blank porewater samples, Methylation and Bioaccumulation Project, Sinclair Inlet, Washington, August 2008 through August 2009.</t>
  </si>
  <si>
    <t>Appendix C. Field replicates of sulfide in porewaters of sediment reduction-oxidation core samples, Methylation and Bioaccumulation Project, Sinlcair Inlet, Washington, February through August 2009.</t>
  </si>
  <si>
    <t>Appendix C.  Laboratory replicates of nutrients in porewaters of sediment reduction-oxidation core samples, Methylation and Bioaccumulation Project, Sinlcair Inlet, Washington, August 2008 through August 2009.</t>
  </si>
  <si>
    <t>Appendix C. Total mercury and methylmercury in blank water of incubation core and tumble core samples, Methylation and Bioaccumulation Project, Sinclair Inlet, Washington, August 2008 through May 2010.</t>
  </si>
  <si>
    <t>Analyzed by WMRL</t>
  </si>
  <si>
    <t>Analyzed by NRP</t>
  </si>
  <si>
    <t>Date Sampled</t>
  </si>
  <si>
    <t>Field replicate samples from one core sample (August 2008)</t>
  </si>
  <si>
    <t>Field replicates of averaged values from two core samples (August 2008)</t>
  </si>
  <si>
    <t>Field replicates of averaged values from two core samples (June and August 2009)</t>
  </si>
  <si>
    <t>Total mercury (ng/gdw)</t>
  </si>
  <si>
    <t>Field replicate samples from one core (August 2008)</t>
  </si>
  <si>
    <t>Field replicates of averaged values from two cores (August 2008)</t>
  </si>
  <si>
    <t>Laboratory triplicate from one core (2008-2009)</t>
  </si>
  <si>
    <t>Field replicates of averaged values from two cores (June and August 2009)</t>
  </si>
  <si>
    <t>Inorganic Carbon (sediment)</t>
  </si>
  <si>
    <t>8/7/2009</t>
  </si>
  <si>
    <t>percentage by dry weight</t>
  </si>
  <si>
    <t>Methylation rate constant</t>
  </si>
  <si>
    <t>SO-1</t>
  </si>
  <si>
    <t>GXR-3</t>
  </si>
  <si>
    <t>MAG-1</t>
  </si>
  <si>
    <t>NIST 2704</t>
  </si>
  <si>
    <t>SDO-1</t>
  </si>
  <si>
    <t>501-034</t>
  </si>
  <si>
    <t>PCC-1</t>
  </si>
  <si>
    <t>&gt;0.1</t>
  </si>
  <si>
    <t>Laboratory triplicates of samples from one box core (2008-2009)</t>
  </si>
  <si>
    <r>
      <t xml:space="preserve">[LB, Liberty Bay; SI, Sinclair Inlet; BNC, Bremerton naval complex (see Appendix A for complete description of station names and field identifers). Error is difference of duplicate samples divided by 2.  </t>
    </r>
    <r>
      <rPr>
        <b/>
        <sz val="9"/>
        <color indexed="8"/>
        <rFont val="Calibri"/>
        <family val="2"/>
      </rPr>
      <t>Abbreviations:</t>
    </r>
    <r>
      <rPr>
        <sz val="9"/>
        <color indexed="8"/>
        <rFont val="Calibri"/>
        <family val="2"/>
      </rPr>
      <t xml:space="preserve"> RPDev, relatvie percent deviation; ng/gdw, nanograms per gram dry weight;  I, identical values to the lowest reporting digit.]</t>
    </r>
  </si>
  <si>
    <r>
      <t xml:space="preserve">[Total fines is the percentage of dry mass with grain size less than 64 microns. SI, Sinclair Inlet; CZ, convergence zone; BNC, Bremerton naval complex (see Appendix A for complete description of station names and field identifers).  Error is difference of two values divided by 2.  </t>
    </r>
    <r>
      <rPr>
        <b/>
        <sz val="9"/>
        <rFont val="Calibri"/>
        <family val="2"/>
      </rPr>
      <t>Abbreviations:</t>
    </r>
    <r>
      <rPr>
        <sz val="9"/>
        <rFont val="Calibri"/>
        <family val="2"/>
      </rPr>
      <t xml:space="preserve"> RPDev, relative percent deviation; I, values of duplicate laboratory measurements are identical to the last digit of the reporting level.]</t>
    </r>
  </si>
  <si>
    <t>Appendix C.  Laboratory replicates of methylation rate constants in composited sediment samples, Methylation and Bioaccumulation Project, Sinclair Inlet, Washington, August 2008 through August 2009.</t>
  </si>
  <si>
    <t>Filtered Total mercury (ng/L)</t>
  </si>
  <si>
    <t>Filtered methyl-mercury (ng/L)</t>
  </si>
  <si>
    <t>Appendix C.  Rejected data from incubation core experiments, Methylation and Bioaccumulation Project, Sinclair Inlet, Washington, February and June 2009.</t>
  </si>
  <si>
    <r>
      <t xml:space="preserve">[BNC, Bremerton naval complex; SI, Sinclair Inlet; INC, incubation (see Appendix A for complete description of station names and field identifers). Accepted mean the data for the parameter is accepted and can be found in the data tables.  </t>
    </r>
    <r>
      <rPr>
        <b/>
        <sz val="10"/>
        <color indexed="8"/>
        <rFont val="Calibri"/>
        <family val="2"/>
      </rPr>
      <t>Abbreviations</t>
    </r>
    <r>
      <rPr>
        <sz val="10"/>
        <color indexed="8"/>
        <rFont val="Calibri"/>
        <family val="2"/>
      </rPr>
      <t>: ng/L, nanograms per liter; FTHg, filtered total mercury; FMHg, filtered methyl mercury]</t>
    </r>
  </si>
  <si>
    <t>FMHg is 100 times less than other samples from same core; probably FMHg sample was switched with the 1610 sample on June 2 (SI-I)</t>
  </si>
  <si>
    <t>FMHg &gt; FTHg, FMHg samples was probably was switched with 1600 sample on June 2 (SI-PO)</t>
  </si>
  <si>
    <r>
      <t>1</t>
    </r>
    <r>
      <rPr>
        <sz val="9"/>
        <color indexed="8"/>
        <rFont val="Calibri"/>
        <family val="2"/>
      </rPr>
      <t xml:space="preserve"> It was not noted from which the numerous box cores at a station the National Research Laboratory and Wisconsin Mercury Research Laboratory samples were taken.  Both sets of samples were chilled over ice on the boat and preserved in hotel rooms that evening.</t>
    </r>
  </si>
  <si>
    <r>
      <t>2</t>
    </r>
    <r>
      <rPr>
        <sz val="9"/>
        <color indexed="8"/>
        <rFont val="Calibri"/>
        <family val="2"/>
      </rPr>
      <t xml:space="preserve"> From each of two cores at a station, sediment was placed in a plastic bag for the Wisconsin Mercury Research Laboratory and immediately stored over dry ice on the boat and was placed in a mason jar for the National Research Project and chilled over wet ice on the boat.  Samples for Wisconsin Mercury Research Laboratory were shipped over dry ice while those for the National Research Project were shipped over wet ice.   </t>
    </r>
  </si>
  <si>
    <r>
      <t>Field replicates of averaged values from two core samples (August 2008)</t>
    </r>
    <r>
      <rPr>
        <b/>
        <vertAlign val="superscript"/>
        <sz val="9"/>
        <color indexed="8"/>
        <rFont val="Calibri"/>
        <family val="2"/>
      </rPr>
      <t>1</t>
    </r>
  </si>
  <si>
    <t>Relative Percent Difference</t>
  </si>
  <si>
    <r>
      <t>Field replicates of averaged values from two core samples (June and August 2009)</t>
    </r>
    <r>
      <rPr>
        <b/>
        <vertAlign val="superscript"/>
        <sz val="9"/>
        <color indexed="8"/>
        <rFont val="Calibri"/>
        <family val="2"/>
      </rPr>
      <t>2</t>
    </r>
  </si>
  <si>
    <r>
      <t>2</t>
    </r>
    <r>
      <rPr>
        <sz val="9"/>
        <color indexed="8"/>
        <rFont val="Calibri"/>
        <family val="2"/>
      </rPr>
      <t xml:space="preserve"> From each of two cores at a station, sediment was placed in a plastic bag for the Wisconsin Mercury Research Laboratory and immediately stored over dry ice on the boat and was placed in a mason jar for the National Research Project and chilled over wet ice on the boat.  Samples for Wisconsin Mercury Research Laboratory were shipped over dry ice while those for the National Research Project were shipped over wet ice.   The WMRL value is the average of the two samples while the NRP value is a single analysis of the composite sample</t>
    </r>
  </si>
  <si>
    <t xml:space="preserve">  —</t>
  </si>
  <si>
    <t>LCS (IAEA-SL1)</t>
  </si>
  <si>
    <r>
      <t xml:space="preserve">1 </t>
    </r>
    <r>
      <rPr>
        <sz val="9"/>
        <color indexed="8"/>
        <rFont val="Calibri"/>
        <family val="2"/>
      </rPr>
      <t>It was not noted from which the numerous box cores at a station the National Research Laboratory and Wisconsin Mercury Research Laboratory samples were taken.  Both sets of samples were chilled over ice on the boat and preserved in hotel rooms that evening.</t>
    </r>
  </si>
  <si>
    <r>
      <t>Field replicates of averaged values from two cores (August 2008)</t>
    </r>
    <r>
      <rPr>
        <b/>
        <vertAlign val="superscript"/>
        <sz val="9"/>
        <color indexed="8"/>
        <rFont val="Calibri"/>
        <family val="2"/>
      </rPr>
      <t>1</t>
    </r>
  </si>
  <si>
    <r>
      <t>Field replicates of averaged values from two cores (June and August 2009)</t>
    </r>
    <r>
      <rPr>
        <b/>
        <vertAlign val="superscript"/>
        <sz val="9"/>
        <rFont val="Calibri"/>
        <family val="2"/>
      </rPr>
      <t>2</t>
    </r>
  </si>
  <si>
    <r>
      <t xml:space="preserve">[Replicate samples of 0-2 centimeters of surface sediment. HH, Holmes Harbor; SI, Sinclair Inlet; CZ; BNC, Bremerton naval complex (see Appendix A for complete description of station names and field identifers).   Difference for Interlaboratory Comparison is defined as the percentage that the National Research Program result is greater than that of the Wisconsin Mercury Research Laboratory.  </t>
    </r>
    <r>
      <rPr>
        <b/>
        <sz val="9"/>
        <color indexed="8"/>
        <rFont val="Calibri"/>
        <family val="2"/>
      </rPr>
      <t xml:space="preserve">Abbreviations: </t>
    </r>
    <r>
      <rPr>
        <sz val="9"/>
        <color indexed="8"/>
        <rFont val="Calibri"/>
        <family val="2"/>
      </rPr>
      <t xml:space="preserve"> Rep, replicate; ng/gdw; nanogram per gram dry weight; RPDev, relative percent deviation; I, Identical to the lowest reporting digit; '--, not analyzed]</t>
    </r>
  </si>
  <si>
    <t>SRM (IAEA-405)</t>
  </si>
  <si>
    <t>SRM (IAEA-433)</t>
  </si>
  <si>
    <r>
      <t xml:space="preserve">[Composited replicate sediment samples taken from two cores. HH, Holmes Harbor; SI, Sinclair Inlet; CZ, Convergence zone; BNC, Bremerton naval complex (see Appendix A for complete description of station names and field identifers). Error for duplicate samples is difference in values divided by 2.  </t>
    </r>
    <r>
      <rPr>
        <b/>
        <sz val="9"/>
        <color indexed="8"/>
        <rFont val="Calibri"/>
        <family val="2"/>
      </rPr>
      <t xml:space="preserve">Abbreviations: </t>
    </r>
    <r>
      <rPr>
        <sz val="9"/>
        <color indexed="8"/>
        <rFont val="Calibri"/>
        <family val="2"/>
      </rPr>
      <t>µmol/dwg, micromoles per gram dry weight; RPDev, relative percent deviation]</t>
    </r>
  </si>
  <si>
    <r>
      <t xml:space="preserve">[Composited replicate sediment samples taken from two box cores.   HH, Holmes Harbor; SI, Sinclair Inlet; BNC, Bremerton naval complex (see Appendix A for complete description of station names and field identifers). Error for duplicate samples is difference in values divided by 2.  </t>
    </r>
    <r>
      <rPr>
        <b/>
        <sz val="9"/>
        <color indexed="8"/>
        <rFont val="Calibri"/>
        <family val="2"/>
      </rPr>
      <t>Abbreviations:</t>
    </r>
    <r>
      <rPr>
        <sz val="9"/>
        <color indexed="8"/>
        <rFont val="Calibri"/>
        <family val="2"/>
      </rPr>
      <t xml:space="preserve"> µmol/dwg, micromole per gram dry weight; I, identical to the lowest reporting digit; RPDev, relative percent deviation]</t>
    </r>
  </si>
  <si>
    <r>
      <t xml:space="preserve">[BI, Budd inlet; BNC, SI, Sinclair Inlet; BNC, Bremerton naval complex (see Appendix A for complete description of station names and field identifers).  </t>
    </r>
    <r>
      <rPr>
        <b/>
        <sz val="9"/>
        <color indexed="8"/>
        <rFont val="Calibri"/>
        <family val="2"/>
      </rPr>
      <t>Sample number:</t>
    </r>
    <r>
      <rPr>
        <sz val="9"/>
        <color indexed="8"/>
        <rFont val="Calibri"/>
        <family val="2"/>
      </rPr>
      <t xml:space="preserve"> A1 is the first sample of porewater taken from centrifuged sediment of core A, A2 is the second sample of porewater take from centrifuged sediment from core A.  Same numbering for core B. </t>
    </r>
    <r>
      <rPr>
        <b/>
        <sz val="9"/>
        <color indexed="8"/>
        <rFont val="Calibri"/>
        <family val="2"/>
      </rPr>
      <t xml:space="preserve">Abbreviations: </t>
    </r>
    <r>
      <rPr>
        <sz val="9"/>
        <color indexed="8"/>
        <rFont val="Calibri"/>
        <family val="2"/>
      </rPr>
      <t>mg/L, milligrams per liter; N, nitrogen; P, phosphorous; RPD, Relativr percent difference; I, duplicate values are identical to the lowest reporting digit. ]</t>
    </r>
  </si>
  <si>
    <r>
      <t xml:space="preserve">[Replicate samples of 0-2 centimeters of surface sediment. HH, Holmes Harbor; SI, Sinclair Inlet; CZ; BNC, Bremerton naval complex (see Appendix A for complete description of station names and field identifers). Error for two samples is equal to difference between values divided by 2.  </t>
    </r>
    <r>
      <rPr>
        <sz val="9"/>
        <color indexed="10"/>
        <rFont val="Calibri"/>
        <family val="2"/>
      </rPr>
      <t xml:space="preserve"> </t>
    </r>
    <r>
      <rPr>
        <b/>
        <sz val="9"/>
        <color indexed="8"/>
        <rFont val="Calibri"/>
        <family val="2"/>
      </rPr>
      <t>Abbreviations:</t>
    </r>
    <r>
      <rPr>
        <sz val="9"/>
        <color indexed="8"/>
        <rFont val="Calibri"/>
        <family val="2"/>
      </rPr>
      <t xml:space="preserve"> Rep, replicate; ng/gdw, nanogram per gram dry weight;  RPDev, relatvie percent deviation; RPD, relative percent difference; NA, not applicable; I, Identical to the lowest reporting digit; —, not applicable]</t>
    </r>
  </si>
  <si>
    <t>ng/gdw</t>
  </si>
  <si>
    <t>Organic Carbon, percentage by dry weight of sediment</t>
  </si>
  <si>
    <t>Dissolved organic carbon (mg/L)</t>
  </si>
  <si>
    <t>WIM158BBA</t>
  </si>
  <si>
    <t>Bottle Number</t>
  </si>
  <si>
    <t>QA WA WSC PURELAB ULTRA PURE</t>
  </si>
  <si>
    <t>471516122262202</t>
  </si>
  <si>
    <t xml:space="preserve">Duplicate samples composited from two sest of 15 centrifuge tubes </t>
  </si>
  <si>
    <t>Laboratory duplicates of composited samples (2008-2009)</t>
  </si>
  <si>
    <r>
      <t xml:space="preserve">[Replicate samples of 0-2 centimeters of surface sediment. HH, Holmes Harbor; SI, Sinclair Inlet; CZ; BNC, Bremerton naval complex (see Appendix A for complete description of station names and field identifers). Error is difference of duplicate values divided by 2.   </t>
    </r>
    <r>
      <rPr>
        <b/>
        <sz val="9"/>
        <color indexed="8"/>
        <rFont val="Calibri"/>
        <family val="2"/>
      </rPr>
      <t xml:space="preserve">Abbreviations: </t>
    </r>
    <r>
      <rPr>
        <sz val="9"/>
        <color indexed="8"/>
        <rFont val="Calibri"/>
        <family val="2"/>
      </rPr>
      <t xml:space="preserve"> Rep, replicate; ng/gdw; nanogram per gram dry weight; RPDev, relative percent deviation;RPD, relative percien difference;  I, Identical to the lowest reporting digit; '--, not analyzed]</t>
    </r>
  </si>
  <si>
    <t>JD278BBA</t>
  </si>
  <si>
    <t>Appendix C.  Laboratory replicates of  mercury, organic carbon, and selected trace metals in porewaters of sediment reduction-oxidation core samples, Methylation and Bioaccumulation Project, Sinlcair Inlet, Washington, August 2008.</t>
  </si>
  <si>
    <r>
      <t xml:space="preserve">[BI, Budd inlet; BNC, SI, Sinclair Inlet; BNC, Bremerton naval complex (see Appendix A for complete description of station names and field identifers). </t>
    </r>
    <r>
      <rPr>
        <b/>
        <sz val="9"/>
        <color indexed="8"/>
        <rFont val="Calibri"/>
        <family val="2"/>
      </rPr>
      <t>Sample number:</t>
    </r>
    <r>
      <rPr>
        <sz val="9"/>
        <color indexed="8"/>
        <rFont val="Calibri"/>
        <family val="2"/>
      </rPr>
      <t xml:space="preserve"> A1 is the first sample of porewater taken from centrifuged sediment of core A. A2 is the second sample of porewater take from centrifuged sediment from core A.  Same numbering for core B. </t>
    </r>
    <r>
      <rPr>
        <b/>
        <sz val="9"/>
        <color indexed="8"/>
        <rFont val="Calibri"/>
        <family val="2"/>
      </rPr>
      <t xml:space="preserve">Abbreviations: </t>
    </r>
    <r>
      <rPr>
        <sz val="9"/>
        <color indexed="8"/>
        <rFont val="Calibri"/>
        <family val="2"/>
      </rPr>
      <t xml:space="preserve"> µg/L, micrograms per liter; RPD, relative percent difference; &lt;, less than]</t>
    </r>
  </si>
  <si>
    <r>
      <t xml:space="preserve">[Replicate samples of 0-2 centimeters of surface sediment. HH, Holmes Harbor; SI, Sinclair Inlet; CZ; BNC, Bremerton naval complex (see Appendix A for complete description of station names and field identifers).  Relative Percent Difference for Interlaboratory Comparison is  defined as the percentage that the National Research Program result is greater than that of the Wisconsin Mercury Research Laboratory. </t>
    </r>
    <r>
      <rPr>
        <b/>
        <sz val="9"/>
        <rFont val="Calibri"/>
        <family val="2"/>
        <scheme val="minor"/>
      </rPr>
      <t>Abbreviations:</t>
    </r>
    <r>
      <rPr>
        <sz val="9"/>
        <rFont val="Calibri"/>
        <family val="2"/>
        <scheme val="minor"/>
      </rPr>
      <t xml:space="preserve"> WMRL, Wisconsin Mercury Research Laboratory; NRP, National Research Program; ng/gdw, nanogram per gram dry weight; NA, not applicable; —, not applicable]</t>
    </r>
  </si>
  <si>
    <t>µgmol/gdw</t>
  </si>
  <si>
    <r>
      <t>[</t>
    </r>
    <r>
      <rPr>
        <sz val="9"/>
        <color indexed="8"/>
        <rFont val="Calibri"/>
        <family val="2"/>
      </rPr>
      <t xml:space="preserve">HH, Holmes Harbor; LB, Liberty Bay; BI, Budd Inlet; SI, Sinclair Inlet; BNC, Bremerton naval complex (see Appendix A for complete description of station names and field identifers). Error: difference in duplicate values divided by 2.  Bolded values are averages of laboratory duplicates.  </t>
    </r>
    <r>
      <rPr>
        <b/>
        <sz val="9"/>
        <color indexed="8"/>
        <rFont val="Calibri"/>
        <family val="2"/>
      </rPr>
      <t>Abbreviations:</t>
    </r>
    <r>
      <rPr>
        <sz val="9"/>
        <color indexed="8"/>
        <rFont val="Calibri"/>
        <family val="2"/>
      </rPr>
      <t xml:space="preserve"> NRP; National Research Program; WMRL, Wisconsin Mercury Research Laboroatory; g/cm3, grams per cubic centimeter; ml, milliliters; RPDev, relative percent deviation; I, values of duplicate laboratory measurements are identical to the last digit of the reporting level.  Values in bold are laboratory duplicates taken form the same box core.  Difference for interlaboratory comparison is the percent that the value for the WMRL is higher than the NRP value.  A negative value for difference means that the WMRL value is lower than the NRP value]</t>
    </r>
  </si>
  <si>
    <t xml:space="preserve">Methylation Production Potential rate (ng/gdw/day)
</t>
  </si>
  <si>
    <r>
      <t xml:space="preserve">[LB, Liberty Bay; BI, Budd Inlet; SI, Sinclair Inlet; CZ, convergence zone; BNC, Bremerton naval complex (see Appendix A for complete description of station names and field identifers).  Error for duplicate samples is difference in two values divided by 2.   </t>
    </r>
    <r>
      <rPr>
        <b/>
        <sz val="9"/>
        <color indexed="8"/>
        <rFont val="Calibri"/>
        <family val="2"/>
      </rPr>
      <t xml:space="preserve">Abbreviations: </t>
    </r>
    <r>
      <rPr>
        <sz val="9"/>
        <color indexed="8"/>
        <rFont val="Calibri"/>
        <family val="2"/>
      </rPr>
      <t>RPDev</t>
    </r>
    <r>
      <rPr>
        <b/>
        <sz val="9"/>
        <color indexed="8"/>
        <rFont val="Calibri"/>
        <family val="2"/>
      </rPr>
      <t>,</t>
    </r>
    <r>
      <rPr>
        <sz val="9"/>
        <color indexed="8"/>
        <rFont val="Calibri"/>
        <family val="2"/>
      </rPr>
      <t xml:space="preserve"> relative percent deviation which is the error divided by the average; ng/gdw/day, nanograms per gram dry weight per day]</t>
    </r>
  </si>
  <si>
    <t>0.5 M HCl extraction; colorimetric determination of Fe(II)</t>
  </si>
  <si>
    <t>8.0-17.0</t>
  </si>
  <si>
    <t>mg Fe(II) / g dry sediment</t>
  </si>
  <si>
    <t>Dithionite extraction; reduction to Fe(II), colorimetric determination of Fe(II)</t>
  </si>
  <si>
    <t>13.6-31.7</t>
  </si>
  <si>
    <t>CRM IAEA-405</t>
  </si>
  <si>
    <t>ng</t>
  </si>
  <si>
    <t xml:space="preserve">Isotope Dilution ICP-MS </t>
  </si>
  <si>
    <r>
      <t>hot acid distillation; colorimetric determination of H</t>
    </r>
    <r>
      <rPr>
        <vertAlign val="subscript"/>
        <sz val="10"/>
        <rFont val="Calibri"/>
        <family val="2"/>
      </rPr>
      <t>2</t>
    </r>
    <r>
      <rPr>
        <sz val="10"/>
        <rFont val="Calibri"/>
        <family val="2"/>
      </rPr>
      <t>S</t>
    </r>
  </si>
  <si>
    <r>
      <t>hot acid / Cr(II)-reduction, distillation; colorimetric determination of H</t>
    </r>
    <r>
      <rPr>
        <vertAlign val="subscript"/>
        <sz val="10"/>
        <rFont val="Calibri"/>
        <family val="2"/>
      </rPr>
      <t>2</t>
    </r>
    <r>
      <rPr>
        <sz val="10"/>
        <rFont val="Calibri"/>
        <family val="2"/>
      </rPr>
      <t>S</t>
    </r>
  </si>
  <si>
    <r>
      <t>Acid Extractable Ferrous Iron (Fe(II)</t>
    </r>
    <r>
      <rPr>
        <vertAlign val="subscript"/>
        <sz val="10"/>
        <rFont val="Calibri"/>
        <family val="2"/>
      </rPr>
      <t>AE</t>
    </r>
    <r>
      <rPr>
        <sz val="10"/>
        <rFont val="Calibri"/>
        <family val="2"/>
      </rPr>
      <t>)</t>
    </r>
  </si>
  <si>
    <r>
      <t>Crystalline Ferric Iron (Fe(III)</t>
    </r>
    <r>
      <rPr>
        <vertAlign val="subscript"/>
        <sz val="10"/>
        <rFont val="Calibri"/>
        <family val="2"/>
      </rPr>
      <t>c</t>
    </r>
    <r>
      <rPr>
        <sz val="1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</si>
</sst>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mm/dd/yy;@"/>
    <numFmt numFmtId="165" formatCode="0.0"/>
    <numFmt numFmtId="166" formatCode="mm\-dd\-yy"/>
    <numFmt numFmtId="167" formatCode=".0"/>
    <numFmt numFmtId="168" formatCode="0.000"/>
    <numFmt numFmtId="169" formatCode="\&lt;\ 0"/>
    <numFmt numFmtId="170" formatCode="\&lt;\ 0.00"/>
    <numFmt numFmtId="171" formatCode="[$-409]mmmm\ d\,\ yyyy;@"/>
    <numFmt numFmtId="172" formatCode="0.0000"/>
    <numFmt numFmtId="173" formatCode="mm\-yy"/>
    <numFmt numFmtId="174" formatCode="0000"/>
    <numFmt numFmtId="175" formatCode="[$-409]d\-mmm\-yy;@"/>
    <numFmt numFmtId="176" formatCode="dd\-mmm\-yy"/>
    <numFmt numFmtId="177" formatCode=".00"/>
    <numFmt numFmtId="178" formatCode="mmm\ d\ yyyy"/>
  </numFmts>
  <fonts count="50" x14ac:knownFonts="1">
    <font>
      <sz val="11"/>
      <color theme="1"/>
      <name val="Calibri"/>
      <family val="2"/>
      <scheme val="minor"/>
    </font>
    <font>
      <sz val="11"/>
      <color indexed="8"/>
      <name val="Calibri"/>
      <family val="2"/>
    </font>
    <font>
      <b/>
      <sz val="12"/>
      <color indexed="8"/>
      <name val="Calibri"/>
      <family val="2"/>
    </font>
    <font>
      <sz val="10"/>
      <color indexed="8"/>
      <name val="Calibri"/>
      <family val="2"/>
    </font>
    <font>
      <b/>
      <sz val="9"/>
      <color indexed="8"/>
      <name val="Calibri"/>
      <family val="2"/>
    </font>
    <font>
      <sz val="9"/>
      <color indexed="8"/>
      <name val="Calibri"/>
      <family val="2"/>
    </font>
    <font>
      <b/>
      <sz val="10"/>
      <color indexed="8"/>
      <name val="Calibri"/>
      <family val="2"/>
    </font>
    <font>
      <b/>
      <sz val="10"/>
      <name val="Calibri"/>
      <family val="2"/>
    </font>
    <font>
      <sz val="10"/>
      <name val="Calibri"/>
      <family val="2"/>
    </font>
    <font>
      <sz val="9"/>
      <name val="Calibri"/>
      <family val="2"/>
    </font>
    <font>
      <b/>
      <sz val="9"/>
      <name val="Calibri"/>
      <family val="2"/>
    </font>
    <font>
      <sz val="9"/>
      <color indexed="8"/>
      <name val="Arial"/>
      <family val="2"/>
    </font>
    <font>
      <sz val="10"/>
      <name val="Arial"/>
      <family val="2"/>
    </font>
    <font>
      <sz val="12"/>
      <color indexed="8"/>
      <name val="Calibri"/>
      <family val="2"/>
    </font>
    <font>
      <b/>
      <sz val="11"/>
      <color indexed="8"/>
      <name val="Calibri"/>
      <family val="2"/>
    </font>
    <font>
      <vertAlign val="subscript"/>
      <sz val="9"/>
      <color indexed="8"/>
      <name val="Calibri"/>
      <family val="2"/>
    </font>
    <font>
      <vertAlign val="subscript"/>
      <sz val="10"/>
      <color indexed="8"/>
      <name val="Calibri"/>
      <family val="2"/>
    </font>
    <font>
      <b/>
      <vertAlign val="subscript"/>
      <sz val="10"/>
      <color indexed="8"/>
      <name val="Calibri"/>
      <family val="2"/>
    </font>
    <font>
      <vertAlign val="subscript"/>
      <sz val="10"/>
      <name val="Calibri"/>
      <family val="2"/>
    </font>
    <font>
      <sz val="10"/>
      <color indexed="10"/>
      <name val="Arial"/>
      <family val="2"/>
    </font>
    <font>
      <b/>
      <vertAlign val="superscript"/>
      <sz val="9"/>
      <color indexed="8"/>
      <name val="Calibri"/>
      <family val="2"/>
    </font>
    <font>
      <b/>
      <vertAlign val="superscript"/>
      <sz val="10"/>
      <color indexed="8"/>
      <name val="Calibri"/>
      <family val="2"/>
    </font>
    <font>
      <sz val="9"/>
      <color indexed="8"/>
      <name val="Calibri"/>
      <family val="2"/>
    </font>
    <font>
      <sz val="10"/>
      <color indexed="8"/>
      <name val="Arial"/>
      <family val="2"/>
    </font>
    <font>
      <sz val="10"/>
      <color indexed="8"/>
      <name val="Calibri"/>
      <family val="2"/>
    </font>
    <font>
      <sz val="11"/>
      <color indexed="8"/>
      <name val="Calibri"/>
      <family val="2"/>
    </font>
    <font>
      <sz val="9"/>
      <name val="Arial"/>
      <family val="2"/>
    </font>
    <font>
      <sz val="10"/>
      <color indexed="63"/>
      <name val="Calibri"/>
      <family val="2"/>
    </font>
    <font>
      <b/>
      <sz val="11"/>
      <name val="Calibri"/>
      <family val="2"/>
    </font>
    <font>
      <sz val="11"/>
      <color indexed="8"/>
      <name val="Calibri"/>
      <family val="2"/>
    </font>
    <font>
      <vertAlign val="superscript"/>
      <sz val="9"/>
      <color indexed="8"/>
      <name val="Calibri"/>
      <family val="2"/>
    </font>
    <font>
      <sz val="10"/>
      <color indexed="8"/>
      <name val="Cambria"/>
      <family val="1"/>
    </font>
    <font>
      <sz val="10"/>
      <name val="Cambria"/>
      <family val="1"/>
    </font>
    <font>
      <b/>
      <sz val="10"/>
      <color indexed="8"/>
      <name val="Arial"/>
      <family val="2"/>
    </font>
    <font>
      <sz val="10"/>
      <color indexed="8"/>
      <name val="Calibri"/>
      <family val="2"/>
    </font>
    <font>
      <sz val="10"/>
      <color indexed="8"/>
      <name val="Calibri"/>
      <family val="2"/>
    </font>
    <font>
      <sz val="11"/>
      <name val="Calibri"/>
      <family val="2"/>
    </font>
    <font>
      <b/>
      <sz val="12"/>
      <name val="Calibri"/>
      <family val="2"/>
    </font>
    <font>
      <sz val="9"/>
      <color indexed="10"/>
      <name val="Calibri"/>
      <family val="2"/>
    </font>
    <font>
      <b/>
      <sz val="9"/>
      <name val="Arial"/>
      <family val="2"/>
    </font>
    <font>
      <sz val="9"/>
      <color indexed="8"/>
      <name val="Times New Roman"/>
      <family val="1"/>
    </font>
    <font>
      <sz val="10"/>
      <color indexed="8"/>
      <name val="Calibri"/>
      <family val="2"/>
      <scheme val="minor"/>
    </font>
    <font>
      <b/>
      <vertAlign val="superscript"/>
      <sz val="9"/>
      <name val="Calibri"/>
      <family val="2"/>
    </font>
    <font>
      <sz val="10"/>
      <color rgb="FFFFFF00"/>
      <name val="Calibri"/>
      <family val="2"/>
    </font>
    <font>
      <b/>
      <sz val="11"/>
      <name val="Calibri"/>
      <family val="2"/>
      <scheme val="minor"/>
    </font>
    <font>
      <sz val="9"/>
      <name val="Calibri"/>
      <family val="2"/>
      <scheme val="minor"/>
    </font>
    <font>
      <b/>
      <sz val="9"/>
      <name val="Calibri"/>
      <family val="2"/>
      <scheme val="minor"/>
    </font>
    <font>
      <strike/>
      <sz val="10"/>
      <name val="Calibri"/>
      <family val="2"/>
    </font>
    <font>
      <sz val="11"/>
      <name val="Calibri"/>
      <family val="2"/>
      <scheme val="minor"/>
    </font>
    <font>
      <sz val="10"/>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859">
    <xf numFmtId="0" fontId="0" fillId="0" borderId="0" xfId="0"/>
    <xf numFmtId="0" fontId="2" fillId="0" borderId="0" xfId="0" applyFont="1" applyAlignment="1">
      <alignment horizontal="left" wrapText="1"/>
    </xf>
    <xf numFmtId="0" fontId="3" fillId="0" borderId="0" xfId="0" applyFont="1" applyAlignment="1">
      <alignment horizontal="center" vertical="center"/>
    </xf>
    <xf numFmtId="0" fontId="2" fillId="0" borderId="0" xfId="0" applyFont="1" applyAlignment="1">
      <alignment wrapText="1"/>
    </xf>
    <xf numFmtId="164" fontId="2" fillId="0" borderId="0" xfId="0" applyNumberFormat="1" applyFont="1" applyAlignment="1">
      <alignment horizontal="left" wrapText="1"/>
    </xf>
    <xf numFmtId="2" fontId="2" fillId="0" borderId="0" xfId="0" applyNumberFormat="1" applyFont="1" applyAlignment="1">
      <alignment horizontal="left" wrapText="1"/>
    </xf>
    <xf numFmtId="2" fontId="3" fillId="0" borderId="0" xfId="0" applyNumberFormat="1" applyFont="1" applyAlignment="1"/>
    <xf numFmtId="0" fontId="5" fillId="0" borderId="0" xfId="0" applyFont="1" applyAlignment="1">
      <alignment horizontal="left" vertical="center" wrapText="1"/>
    </xf>
    <xf numFmtId="0" fontId="3" fillId="0" borderId="0" xfId="0" applyFont="1" applyFill="1" applyBorder="1" applyAlignment="1">
      <alignment horizontal="center" vertical="center"/>
    </xf>
    <xf numFmtId="0" fontId="6" fillId="0" borderId="0" xfId="0" applyNumberFormat="1" applyFont="1" applyFill="1" applyBorder="1" applyAlignment="1">
      <alignment horizontal="center" vertical="center" wrapText="1"/>
    </xf>
    <xf numFmtId="49" fontId="3" fillId="0" borderId="0" xfId="0" applyNumberFormat="1" applyFont="1" applyAlignment="1">
      <alignment horizontal="center" vertical="center"/>
    </xf>
    <xf numFmtId="164"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5"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165" fontId="7" fillId="0" borderId="0" xfId="0" applyNumberFormat="1" applyFont="1" applyFill="1" applyBorder="1" applyAlignment="1">
      <alignment horizontal="left" vertical="center"/>
    </xf>
    <xf numFmtId="164" fontId="7" fillId="0" borderId="0" xfId="0" applyNumberFormat="1" applyFont="1" applyBorder="1" applyAlignment="1">
      <alignment horizontal="center" vertical="center"/>
    </xf>
    <xf numFmtId="1" fontId="7" fillId="0" borderId="0" xfId="0" applyNumberFormat="1"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165" fontId="7" fillId="0" borderId="0" xfId="0" applyNumberFormat="1" applyFont="1" applyFill="1" applyBorder="1" applyAlignment="1">
      <alignment horizontal="center" vertical="center"/>
    </xf>
    <xf numFmtId="0" fontId="0" fillId="0" borderId="0" xfId="0" applyAlignment="1">
      <alignment wrapText="1"/>
    </xf>
    <xf numFmtId="0" fontId="8" fillId="0" borderId="0" xfId="0" applyFont="1"/>
    <xf numFmtId="0" fontId="2" fillId="0" borderId="0" xfId="0" applyFont="1" applyAlignment="1">
      <alignment horizontal="center" wrapText="1"/>
    </xf>
    <xf numFmtId="0" fontId="8" fillId="0" borderId="0" xfId="0" applyFont="1" applyAlignment="1"/>
    <xf numFmtId="164" fontId="8" fillId="0" borderId="0" xfId="0" applyNumberFormat="1" applyFont="1"/>
    <xf numFmtId="0" fontId="8" fillId="0" borderId="0" xfId="0" applyFont="1" applyAlignment="1">
      <alignment horizontal="center"/>
    </xf>
    <xf numFmtId="0" fontId="8" fillId="0" borderId="0" xfId="0" applyFont="1" applyAlignment="1">
      <alignment horizontal="center" vertical="center"/>
    </xf>
    <xf numFmtId="0" fontId="7" fillId="0" borderId="2" xfId="0" applyFont="1" applyBorder="1" applyAlignment="1">
      <alignment horizontal="center" vertic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65" fontId="8" fillId="0" borderId="0" xfId="0" applyNumberFormat="1" applyFont="1" applyAlignment="1">
      <alignment horizontal="center"/>
    </xf>
    <xf numFmtId="164" fontId="8" fillId="0" borderId="1" xfId="0" applyNumberFormat="1" applyFont="1" applyBorder="1"/>
    <xf numFmtId="1" fontId="8" fillId="0" borderId="1" xfId="0" applyNumberFormat="1" applyFont="1" applyBorder="1" applyAlignment="1">
      <alignment horizontal="center"/>
    </xf>
    <xf numFmtId="1" fontId="8" fillId="0" borderId="1" xfId="0" applyNumberFormat="1" applyFont="1" applyBorder="1" applyAlignment="1">
      <alignment horizontal="center" vertical="center"/>
    </xf>
    <xf numFmtId="0" fontId="5" fillId="0" borderId="0" xfId="0" applyFont="1"/>
    <xf numFmtId="0" fontId="5" fillId="0" borderId="0" xfId="0" applyFont="1" applyAlignment="1">
      <alignment horizontal="center"/>
    </xf>
    <xf numFmtId="0" fontId="5" fillId="0" borderId="0" xfId="0" applyFont="1" applyAlignment="1">
      <alignment horizontal="left"/>
    </xf>
    <xf numFmtId="166" fontId="5" fillId="0" borderId="0" xfId="0" applyNumberFormat="1" applyFont="1"/>
    <xf numFmtId="165" fontId="5" fillId="0" borderId="0" xfId="0" applyNumberFormat="1" applyFont="1" applyAlignment="1">
      <alignment horizontal="center"/>
    </xf>
    <xf numFmtId="165" fontId="4" fillId="0" borderId="0" xfId="0" applyNumberFormat="1" applyFont="1" applyBorder="1" applyAlignment="1">
      <alignment horizontal="center" vertical="center"/>
    </xf>
    <xf numFmtId="0" fontId="5" fillId="0" borderId="0" xfId="0" applyFont="1" applyBorder="1"/>
    <xf numFmtId="165" fontId="5" fillId="0" borderId="0" xfId="0" applyNumberFormat="1" applyFont="1" applyAlignment="1">
      <alignment horizontal="center" vertical="center"/>
    </xf>
    <xf numFmtId="0" fontId="4" fillId="0" borderId="0" xfId="0" applyFont="1" applyAlignment="1">
      <alignment wrapText="1"/>
    </xf>
    <xf numFmtId="165" fontId="5" fillId="0" borderId="0" xfId="0" applyNumberFormat="1" applyFont="1" applyBorder="1" applyAlignment="1">
      <alignment horizontal="center" vertical="center"/>
    </xf>
    <xf numFmtId="165" fontId="7" fillId="0" borderId="0" xfId="0" applyNumberFormat="1" applyFont="1" applyFill="1" applyBorder="1" applyAlignment="1">
      <alignment horizontal="right" vertical="center"/>
    </xf>
    <xf numFmtId="0" fontId="3" fillId="0" borderId="0" xfId="0" applyFont="1" applyFill="1" applyAlignment="1">
      <alignment horizontal="center" vertical="center"/>
    </xf>
    <xf numFmtId="0" fontId="6" fillId="0" borderId="3" xfId="0" applyFont="1" applyBorder="1" applyAlignment="1">
      <alignment horizontal="center"/>
    </xf>
    <xf numFmtId="0" fontId="3" fillId="0" borderId="0" xfId="0" applyFont="1" applyAlignment="1">
      <alignment wrapText="1"/>
    </xf>
    <xf numFmtId="0" fontId="3" fillId="0" borderId="0" xfId="0" applyFont="1"/>
    <xf numFmtId="166" fontId="3" fillId="0" borderId="0" xfId="0" applyNumberFormat="1" applyFont="1"/>
    <xf numFmtId="172" fontId="3" fillId="0" borderId="0" xfId="0" applyNumberFormat="1" applyFont="1" applyFill="1"/>
    <xf numFmtId="172" fontId="3" fillId="0" borderId="0" xfId="0" applyNumberFormat="1" applyFont="1" applyFill="1" applyAlignment="1">
      <alignment horizontal="center"/>
    </xf>
    <xf numFmtId="0" fontId="5" fillId="0" borderId="0" xfId="0" applyFont="1" applyAlignment="1">
      <alignment wrapText="1"/>
    </xf>
    <xf numFmtId="0" fontId="3" fillId="0" borderId="0" xfId="0" applyFont="1" applyBorder="1" applyAlignment="1">
      <alignment horizontal="center" vertical="center"/>
    </xf>
    <xf numFmtId="172" fontId="6" fillId="0" borderId="1" xfId="0" applyNumberFormat="1" applyFont="1" applyFill="1" applyBorder="1" applyAlignment="1">
      <alignment horizontal="center" vertical="center"/>
    </xf>
    <xf numFmtId="172" fontId="3" fillId="0" borderId="1" xfId="0" applyNumberFormat="1" applyFont="1" applyFill="1" applyBorder="1" applyAlignment="1">
      <alignment horizontal="center"/>
    </xf>
    <xf numFmtId="0" fontId="3" fillId="0" borderId="0" xfId="0" applyFont="1" applyAlignment="1">
      <alignment horizontal="center"/>
    </xf>
    <xf numFmtId="1" fontId="3" fillId="0" borderId="0" xfId="0" applyNumberFormat="1" applyFont="1" applyAlignment="1">
      <alignment horizontal="center"/>
    </xf>
    <xf numFmtId="165" fontId="3" fillId="0" borderId="0" xfId="0" applyNumberFormat="1" applyFont="1" applyAlignment="1">
      <alignment horizontal="center"/>
    </xf>
    <xf numFmtId="166" fontId="6" fillId="0" borderId="0" xfId="0" applyNumberFormat="1" applyFont="1" applyBorder="1" applyAlignment="1">
      <alignment horizontal="center" vertical="center"/>
    </xf>
    <xf numFmtId="1" fontId="6"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3" fillId="0" borderId="0" xfId="0" applyFont="1" applyAlignment="1">
      <alignment horizontal="left"/>
    </xf>
    <xf numFmtId="1" fontId="7" fillId="0" borderId="0" xfId="0" applyNumberFormat="1" applyFont="1" applyBorder="1" applyAlignment="1">
      <alignment horizontal="center" vertical="center" wrapText="1"/>
    </xf>
    <xf numFmtId="166"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 fontId="3" fillId="0" borderId="0" xfId="0" applyNumberFormat="1" applyFont="1" applyBorder="1" applyAlignment="1">
      <alignment horizontal="center" vertical="center"/>
    </xf>
    <xf numFmtId="0" fontId="3" fillId="0" borderId="0" xfId="0" applyFont="1" applyBorder="1" applyAlignment="1">
      <alignment horizontal="left" vertical="center"/>
    </xf>
    <xf numFmtId="166" fontId="3" fillId="0" borderId="0" xfId="0" applyNumberFormat="1" applyFont="1" applyBorder="1" applyAlignment="1">
      <alignment horizontal="center" vertical="center"/>
    </xf>
    <xf numFmtId="1" fontId="8" fillId="0" borderId="0" xfId="0" applyNumberFormat="1" applyFont="1" applyFill="1" applyBorder="1" applyAlignment="1">
      <alignment horizontal="center" vertical="center"/>
    </xf>
    <xf numFmtId="166" fontId="3" fillId="0" borderId="1" xfId="0" applyNumberFormat="1" applyFont="1" applyBorder="1" applyAlignment="1">
      <alignment horizontal="center" vertical="center"/>
    </xf>
    <xf numFmtId="1" fontId="8" fillId="0" borderId="1" xfId="0" applyNumberFormat="1" applyFont="1" applyFill="1" applyBorder="1" applyAlignment="1">
      <alignment horizontal="center" vertical="center"/>
    </xf>
    <xf numFmtId="0" fontId="3" fillId="0" borderId="0" xfId="0" applyFont="1" applyBorder="1"/>
    <xf numFmtId="0" fontId="3" fillId="0" borderId="0" xfId="0" applyFont="1" applyBorder="1" applyAlignment="1">
      <alignment horizontal="left"/>
    </xf>
    <xf numFmtId="166" fontId="3" fillId="0" borderId="0" xfId="0" applyNumberFormat="1" applyFont="1" applyBorder="1"/>
    <xf numFmtId="0" fontId="3" fillId="0" borderId="0" xfId="0" applyFont="1" applyBorder="1" applyAlignment="1">
      <alignment horizontal="center"/>
    </xf>
    <xf numFmtId="165" fontId="3" fillId="0" borderId="0" xfId="0" applyNumberFormat="1" applyFont="1" applyBorder="1" applyAlignment="1">
      <alignment horizontal="center"/>
    </xf>
    <xf numFmtId="2" fontId="3" fillId="0" borderId="0" xfId="0" applyNumberFormat="1" applyFont="1" applyBorder="1" applyAlignment="1">
      <alignment horizontal="center"/>
    </xf>
    <xf numFmtId="1" fontId="3" fillId="0" borderId="0" xfId="0" applyNumberFormat="1" applyFont="1" applyBorder="1" applyAlignment="1">
      <alignment horizontal="center"/>
    </xf>
    <xf numFmtId="49" fontId="3" fillId="0" borderId="0" xfId="0" applyNumberFormat="1" applyFont="1"/>
    <xf numFmtId="49" fontId="3" fillId="0" borderId="0" xfId="0" applyNumberFormat="1" applyFont="1" applyBorder="1"/>
    <xf numFmtId="49" fontId="6" fillId="0" borderId="0" xfId="0" applyNumberFormat="1" applyFont="1" applyAlignment="1">
      <alignment horizontal="center" vertical="center"/>
    </xf>
    <xf numFmtId="166"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4" xfId="0" applyFont="1" applyBorder="1" applyAlignment="1">
      <alignment horizontal="center" vertical="center"/>
    </xf>
    <xf numFmtId="166" fontId="6" fillId="0" borderId="1" xfId="0" applyNumberFormat="1" applyFont="1" applyBorder="1" applyAlignment="1">
      <alignment horizontal="center" wrapText="1"/>
    </xf>
    <xf numFmtId="49" fontId="6" fillId="0" borderId="1" xfId="0" applyNumberFormat="1" applyFont="1" applyBorder="1" applyAlignment="1">
      <alignment horizontal="center" wrapText="1"/>
    </xf>
    <xf numFmtId="0" fontId="6" fillId="0" borderId="1" xfId="0" applyFont="1" applyBorder="1" applyAlignment="1">
      <alignment horizontal="center" wrapText="1"/>
    </xf>
    <xf numFmtId="173" fontId="3" fillId="0" borderId="0" xfId="0" applyNumberFormat="1" applyFont="1" applyAlignment="1">
      <alignment horizontal="center" vertical="center"/>
    </xf>
    <xf numFmtId="0" fontId="3" fillId="0" borderId="0" xfId="6" applyNumberFormat="1" applyFont="1" applyFill="1" applyBorder="1" applyAlignment="1">
      <alignment horizontal="center" vertical="center"/>
    </xf>
    <xf numFmtId="2" fontId="3" fillId="0" borderId="0" xfId="6" applyNumberFormat="1" applyFont="1" applyFill="1" applyBorder="1" applyAlignment="1">
      <alignment horizontal="center" vertical="center"/>
    </xf>
    <xf numFmtId="168" fontId="3" fillId="0" borderId="0" xfId="0" applyNumberFormat="1" applyFont="1" applyAlignment="1">
      <alignment horizontal="center" vertical="center"/>
    </xf>
    <xf numFmtId="0" fontId="8" fillId="0" borderId="0"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168"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7" fillId="0" borderId="3" xfId="0" applyFont="1" applyFill="1" applyBorder="1" applyAlignment="1">
      <alignment horizontal="center" wrapText="1"/>
    </xf>
    <xf numFmtId="0" fontId="0" fillId="0" borderId="0" xfId="0" applyAlignment="1">
      <alignment horizontal="center"/>
    </xf>
    <xf numFmtId="166" fontId="6" fillId="0" borderId="4" xfId="0" applyNumberFormat="1" applyFont="1" applyBorder="1" applyAlignment="1">
      <alignment horizontal="center" wrapText="1"/>
    </xf>
    <xf numFmtId="165" fontId="7" fillId="0" borderId="5" xfId="0" applyNumberFormat="1" applyFont="1" applyFill="1" applyBorder="1" applyAlignment="1">
      <alignment horizontal="center" wrapText="1"/>
    </xf>
    <xf numFmtId="0" fontId="0" fillId="0" borderId="1" xfId="0" applyBorder="1"/>
    <xf numFmtId="0" fontId="0" fillId="0" borderId="1" xfId="0" applyBorder="1" applyAlignment="1">
      <alignment horizontal="center"/>
    </xf>
    <xf numFmtId="1" fontId="8" fillId="0" borderId="0" xfId="3" applyNumberFormat="1" applyFont="1" applyFill="1" applyBorder="1" applyAlignment="1">
      <alignment vertical="center"/>
    </xf>
    <xf numFmtId="2" fontId="8" fillId="0" borderId="0" xfId="1" applyNumberFormat="1" applyFont="1" applyFill="1" applyBorder="1" applyAlignment="1">
      <alignment horizontal="center" vertical="center"/>
    </xf>
    <xf numFmtId="166" fontId="0" fillId="0" borderId="0" xfId="0" applyNumberFormat="1"/>
    <xf numFmtId="0" fontId="0" fillId="0" borderId="0" xfId="0" applyBorder="1"/>
    <xf numFmtId="0" fontId="6" fillId="0" borderId="4" xfId="0" applyFont="1" applyBorder="1" applyAlignment="1">
      <alignment horizontal="center" wrapText="1"/>
    </xf>
    <xf numFmtId="0" fontId="6" fillId="0" borderId="0" xfId="0" applyFont="1" applyBorder="1" applyAlignment="1">
      <alignment horizontal="center"/>
    </xf>
    <xf numFmtId="49" fontId="3" fillId="0" borderId="0" xfId="0" applyNumberFormat="1" applyFont="1" applyBorder="1" applyAlignment="1" applyProtection="1">
      <alignment horizontal="center" vertical="center"/>
      <protection locked="0"/>
    </xf>
    <xf numFmtId="168" fontId="3" fillId="0" borderId="0" xfId="0" applyNumberFormat="1" applyFont="1" applyBorder="1" applyAlignment="1">
      <alignment horizontal="center" vertical="center"/>
    </xf>
    <xf numFmtId="166" fontId="3" fillId="0" borderId="0" xfId="0" applyNumberFormat="1" applyFont="1" applyAlignment="1">
      <alignment horizontal="center"/>
    </xf>
    <xf numFmtId="0" fontId="3" fillId="0" borderId="1" xfId="0" applyFont="1" applyBorder="1" applyAlignment="1">
      <alignment horizontal="center"/>
    </xf>
    <xf numFmtId="49" fontId="3" fillId="0" borderId="1" xfId="0" applyNumberFormat="1" applyFont="1" applyBorder="1" applyAlignment="1">
      <alignment horizontal="center"/>
    </xf>
    <xf numFmtId="0" fontId="6" fillId="0" borderId="0" xfId="0" applyFont="1" applyAlignment="1">
      <alignment wrapText="1"/>
    </xf>
    <xf numFmtId="49" fontId="3" fillId="0" borderId="0" xfId="0" applyNumberFormat="1" applyFont="1" applyAlignment="1" applyProtection="1">
      <alignment horizontal="center"/>
      <protection locked="0"/>
    </xf>
    <xf numFmtId="168" fontId="3" fillId="0" borderId="0" xfId="0" applyNumberFormat="1" applyFont="1" applyAlignment="1">
      <alignment horizontal="center"/>
    </xf>
    <xf numFmtId="0" fontId="0" fillId="0" borderId="0" xfId="0" applyAlignment="1">
      <alignment horizontal="left"/>
    </xf>
    <xf numFmtId="166" fontId="0" fillId="0" borderId="0" xfId="0" applyNumberFormat="1" applyAlignment="1">
      <alignment horizontal="center"/>
    </xf>
    <xf numFmtId="0" fontId="6" fillId="0" borderId="3" xfId="0" applyFont="1" applyBorder="1" applyAlignment="1">
      <alignment horizontal="center" wrapText="1"/>
    </xf>
    <xf numFmtId="166" fontId="6" fillId="0" borderId="3" xfId="0" applyNumberFormat="1" applyFont="1" applyBorder="1" applyAlignment="1">
      <alignment horizontal="center" wrapText="1"/>
    </xf>
    <xf numFmtId="0" fontId="3" fillId="0" borderId="0" xfId="0" applyFont="1" applyAlignment="1">
      <alignment horizontal="left" wrapText="1"/>
    </xf>
    <xf numFmtId="166" fontId="3" fillId="0" borderId="0" xfId="0" applyNumberFormat="1" applyFont="1" applyAlignment="1">
      <alignment horizontal="center" wrapText="1"/>
    </xf>
    <xf numFmtId="0" fontId="3" fillId="0" borderId="0" xfId="0" applyFont="1" applyAlignment="1">
      <alignment horizontal="center" wrapText="1"/>
    </xf>
    <xf numFmtId="0" fontId="6" fillId="0" borderId="0" xfId="0" applyFont="1" applyAlignment="1">
      <alignment horizontal="right"/>
    </xf>
    <xf numFmtId="49" fontId="6" fillId="0" borderId="0" xfId="0" applyNumberFormat="1" applyFont="1" applyBorder="1" applyAlignment="1">
      <alignment horizontal="center" wrapText="1"/>
    </xf>
    <xf numFmtId="0" fontId="6" fillId="0" borderId="0" xfId="0" applyFont="1" applyBorder="1" applyAlignment="1">
      <alignment horizontal="center" wrapText="1"/>
    </xf>
    <xf numFmtId="174" fontId="3" fillId="0" borderId="0" xfId="0" applyNumberFormat="1" applyFont="1" applyAlignment="1">
      <alignment horizontal="center"/>
    </xf>
    <xf numFmtId="166" fontId="8" fillId="0" borderId="0" xfId="0" applyNumberFormat="1" applyFont="1" applyAlignment="1">
      <alignment horizontal="center"/>
    </xf>
    <xf numFmtId="175" fontId="8" fillId="0" borderId="0" xfId="0" applyNumberFormat="1" applyFont="1" applyBorder="1" applyAlignment="1">
      <alignment horizontal="center"/>
    </xf>
    <xf numFmtId="15" fontId="8" fillId="0" borderId="0" xfId="0" applyNumberFormat="1" applyFont="1" applyAlignment="1">
      <alignment horizontal="center"/>
    </xf>
    <xf numFmtId="176" fontId="3" fillId="0" borderId="0" xfId="0" applyNumberFormat="1" applyFont="1" applyAlignment="1">
      <alignment horizontal="center"/>
    </xf>
    <xf numFmtId="0" fontId="6" fillId="0" borderId="0" xfId="0" applyFont="1" applyBorder="1" applyAlignment="1">
      <alignment horizontal="right"/>
    </xf>
    <xf numFmtId="166" fontId="3" fillId="0" borderId="0" xfId="0" applyNumberFormat="1" applyFont="1" applyBorder="1" applyAlignment="1">
      <alignment horizontal="center"/>
    </xf>
    <xf numFmtId="176" fontId="8" fillId="0" borderId="0" xfId="0" applyNumberFormat="1" applyFont="1" applyAlignment="1">
      <alignment horizontal="center"/>
    </xf>
    <xf numFmtId="17" fontId="3" fillId="0" borderId="0" xfId="0" applyNumberFormat="1" applyFont="1" applyAlignment="1">
      <alignment horizontal="center"/>
    </xf>
    <xf numFmtId="0" fontId="0" fillId="0" borderId="1" xfId="0" applyBorder="1" applyAlignment="1">
      <alignment horizontal="left"/>
    </xf>
    <xf numFmtId="166" fontId="0" fillId="0" borderId="1" xfId="0" applyNumberFormat="1" applyBorder="1" applyAlignment="1">
      <alignment horizontal="center"/>
    </xf>
    <xf numFmtId="0" fontId="3" fillId="0" borderId="0" xfId="0" applyFont="1" applyAlignment="1">
      <alignment horizontal="justify" wrapText="1"/>
    </xf>
    <xf numFmtId="166" fontId="3" fillId="0" borderId="0" xfId="0" applyNumberFormat="1" applyFont="1" applyAlignment="1">
      <alignment horizontal="justify" wrapText="1"/>
    </xf>
    <xf numFmtId="0" fontId="6" fillId="0" borderId="3" xfId="0" applyNumberFormat="1" applyFont="1" applyBorder="1" applyAlignment="1">
      <alignment horizontal="center" wrapText="1"/>
    </xf>
    <xf numFmtId="166" fontId="3" fillId="0" borderId="1" xfId="0" applyNumberFormat="1" applyFont="1" applyBorder="1" applyAlignment="1">
      <alignment horizontal="center"/>
    </xf>
    <xf numFmtId="0" fontId="3" fillId="0" borderId="1" xfId="0" applyNumberFormat="1" applyFont="1" applyBorder="1" applyAlignment="1">
      <alignment horizontal="center"/>
    </xf>
    <xf numFmtId="1" fontId="7" fillId="0" borderId="6" xfId="0" applyNumberFormat="1" applyFont="1" applyFill="1" applyBorder="1" applyAlignment="1">
      <alignment horizontal="center" wrapText="1"/>
    </xf>
    <xf numFmtId="0" fontId="6" fillId="0" borderId="7" xfId="0" applyFont="1" applyBorder="1" applyAlignment="1">
      <alignment horizontal="center" wrapText="1"/>
    </xf>
    <xf numFmtId="0" fontId="3" fillId="0" borderId="8" xfId="0" applyFont="1" applyBorder="1" applyAlignment="1">
      <alignment horizontal="left" wrapText="1"/>
    </xf>
    <xf numFmtId="0" fontId="0" fillId="0" borderId="0" xfId="0" applyBorder="1" applyAlignment="1">
      <alignment wrapText="1"/>
    </xf>
    <xf numFmtId="0" fontId="0" fillId="0" borderId="9" xfId="0" applyBorder="1" applyAlignment="1">
      <alignment wrapText="1"/>
    </xf>
    <xf numFmtId="0" fontId="0" fillId="0" borderId="8" xfId="0" applyBorder="1"/>
    <xf numFmtId="0" fontId="0" fillId="0" borderId="9" xfId="0" applyBorder="1"/>
    <xf numFmtId="0" fontId="3" fillId="0" borderId="8" xfId="0" applyFont="1" applyBorder="1" applyAlignment="1">
      <alignment horizontal="center"/>
    </xf>
    <xf numFmtId="164" fontId="3" fillId="0" borderId="0" xfId="0" applyNumberFormat="1" applyFont="1" applyBorder="1" applyAlignment="1">
      <alignment horizontal="center"/>
    </xf>
    <xf numFmtId="0" fontId="22" fillId="0" borderId="9" xfId="0" applyFont="1" applyBorder="1" applyAlignment="1">
      <alignment horizontal="center"/>
    </xf>
    <xf numFmtId="0" fontId="0" fillId="0" borderId="9" xfId="0" applyBorder="1" applyAlignment="1">
      <alignment horizontal="center"/>
    </xf>
    <xf numFmtId="49" fontId="3" fillId="0" borderId="0" xfId="0" applyNumberFormat="1" applyFont="1" applyBorder="1" applyAlignment="1">
      <alignment horizontal="center"/>
    </xf>
    <xf numFmtId="177" fontId="3" fillId="0" borderId="0" xfId="0" applyNumberFormat="1" applyFont="1" applyBorder="1" applyAlignment="1">
      <alignment horizontal="center"/>
    </xf>
    <xf numFmtId="0" fontId="0" fillId="0" borderId="10" xfId="0" applyBorder="1"/>
    <xf numFmtId="0" fontId="0" fillId="0" borderId="11" xfId="0" applyBorder="1"/>
    <xf numFmtId="0" fontId="0" fillId="0" borderId="0" xfId="0" applyBorder="1" applyAlignment="1">
      <alignment horizontal="center"/>
    </xf>
    <xf numFmtId="172" fontId="19" fillId="0" borderId="0" xfId="0" applyNumberFormat="1" applyFont="1" applyAlignment="1">
      <alignment wrapText="1"/>
    </xf>
    <xf numFmtId="0" fontId="5" fillId="0" borderId="0" xfId="0" applyFont="1" applyAlignment="1">
      <alignment horizontal="left" wrapText="1"/>
    </xf>
    <xf numFmtId="166" fontId="5" fillId="0" borderId="0" xfId="0" applyNumberFormat="1" applyFont="1" applyAlignment="1">
      <alignment horizontal="center"/>
    </xf>
    <xf numFmtId="2" fontId="5" fillId="0" borderId="0" xfId="0" applyNumberFormat="1" applyFont="1" applyAlignment="1">
      <alignment horizontal="center"/>
    </xf>
    <xf numFmtId="165" fontId="5" fillId="0" borderId="0" xfId="0" applyNumberFormat="1" applyFont="1"/>
    <xf numFmtId="0" fontId="10" fillId="0" borderId="0" xfId="0" applyFont="1" applyFill="1" applyBorder="1" applyAlignment="1">
      <alignment horizontal="center" wrapText="1"/>
    </xf>
    <xf numFmtId="0" fontId="10" fillId="0" borderId="1" xfId="0" applyFont="1" applyBorder="1" applyAlignment="1">
      <alignment horizontal="center"/>
    </xf>
    <xf numFmtId="166" fontId="10" fillId="0" borderId="1" xfId="0" applyNumberFormat="1" applyFont="1" applyBorder="1" applyAlignment="1">
      <alignment horizontal="center"/>
    </xf>
    <xf numFmtId="0" fontId="11" fillId="0" borderId="0" xfId="0" applyFont="1" applyAlignment="1"/>
    <xf numFmtId="2" fontId="4" fillId="0" borderId="2" xfId="0" applyNumberFormat="1" applyFont="1" applyBorder="1" applyAlignment="1">
      <alignment horizontal="center" vertical="center"/>
    </xf>
    <xf numFmtId="0" fontId="4" fillId="0" borderId="2" xfId="0" applyFont="1" applyBorder="1" applyAlignment="1">
      <alignment horizontal="center" vertical="center"/>
    </xf>
    <xf numFmtId="165" fontId="4" fillId="0" borderId="2" xfId="0" applyNumberFormat="1" applyFont="1" applyBorder="1" applyAlignment="1">
      <alignment horizontal="center" vertical="center"/>
    </xf>
    <xf numFmtId="0" fontId="6" fillId="2" borderId="3" xfId="0" applyFont="1" applyFill="1" applyBorder="1" applyAlignment="1">
      <alignment horizontal="center" wrapText="1"/>
    </xf>
    <xf numFmtId="0" fontId="6" fillId="2" borderId="4" xfId="0" applyFont="1" applyFill="1" applyBorder="1" applyAlignment="1">
      <alignment horizontal="center"/>
    </xf>
    <xf numFmtId="0" fontId="6" fillId="2" borderId="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xf>
    <xf numFmtId="0" fontId="6" fillId="0" borderId="4" xfId="0" applyFont="1" applyFill="1" applyBorder="1" applyAlignment="1">
      <alignment horizontal="center" wrapText="1"/>
    </xf>
    <xf numFmtId="0" fontId="6" fillId="0" borderId="0" xfId="0" applyFont="1" applyFill="1" applyBorder="1" applyAlignment="1">
      <alignment horizontal="center"/>
    </xf>
    <xf numFmtId="165" fontId="8" fillId="0" borderId="0" xfId="0" applyNumberFormat="1" applyFont="1" applyAlignment="1">
      <alignment horizontal="right" indent="1"/>
    </xf>
    <xf numFmtId="0" fontId="24" fillId="0" borderId="0" xfId="0" applyFont="1" applyAlignment="1">
      <alignment horizontal="center"/>
    </xf>
    <xf numFmtId="2" fontId="8" fillId="0" borderId="0" xfId="0" applyNumberFormat="1" applyFont="1" applyAlignment="1">
      <alignment horizontal="center"/>
    </xf>
    <xf numFmtId="168" fontId="8" fillId="0" borderId="0" xfId="0" applyNumberFormat="1" applyFont="1" applyAlignment="1">
      <alignment horizontal="center"/>
    </xf>
    <xf numFmtId="0" fontId="24" fillId="0" borderId="0" xfId="0" applyFont="1"/>
    <xf numFmtId="0" fontId="24" fillId="0" borderId="1" xfId="0" applyFont="1" applyBorder="1"/>
    <xf numFmtId="0" fontId="24" fillId="0" borderId="1" xfId="0" applyFont="1" applyBorder="1" applyAlignment="1">
      <alignment horizontal="center"/>
    </xf>
    <xf numFmtId="0" fontId="24" fillId="0" borderId="0" xfId="0" applyFont="1" applyAlignment="1">
      <alignment horizontal="center" wrapText="1"/>
    </xf>
    <xf numFmtId="0" fontId="24" fillId="0" borderId="0" xfId="0" applyFont="1" applyAlignment="1">
      <alignment horizontal="left" wrapText="1"/>
    </xf>
    <xf numFmtId="165" fontId="8" fillId="0" borderId="0" xfId="0" quotePrefix="1" applyNumberFormat="1" applyFont="1" applyAlignment="1">
      <alignment horizontal="center" vertical="center"/>
    </xf>
    <xf numFmtId="165" fontId="8" fillId="0" borderId="0" xfId="0" applyNumberFormat="1" applyFont="1" applyAlignment="1">
      <alignment horizontal="right" vertical="center"/>
    </xf>
    <xf numFmtId="0" fontId="5" fillId="0" borderId="4" xfId="0" applyFont="1" applyBorder="1"/>
    <xf numFmtId="0" fontId="5" fillId="0" borderId="0" xfId="0" applyFont="1" applyAlignment="1"/>
    <xf numFmtId="165" fontId="8" fillId="0" borderId="0" xfId="0" quotePrefix="1" applyNumberFormat="1" applyFont="1" applyAlignment="1">
      <alignment horizontal="center"/>
    </xf>
    <xf numFmtId="166" fontId="11" fillId="0" borderId="0" xfId="0" applyNumberFormat="1" applyFont="1" applyBorder="1" applyAlignment="1">
      <alignment horizontal="center"/>
    </xf>
    <xf numFmtId="0" fontId="11" fillId="0" borderId="0" xfId="0" applyFont="1" applyBorder="1" applyAlignment="1">
      <alignment horizontal="center"/>
    </xf>
    <xf numFmtId="2" fontId="26" fillId="0" borderId="0" xfId="0" applyNumberFormat="1" applyFont="1" applyFill="1" applyBorder="1" applyAlignment="1">
      <alignment horizontal="center" wrapText="1"/>
    </xf>
    <xf numFmtId="164" fontId="24" fillId="0" borderId="0" xfId="0" applyNumberFormat="1" applyFont="1" applyBorder="1" applyAlignment="1">
      <alignment horizontal="center"/>
    </xf>
    <xf numFmtId="0" fontId="24" fillId="0" borderId="0" xfId="0" applyFont="1" applyAlignment="1">
      <alignment vertical="center" wrapText="1"/>
    </xf>
    <xf numFmtId="0" fontId="8" fillId="0" borderId="0" xfId="0" applyFont="1" applyBorder="1"/>
    <xf numFmtId="0" fontId="24" fillId="0" borderId="0" xfId="0" applyFont="1" applyBorder="1"/>
    <xf numFmtId="49" fontId="24" fillId="0" borderId="0" xfId="0" applyNumberFormat="1" applyFont="1"/>
    <xf numFmtId="14" fontId="24" fillId="0" borderId="0" xfId="0" applyNumberFormat="1" applyFont="1"/>
    <xf numFmtId="14" fontId="24" fillId="0" borderId="0" xfId="0" applyNumberFormat="1" applyFont="1" applyBorder="1" applyAlignment="1">
      <alignment horizontal="center" vertical="center"/>
    </xf>
    <xf numFmtId="0" fontId="24" fillId="0" borderId="0" xfId="0" applyFont="1" applyBorder="1" applyAlignment="1">
      <alignment horizontal="center"/>
    </xf>
    <xf numFmtId="0" fontId="24" fillId="0" borderId="0" xfId="0" applyFont="1" applyAlignment="1">
      <alignment horizontal="center" vertical="center"/>
    </xf>
    <xf numFmtId="0" fontId="6" fillId="0" borderId="1" xfId="0" applyFont="1" applyFill="1" applyBorder="1" applyAlignment="1">
      <alignment horizontal="center" wrapText="1"/>
    </xf>
    <xf numFmtId="0" fontId="24" fillId="0" borderId="0" xfId="0" applyFont="1" applyFill="1" applyBorder="1" applyAlignment="1">
      <alignment horizontal="center"/>
    </xf>
    <xf numFmtId="0" fontId="24" fillId="0" borderId="4" xfId="0" applyFont="1" applyFill="1" applyBorder="1" applyAlignment="1">
      <alignment horizontal="center"/>
    </xf>
    <xf numFmtId="0" fontId="24" fillId="0" borderId="0" xfId="0" applyFont="1" applyBorder="1" applyAlignment="1">
      <alignment wrapText="1"/>
    </xf>
    <xf numFmtId="0" fontId="24" fillId="0" borderId="0" xfId="0" applyFont="1" applyAlignment="1">
      <alignment wrapText="1"/>
    </xf>
    <xf numFmtId="14" fontId="24" fillId="0" borderId="0" xfId="0" applyNumberFormat="1" applyFont="1" applyBorder="1" applyAlignment="1">
      <alignment horizontal="center"/>
    </xf>
    <xf numFmtId="165" fontId="24" fillId="0" borderId="0" xfId="0" applyNumberFormat="1" applyFont="1" applyAlignment="1">
      <alignment horizontal="center"/>
    </xf>
    <xf numFmtId="0" fontId="27" fillId="0" borderId="0" xfId="0" applyFont="1" applyAlignment="1">
      <alignment horizontal="center"/>
    </xf>
    <xf numFmtId="0" fontId="24" fillId="0" borderId="0" xfId="0" quotePrefix="1" applyFont="1" applyFill="1" applyBorder="1" applyAlignment="1"/>
    <xf numFmtId="165" fontId="24" fillId="0" borderId="0" xfId="0" applyNumberFormat="1" applyFont="1"/>
    <xf numFmtId="0" fontId="24" fillId="0" borderId="0" xfId="0" applyFont="1" applyAlignment="1">
      <alignment horizontal="left" vertical="center"/>
    </xf>
    <xf numFmtId="0" fontId="24" fillId="0" borderId="0" xfId="0" applyFont="1" applyFill="1" applyBorder="1" applyAlignment="1">
      <alignment horizontal="center" vertical="center"/>
    </xf>
    <xf numFmtId="0" fontId="3" fillId="0" borderId="0" xfId="0" applyFont="1" applyFill="1"/>
    <xf numFmtId="0" fontId="7" fillId="0" borderId="2" xfId="0" applyFont="1" applyFill="1" applyBorder="1" applyAlignment="1">
      <alignment horizontal="center" wrapText="1"/>
    </xf>
    <xf numFmtId="166" fontId="7" fillId="0" borderId="2" xfId="0" applyNumberFormat="1" applyFont="1" applyFill="1" applyBorder="1" applyAlignment="1">
      <alignment horizontal="center" wrapText="1"/>
    </xf>
    <xf numFmtId="166" fontId="3" fillId="0" borderId="0" xfId="0" applyNumberFormat="1" applyFont="1" applyFill="1"/>
    <xf numFmtId="165" fontId="3" fillId="0" borderId="0" xfId="0" applyNumberFormat="1" applyFont="1" applyFill="1"/>
    <xf numFmtId="0" fontId="3" fillId="0" borderId="0" xfId="0" applyFont="1" applyFill="1" applyAlignment="1"/>
    <xf numFmtId="0" fontId="6" fillId="0" borderId="1" xfId="0" applyNumberFormat="1" applyFont="1" applyFill="1" applyBorder="1" applyAlignment="1">
      <alignment horizontal="center" wrapText="1"/>
    </xf>
    <xf numFmtId="164" fontId="6" fillId="0" borderId="1" xfId="0" applyNumberFormat="1" applyFont="1" applyFill="1" applyBorder="1" applyAlignment="1">
      <alignment horizontal="center" wrapText="1"/>
    </xf>
    <xf numFmtId="0" fontId="7" fillId="0" borderId="3" xfId="0" applyFont="1" applyFill="1" applyBorder="1" applyAlignment="1">
      <alignment horizontal="center" vertical="center" wrapText="1"/>
    </xf>
    <xf numFmtId="166" fontId="2" fillId="0" borderId="0" xfId="0" applyNumberFormat="1" applyFont="1" applyBorder="1" applyAlignment="1">
      <alignment horizontal="left" wrapText="1"/>
    </xf>
    <xf numFmtId="0" fontId="5" fillId="0" borderId="0" xfId="0" applyFont="1" applyBorder="1" applyAlignment="1">
      <alignment horizontal="left" wrapText="1"/>
    </xf>
    <xf numFmtId="0" fontId="6" fillId="0" borderId="0" xfId="0" applyNumberFormat="1" applyFont="1" applyFill="1" applyBorder="1" applyAlignment="1">
      <alignment horizontal="center" wrapText="1"/>
    </xf>
    <xf numFmtId="0" fontId="6" fillId="0" borderId="3" xfId="0" applyNumberFormat="1" applyFont="1" applyFill="1" applyBorder="1" applyAlignment="1">
      <alignment horizontal="center" wrapText="1"/>
    </xf>
    <xf numFmtId="165" fontId="3" fillId="0" borderId="1" xfId="0" quotePrefix="1" applyNumberFormat="1" applyFont="1" applyBorder="1" applyAlignment="1">
      <alignment horizontal="center" vertical="center"/>
    </xf>
    <xf numFmtId="0" fontId="1" fillId="0" borderId="0" xfId="0" applyFont="1" applyAlignment="1">
      <alignment horizontal="center" vertical="center"/>
    </xf>
    <xf numFmtId="164" fontId="28" fillId="0" borderId="0" xfId="0" applyNumberFormat="1" applyFont="1" applyBorder="1" applyAlignment="1">
      <alignment horizontal="center" vertical="center"/>
    </xf>
    <xf numFmtId="165" fontId="28" fillId="0" borderId="0" xfId="0" applyNumberFormat="1" applyFont="1" applyFill="1" applyBorder="1" applyAlignment="1">
      <alignment horizontal="right" vertical="center"/>
    </xf>
    <xf numFmtId="0" fontId="14" fillId="0" borderId="0" xfId="0" applyFont="1" applyBorder="1" applyAlignment="1">
      <alignment horizontal="center" vertical="center"/>
    </xf>
    <xf numFmtId="0" fontId="14" fillId="0" borderId="0" xfId="0" applyFont="1" applyAlignment="1">
      <alignment horizontal="center" vertical="center"/>
    </xf>
    <xf numFmtId="165" fontId="28" fillId="0" borderId="0" xfId="0" applyNumberFormat="1" applyFont="1" applyFill="1" applyBorder="1" applyAlignment="1">
      <alignment horizontal="center" vertical="center"/>
    </xf>
    <xf numFmtId="165" fontId="28" fillId="0" borderId="0" xfId="0" applyNumberFormat="1" applyFont="1" applyFill="1" applyBorder="1" applyAlignment="1">
      <alignment horizontal="left" vertical="center"/>
    </xf>
    <xf numFmtId="2" fontId="28" fillId="0" borderId="0" xfId="0" applyNumberFormat="1" applyFont="1" applyFill="1" applyBorder="1" applyAlignment="1">
      <alignment horizontal="center" vertical="center"/>
    </xf>
    <xf numFmtId="2" fontId="28" fillId="0" borderId="0" xfId="0" applyNumberFormat="1"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wrapText="1"/>
    </xf>
    <xf numFmtId="171" fontId="24" fillId="0" borderId="0" xfId="0" applyNumberFormat="1" applyFont="1"/>
    <xf numFmtId="0" fontId="6" fillId="0" borderId="0" xfId="0" applyFont="1"/>
    <xf numFmtId="164" fontId="24" fillId="0" borderId="0" xfId="0" applyNumberFormat="1" applyFont="1"/>
    <xf numFmtId="2" fontId="24" fillId="0" borderId="0" xfId="0" applyNumberFormat="1" applyFont="1" applyAlignment="1">
      <alignment horizontal="center"/>
    </xf>
    <xf numFmtId="1" fontId="24" fillId="0" borderId="0" xfId="0" applyNumberFormat="1" applyFont="1" applyAlignment="1">
      <alignment horizontal="center"/>
    </xf>
    <xf numFmtId="164" fontId="24" fillId="0" borderId="1" xfId="0" applyNumberFormat="1" applyFont="1" applyBorder="1"/>
    <xf numFmtId="2" fontId="24" fillId="0" borderId="1" xfId="0" applyNumberFormat="1" applyFont="1" applyBorder="1" applyAlignment="1">
      <alignment horizontal="center"/>
    </xf>
    <xf numFmtId="165" fontId="24" fillId="0" borderId="1" xfId="0" applyNumberFormat="1" applyFont="1" applyBorder="1" applyAlignment="1">
      <alignment horizontal="center"/>
    </xf>
    <xf numFmtId="164" fontId="6" fillId="0" borderId="0" xfId="0" applyNumberFormat="1" applyFont="1"/>
    <xf numFmtId="1" fontId="6" fillId="0" borderId="0" xfId="0" applyNumberFormat="1" applyFont="1" applyAlignment="1">
      <alignment horizontal="center"/>
    </xf>
    <xf numFmtId="0" fontId="6" fillId="0" borderId="0" xfId="0" applyFont="1" applyAlignment="1">
      <alignment horizontal="center"/>
    </xf>
    <xf numFmtId="165" fontId="6" fillId="0" borderId="0" xfId="0" applyNumberFormat="1" applyFont="1" applyAlignment="1">
      <alignment horizontal="center"/>
    </xf>
    <xf numFmtId="165" fontId="6" fillId="0" borderId="0" xfId="0" applyNumberFormat="1" applyFont="1" applyAlignment="1">
      <alignment horizontal="right"/>
    </xf>
    <xf numFmtId="1" fontId="6" fillId="0" borderId="0" xfId="0" applyNumberFormat="1" applyFont="1" applyFill="1" applyAlignment="1">
      <alignment horizontal="center"/>
    </xf>
    <xf numFmtId="0" fontId="6" fillId="0" borderId="0" xfId="0" applyFont="1" applyFill="1" applyAlignment="1">
      <alignment horizontal="center"/>
    </xf>
    <xf numFmtId="165" fontId="6" fillId="0" borderId="0" xfId="0" applyNumberFormat="1" applyFont="1" applyFill="1" applyAlignment="1">
      <alignment horizontal="center"/>
    </xf>
    <xf numFmtId="166" fontId="3" fillId="0" borderId="1" xfId="0" applyNumberFormat="1" applyFont="1" applyFill="1" applyBorder="1" applyAlignment="1">
      <alignment horizontal="center"/>
    </xf>
    <xf numFmtId="1" fontId="3" fillId="0" borderId="1" xfId="0" applyNumberFormat="1" applyFont="1" applyFill="1" applyBorder="1" applyAlignment="1">
      <alignment horizontal="center"/>
    </xf>
    <xf numFmtId="164" fontId="6" fillId="0" borderId="0" xfId="0" applyNumberFormat="1" applyFont="1" applyFill="1" applyAlignment="1">
      <alignment horizontal="center"/>
    </xf>
    <xf numFmtId="0" fontId="24" fillId="0" borderId="4" xfId="0" applyFont="1" applyBorder="1"/>
    <xf numFmtId="0" fontId="24" fillId="0" borderId="4" xfId="0" applyFont="1" applyBorder="1" applyAlignment="1"/>
    <xf numFmtId="0" fontId="24" fillId="0" borderId="0" xfId="0" applyFont="1" applyAlignment="1"/>
    <xf numFmtId="0" fontId="24" fillId="0" borderId="1" xfId="0" applyFont="1" applyBorder="1" applyAlignment="1"/>
    <xf numFmtId="166" fontId="24" fillId="0" borderId="0" xfId="0" applyNumberFormat="1" applyFont="1" applyBorder="1" applyAlignment="1">
      <alignment horizontal="center" vertical="center"/>
    </xf>
    <xf numFmtId="0" fontId="13" fillId="0" borderId="0" xfId="0" applyFont="1" applyAlignment="1"/>
    <xf numFmtId="0" fontId="6" fillId="0" borderId="2" xfId="0" applyFont="1" applyBorder="1" applyAlignment="1">
      <alignment horizontal="center"/>
    </xf>
    <xf numFmtId="166" fontId="6" fillId="0" borderId="2" xfId="0" applyNumberFormat="1" applyFont="1" applyBorder="1" applyAlignment="1">
      <alignment horizontal="center" wrapText="1"/>
    </xf>
    <xf numFmtId="0" fontId="7" fillId="0" borderId="2" xfId="0" applyFont="1" applyBorder="1" applyAlignment="1">
      <alignment horizontal="center"/>
    </xf>
    <xf numFmtId="0" fontId="3" fillId="0" borderId="0" xfId="0" applyFont="1" applyBorder="1" applyAlignment="1">
      <alignment horizontal="center" wrapText="1"/>
    </xf>
    <xf numFmtId="49" fontId="24" fillId="0" borderId="0" xfId="0" quotePrefix="1" applyNumberFormat="1" applyFont="1" applyBorder="1" applyAlignment="1">
      <alignment horizontal="center"/>
    </xf>
    <xf numFmtId="49" fontId="24" fillId="0" borderId="0" xfId="0" applyNumberFormat="1" applyFont="1" applyBorder="1" applyAlignment="1">
      <alignment horizontal="center"/>
    </xf>
    <xf numFmtId="2" fontId="31" fillId="0" borderId="1" xfId="0" applyNumberFormat="1" applyFont="1" applyBorder="1" applyAlignment="1">
      <alignment horizontal="center"/>
    </xf>
    <xf numFmtId="2" fontId="32" fillId="0" borderId="0" xfId="0" applyNumberFormat="1" applyFont="1" applyAlignment="1">
      <alignment horizontal="center"/>
    </xf>
    <xf numFmtId="164" fontId="34" fillId="0" borderId="0" xfId="0" applyNumberFormat="1" applyFont="1" applyBorder="1" applyAlignment="1">
      <alignment horizontal="center"/>
    </xf>
    <xf numFmtId="164" fontId="24" fillId="0" borderId="0" xfId="0" applyNumberFormat="1" applyFont="1" applyFill="1" applyBorder="1" applyAlignment="1">
      <alignment horizontal="center"/>
    </xf>
    <xf numFmtId="165" fontId="8" fillId="0" borderId="0" xfId="0" quotePrefix="1" applyNumberFormat="1" applyFont="1" applyFill="1" applyAlignment="1">
      <alignment horizontal="center"/>
    </xf>
    <xf numFmtId="165" fontId="5" fillId="0" borderId="0" xfId="0" applyNumberFormat="1" applyFont="1" applyFill="1" applyBorder="1"/>
    <xf numFmtId="0" fontId="5" fillId="0" borderId="0" xfId="0" applyFont="1" applyFill="1" applyBorder="1"/>
    <xf numFmtId="0" fontId="5" fillId="0" borderId="0" xfId="0" applyFont="1" applyFill="1" applyBorder="1" applyAlignment="1">
      <alignment horizontal="center"/>
    </xf>
    <xf numFmtId="0" fontId="4" fillId="0" borderId="0" xfId="0" applyFont="1" applyFill="1" applyBorder="1" applyAlignment="1">
      <alignment horizontal="center" wrapText="1"/>
    </xf>
    <xf numFmtId="0" fontId="5" fillId="0" borderId="0" xfId="0" applyFont="1" applyFill="1" applyBorder="1" applyAlignment="1"/>
    <xf numFmtId="173" fontId="3" fillId="0" borderId="0" xfId="0" applyNumberFormat="1" applyFont="1" applyFill="1" applyAlignment="1">
      <alignment horizontal="center" vertical="center"/>
    </xf>
    <xf numFmtId="173" fontId="3" fillId="0" borderId="1" xfId="0" applyNumberFormat="1" applyFont="1" applyFill="1" applyBorder="1" applyAlignment="1">
      <alignment horizontal="center" vertical="center"/>
    </xf>
    <xf numFmtId="0" fontId="3" fillId="0" borderId="8" xfId="0" applyFont="1" applyBorder="1" applyAlignment="1">
      <alignment horizontal="left"/>
    </xf>
    <xf numFmtId="164" fontId="3" fillId="0" borderId="0" xfId="0" applyNumberFormat="1" applyFont="1" applyBorder="1"/>
    <xf numFmtId="0" fontId="3" fillId="0" borderId="8" xfId="0" applyFont="1" applyBorder="1"/>
    <xf numFmtId="168" fontId="3" fillId="0" borderId="0" xfId="0" applyNumberFormat="1" applyFont="1" applyBorder="1" applyAlignment="1">
      <alignment horizontal="center" wrapText="1"/>
    </xf>
    <xf numFmtId="168" fontId="0" fillId="0" borderId="0" xfId="0" applyNumberFormat="1" applyFont="1"/>
    <xf numFmtId="0" fontId="0" fillId="0" borderId="0" xfId="0" applyAlignment="1"/>
    <xf numFmtId="164" fontId="35" fillId="0" borderId="0" xfId="0" applyNumberFormat="1" applyFont="1" applyAlignment="1">
      <alignment horizontal="center"/>
    </xf>
    <xf numFmtId="0" fontId="36" fillId="0" borderId="0" xfId="0" applyFont="1" applyAlignment="1">
      <alignment wrapText="1"/>
    </xf>
    <xf numFmtId="0" fontId="37" fillId="0" borderId="0" xfId="0" applyFont="1" applyAlignment="1">
      <alignment horizontal="left" wrapText="1"/>
    </xf>
    <xf numFmtId="0" fontId="6" fillId="0" borderId="6" xfId="0" applyFont="1" applyBorder="1" applyAlignment="1">
      <alignment horizontal="center" wrapText="1"/>
    </xf>
    <xf numFmtId="168" fontId="33" fillId="0" borderId="7" xfId="0" applyNumberFormat="1" applyFont="1" applyBorder="1" applyAlignment="1">
      <alignment horizontal="center" wrapText="1"/>
    </xf>
    <xf numFmtId="0" fontId="24" fillId="0" borderId="8" xfId="0" applyFont="1" applyBorder="1"/>
    <xf numFmtId="0" fontId="24" fillId="0" borderId="9" xfId="0" applyFont="1" applyBorder="1"/>
    <xf numFmtId="165" fontId="24" fillId="0" borderId="0" xfId="0" applyNumberFormat="1" applyFont="1" applyBorder="1" applyAlignment="1">
      <alignment horizontal="center"/>
    </xf>
    <xf numFmtId="2" fontId="24" fillId="0" borderId="0" xfId="0" applyNumberFormat="1" applyFont="1" applyBorder="1" applyAlignment="1">
      <alignment horizontal="center"/>
    </xf>
    <xf numFmtId="2" fontId="31" fillId="0" borderId="9" xfId="0" applyNumberFormat="1" applyFont="1" applyBorder="1"/>
    <xf numFmtId="0" fontId="3" fillId="0" borderId="9" xfId="0" applyFont="1" applyBorder="1"/>
    <xf numFmtId="49" fontId="6" fillId="0" borderId="8" xfId="0" applyNumberFormat="1" applyFont="1" applyBorder="1" applyAlignment="1">
      <alignment horizontal="center" wrapText="1"/>
    </xf>
    <xf numFmtId="49" fontId="6" fillId="0" borderId="9" xfId="0" applyNumberFormat="1" applyFont="1" applyBorder="1" applyAlignment="1">
      <alignment horizontal="center" wrapText="1"/>
    </xf>
    <xf numFmtId="2" fontId="23" fillId="0" borderId="0" xfId="0" applyNumberFormat="1" applyFont="1" applyBorder="1" applyAlignment="1">
      <alignment horizontal="center"/>
    </xf>
    <xf numFmtId="168" fontId="24" fillId="0" borderId="9" xfId="0" applyNumberFormat="1" applyFont="1" applyBorder="1" applyAlignment="1">
      <alignment wrapText="1"/>
    </xf>
    <xf numFmtId="178" fontId="24" fillId="0" borderId="0" xfId="0" applyNumberFormat="1" applyFont="1" applyBorder="1" applyAlignment="1">
      <alignment horizontal="center"/>
    </xf>
    <xf numFmtId="168" fontId="23" fillId="0" borderId="0" xfId="0" applyNumberFormat="1" applyFont="1" applyBorder="1" applyAlignment="1">
      <alignment horizontal="center"/>
    </xf>
    <xf numFmtId="168" fontId="24" fillId="0" borderId="9" xfId="0" applyNumberFormat="1" applyFont="1" applyBorder="1"/>
    <xf numFmtId="2" fontId="31" fillId="0" borderId="0" xfId="0" applyNumberFormat="1" applyFont="1" applyBorder="1" applyAlignment="1">
      <alignment horizontal="center"/>
    </xf>
    <xf numFmtId="168" fontId="3" fillId="0" borderId="0" xfId="0" applyNumberFormat="1" applyFont="1" applyBorder="1" applyAlignment="1">
      <alignment horizontal="center"/>
    </xf>
    <xf numFmtId="168" fontId="3" fillId="0" borderId="9" xfId="0" applyNumberFormat="1" applyFont="1" applyBorder="1"/>
    <xf numFmtId="178" fontId="3" fillId="0" borderId="0" xfId="0" applyNumberFormat="1" applyFont="1" applyBorder="1" applyAlignment="1">
      <alignment horizontal="center"/>
    </xf>
    <xf numFmtId="0" fontId="3" fillId="0" borderId="10" xfId="0" applyFont="1" applyBorder="1"/>
    <xf numFmtId="0" fontId="3" fillId="0" borderId="11" xfId="0" applyFont="1" applyBorder="1"/>
    <xf numFmtId="0" fontId="36" fillId="0" borderId="0" xfId="0" applyFont="1" applyFill="1" applyAlignment="1">
      <alignment wrapText="1"/>
    </xf>
    <xf numFmtId="2" fontId="7" fillId="0" borderId="1" xfId="0" applyNumberFormat="1" applyFont="1" applyFill="1" applyBorder="1" applyAlignment="1">
      <alignment horizontal="center" wrapText="1"/>
    </xf>
    <xf numFmtId="2" fontId="6" fillId="0" borderId="1" xfId="0" applyNumberFormat="1" applyFont="1" applyFill="1" applyBorder="1" applyAlignment="1">
      <alignment horizontal="center" wrapText="1"/>
    </xf>
    <xf numFmtId="0" fontId="5"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4" fillId="0" borderId="12" xfId="0"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Fill="1" applyBorder="1" applyAlignment="1">
      <alignment horizontal="left" vertical="center" wrapText="1"/>
    </xf>
    <xf numFmtId="0" fontId="4" fillId="0" borderId="8" xfId="0" applyFont="1" applyFill="1" applyBorder="1" applyAlignment="1">
      <alignment horizontal="left" vertical="center" wrapText="1"/>
    </xf>
    <xf numFmtId="0" fontId="6" fillId="0" borderId="10" xfId="0" applyNumberFormat="1" applyFont="1" applyFill="1" applyBorder="1" applyAlignment="1">
      <alignment horizontal="center" wrapText="1"/>
    </xf>
    <xf numFmtId="2" fontId="6" fillId="0" borderId="11" xfId="0" applyNumberFormat="1" applyFont="1" applyFill="1" applyBorder="1" applyAlignment="1">
      <alignment horizontal="center" wrapText="1"/>
    </xf>
    <xf numFmtId="0" fontId="3" fillId="0" borderId="8" xfId="0" applyFont="1" applyBorder="1" applyAlignment="1">
      <alignment vertical="center"/>
    </xf>
    <xf numFmtId="164" fontId="3" fillId="0" borderId="0" xfId="0" applyNumberFormat="1" applyFont="1" applyBorder="1" applyAlignment="1">
      <alignment horizontal="center" vertical="center"/>
    </xf>
    <xf numFmtId="2" fontId="3" fillId="0" borderId="0" xfId="0" applyNumberFormat="1" applyFont="1" applyBorder="1" applyAlignment="1">
      <alignment horizontal="center" vertical="center"/>
    </xf>
    <xf numFmtId="2" fontId="3" fillId="0" borderId="9" xfId="0" applyNumberFormat="1" applyFont="1" applyBorder="1" applyAlignment="1">
      <alignment horizontal="center" vertical="center"/>
    </xf>
    <xf numFmtId="49" fontId="6" fillId="0" borderId="8" xfId="0" applyNumberFormat="1" applyFont="1" applyBorder="1" applyAlignment="1">
      <alignment vertical="center"/>
    </xf>
    <xf numFmtId="49" fontId="3" fillId="0" borderId="0" xfId="0" applyNumberFormat="1" applyFont="1" applyBorder="1" applyAlignment="1">
      <alignment horizontal="center" vertical="center"/>
    </xf>
    <xf numFmtId="165" fontId="3" fillId="0" borderId="0" xfId="0" applyNumberFormat="1" applyFont="1" applyBorder="1" applyAlignment="1">
      <alignment horizontal="center" vertical="center"/>
    </xf>
    <xf numFmtId="165" fontId="3" fillId="0" borderId="0" xfId="0" quotePrefix="1" applyNumberFormat="1" applyFont="1" applyBorder="1" applyAlignment="1">
      <alignment horizontal="center" vertical="center"/>
    </xf>
    <xf numFmtId="165" fontId="5" fillId="0" borderId="0" xfId="0" applyNumberFormat="1" applyFont="1" applyBorder="1" applyAlignment="1">
      <alignment horizontal="center"/>
    </xf>
    <xf numFmtId="165" fontId="3" fillId="0" borderId="9" xfId="0" applyNumberFormat="1" applyFont="1" applyBorder="1" applyAlignment="1">
      <alignment horizontal="center" vertical="center"/>
    </xf>
    <xf numFmtId="0" fontId="6" fillId="0" borderId="8" xfId="0" applyFont="1" applyBorder="1" applyAlignment="1">
      <alignment vertical="center"/>
    </xf>
    <xf numFmtId="2" fontId="6" fillId="0" borderId="0" xfId="0" applyNumberFormat="1" applyFont="1" applyBorder="1" applyAlignment="1">
      <alignment horizontal="center" vertical="center"/>
    </xf>
    <xf numFmtId="165" fontId="3" fillId="0" borderId="9" xfId="0" quotePrefix="1" applyNumberFormat="1" applyFont="1" applyBorder="1" applyAlignment="1">
      <alignment horizontal="center" vertical="center"/>
    </xf>
    <xf numFmtId="2" fontId="3" fillId="0" borderId="0" xfId="0" applyNumberFormat="1" applyFont="1" applyBorder="1" applyAlignment="1">
      <alignment vertical="center"/>
    </xf>
    <xf numFmtId="0" fontId="3" fillId="0" borderId="10" xfId="0" applyFont="1" applyBorder="1" applyAlignment="1">
      <alignment vertical="center"/>
    </xf>
    <xf numFmtId="165" fontId="3" fillId="0" borderId="11" xfId="0" applyNumberFormat="1" applyFont="1" applyBorder="1" applyAlignment="1">
      <alignment horizontal="center" vertical="center"/>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8" fillId="0" borderId="12" xfId="0" applyFont="1" applyBorder="1"/>
    <xf numFmtId="0" fontId="8" fillId="0" borderId="4" xfId="0" applyFont="1" applyBorder="1"/>
    <xf numFmtId="0" fontId="7" fillId="0" borderId="13" xfId="0" applyFont="1" applyBorder="1" applyAlignment="1">
      <alignment horizontal="center" vertical="center"/>
    </xf>
    <xf numFmtId="0" fontId="8" fillId="0" borderId="8" xfId="0" applyFont="1" applyBorder="1" applyAlignment="1"/>
    <xf numFmtId="164" fontId="8" fillId="0" borderId="0" xfId="0" applyNumberFormat="1" applyFont="1" applyBorder="1"/>
    <xf numFmtId="0" fontId="8" fillId="0" borderId="0" xfId="0" applyFont="1" applyBorder="1" applyAlignment="1">
      <alignment horizontal="center"/>
    </xf>
    <xf numFmtId="1" fontId="8" fillId="0" borderId="0" xfId="0" applyNumberFormat="1" applyFont="1" applyBorder="1" applyAlignment="1">
      <alignment horizontal="center"/>
    </xf>
    <xf numFmtId="1" fontId="8" fillId="0" borderId="0" xfId="0" applyNumberFormat="1" applyFont="1" applyBorder="1" applyAlignment="1">
      <alignment horizontal="center" vertical="center"/>
    </xf>
    <xf numFmtId="165" fontId="8" fillId="0" borderId="9" xfId="0" applyNumberFormat="1" applyFont="1" applyBorder="1" applyAlignment="1">
      <alignment horizontal="center"/>
    </xf>
    <xf numFmtId="0" fontId="8" fillId="0" borderId="10" xfId="0" applyFont="1" applyBorder="1" applyAlignment="1"/>
    <xf numFmtId="165" fontId="8" fillId="0" borderId="11" xfId="0" applyNumberFormat="1" applyFont="1" applyBorder="1" applyAlignment="1">
      <alignment horizontal="center"/>
    </xf>
    <xf numFmtId="0" fontId="7" fillId="0" borderId="8" xfId="0" applyFont="1" applyBorder="1" applyAlignment="1">
      <alignment wrapText="1"/>
    </xf>
    <xf numFmtId="164" fontId="7" fillId="0" borderId="0" xfId="0" applyNumberFormat="1"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14" xfId="0" applyFont="1" applyBorder="1" applyAlignment="1">
      <alignment wrapText="1"/>
    </xf>
    <xf numFmtId="164" fontId="7" fillId="0" borderId="2" xfId="0" applyNumberFormat="1" applyFont="1" applyBorder="1" applyAlignment="1">
      <alignment horizontal="center" wrapText="1"/>
    </xf>
    <xf numFmtId="0" fontId="7" fillId="0" borderId="2" xfId="0" applyFont="1" applyBorder="1" applyAlignment="1">
      <alignment horizontal="center" wrapText="1"/>
    </xf>
    <xf numFmtId="0" fontId="7" fillId="0" borderId="6" xfId="0" applyFont="1" applyBorder="1" applyAlignment="1">
      <alignment horizontal="center" wrapText="1"/>
    </xf>
    <xf numFmtId="2" fontId="4" fillId="0" borderId="2" xfId="0" applyNumberFormat="1" applyFont="1" applyBorder="1" applyAlignment="1">
      <alignment horizontal="center"/>
    </xf>
    <xf numFmtId="0" fontId="4" fillId="0" borderId="2" xfId="0" applyFont="1" applyBorder="1" applyAlignment="1">
      <alignment horizontal="center"/>
    </xf>
    <xf numFmtId="165" fontId="4" fillId="0" borderId="2" xfId="0" applyNumberFormat="1" applyFont="1" applyBorder="1" applyAlignment="1">
      <alignment horizontal="center"/>
    </xf>
    <xf numFmtId="0" fontId="4" fillId="0" borderId="0" xfId="0" applyFont="1" applyBorder="1" applyAlignment="1">
      <alignment horizontal="center"/>
    </xf>
    <xf numFmtId="165" fontId="4" fillId="0" borderId="0" xfId="0" applyNumberFormat="1" applyFont="1" applyBorder="1" applyAlignment="1">
      <alignment horizontal="center"/>
    </xf>
    <xf numFmtId="0" fontId="4" fillId="0" borderId="0" xfId="0" applyFont="1" applyFill="1" applyBorder="1" applyAlignment="1">
      <alignment horizontal="left" wrapText="1"/>
    </xf>
    <xf numFmtId="166" fontId="5" fillId="0" borderId="0" xfId="0" applyNumberFormat="1" applyFont="1" applyAlignment="1"/>
    <xf numFmtId="0" fontId="5" fillId="0" borderId="0" xfId="0" applyFont="1" applyBorder="1" applyAlignment="1"/>
    <xf numFmtId="166" fontId="5" fillId="0" borderId="0" xfId="0" applyNumberFormat="1" applyFont="1" applyBorder="1" applyAlignment="1">
      <alignment horizontal="center"/>
    </xf>
    <xf numFmtId="0" fontId="4" fillId="0" borderId="0" xfId="0" applyFont="1" applyBorder="1" applyAlignment="1">
      <alignment horizontal="center" wrapText="1"/>
    </xf>
    <xf numFmtId="165" fontId="4" fillId="0" borderId="0" xfId="0" applyNumberFormat="1" applyFont="1" applyBorder="1" applyAlignment="1">
      <alignment horizontal="center" wrapText="1"/>
    </xf>
    <xf numFmtId="0" fontId="10" fillId="0" borderId="3" xfId="0" applyFont="1" applyFill="1" applyBorder="1" applyAlignment="1">
      <alignment horizontal="center" wrapText="1"/>
    </xf>
    <xf numFmtId="165" fontId="4" fillId="0" borderId="0" xfId="0" applyNumberFormat="1" applyFont="1" applyBorder="1" applyAlignment="1">
      <alignment horizontal="right" wrapText="1"/>
    </xf>
    <xf numFmtId="0" fontId="4" fillId="0" borderId="2" xfId="0" applyFont="1" applyFill="1" applyBorder="1" applyAlignment="1">
      <alignment horizontal="center" wrapText="1"/>
    </xf>
    <xf numFmtId="0" fontId="5" fillId="0" borderId="0" xfId="0" applyFont="1" applyBorder="1" applyAlignment="1">
      <alignment horizontal="center"/>
    </xf>
    <xf numFmtId="0" fontId="10" fillId="0" borderId="2" xfId="0" applyFont="1" applyBorder="1" applyAlignment="1">
      <alignment horizontal="center" wrapText="1"/>
    </xf>
    <xf numFmtId="166" fontId="10" fillId="0" borderId="2" xfId="0" applyNumberFormat="1" applyFont="1" applyBorder="1" applyAlignment="1">
      <alignment horizontal="center" wrapText="1"/>
    </xf>
    <xf numFmtId="165" fontId="4" fillId="0" borderId="2" xfId="0" applyNumberFormat="1" applyFont="1" applyBorder="1" applyAlignment="1">
      <alignment horizontal="center" wrapText="1"/>
    </xf>
    <xf numFmtId="0" fontId="22" fillId="0" borderId="0" xfId="0" applyFont="1" applyAlignment="1"/>
    <xf numFmtId="0" fontId="22" fillId="0" borderId="0" xfId="0" applyFont="1" applyAlignment="1">
      <alignment horizontal="center"/>
    </xf>
    <xf numFmtId="165" fontId="22" fillId="0" borderId="0" xfId="0" applyNumberFormat="1" applyFont="1" applyBorder="1" applyAlignment="1">
      <alignment horizontal="center"/>
    </xf>
    <xf numFmtId="0" fontId="22" fillId="0" borderId="0" xfId="0" applyFont="1" applyBorder="1" applyAlignment="1">
      <alignment horizontal="right"/>
    </xf>
    <xf numFmtId="1" fontId="22" fillId="0" borderId="0" xfId="0" applyNumberFormat="1" applyFont="1" applyBorder="1" applyAlignment="1">
      <alignment horizontal="right"/>
    </xf>
    <xf numFmtId="165" fontId="22" fillId="0" borderId="0" xfId="0" applyNumberFormat="1" applyFont="1" applyAlignment="1">
      <alignment horizontal="center"/>
    </xf>
    <xf numFmtId="0" fontId="22" fillId="0" borderId="0" xfId="0" applyFont="1" applyFill="1" applyBorder="1" applyAlignment="1"/>
    <xf numFmtId="166" fontId="22" fillId="0" borderId="0" xfId="0" applyNumberFormat="1" applyFont="1" applyBorder="1" applyAlignment="1">
      <alignment horizontal="center"/>
    </xf>
    <xf numFmtId="0" fontId="22" fillId="0" borderId="0" xfId="0" applyFont="1" applyBorder="1" applyAlignment="1">
      <alignment horizontal="center"/>
    </xf>
    <xf numFmtId="0" fontId="22" fillId="0" borderId="0" xfId="0" applyFont="1" applyBorder="1" applyAlignment="1"/>
    <xf numFmtId="0" fontId="22" fillId="0" borderId="0" xfId="0" applyFont="1" applyAlignment="1">
      <alignment horizontal="left"/>
    </xf>
    <xf numFmtId="166" fontId="22" fillId="0" borderId="0" xfId="0" applyNumberFormat="1" applyFont="1"/>
    <xf numFmtId="0" fontId="22" fillId="0" borderId="0" xfId="0" applyFont="1"/>
    <xf numFmtId="0" fontId="22" fillId="0" borderId="4" xfId="0" applyFont="1" applyBorder="1" applyAlignment="1">
      <alignment wrapText="1"/>
    </xf>
    <xf numFmtId="165" fontId="10"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4" fillId="0" borderId="0" xfId="0" applyFont="1" applyFill="1" applyBorder="1" applyAlignment="1">
      <alignment horizontal="center"/>
    </xf>
    <xf numFmtId="1" fontId="22" fillId="0" borderId="0" xfId="0" applyNumberFormat="1" applyFont="1" applyBorder="1" applyAlignment="1">
      <alignment horizontal="center"/>
    </xf>
    <xf numFmtId="166" fontId="22" fillId="0" borderId="0" xfId="0" applyNumberFormat="1" applyFont="1" applyBorder="1" applyAlignment="1"/>
    <xf numFmtId="165" fontId="9" fillId="0" borderId="0" xfId="0" applyNumberFormat="1" applyFont="1" applyBorder="1" applyAlignment="1">
      <alignment horizontal="center"/>
    </xf>
    <xf numFmtId="0" fontId="22" fillId="0" borderId="0" xfId="0" applyFont="1" applyFill="1" applyBorder="1" applyAlignment="1">
      <alignment horizontal="center"/>
    </xf>
    <xf numFmtId="2" fontId="22" fillId="0" borderId="0" xfId="0" applyNumberFormat="1" applyFont="1" applyFill="1" applyBorder="1" applyAlignment="1">
      <alignment horizontal="center"/>
    </xf>
    <xf numFmtId="0" fontId="4" fillId="0" borderId="12" xfId="0" applyFont="1" applyFill="1" applyBorder="1" applyAlignment="1">
      <alignment horizontal="center" wrapText="1"/>
    </xf>
    <xf numFmtId="0" fontId="4" fillId="0" borderId="4" xfId="0" applyFont="1" applyFill="1" applyBorder="1" applyAlignment="1">
      <alignment horizontal="center" wrapText="1"/>
    </xf>
    <xf numFmtId="0" fontId="10" fillId="0" borderId="4" xfId="0" applyFont="1" applyFill="1" applyBorder="1" applyAlignment="1">
      <alignment horizontal="center" wrapText="1"/>
    </xf>
    <xf numFmtId="0" fontId="10" fillId="0" borderId="8" xfId="0" applyFont="1" applyFill="1" applyBorder="1" applyAlignment="1">
      <alignment horizontal="center" wrapText="1"/>
    </xf>
    <xf numFmtId="0" fontId="10" fillId="0" borderId="14" xfId="0" applyFont="1" applyBorder="1" applyAlignment="1">
      <alignment horizontal="center" wrapText="1"/>
    </xf>
    <xf numFmtId="0" fontId="4" fillId="0" borderId="13" xfId="0" applyFont="1" applyFill="1" applyBorder="1" applyAlignment="1">
      <alignment horizontal="center" wrapText="1"/>
    </xf>
    <xf numFmtId="0" fontId="5" fillId="0" borderId="8" xfId="0" applyFont="1" applyFill="1" applyBorder="1" applyAlignment="1"/>
    <xf numFmtId="0" fontId="10" fillId="0" borderId="8" xfId="0" applyFont="1" applyBorder="1" applyAlignment="1">
      <alignment horizontal="left"/>
    </xf>
    <xf numFmtId="0" fontId="9" fillId="0" borderId="8" xfId="0" applyFont="1" applyBorder="1" applyAlignment="1">
      <alignment horizontal="left"/>
    </xf>
    <xf numFmtId="0" fontId="4" fillId="0" borderId="8" xfId="0" applyFont="1" applyFill="1" applyBorder="1" applyAlignment="1">
      <alignment horizontal="left"/>
    </xf>
    <xf numFmtId="0" fontId="4" fillId="0" borderId="9" xfId="0" applyFont="1" applyFill="1" applyBorder="1" applyAlignment="1">
      <alignment horizontal="center" wrapText="1"/>
    </xf>
    <xf numFmtId="0" fontId="5" fillId="0" borderId="8" xfId="0" applyFont="1" applyFill="1" applyBorder="1" applyAlignment="1">
      <alignment horizontal="left"/>
    </xf>
    <xf numFmtId="166" fontId="5"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1" fontId="9" fillId="0" borderId="0" xfId="1" applyNumberFormat="1" applyFont="1" applyBorder="1" applyAlignment="1">
      <alignment horizontal="center"/>
    </xf>
    <xf numFmtId="169" fontId="22" fillId="0" borderId="0" xfId="0" applyNumberFormat="1" applyFont="1" applyFill="1" applyBorder="1" applyAlignment="1">
      <alignment horizontal="center"/>
    </xf>
    <xf numFmtId="165" fontId="22" fillId="0" borderId="9" xfId="0" applyNumberFormat="1" applyFont="1" applyBorder="1" applyAlignment="1">
      <alignment horizontal="center"/>
    </xf>
    <xf numFmtId="0" fontId="22" fillId="0" borderId="8" xfId="0" applyFont="1" applyFill="1" applyBorder="1" applyAlignment="1">
      <alignment horizontal="left"/>
    </xf>
    <xf numFmtId="166" fontId="22" fillId="0" borderId="0" xfId="0" applyNumberFormat="1" applyFont="1" applyFill="1" applyBorder="1" applyAlignment="1">
      <alignment horizontal="center"/>
    </xf>
    <xf numFmtId="1" fontId="22" fillId="0" borderId="0" xfId="0" applyNumberFormat="1" applyFont="1" applyFill="1" applyBorder="1" applyAlignment="1">
      <alignment horizontal="center"/>
    </xf>
    <xf numFmtId="0" fontId="9" fillId="0" borderId="0" xfId="4" applyFont="1" applyBorder="1" applyAlignment="1">
      <alignment horizontal="center"/>
    </xf>
    <xf numFmtId="0" fontId="9" fillId="0" borderId="0" xfId="2" applyFont="1" applyBorder="1" applyAlignment="1">
      <alignment horizontal="center"/>
    </xf>
    <xf numFmtId="165" fontId="22" fillId="0" borderId="0" xfId="0" applyNumberFormat="1" applyFont="1" applyFill="1" applyBorder="1" applyAlignment="1">
      <alignment horizontal="center"/>
    </xf>
    <xf numFmtId="0" fontId="4" fillId="0" borderId="8" xfId="0" applyFont="1" applyBorder="1" applyAlignment="1">
      <alignment horizontal="left"/>
    </xf>
    <xf numFmtId="165" fontId="5" fillId="0" borderId="0" xfId="0" applyNumberFormat="1" applyFont="1" applyFill="1" applyBorder="1" applyAlignment="1">
      <alignment horizontal="center"/>
    </xf>
    <xf numFmtId="170" fontId="22" fillId="0" borderId="9" xfId="0" applyNumberFormat="1" applyFont="1" applyFill="1" applyBorder="1" applyAlignment="1">
      <alignment horizontal="center"/>
    </xf>
    <xf numFmtId="0" fontId="9" fillId="0" borderId="0" xfId="2" applyFont="1" applyFill="1" applyBorder="1" applyAlignment="1">
      <alignment horizontal="center"/>
    </xf>
    <xf numFmtId="1" fontId="4" fillId="0" borderId="0" xfId="0" applyNumberFormat="1" applyFont="1" applyFill="1" applyBorder="1" applyAlignment="1">
      <alignment horizontal="center"/>
    </xf>
    <xf numFmtId="165" fontId="5" fillId="0" borderId="9" xfId="0" applyNumberFormat="1" applyFont="1" applyBorder="1" applyAlignment="1">
      <alignment horizontal="center"/>
    </xf>
    <xf numFmtId="170" fontId="5" fillId="0" borderId="9" xfId="0" applyNumberFormat="1" applyFont="1" applyFill="1" applyBorder="1" applyAlignment="1">
      <alignment horizontal="center"/>
    </xf>
    <xf numFmtId="1" fontId="5" fillId="0" borderId="0" xfId="0" applyNumberFormat="1" applyFont="1" applyBorder="1" applyAlignment="1">
      <alignment horizontal="center"/>
    </xf>
    <xf numFmtId="1" fontId="4" fillId="0" borderId="0" xfId="0" applyNumberFormat="1" applyFont="1" applyBorder="1" applyAlignment="1">
      <alignment horizontal="center"/>
    </xf>
    <xf numFmtId="1" fontId="9" fillId="0" borderId="0" xfId="2" applyNumberFormat="1" applyFont="1" applyBorder="1" applyAlignment="1">
      <alignment horizontal="center"/>
    </xf>
    <xf numFmtId="1" fontId="10" fillId="0" borderId="0" xfId="2" applyNumberFormat="1" applyFont="1" applyBorder="1" applyAlignment="1">
      <alignment horizontal="center"/>
    </xf>
    <xf numFmtId="165" fontId="10" fillId="0" borderId="9" xfId="0" applyNumberFormat="1" applyFont="1" applyFill="1" applyBorder="1" applyAlignment="1">
      <alignment horizontal="center"/>
    </xf>
    <xf numFmtId="166" fontId="5" fillId="0" borderId="0" xfId="0" applyNumberFormat="1" applyFont="1" applyBorder="1" applyAlignment="1"/>
    <xf numFmtId="0" fontId="5" fillId="0" borderId="9" xfId="0" applyFont="1" applyBorder="1" applyAlignment="1">
      <alignment horizontal="center"/>
    </xf>
    <xf numFmtId="0" fontId="22" fillId="0" borderId="8" xfId="0" applyFont="1" applyBorder="1" applyAlignment="1">
      <alignment horizontal="left"/>
    </xf>
    <xf numFmtId="166" fontId="22" fillId="0" borderId="0" xfId="0" applyNumberFormat="1" applyFont="1" applyBorder="1"/>
    <xf numFmtId="0" fontId="22" fillId="0" borderId="0" xfId="0" applyFont="1" applyBorder="1"/>
    <xf numFmtId="0" fontId="22" fillId="0" borderId="9" xfId="0" applyFont="1" applyBorder="1"/>
    <xf numFmtId="165" fontId="10" fillId="0" borderId="8" xfId="0" applyNumberFormat="1" applyFont="1" applyFill="1" applyBorder="1" applyAlignment="1">
      <alignment horizontal="left"/>
    </xf>
    <xf numFmtId="165" fontId="4" fillId="0" borderId="0" xfId="0" applyNumberFormat="1" applyFont="1" applyFill="1" applyBorder="1" applyAlignment="1">
      <alignment horizontal="center"/>
    </xf>
    <xf numFmtId="0" fontId="22" fillId="0" borderId="8" xfId="0" applyFont="1" applyBorder="1" applyAlignment="1"/>
    <xf numFmtId="0" fontId="10" fillId="0" borderId="10" xfId="0" applyFont="1" applyBorder="1" applyAlignment="1">
      <alignment horizontal="center"/>
    </xf>
    <xf numFmtId="0" fontId="5" fillId="0" borderId="8" xfId="0" applyFont="1" applyBorder="1" applyAlignment="1">
      <alignment horizontal="center"/>
    </xf>
    <xf numFmtId="2" fontId="5" fillId="0" borderId="0" xfId="0" applyNumberFormat="1" applyFont="1" applyBorder="1" applyAlignment="1">
      <alignment horizontal="center"/>
    </xf>
    <xf numFmtId="0" fontId="4" fillId="0" borderId="8" xfId="0" applyFont="1" applyBorder="1" applyAlignment="1">
      <alignment horizontal="center"/>
    </xf>
    <xf numFmtId="166" fontId="4" fillId="0" borderId="0" xfId="0" applyNumberFormat="1" applyFont="1" applyBorder="1" applyAlignment="1">
      <alignment horizontal="center"/>
    </xf>
    <xf numFmtId="1" fontId="9" fillId="0" borderId="0" xfId="0" quotePrefix="1" applyNumberFormat="1" applyFont="1" applyBorder="1" applyAlignment="1">
      <alignment horizontal="center"/>
    </xf>
    <xf numFmtId="167" fontId="9" fillId="0" borderId="0" xfId="0" applyNumberFormat="1" applyFont="1" applyBorder="1" applyAlignment="1">
      <alignment horizontal="center"/>
    </xf>
    <xf numFmtId="1" fontId="9" fillId="0" borderId="0" xfId="0" applyNumberFormat="1" applyFont="1" applyFill="1" applyBorder="1" applyAlignment="1">
      <alignment horizontal="center"/>
    </xf>
    <xf numFmtId="1" fontId="9" fillId="0" borderId="0" xfId="0" applyNumberFormat="1" applyFont="1" applyBorder="1" applyAlignment="1">
      <alignment horizontal="center"/>
    </xf>
    <xf numFmtId="165" fontId="10" fillId="0" borderId="10" xfId="0" applyNumberFormat="1" applyFont="1" applyFill="1" applyBorder="1" applyAlignment="1">
      <alignment horizontal="center"/>
    </xf>
    <xf numFmtId="0" fontId="22" fillId="0" borderId="1" xfId="0" applyFont="1" applyFill="1" applyBorder="1" applyAlignment="1">
      <alignment horizontal="center"/>
    </xf>
    <xf numFmtId="2" fontId="22" fillId="0" borderId="1" xfId="0" applyNumberFormat="1" applyFont="1" applyFill="1" applyBorder="1" applyAlignment="1">
      <alignment horizontal="center"/>
    </xf>
    <xf numFmtId="165" fontId="22" fillId="0" borderId="1" xfId="0" applyNumberFormat="1" applyFont="1" applyBorder="1" applyAlignment="1">
      <alignment horizontal="center"/>
    </xf>
    <xf numFmtId="0" fontId="22" fillId="0" borderId="1" xfId="0" applyFont="1" applyBorder="1" applyAlignment="1"/>
    <xf numFmtId="0" fontId="5" fillId="0" borderId="0" xfId="0" applyFont="1" applyFill="1" applyBorder="1" applyAlignment="1">
      <alignment horizontal="center" wrapText="1"/>
    </xf>
    <xf numFmtId="0" fontId="4" fillId="0" borderId="2" xfId="0" applyFont="1" applyFill="1" applyBorder="1" applyAlignment="1">
      <alignment horizontal="center" vertical="center" wrapText="1"/>
    </xf>
    <xf numFmtId="2" fontId="5" fillId="0" borderId="0" xfId="0" applyNumberFormat="1" applyFont="1" applyBorder="1"/>
    <xf numFmtId="1" fontId="5" fillId="0" borderId="0" xfId="0" applyNumberFormat="1" applyFont="1" applyBorder="1"/>
    <xf numFmtId="165" fontId="5" fillId="0" borderId="0" xfId="0" applyNumberFormat="1" applyFont="1" applyBorder="1"/>
    <xf numFmtId="164" fontId="5" fillId="0" borderId="0" xfId="0" applyNumberFormat="1" applyFont="1" applyBorder="1" applyAlignment="1">
      <alignment horizontal="center"/>
    </xf>
    <xf numFmtId="0" fontId="9" fillId="0" borderId="0" xfId="0" applyFont="1" applyFill="1" applyBorder="1" applyAlignment="1">
      <alignment horizontal="center"/>
    </xf>
    <xf numFmtId="165" fontId="9" fillId="0" borderId="0" xfId="0" applyNumberFormat="1" applyFont="1" applyFill="1" applyBorder="1" applyAlignment="1">
      <alignment horizontal="center" wrapText="1"/>
    </xf>
    <xf numFmtId="165"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66" fontId="9" fillId="0" borderId="0" xfId="0" applyNumberFormat="1" applyFont="1" applyFill="1" applyBorder="1" applyAlignment="1">
      <alignment horizontal="center"/>
    </xf>
    <xf numFmtId="165" fontId="5" fillId="0" borderId="0" xfId="0" quotePrefix="1" applyNumberFormat="1" applyFont="1" applyFill="1" applyBorder="1" applyAlignment="1">
      <alignment horizontal="center"/>
    </xf>
    <xf numFmtId="165" fontId="39" fillId="0" borderId="0" xfId="0" applyNumberFormat="1" applyFont="1" applyFill="1" applyBorder="1" applyAlignment="1">
      <alignment horizontal="center" wrapText="1"/>
    </xf>
    <xf numFmtId="165" fontId="10" fillId="0" borderId="0" xfId="0" applyNumberFormat="1" applyFont="1" applyFill="1" applyBorder="1" applyAlignment="1">
      <alignment horizontal="center" wrapText="1"/>
    </xf>
    <xf numFmtId="0" fontId="5" fillId="0" borderId="12" xfId="0" applyFont="1" applyBorder="1"/>
    <xf numFmtId="0" fontId="4" fillId="0" borderId="13" xfId="0" applyFont="1" applyFill="1" applyBorder="1" applyAlignment="1">
      <alignment horizontal="center" vertical="center" wrapText="1"/>
    </xf>
    <xf numFmtId="0" fontId="5" fillId="0" borderId="8" xfId="0" applyFont="1" applyBorder="1"/>
    <xf numFmtId="0" fontId="5" fillId="0" borderId="9" xfId="0" applyFont="1" applyFill="1" applyBorder="1"/>
    <xf numFmtId="0" fontId="11" fillId="0" borderId="0" xfId="0" applyFont="1" applyBorder="1"/>
    <xf numFmtId="0" fontId="4" fillId="0" borderId="8" xfId="0" applyFont="1" applyBorder="1"/>
    <xf numFmtId="0" fontId="5" fillId="0" borderId="0" xfId="0" applyFont="1" applyBorder="1" applyAlignment="1">
      <alignment horizontal="center" vertical="center"/>
    </xf>
    <xf numFmtId="1" fontId="5" fillId="0" borderId="0" xfId="0" applyNumberFormat="1" applyFont="1" applyBorder="1" applyAlignment="1">
      <alignment horizontal="center" vertical="center"/>
    </xf>
    <xf numFmtId="169" fontId="5" fillId="0" borderId="0" xfId="0" applyNumberFormat="1" applyFont="1" applyBorder="1"/>
    <xf numFmtId="165" fontId="5" fillId="0" borderId="9" xfId="0" applyNumberFormat="1" applyFont="1" applyBorder="1"/>
    <xf numFmtId="170" fontId="5" fillId="0" borderId="9" xfId="0" applyNumberFormat="1" applyFont="1" applyBorder="1" applyAlignment="1">
      <alignment horizontal="center"/>
    </xf>
    <xf numFmtId="170" fontId="5" fillId="0" borderId="9" xfId="0" applyNumberFormat="1" applyFont="1" applyBorder="1"/>
    <xf numFmtId="165" fontId="4" fillId="0" borderId="8" xfId="0" applyNumberFormat="1" applyFont="1" applyBorder="1"/>
    <xf numFmtId="0" fontId="5" fillId="0" borderId="9" xfId="0" applyFont="1" applyBorder="1"/>
    <xf numFmtId="167" fontId="5" fillId="0" borderId="0" xfId="0" applyNumberFormat="1" applyFont="1" applyBorder="1" applyAlignment="1">
      <alignment horizontal="center"/>
    </xf>
    <xf numFmtId="165" fontId="5" fillId="0" borderId="9" xfId="0" applyNumberFormat="1" applyFont="1" applyBorder="1" applyAlignment="1">
      <alignment horizontal="center" vertical="center"/>
    </xf>
    <xf numFmtId="0" fontId="5" fillId="0" borderId="8" xfId="0" applyFont="1" applyBorder="1" applyAlignment="1"/>
    <xf numFmtId="165" fontId="5" fillId="0" borderId="0" xfId="0" applyNumberFormat="1" applyFont="1" applyBorder="1" applyAlignment="1"/>
    <xf numFmtId="2" fontId="22" fillId="0" borderId="0" xfId="0" applyNumberFormat="1" applyFont="1" applyBorder="1" applyAlignment="1">
      <alignment horizontal="center"/>
    </xf>
    <xf numFmtId="166" fontId="5" fillId="0" borderId="1" xfId="0" applyNumberFormat="1" applyFont="1" applyBorder="1" applyAlignment="1">
      <alignment horizontal="center"/>
    </xf>
    <xf numFmtId="0" fontId="5" fillId="0" borderId="1" xfId="0" applyFont="1" applyBorder="1" applyAlignment="1">
      <alignment horizontal="center"/>
    </xf>
    <xf numFmtId="2" fontId="5" fillId="0" borderId="1" xfId="0" applyNumberFormat="1" applyFont="1" applyBorder="1" applyAlignment="1">
      <alignment horizontal="center"/>
    </xf>
    <xf numFmtId="165" fontId="10" fillId="0" borderId="1" xfId="0" applyNumberFormat="1" applyFont="1" applyFill="1" applyBorder="1" applyAlignment="1">
      <alignment horizontal="right"/>
    </xf>
    <xf numFmtId="165" fontId="4" fillId="0" borderId="1" xfId="0" applyNumberFormat="1" applyFont="1" applyBorder="1" applyAlignment="1">
      <alignment horizontal="center" vertical="center"/>
    </xf>
    <xf numFmtId="0" fontId="10" fillId="0" borderId="14" xfId="0" applyFont="1" applyBorder="1" applyAlignment="1">
      <alignment horizontal="center" vertical="center" wrapText="1"/>
    </xf>
    <xf numFmtId="166"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165" fontId="4" fillId="0" borderId="8" xfId="0" applyNumberFormat="1" applyFont="1" applyBorder="1" applyAlignment="1">
      <alignment horizontal="center"/>
    </xf>
    <xf numFmtId="0" fontId="22" fillId="0" borderId="8" xfId="0" applyFont="1" applyBorder="1" applyAlignment="1">
      <alignment horizontal="center"/>
    </xf>
    <xf numFmtId="0" fontId="11" fillId="0" borderId="8" xfId="0" applyFont="1" applyBorder="1" applyAlignment="1">
      <alignment horizontal="center"/>
    </xf>
    <xf numFmtId="0" fontId="5" fillId="0" borderId="10" xfId="0" applyFont="1" applyBorder="1" applyAlignment="1">
      <alignment horizontal="center"/>
    </xf>
    <xf numFmtId="0" fontId="5" fillId="0" borderId="8" xfId="0" applyFont="1" applyBorder="1" applyAlignment="1">
      <alignment horizontal="left"/>
    </xf>
    <xf numFmtId="165" fontId="4" fillId="0" borderId="8" xfId="0" applyNumberFormat="1" applyFont="1" applyBorder="1" applyAlignment="1">
      <alignment horizontal="left"/>
    </xf>
    <xf numFmtId="0" fontId="7" fillId="0" borderId="14" xfId="0" applyFont="1" applyFill="1" applyBorder="1" applyAlignment="1">
      <alignment horizontal="center" wrapText="1"/>
    </xf>
    <xf numFmtId="0" fontId="3" fillId="0" borderId="8" xfId="0" applyFont="1" applyFill="1" applyBorder="1" applyAlignment="1">
      <alignment vertical="center"/>
    </xf>
    <xf numFmtId="166" fontId="3" fillId="0" borderId="0" xfId="0" applyNumberFormat="1" applyFont="1" applyFill="1" applyBorder="1" applyAlignment="1">
      <alignment horizontal="center" vertical="center"/>
    </xf>
    <xf numFmtId="165" fontId="6" fillId="0" borderId="11" xfId="0" applyNumberFormat="1" applyFont="1" applyFill="1" applyBorder="1" applyAlignment="1">
      <alignment horizontal="center" vertical="center"/>
    </xf>
    <xf numFmtId="0" fontId="3" fillId="0" borderId="8" xfId="0" applyFont="1" applyFill="1" applyBorder="1" applyAlignment="1"/>
    <xf numFmtId="166" fontId="3" fillId="0" borderId="0" xfId="0" applyNumberFormat="1" applyFont="1" applyFill="1" applyBorder="1"/>
    <xf numFmtId="0" fontId="3" fillId="0" borderId="0" xfId="0" applyFont="1" applyFill="1" applyBorder="1"/>
    <xf numFmtId="172" fontId="3" fillId="0" borderId="0" xfId="0" applyNumberFormat="1" applyFont="1" applyFill="1" applyBorder="1"/>
    <xf numFmtId="172" fontId="3" fillId="0" borderId="0" xfId="0" applyNumberFormat="1" applyFont="1" applyFill="1" applyBorder="1" applyAlignment="1">
      <alignment horizontal="center"/>
    </xf>
    <xf numFmtId="165" fontId="3" fillId="0" borderId="9" xfId="0" applyNumberFormat="1" applyFont="1" applyFill="1" applyBorder="1"/>
    <xf numFmtId="0" fontId="6" fillId="0" borderId="8" xfId="0" applyFont="1" applyFill="1" applyBorder="1" applyAlignment="1"/>
    <xf numFmtId="166" fontId="3" fillId="0" borderId="0" xfId="0" applyNumberFormat="1" applyFont="1" applyFill="1" applyBorder="1" applyAlignment="1">
      <alignment horizontal="center"/>
    </xf>
    <xf numFmtId="0" fontId="3" fillId="0" borderId="0" xfId="0" applyFont="1" applyFill="1" applyBorder="1" applyAlignment="1">
      <alignment horizontal="center"/>
    </xf>
    <xf numFmtId="165" fontId="3" fillId="0" borderId="9" xfId="0" applyNumberFormat="1" applyFont="1" applyFill="1" applyBorder="1" applyAlignment="1">
      <alignment horizontal="center"/>
    </xf>
    <xf numFmtId="1" fontId="3" fillId="0" borderId="0" xfId="0" applyNumberFormat="1" applyFont="1" applyFill="1" applyBorder="1" applyAlignment="1">
      <alignment horizontal="center"/>
    </xf>
    <xf numFmtId="0" fontId="3" fillId="0" borderId="10" xfId="0" applyFont="1" applyFill="1" applyBorder="1" applyAlignment="1"/>
    <xf numFmtId="165" fontId="3" fillId="0" borderId="11" xfId="0" applyNumberFormat="1" applyFont="1" applyFill="1" applyBorder="1" applyAlignment="1">
      <alignment horizontal="center"/>
    </xf>
    <xf numFmtId="165" fontId="6" fillId="0" borderId="0" xfId="0" applyNumberFormat="1" applyFont="1" applyFill="1" applyAlignment="1">
      <alignment horizontal="right"/>
    </xf>
    <xf numFmtId="0" fontId="3" fillId="0" borderId="12" xfId="0" applyFont="1" applyBorder="1"/>
    <xf numFmtId="0" fontId="3" fillId="0" borderId="4" xfId="0" applyFont="1" applyBorder="1"/>
    <xf numFmtId="0" fontId="6" fillId="0" borderId="8" xfId="0" applyFont="1" applyBorder="1" applyAlignment="1">
      <alignment horizontal="center" vertical="center"/>
    </xf>
    <xf numFmtId="165" fontId="6" fillId="0" borderId="9" xfId="0" applyNumberFormat="1" applyFont="1" applyBorder="1" applyAlignment="1">
      <alignment horizontal="center" vertical="center"/>
    </xf>
    <xf numFmtId="0" fontId="7" fillId="0" borderId="8" xfId="0" applyFont="1" applyBorder="1" applyAlignment="1">
      <alignment horizontal="left" vertical="center"/>
    </xf>
    <xf numFmtId="165" fontId="7" fillId="0" borderId="9" xfId="0" applyNumberFormat="1" applyFont="1" applyBorder="1" applyAlignment="1">
      <alignment horizontal="center" vertical="center" wrapText="1"/>
    </xf>
    <xf numFmtId="0" fontId="8" fillId="0" borderId="8" xfId="0" applyFont="1" applyFill="1" applyBorder="1" applyAlignment="1">
      <alignment horizontal="left" vertical="center"/>
    </xf>
    <xf numFmtId="165" fontId="8" fillId="0" borderId="0" xfId="0" applyNumberFormat="1" applyFont="1" applyFill="1" applyBorder="1" applyAlignment="1">
      <alignment horizontal="center" vertical="center"/>
    </xf>
    <xf numFmtId="165" fontId="3" fillId="0" borderId="9" xfId="0" applyNumberFormat="1" applyFont="1" applyBorder="1" applyAlignment="1">
      <alignment horizontal="center"/>
    </xf>
    <xf numFmtId="0" fontId="3" fillId="0" borderId="8" xfId="0" applyFont="1" applyBorder="1" applyAlignment="1">
      <alignment horizontal="center" vertical="center"/>
    </xf>
    <xf numFmtId="0" fontId="7" fillId="0" borderId="8" xfId="0" applyFont="1" applyBorder="1" applyAlignment="1">
      <alignment horizontal="left" vertical="center" wrapText="1"/>
    </xf>
    <xf numFmtId="0" fontId="3" fillId="0" borderId="8" xfId="0" applyFont="1" applyBorder="1" applyAlignment="1">
      <alignment horizontal="left" vertical="center"/>
    </xf>
    <xf numFmtId="0" fontId="8" fillId="0" borderId="8" xfId="0" applyFont="1" applyBorder="1" applyAlignment="1">
      <alignment vertical="center"/>
    </xf>
    <xf numFmtId="0" fontId="3" fillId="0" borderId="10" xfId="0" applyFont="1" applyBorder="1" applyAlignment="1">
      <alignment horizontal="left" vertical="center"/>
    </xf>
    <xf numFmtId="165" fontId="3" fillId="0" borderId="11" xfId="0" applyNumberFormat="1" applyFont="1" applyBorder="1" applyAlignment="1">
      <alignment horizontal="center"/>
    </xf>
    <xf numFmtId="0" fontId="3" fillId="0" borderId="0" xfId="0" applyFont="1" applyFill="1" applyBorder="1" applyAlignment="1"/>
    <xf numFmtId="165" fontId="3" fillId="0" borderId="0" xfId="0" applyNumberFormat="1" applyFont="1" applyFill="1" applyBorder="1" applyAlignment="1">
      <alignment horizontal="center"/>
    </xf>
    <xf numFmtId="166" fontId="7" fillId="0" borderId="3" xfId="0" applyNumberFormat="1" applyFont="1" applyBorder="1" applyAlignment="1">
      <alignment horizontal="center" wrapText="1"/>
    </xf>
    <xf numFmtId="1" fontId="6" fillId="0" borderId="3" xfId="0" applyNumberFormat="1" applyFont="1" applyBorder="1" applyAlignment="1">
      <alignment horizontal="center"/>
    </xf>
    <xf numFmtId="165" fontId="6" fillId="0" borderId="7" xfId="0" applyNumberFormat="1" applyFont="1" applyBorder="1" applyAlignment="1">
      <alignment horizontal="center"/>
    </xf>
    <xf numFmtId="165" fontId="6" fillId="0" borderId="0" xfId="0" applyNumberFormat="1" applyFont="1" applyBorder="1" applyAlignment="1">
      <alignment horizontal="right"/>
    </xf>
    <xf numFmtId="0" fontId="3" fillId="0" borderId="12" xfId="0" applyFont="1" applyBorder="1" applyAlignment="1">
      <alignment horizontal="left"/>
    </xf>
    <xf numFmtId="166" fontId="3" fillId="0" borderId="4" xfId="0" applyNumberFormat="1" applyFont="1" applyBorder="1"/>
    <xf numFmtId="0" fontId="3" fillId="0" borderId="4" xfId="0" applyFont="1" applyBorder="1" applyAlignment="1">
      <alignment horizontal="center"/>
    </xf>
    <xf numFmtId="166" fontId="3" fillId="0" borderId="1" xfId="0" applyNumberFormat="1" applyFont="1" applyBorder="1"/>
    <xf numFmtId="1" fontId="3" fillId="0" borderId="1" xfId="0" applyNumberFormat="1" applyFont="1" applyBorder="1" applyAlignment="1">
      <alignment horizontal="center"/>
    </xf>
    <xf numFmtId="2" fontId="3" fillId="0" borderId="1" xfId="0" applyNumberFormat="1" applyFont="1" applyBorder="1" applyAlignment="1">
      <alignment horizontal="center"/>
    </xf>
    <xf numFmtId="165" fontId="6" fillId="0" borderId="9" xfId="0" applyNumberFormat="1" applyFont="1" applyBorder="1" applyAlignment="1">
      <alignment horizontal="center"/>
    </xf>
    <xf numFmtId="165" fontId="6" fillId="0" borderId="11" xfId="0" applyNumberFormat="1" applyFont="1" applyBorder="1" applyAlignment="1">
      <alignment horizontal="center"/>
    </xf>
    <xf numFmtId="165" fontId="6" fillId="0" borderId="8" xfId="0" applyNumberFormat="1" applyFont="1" applyBorder="1" applyAlignment="1">
      <alignment horizontal="right"/>
    </xf>
    <xf numFmtId="165" fontId="6" fillId="0" borderId="10" xfId="0" applyNumberFormat="1" applyFont="1" applyBorder="1" applyAlignment="1">
      <alignment horizontal="right"/>
    </xf>
    <xf numFmtId="0" fontId="3" fillId="0" borderId="1" xfId="0" applyFont="1" applyBorder="1" applyAlignment="1">
      <alignment horizontal="left"/>
    </xf>
    <xf numFmtId="0" fontId="7" fillId="0" borderId="3" xfId="0" applyFont="1" applyBorder="1" applyAlignment="1">
      <alignment horizontal="center" wrapText="1"/>
    </xf>
    <xf numFmtId="0" fontId="7" fillId="0" borderId="14" xfId="0" applyFont="1" applyBorder="1" applyAlignment="1">
      <alignment horizontal="center" vertical="center" wrapText="1"/>
    </xf>
    <xf numFmtId="166"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1" fontId="6" fillId="0" borderId="2" xfId="0" applyNumberFormat="1" applyFont="1" applyBorder="1" applyAlignment="1">
      <alignment horizontal="center"/>
    </xf>
    <xf numFmtId="165" fontId="6" fillId="0" borderId="13" xfId="0" applyNumberFormat="1" applyFont="1" applyBorder="1" applyAlignment="1">
      <alignment horizontal="center"/>
    </xf>
    <xf numFmtId="0" fontId="6" fillId="0" borderId="2" xfId="0" applyFont="1" applyBorder="1" applyAlignment="1">
      <alignment horizontal="center" wrapText="1"/>
    </xf>
    <xf numFmtId="0" fontId="6" fillId="0" borderId="4" xfId="0" applyFont="1" applyBorder="1" applyAlignment="1">
      <alignment horizontal="center"/>
    </xf>
    <xf numFmtId="0" fontId="6" fillId="0" borderId="12" xfId="0" applyFont="1" applyBorder="1" applyAlignment="1">
      <alignment horizontal="center"/>
    </xf>
    <xf numFmtId="0" fontId="6" fillId="0" borderId="15" xfId="0" applyFont="1" applyBorder="1" applyAlignment="1">
      <alignment horizontal="center" wrapText="1"/>
    </xf>
    <xf numFmtId="168"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xf>
    <xf numFmtId="166" fontId="6" fillId="0" borderId="0" xfId="0" applyNumberFormat="1" applyFont="1" applyAlignment="1">
      <alignment horizontal="center"/>
    </xf>
    <xf numFmtId="168" fontId="6" fillId="0" borderId="0" xfId="0" applyNumberFormat="1" applyFont="1" applyAlignment="1">
      <alignment horizontal="center"/>
    </xf>
    <xf numFmtId="164" fontId="6" fillId="0" borderId="0" xfId="0" applyNumberFormat="1" applyFont="1" applyBorder="1"/>
    <xf numFmtId="0" fontId="6" fillId="0" borderId="0" xfId="0" applyFont="1" applyBorder="1"/>
    <xf numFmtId="168" fontId="6" fillId="0" borderId="0" xfId="0" applyNumberFormat="1" applyFont="1" applyBorder="1" applyAlignment="1">
      <alignment horizontal="center" wrapText="1"/>
    </xf>
    <xf numFmtId="168" fontId="6" fillId="0" borderId="0" xfId="0" applyNumberFormat="1" applyFont="1"/>
    <xf numFmtId="166" fontId="7" fillId="0" borderId="0" xfId="0" applyNumberFormat="1" applyFont="1" applyAlignment="1">
      <alignment horizontal="center"/>
    </xf>
    <xf numFmtId="166" fontId="6" fillId="0" borderId="0" xfId="0" applyNumberFormat="1" applyFont="1" applyBorder="1" applyAlignment="1">
      <alignment horizontal="center"/>
    </xf>
    <xf numFmtId="165" fontId="6" fillId="0" borderId="0" xfId="0" applyNumberFormat="1" applyFont="1" applyBorder="1" applyAlignment="1">
      <alignment horizontal="center"/>
    </xf>
    <xf numFmtId="166" fontId="3" fillId="0" borderId="4" xfId="0" applyNumberFormat="1" applyFont="1" applyBorder="1" applyAlignment="1">
      <alignment horizontal="center"/>
    </xf>
    <xf numFmtId="0" fontId="6" fillId="0" borderId="7" xfId="0" applyNumberFormat="1" applyFont="1" applyBorder="1" applyAlignment="1">
      <alignment horizontal="center" wrapText="1"/>
    </xf>
    <xf numFmtId="0" fontId="3" fillId="0" borderId="0" xfId="0" applyNumberFormat="1" applyFont="1" applyBorder="1" applyAlignment="1">
      <alignment horizontal="center"/>
    </xf>
    <xf numFmtId="0" fontId="3" fillId="0" borderId="10" xfId="0" applyFont="1" applyBorder="1" applyAlignment="1">
      <alignment horizontal="center"/>
    </xf>
    <xf numFmtId="0" fontId="8" fillId="0" borderId="0" xfId="0" applyFont="1" applyFill="1"/>
    <xf numFmtId="0" fontId="8" fillId="0" borderId="0" xfId="0" applyFont="1" applyFill="1" applyAlignment="1">
      <alignment horizontal="center"/>
    </xf>
    <xf numFmtId="0" fontId="8" fillId="0" borderId="0" xfId="0" applyFont="1" applyFill="1" applyAlignment="1">
      <alignment horizontal="right" indent="2"/>
    </xf>
    <xf numFmtId="0" fontId="24" fillId="0" borderId="0" xfId="0" applyFont="1" applyFill="1" applyBorder="1"/>
    <xf numFmtId="0" fontId="24" fillId="0" borderId="0" xfId="0" applyFont="1" applyFill="1"/>
    <xf numFmtId="0" fontId="0" fillId="0" borderId="0" xfId="0" applyAlignment="1">
      <alignment horizontal="center" vertical="center" wrapText="1"/>
    </xf>
    <xf numFmtId="2" fontId="0" fillId="0" borderId="0" xfId="0" applyNumberFormat="1" applyFill="1" applyBorder="1" applyAlignment="1">
      <alignment horizontal="center"/>
    </xf>
    <xf numFmtId="1" fontId="0" fillId="0" borderId="0" xfId="0" applyNumberFormat="1" applyFill="1" applyBorder="1" applyAlignment="1">
      <alignment horizontal="center"/>
    </xf>
    <xf numFmtId="165" fontId="8" fillId="0" borderId="0" xfId="0" applyNumberFormat="1" applyFont="1" applyFill="1" applyAlignment="1">
      <alignment horizontal="center"/>
    </xf>
    <xf numFmtId="0" fontId="24" fillId="0" borderId="0" xfId="0" applyFont="1" applyFill="1" applyBorder="1" applyAlignment="1">
      <alignment horizontal="center" vertical="center" wrapText="1"/>
    </xf>
    <xf numFmtId="0" fontId="5" fillId="0" borderId="8" xfId="0" applyFont="1" applyFill="1" applyBorder="1"/>
    <xf numFmtId="2" fontId="5"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165" fontId="5" fillId="0" borderId="0" xfId="0" applyNumberFormat="1" applyFont="1" applyFill="1" applyBorder="1" applyAlignment="1">
      <alignment horizontal="center" vertical="center"/>
    </xf>
    <xf numFmtId="2" fontId="5" fillId="0" borderId="0" xfId="0" applyNumberFormat="1" applyFont="1" applyFill="1" applyBorder="1"/>
    <xf numFmtId="165" fontId="5" fillId="0" borderId="9" xfId="0" applyNumberFormat="1" applyFont="1" applyFill="1" applyBorder="1" applyAlignment="1">
      <alignment horizontal="center"/>
    </xf>
    <xf numFmtId="0" fontId="5" fillId="0" borderId="0" xfId="0" applyFont="1" applyFill="1"/>
    <xf numFmtId="2" fontId="4" fillId="0" borderId="0" xfId="0" applyNumberFormat="1" applyFont="1" applyBorder="1" applyAlignment="1">
      <alignment horizontal="center"/>
    </xf>
    <xf numFmtId="0" fontId="6" fillId="2" borderId="4" xfId="0" applyFont="1" applyFill="1" applyBorder="1" applyAlignment="1">
      <alignment horizontal="center" wrapText="1"/>
    </xf>
    <xf numFmtId="168" fontId="3" fillId="0" borderId="9" xfId="0" applyNumberFormat="1" applyFont="1" applyBorder="1" applyAlignment="1">
      <alignment wrapText="1"/>
    </xf>
    <xf numFmtId="2" fontId="41" fillId="0" borderId="0" xfId="0" applyNumberFormat="1" applyFont="1" applyBorder="1" applyAlignment="1">
      <alignment horizontal="center"/>
    </xf>
    <xf numFmtId="0" fontId="5" fillId="0" borderId="0" xfId="0" applyFont="1" applyAlignment="1">
      <alignment wrapText="1"/>
    </xf>
    <xf numFmtId="0" fontId="0" fillId="0" borderId="0" xfId="0" applyBorder="1" applyAlignment="1"/>
    <xf numFmtId="0" fontId="5"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center"/>
    </xf>
    <xf numFmtId="0" fontId="4" fillId="0" borderId="8" xfId="0" applyFont="1" applyFill="1" applyBorder="1" applyAlignment="1">
      <alignment horizontal="center" wrapText="1"/>
    </xf>
    <xf numFmtId="165" fontId="10" fillId="0" borderId="10" xfId="0" applyNumberFormat="1" applyFont="1" applyFill="1" applyBorder="1" applyAlignment="1">
      <alignment horizontal="left"/>
    </xf>
    <xf numFmtId="166" fontId="22" fillId="0" borderId="1" xfId="0" applyNumberFormat="1" applyFont="1" applyBorder="1" applyAlignment="1"/>
    <xf numFmtId="165" fontId="4" fillId="0" borderId="1" xfId="0" applyNumberFormat="1" applyFont="1" applyBorder="1" applyAlignment="1">
      <alignment horizontal="center"/>
    </xf>
    <xf numFmtId="165" fontId="10" fillId="0" borderId="11" xfId="0" applyNumberFormat="1" applyFont="1" applyFill="1" applyBorder="1" applyAlignment="1">
      <alignment horizontal="center"/>
    </xf>
    <xf numFmtId="2" fontId="8" fillId="0" borderId="0" xfId="0" applyNumberFormat="1" applyFont="1" applyAlignment="1">
      <alignment horizontal="center" vertical="center"/>
    </xf>
    <xf numFmtId="165" fontId="10" fillId="0" borderId="9" xfId="0" applyNumberFormat="1" applyFont="1" applyFill="1" applyBorder="1" applyAlignment="1">
      <alignment horizontal="center" vertical="center"/>
    </xf>
    <xf numFmtId="0" fontId="0" fillId="0" borderId="0" xfId="0" applyAlignment="1">
      <alignment wrapText="1"/>
    </xf>
    <xf numFmtId="0" fontId="0" fillId="0" borderId="0" xfId="0" applyAlignment="1">
      <alignment horizontal="center"/>
    </xf>
    <xf numFmtId="0" fontId="5" fillId="0" borderId="0" xfId="0" applyFont="1" applyAlignment="1">
      <alignment horizontal="left" wrapText="1"/>
    </xf>
    <xf numFmtId="0" fontId="5" fillId="0" borderId="0" xfId="0" applyFont="1" applyAlignment="1">
      <alignment wrapText="1"/>
    </xf>
    <xf numFmtId="1" fontId="5" fillId="0" borderId="9" xfId="0" applyNumberFormat="1" applyFont="1" applyBorder="1" applyAlignment="1">
      <alignment horizontal="center"/>
    </xf>
    <xf numFmtId="1" fontId="5" fillId="0" borderId="9" xfId="0" applyNumberFormat="1" applyFont="1" applyFill="1" applyBorder="1" applyAlignment="1">
      <alignment horizontal="center"/>
    </xf>
    <xf numFmtId="1" fontId="10" fillId="0" borderId="9" xfId="0" applyNumberFormat="1" applyFont="1" applyFill="1" applyBorder="1" applyAlignment="1">
      <alignment horizontal="center" vertical="center"/>
    </xf>
    <xf numFmtId="0" fontId="5" fillId="0" borderId="0" xfId="0" applyFont="1" applyBorder="1" applyAlignment="1">
      <alignment wrapText="1"/>
    </xf>
    <xf numFmtId="0" fontId="3" fillId="0" borderId="0" xfId="0" applyFont="1" applyBorder="1" applyAlignment="1">
      <alignment horizontal="center"/>
    </xf>
    <xf numFmtId="0" fontId="43" fillId="0" borderId="0" xfId="0" applyFont="1" applyFill="1" applyAlignment="1">
      <alignment horizontal="center"/>
    </xf>
    <xf numFmtId="165" fontId="8" fillId="0" borderId="0" xfId="0" applyNumberFormat="1" applyFont="1" applyFill="1" applyAlignment="1">
      <alignment horizontal="right" vertical="center"/>
    </xf>
    <xf numFmtId="0" fontId="3" fillId="0" borderId="0" xfId="0" applyFont="1" applyFill="1" applyAlignment="1">
      <alignment horizontal="center"/>
    </xf>
    <xf numFmtId="165" fontId="8" fillId="0" borderId="0" xfId="0" applyNumberFormat="1" applyFont="1" applyFill="1" applyAlignment="1">
      <alignment horizontal="center" vertical="center"/>
    </xf>
    <xf numFmtId="0" fontId="24" fillId="0" borderId="0" xfId="0" applyFont="1" applyFill="1" applyAlignment="1">
      <alignment horizontal="center"/>
    </xf>
    <xf numFmtId="0" fontId="0" fillId="0" borderId="0" xfId="0" applyBorder="1" applyAlignment="1"/>
    <xf numFmtId="0" fontId="0" fillId="0" borderId="0" xfId="0" applyBorder="1" applyAlignment="1">
      <alignment wrapText="1"/>
    </xf>
    <xf numFmtId="0" fontId="6" fillId="0" borderId="3" xfId="0" applyFont="1" applyBorder="1" applyAlignment="1">
      <alignment horizontal="center" wrapText="1"/>
    </xf>
    <xf numFmtId="0" fontId="3" fillId="0" borderId="0" xfId="0" applyFont="1" applyBorder="1" applyAlignment="1">
      <alignment horizontal="center"/>
    </xf>
    <xf numFmtId="0" fontId="22" fillId="0" borderId="0" xfId="0" applyFont="1" applyFill="1" applyAlignment="1">
      <alignment horizontal="center"/>
    </xf>
    <xf numFmtId="0" fontId="22" fillId="0" borderId="0" xfId="0" applyFont="1" applyBorder="1" applyAlignment="1">
      <alignment horizontal="center" wrapText="1"/>
    </xf>
    <xf numFmtId="0" fontId="22" fillId="0" borderId="4" xfId="0" applyFont="1" applyBorder="1" applyAlignment="1">
      <alignment horizontal="center" wrapText="1"/>
    </xf>
    <xf numFmtId="0" fontId="0" fillId="0" borderId="0" xfId="0" applyFill="1" applyBorder="1" applyAlignment="1"/>
    <xf numFmtId="0" fontId="22" fillId="0" borderId="0" xfId="0" applyFont="1" applyFill="1" applyAlignment="1"/>
    <xf numFmtId="165" fontId="4" fillId="0" borderId="10" xfId="0" applyNumberFormat="1" applyFont="1" applyBorder="1" applyAlignment="1">
      <alignment horizontal="center"/>
    </xf>
    <xf numFmtId="164" fontId="5" fillId="0" borderId="1" xfId="0" applyNumberFormat="1" applyFont="1" applyBorder="1" applyAlignment="1">
      <alignment horizontal="center"/>
    </xf>
    <xf numFmtId="1" fontId="5" fillId="0" borderId="1" xfId="0" applyNumberFormat="1" applyFont="1" applyBorder="1" applyAlignment="1">
      <alignment horizontal="center"/>
    </xf>
    <xf numFmtId="0" fontId="6" fillId="0" borderId="6" xfId="0" applyNumberFormat="1" applyFont="1" applyBorder="1" applyAlignment="1">
      <alignment horizontal="center" wrapText="1"/>
    </xf>
    <xf numFmtId="0" fontId="3" fillId="0" borderId="8" xfId="0" applyNumberFormat="1" applyFont="1" applyBorder="1" applyAlignment="1">
      <alignment horizontal="center"/>
    </xf>
    <xf numFmtId="0" fontId="3" fillId="0" borderId="10" xfId="0" applyNumberFormat="1" applyFont="1" applyBorder="1" applyAlignment="1">
      <alignment horizontal="center"/>
    </xf>
    <xf numFmtId="0" fontId="6" fillId="0" borderId="16" xfId="0" applyNumberFormat="1" applyFont="1" applyBorder="1" applyAlignment="1">
      <alignment horizontal="center" vertical="center" wrapText="1"/>
    </xf>
    <xf numFmtId="0" fontId="3" fillId="0" borderId="17" xfId="0" applyFont="1" applyBorder="1" applyAlignment="1">
      <alignment horizontal="center"/>
    </xf>
    <xf numFmtId="0" fontId="3" fillId="0" borderId="15" xfId="0" applyFont="1" applyBorder="1" applyAlignment="1">
      <alignment horizontal="center"/>
    </xf>
    <xf numFmtId="0" fontId="8" fillId="0" borderId="9" xfId="0" applyFont="1" applyBorder="1" applyAlignment="1">
      <alignment horizontal="center"/>
    </xf>
    <xf numFmtId="0" fontId="3" fillId="0" borderId="12" xfId="0" applyFont="1" applyBorder="1" applyAlignment="1">
      <alignment horizontal="center"/>
    </xf>
    <xf numFmtId="0" fontId="3" fillId="0" borderId="19" xfId="0" applyFont="1" applyBorder="1" applyAlignment="1">
      <alignment horizontal="center"/>
    </xf>
    <xf numFmtId="0" fontId="3" fillId="0" borderId="18" xfId="0" applyFont="1" applyBorder="1" applyAlignment="1">
      <alignment horizontal="center"/>
    </xf>
    <xf numFmtId="0" fontId="3" fillId="0" borderId="17" xfId="0" applyFont="1" applyBorder="1"/>
    <xf numFmtId="0" fontId="6" fillId="0" borderId="19" xfId="0" applyNumberFormat="1" applyFont="1" applyBorder="1" applyAlignment="1">
      <alignment horizontal="center" wrapText="1"/>
    </xf>
    <xf numFmtId="0" fontId="7" fillId="0" borderId="1" xfId="0" applyFont="1" applyFill="1" applyBorder="1" applyAlignment="1">
      <alignment horizontal="center"/>
    </xf>
    <xf numFmtId="0" fontId="44" fillId="0" borderId="1" xfId="0" applyFont="1" applyFill="1" applyBorder="1" applyAlignment="1">
      <alignment horizontal="center"/>
    </xf>
    <xf numFmtId="0" fontId="44" fillId="0" borderId="1" xfId="0" applyFont="1" applyFill="1" applyBorder="1" applyAlignment="1"/>
    <xf numFmtId="0" fontId="5" fillId="0" borderId="0" xfId="0" applyFont="1" applyBorder="1" applyAlignment="1">
      <alignment horizontal="justify" wrapText="1"/>
    </xf>
    <xf numFmtId="0" fontId="3" fillId="0" borderId="1" xfId="0" applyFont="1" applyFill="1" applyBorder="1"/>
    <xf numFmtId="0" fontId="8" fillId="0" borderId="0" xfId="0" applyFont="1" applyFill="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165" fontId="8" fillId="0" borderId="0" xfId="0" applyNumberFormat="1" applyFont="1" applyAlignment="1">
      <alignment horizontal="center" vertical="center"/>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0" fontId="37" fillId="0" borderId="0" xfId="0" applyFont="1" applyAlignment="1">
      <alignment horizontal="left" wrapText="1"/>
    </xf>
    <xf numFmtId="0" fontId="0" fillId="0" borderId="0" xfId="0" applyAlignment="1">
      <alignment horizontal="left"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14"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8" fillId="0" borderId="3" xfId="0" applyFont="1" applyFill="1" applyBorder="1" applyAlignment="1">
      <alignment horizontal="center" vertical="center" wrapText="1"/>
    </xf>
    <xf numFmtId="0" fontId="29" fillId="0" borderId="3" xfId="0" applyFont="1" applyFill="1" applyBorder="1" applyAlignment="1">
      <alignment vertical="center" wrapText="1"/>
    </xf>
    <xf numFmtId="0" fontId="7" fillId="0" borderId="6" xfId="0" applyFont="1" applyBorder="1" applyAlignment="1">
      <alignment horizontal="center" wrapText="1"/>
    </xf>
    <xf numFmtId="0" fontId="14" fillId="0" borderId="3" xfId="0" applyFont="1" applyBorder="1" applyAlignment="1">
      <alignment horizontal="center" wrapText="1"/>
    </xf>
    <xf numFmtId="0" fontId="14" fillId="0" borderId="7" xfId="0" applyFont="1" applyBorder="1" applyAlignment="1">
      <alignment horizont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6" fillId="0" borderId="0" xfId="0" applyFont="1" applyAlignment="1"/>
    <xf numFmtId="0" fontId="9" fillId="0" borderId="0" xfId="0" applyFont="1" applyAlignment="1">
      <alignment wrapText="1"/>
    </xf>
    <xf numFmtId="0" fontId="0" fillId="0" borderId="0" xfId="0" applyAlignment="1">
      <alignment wrapText="1"/>
    </xf>
    <xf numFmtId="0" fontId="3" fillId="0" borderId="0" xfId="0" applyFont="1" applyFill="1" applyAlignment="1">
      <alignment horizontal="left" vertical="center" wrapText="1"/>
    </xf>
    <xf numFmtId="0" fontId="3" fillId="0" borderId="1" xfId="0" applyFont="1" applyFill="1" applyBorder="1" applyAlignment="1">
      <alignment horizontal="left" vertical="center" wrapText="1"/>
    </xf>
    <xf numFmtId="0" fontId="8" fillId="0" borderId="0" xfId="0" applyFont="1" applyFill="1" applyAlignment="1">
      <alignment horizontal="center" vertical="center" wrapText="1"/>
    </xf>
    <xf numFmtId="0" fontId="6" fillId="2" borderId="3" xfId="0" applyFont="1" applyFill="1" applyBorder="1" applyAlignment="1">
      <alignment horizontal="center" wrapText="1"/>
    </xf>
    <xf numFmtId="0" fontId="24" fillId="0" borderId="0" xfId="0" applyFont="1" applyAlignment="1">
      <alignment horizontal="left" vertical="center" wrapText="1"/>
    </xf>
    <xf numFmtId="0" fontId="8" fillId="0" borderId="0" xfId="0" applyFont="1" applyAlignment="1">
      <alignment horizontal="center" vertical="center" wrapText="1"/>
    </xf>
    <xf numFmtId="0" fontId="24" fillId="0" borderId="0" xfId="0" applyFont="1" applyAlignment="1">
      <alignment horizontal="center" vertical="center" wrapText="1"/>
    </xf>
    <xf numFmtId="14" fontId="8" fillId="0" borderId="0" xfId="0" applyNumberFormat="1" applyFont="1" applyFill="1" applyAlignment="1">
      <alignment horizontal="center" vertical="center" wrapText="1"/>
    </xf>
    <xf numFmtId="16" fontId="8" fillId="0" borderId="0" xfId="0" quotePrefix="1" applyNumberFormat="1" applyFont="1" applyFill="1" applyAlignment="1">
      <alignment horizontal="center" vertical="center" wrapText="1"/>
    </xf>
    <xf numFmtId="165" fontId="8" fillId="0" borderId="0" xfId="0" applyNumberFormat="1" applyFont="1" applyAlignment="1">
      <alignment horizontal="center" vertical="center"/>
    </xf>
    <xf numFmtId="0" fontId="24" fillId="0" borderId="0" xfId="0" applyFont="1" applyAlignment="1">
      <alignment vertical="center"/>
    </xf>
    <xf numFmtId="164" fontId="24" fillId="0" borderId="0" xfId="0" applyNumberFormat="1" applyFont="1" applyBorder="1" applyAlignment="1">
      <alignment horizontal="center" vertical="center"/>
    </xf>
    <xf numFmtId="0" fontId="24" fillId="0" borderId="0" xfId="0" applyFont="1" applyBorder="1" applyAlignment="1">
      <alignment horizontal="left" vertical="center" wrapText="1"/>
    </xf>
    <xf numFmtId="0" fontId="0" fillId="0" borderId="0" xfId="0" applyAlignment="1">
      <alignment horizontal="left" vertical="center"/>
    </xf>
    <xf numFmtId="0" fontId="8" fillId="0" borderId="0" xfId="0" applyFont="1" applyAlignment="1">
      <alignment horizontal="center" vertical="center"/>
    </xf>
    <xf numFmtId="0" fontId="24" fillId="0" borderId="0" xfId="0" applyFont="1" applyAlignment="1">
      <alignment vertical="center" wrapText="1"/>
    </xf>
    <xf numFmtId="0" fontId="24" fillId="0" borderId="0" xfId="0" applyFont="1" applyFill="1" applyBorder="1" applyAlignment="1">
      <alignment horizontal="left" vertical="center" wrapText="1"/>
    </xf>
    <xf numFmtId="0" fontId="24" fillId="0" borderId="0" xfId="0" applyFont="1" applyFill="1" applyAlignment="1">
      <alignment horizontal="left" vertical="center" wrapText="1"/>
    </xf>
    <xf numFmtId="0" fontId="0" fillId="0" borderId="0" xfId="0" applyAlignment="1">
      <alignment horizontal="left" vertical="center" wrapText="1"/>
    </xf>
    <xf numFmtId="0" fontId="24" fillId="0" borderId="0" xfId="0" applyFont="1" applyFill="1" applyAlignment="1">
      <alignment horizontal="center" vertical="center" wrapText="1"/>
    </xf>
    <xf numFmtId="0" fontId="0" fillId="0" borderId="0" xfId="0" applyAlignment="1">
      <alignment horizontal="center" vertical="center" wrapText="1"/>
    </xf>
    <xf numFmtId="0" fontId="8" fillId="0" borderId="0" xfId="0" applyFont="1" applyFill="1" applyAlignment="1">
      <alignment vertical="center" wrapText="1"/>
    </xf>
    <xf numFmtId="0" fontId="0" fillId="0" borderId="0" xfId="0" applyAlignment="1">
      <alignment vertical="center" wrapText="1"/>
    </xf>
    <xf numFmtId="0" fontId="37" fillId="0" borderId="0" xfId="0" applyFont="1" applyAlignment="1">
      <alignment wrapText="1"/>
    </xf>
    <xf numFmtId="0" fontId="3" fillId="0" borderId="0" xfId="0" applyFont="1" applyAlignment="1">
      <alignment horizontal="left" vertical="center" wrapText="1"/>
    </xf>
    <xf numFmtId="0" fontId="6" fillId="2" borderId="4" xfId="0" applyFont="1" applyFill="1" applyBorder="1" applyAlignment="1">
      <alignment horizontal="center" wrapText="1"/>
    </xf>
    <xf numFmtId="14" fontId="24" fillId="0" borderId="0"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Alignment="1">
      <alignment horizontal="center" wrapText="1"/>
    </xf>
    <xf numFmtId="0" fontId="3" fillId="0" borderId="0" xfId="0" applyFont="1" applyFill="1" applyBorder="1" applyAlignment="1">
      <alignment horizontal="left" vertical="center" wrapText="1"/>
    </xf>
    <xf numFmtId="0" fontId="5" fillId="0" borderId="0" xfId="0" applyFont="1" applyAlignment="1">
      <alignment horizontal="left" wrapText="1"/>
    </xf>
    <xf numFmtId="0" fontId="5" fillId="0" borderId="0" xfId="0" applyFont="1" applyAlignment="1">
      <alignment wrapText="1"/>
    </xf>
    <xf numFmtId="0" fontId="4" fillId="3" borderId="6" xfId="0" applyFont="1" applyFill="1" applyBorder="1" applyAlignment="1">
      <alignment horizontal="center" wrapText="1"/>
    </xf>
    <xf numFmtId="0" fontId="5" fillId="0" borderId="3" xfId="0" applyFont="1" applyBorder="1" applyAlignment="1">
      <alignment wrapText="1"/>
    </xf>
    <xf numFmtId="0" fontId="4" fillId="2" borderId="6" xfId="0" applyFont="1" applyFill="1" applyBorder="1" applyAlignment="1">
      <alignment horizontal="center"/>
    </xf>
    <xf numFmtId="0" fontId="5" fillId="0" borderId="3" xfId="0" applyFont="1" applyBorder="1" applyAlignment="1">
      <alignment horizontal="center"/>
    </xf>
    <xf numFmtId="0" fontId="4" fillId="3" borderId="8" xfId="0" applyFont="1" applyFill="1" applyBorder="1" applyAlignment="1">
      <alignment horizontal="center" wrapText="1"/>
    </xf>
    <xf numFmtId="0" fontId="4" fillId="3" borderId="0" xfId="0" applyFont="1" applyFill="1" applyBorder="1" applyAlignment="1">
      <alignment horizontal="center" wrapText="1"/>
    </xf>
    <xf numFmtId="0" fontId="0" fillId="0" borderId="0" xfId="0" applyBorder="1" applyAlignment="1"/>
    <xf numFmtId="0" fontId="10" fillId="2" borderId="3" xfId="0" applyFont="1" applyFill="1" applyBorder="1" applyAlignment="1">
      <alignment horizontal="center" wrapText="1"/>
    </xf>
    <xf numFmtId="0" fontId="10" fillId="0" borderId="3" xfId="0" applyFont="1" applyFill="1" applyBorder="1" applyAlignment="1">
      <alignment horizontal="center" wrapText="1"/>
    </xf>
    <xf numFmtId="0" fontId="22" fillId="0" borderId="3" xfId="0" applyFont="1" applyBorder="1" applyAlignment="1">
      <alignment wrapText="1"/>
    </xf>
    <xf numFmtId="0" fontId="4" fillId="3" borderId="3" xfId="0" applyFont="1" applyFill="1" applyBorder="1" applyAlignment="1">
      <alignment horizontal="center" wrapText="1"/>
    </xf>
    <xf numFmtId="0" fontId="10" fillId="3" borderId="6" xfId="0" applyFont="1" applyFill="1" applyBorder="1" applyAlignment="1">
      <alignment horizontal="center" wrapText="1"/>
    </xf>
    <xf numFmtId="0" fontId="22" fillId="0" borderId="3" xfId="0" applyFont="1" applyBorder="1" applyAlignment="1">
      <alignment horizontal="center" wrapText="1"/>
    </xf>
    <xf numFmtId="0" fontId="4" fillId="2" borderId="6" xfId="0" applyFont="1" applyFill="1" applyBorder="1" applyAlignment="1">
      <alignment horizontal="center" wrapText="1"/>
    </xf>
    <xf numFmtId="0" fontId="5" fillId="0" borderId="3" xfId="0" applyFont="1" applyBorder="1" applyAlignment="1">
      <alignment horizontal="center" wrapText="1"/>
    </xf>
    <xf numFmtId="0" fontId="5" fillId="0" borderId="0" xfId="0" applyFont="1" applyBorder="1" applyAlignment="1">
      <alignment horizontal="center" wrapText="1"/>
    </xf>
    <xf numFmtId="0" fontId="45" fillId="0" borderId="0" xfId="6" applyFont="1" applyAlignment="1">
      <alignment wrapText="1"/>
    </xf>
    <xf numFmtId="0" fontId="30" fillId="0" borderId="0" xfId="0" applyFont="1" applyBorder="1" applyAlignment="1">
      <alignment wrapText="1"/>
    </xf>
    <xf numFmtId="0" fontId="5" fillId="0" borderId="0" xfId="0" applyFont="1" applyBorder="1" applyAlignment="1">
      <alignment wrapText="1"/>
    </xf>
    <xf numFmtId="0" fontId="0" fillId="0" borderId="0" xfId="0" applyBorder="1" applyAlignment="1">
      <alignment wrapText="1"/>
    </xf>
    <xf numFmtId="0" fontId="30" fillId="0" borderId="0" xfId="0" applyFont="1" applyAlignment="1">
      <alignment wrapText="1"/>
    </xf>
    <xf numFmtId="0" fontId="4" fillId="4" borderId="4" xfId="0" applyFont="1" applyFill="1" applyBorder="1" applyAlignment="1">
      <alignment horizontal="center" wrapText="1"/>
    </xf>
    <xf numFmtId="0" fontId="4" fillId="4" borderId="4" xfId="0" applyFont="1" applyFill="1" applyBorder="1" applyAlignment="1">
      <alignment wrapText="1"/>
    </xf>
    <xf numFmtId="0" fontId="4" fillId="4" borderId="15" xfId="0" applyFont="1" applyFill="1" applyBorder="1" applyAlignment="1">
      <alignment wrapText="1"/>
    </xf>
    <xf numFmtId="0" fontId="5" fillId="0" borderId="3" xfId="0" applyFont="1" applyBorder="1" applyAlignment="1"/>
    <xf numFmtId="0" fontId="5" fillId="0" borderId="7" xfId="0" applyFont="1" applyBorder="1" applyAlignment="1"/>
    <xf numFmtId="0" fontId="37" fillId="0" borderId="0" xfId="0" applyFont="1" applyFill="1" applyAlignment="1">
      <alignment wrapText="1"/>
    </xf>
    <xf numFmtId="0" fontId="7" fillId="0" borderId="4" xfId="0" applyFont="1" applyBorder="1" applyAlignment="1">
      <alignment horizontal="center" wrapText="1"/>
    </xf>
    <xf numFmtId="0" fontId="24" fillId="0" borderId="1" xfId="0" applyFont="1" applyBorder="1" applyAlignment="1">
      <alignment horizontal="center" wrapText="1"/>
    </xf>
    <xf numFmtId="0" fontId="7" fillId="0" borderId="3" xfId="0" applyFont="1" applyFill="1" applyBorder="1" applyAlignment="1">
      <alignment horizontal="center" wrapText="1"/>
    </xf>
    <xf numFmtId="0" fontId="24" fillId="0" borderId="3" xfId="0" applyFont="1" applyBorder="1" applyAlignment="1">
      <alignment horizontal="center"/>
    </xf>
    <xf numFmtId="0" fontId="10" fillId="2" borderId="3" xfId="0" applyFont="1" applyFill="1" applyBorder="1" applyAlignment="1">
      <alignment horizontal="center" vertical="center" wrapText="1"/>
    </xf>
    <xf numFmtId="0" fontId="0" fillId="0" borderId="3" xfId="0" applyBorder="1" applyAlignment="1">
      <alignment horizontal="center"/>
    </xf>
    <xf numFmtId="0" fontId="4" fillId="2" borderId="12" xfId="0" applyFont="1" applyFill="1" applyBorder="1" applyAlignment="1">
      <alignment horizontal="center"/>
    </xf>
    <xf numFmtId="0" fontId="0" fillId="0" borderId="4" xfId="0" applyBorder="1" applyAlignment="1"/>
    <xf numFmtId="0" fontId="10" fillId="3" borderId="10" xfId="0" applyFont="1" applyFill="1" applyBorder="1" applyAlignment="1">
      <alignment horizontal="center" wrapText="1"/>
    </xf>
    <xf numFmtId="0" fontId="0" fillId="0" borderId="1" xfId="0" applyBorder="1" applyAlignment="1"/>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0" fillId="3" borderId="3" xfId="0" applyFont="1" applyFill="1" applyBorder="1" applyAlignment="1">
      <alignment horizontal="center" wrapText="1"/>
    </xf>
    <xf numFmtId="0" fontId="0" fillId="0" borderId="3" xfId="0" applyBorder="1" applyAlignment="1"/>
    <xf numFmtId="0" fontId="0" fillId="0" borderId="0" xfId="0" applyAlignment="1"/>
    <xf numFmtId="0" fontId="10" fillId="3" borderId="8" xfId="0" applyFont="1" applyFill="1" applyBorder="1" applyAlignment="1">
      <alignment horizontal="center" wrapText="1"/>
    </xf>
    <xf numFmtId="0" fontId="0" fillId="0" borderId="0" xfId="0" applyBorder="1" applyAlignment="1">
      <alignment horizontal="center" wrapText="1"/>
    </xf>
    <xf numFmtId="0" fontId="0" fillId="0" borderId="0" xfId="0" applyBorder="1" applyAlignment="1">
      <alignment horizontal="center"/>
    </xf>
    <xf numFmtId="0" fontId="4" fillId="2" borderId="3" xfId="0" applyFont="1" applyFill="1" applyBorder="1" applyAlignment="1">
      <alignment horizontal="center"/>
    </xf>
    <xf numFmtId="0" fontId="25" fillId="0" borderId="0" xfId="0" applyFont="1" applyAlignment="1">
      <alignment wrapText="1"/>
    </xf>
    <xf numFmtId="0" fontId="0" fillId="0" borderId="7" xfId="0" applyBorder="1" applyAlignment="1"/>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4" fillId="0" borderId="15"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7" fillId="0" borderId="0" xfId="0" applyFont="1" applyFill="1" applyAlignment="1">
      <alignment horizontal="left" wrapText="1"/>
    </xf>
    <xf numFmtId="0" fontId="36" fillId="0" borderId="0" xfId="0" applyFont="1" applyFill="1" applyAlignment="1">
      <alignment wrapText="1"/>
    </xf>
    <xf numFmtId="0" fontId="5" fillId="0" borderId="0" xfId="0" applyFont="1" applyFill="1" applyAlignment="1">
      <alignment vertical="center" wrapText="1"/>
    </xf>
    <xf numFmtId="0" fontId="37" fillId="0" borderId="0" xfId="0" applyFont="1" applyBorder="1" applyAlignment="1">
      <alignment horizontal="left" wrapText="1"/>
    </xf>
    <xf numFmtId="0" fontId="7"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166" fontId="37" fillId="0" borderId="0" xfId="0" applyNumberFormat="1" applyFont="1" applyBorder="1" applyAlignment="1">
      <alignment horizontal="left" wrapText="1"/>
    </xf>
    <xf numFmtId="0" fontId="5" fillId="0" borderId="0" xfId="0" applyFont="1" applyBorder="1" applyAlignment="1">
      <alignment horizontal="left"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3" xfId="0" applyFont="1" applyBorder="1" applyAlignment="1">
      <alignment horizontal="center" wrapText="1"/>
    </xf>
    <xf numFmtId="166" fontId="37" fillId="0" borderId="0" xfId="0" applyNumberFormat="1" applyFont="1" applyFill="1" applyBorder="1" applyAlignment="1">
      <alignment horizontal="left" wrapText="1"/>
    </xf>
    <xf numFmtId="0" fontId="7" fillId="2" borderId="3"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36" fillId="0" borderId="0" xfId="0" applyFont="1" applyAlignment="1">
      <alignment wrapText="1"/>
    </xf>
    <xf numFmtId="0" fontId="6" fillId="0" borderId="0" xfId="0" applyFont="1" applyAlignment="1">
      <alignment horizontal="left" wrapText="1"/>
    </xf>
    <xf numFmtId="49" fontId="6" fillId="0" borderId="6" xfId="0" applyNumberFormat="1" applyFont="1" applyBorder="1" applyAlignment="1">
      <alignment horizontal="center"/>
    </xf>
    <xf numFmtId="49" fontId="6" fillId="0" borderId="3" xfId="0" applyNumberFormat="1" applyFont="1" applyBorder="1" applyAlignment="1">
      <alignment horizontal="center"/>
    </xf>
    <xf numFmtId="49" fontId="6" fillId="0" borderId="7" xfId="0" applyNumberFormat="1" applyFont="1" applyBorder="1" applyAlignment="1">
      <alignment horizontal="center"/>
    </xf>
    <xf numFmtId="49" fontId="6" fillId="0" borderId="6"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6" fillId="0" borderId="0" xfId="0" applyFont="1" applyAlignment="1">
      <alignment wrapText="1"/>
    </xf>
    <xf numFmtId="49" fontId="6" fillId="0" borderId="3" xfId="0" applyNumberFormat="1" applyFont="1" applyBorder="1" applyAlignment="1">
      <alignment horizontal="center" wrapText="1"/>
    </xf>
    <xf numFmtId="0" fontId="5" fillId="0" borderId="0" xfId="0" applyFont="1" applyAlignment="1">
      <alignment horizontal="justify" wrapText="1"/>
    </xf>
    <xf numFmtId="0" fontId="6" fillId="0" borderId="6" xfId="0" applyFont="1" applyBorder="1" applyAlignment="1">
      <alignment horizontal="center" wrapText="1"/>
    </xf>
    <xf numFmtId="0" fontId="0" fillId="0" borderId="7" xfId="0" applyBorder="1" applyAlignment="1">
      <alignment horizontal="center"/>
    </xf>
    <xf numFmtId="0" fontId="6" fillId="0" borderId="6" xfId="0" applyFont="1" applyFill="1" applyBorder="1" applyAlignment="1">
      <alignment horizontal="center" wrapText="1"/>
    </xf>
    <xf numFmtId="0" fontId="6" fillId="0" borderId="6"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7" fillId="4" borderId="6" xfId="0" applyFont="1" applyFill="1" applyBorder="1" applyAlignment="1">
      <alignment horizontal="center" wrapText="1"/>
    </xf>
    <xf numFmtId="0" fontId="0" fillId="0" borderId="3" xfId="0" applyBorder="1" applyAlignment="1">
      <alignment wrapText="1"/>
    </xf>
    <xf numFmtId="0" fontId="0" fillId="0" borderId="7" xfId="0" applyBorder="1" applyAlignment="1">
      <alignment wrapText="1"/>
    </xf>
    <xf numFmtId="0" fontId="3" fillId="0" borderId="0" xfId="0" applyFont="1" applyAlignment="1">
      <alignment horizontal="left" wrapText="1"/>
    </xf>
    <xf numFmtId="0" fontId="14" fillId="2" borderId="6" xfId="0" applyFont="1" applyFill="1" applyBorder="1" applyAlignment="1">
      <alignment horizontal="center" wrapText="1"/>
    </xf>
    <xf numFmtId="0" fontId="14" fillId="2" borderId="3" xfId="0" applyFont="1" applyFill="1" applyBorder="1" applyAlignment="1">
      <alignment horizontal="center"/>
    </xf>
    <xf numFmtId="0" fontId="14" fillId="2" borderId="7" xfId="0" applyFont="1" applyFill="1" applyBorder="1" applyAlignment="1">
      <alignment horizontal="center"/>
    </xf>
    <xf numFmtId="0" fontId="14" fillId="2" borderId="6" xfId="0" applyFont="1" applyFill="1" applyBorder="1" applyAlignment="1">
      <alignment horizontal="center"/>
    </xf>
    <xf numFmtId="49" fontId="6" fillId="0" borderId="6" xfId="0" applyNumberFormat="1" applyFont="1" applyBorder="1" applyAlignment="1">
      <alignment horizontal="center" wrapText="1"/>
    </xf>
    <xf numFmtId="49" fontId="6" fillId="0" borderId="7" xfId="0" applyNumberFormat="1" applyFont="1" applyBorder="1" applyAlignment="1">
      <alignment horizontal="center" wrapText="1"/>
    </xf>
    <xf numFmtId="0" fontId="3" fillId="0" borderId="0" xfId="0" applyNumberFormat="1" applyFont="1" applyAlignment="1">
      <alignment wrapText="1"/>
    </xf>
    <xf numFmtId="164" fontId="8" fillId="0" borderId="0" xfId="0" applyNumberFormat="1" applyFont="1" applyBorder="1" applyAlignment="1">
      <alignment horizontal="center"/>
    </xf>
    <xf numFmtId="164" fontId="8" fillId="0" borderId="0" xfId="0" applyNumberFormat="1" applyFont="1" applyFill="1" applyBorder="1" applyAlignment="1">
      <alignment horizontal="center"/>
    </xf>
    <xf numFmtId="0" fontId="8" fillId="0" borderId="0" xfId="0" quotePrefix="1" applyFont="1" applyAlignment="1">
      <alignment horizontal="center"/>
    </xf>
    <xf numFmtId="0" fontId="8" fillId="0" borderId="0" xfId="0" quotePrefix="1" applyFont="1" applyFill="1" applyAlignment="1">
      <alignment horizontal="center"/>
    </xf>
    <xf numFmtId="0" fontId="47" fillId="0" borderId="0" xfId="0" applyFont="1" applyFill="1" applyAlignment="1">
      <alignment horizontal="center"/>
    </xf>
    <xf numFmtId="0" fontId="8" fillId="0" borderId="0" xfId="0" quotePrefix="1" applyFont="1" applyFill="1" applyAlignment="1">
      <alignment horizontal="center" wrapText="1"/>
    </xf>
    <xf numFmtId="164" fontId="8" fillId="0" borderId="0" xfId="0" applyNumberFormat="1" applyFont="1" applyBorder="1" applyAlignment="1">
      <alignment horizontal="center" vertical="center"/>
    </xf>
    <xf numFmtId="0" fontId="8" fillId="0" borderId="0" xfId="0" applyFont="1" applyAlignment="1">
      <alignment vertical="center"/>
    </xf>
    <xf numFmtId="0" fontId="48" fillId="0" borderId="0" xfId="0" applyFont="1"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164" fontId="8" fillId="0" borderId="0" xfId="0" applyNumberFormat="1" applyFont="1" applyBorder="1" applyAlignment="1">
      <alignment horizontal="center" vertical="center"/>
    </xf>
    <xf numFmtId="0" fontId="48" fillId="0" borderId="0" xfId="0" applyFont="1" applyAlignment="1">
      <alignment horizontal="center" vertical="center"/>
    </xf>
    <xf numFmtId="0" fontId="8" fillId="0" borderId="0" xfId="0" applyFont="1" applyAlignment="1">
      <alignment vertical="center"/>
    </xf>
    <xf numFmtId="0" fontId="49" fillId="0" borderId="0" xfId="0" applyFont="1" applyFill="1" applyAlignment="1">
      <alignment horizontal="center" vertical="center" wrapText="1"/>
    </xf>
    <xf numFmtId="0" fontId="8" fillId="0" borderId="0" xfId="0" applyFont="1" applyFill="1" applyAlignment="1">
      <alignment horizontal="center" vertical="center"/>
    </xf>
    <xf numFmtId="0" fontId="8" fillId="0" borderId="0" xfId="0" applyFont="1" applyFill="1" applyBorder="1" applyAlignment="1">
      <alignment horizontal="left" vertical="center" wrapText="1"/>
    </xf>
    <xf numFmtId="0" fontId="8" fillId="0" borderId="0" xfId="0" applyFont="1" applyAlignment="1">
      <alignment vertical="center" wrapText="1"/>
    </xf>
    <xf numFmtId="164" fontId="8" fillId="0" borderId="0" xfId="0" applyNumberFormat="1" applyFont="1" applyBorder="1" applyAlignment="1">
      <alignment horizontal="center" vertical="center" wrapText="1"/>
    </xf>
    <xf numFmtId="1" fontId="8" fillId="0" borderId="0" xfId="0" applyNumberFormat="1" applyFont="1" applyFill="1" applyAlignment="1">
      <alignment horizontal="center" vertical="center" wrapText="1"/>
    </xf>
    <xf numFmtId="1" fontId="8" fillId="0" borderId="0" xfId="0" applyNumberFormat="1" applyFont="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Border="1" applyAlignment="1">
      <alignment vertical="center"/>
    </xf>
    <xf numFmtId="0" fontId="8" fillId="0" borderId="1" xfId="0" applyFont="1" applyBorder="1"/>
    <xf numFmtId="0" fontId="8" fillId="0" borderId="1" xfId="0"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8" fillId="0" borderId="0" xfId="0" applyFont="1" applyAlignment="1">
      <alignment horizontal="left" wrapText="1"/>
    </xf>
  </cellXfs>
  <cellStyles count="7">
    <cellStyle name="Normal" xfId="0" builtinId="0"/>
    <cellStyle name="Normal 2" xfId="1"/>
    <cellStyle name="Normal 3" xfId="2"/>
    <cellStyle name="Normal 38" xfId="3"/>
    <cellStyle name="Normal 4" xfId="4"/>
    <cellStyle name="Normal 5" xfId="5"/>
    <cellStyle name="Normal_Sheet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4"/>
  <sheetViews>
    <sheetView topLeftCell="A45" workbookViewId="0">
      <selection activeCell="A77" sqref="A77:AI77"/>
    </sheetView>
  </sheetViews>
  <sheetFormatPr defaultRowHeight="15" x14ac:dyDescent="0.25"/>
  <cols>
    <col min="4" max="4" width="1.7109375" customWidth="1"/>
    <col min="5" max="5" width="7.140625" customWidth="1"/>
    <col min="6" max="6" width="6.42578125" customWidth="1"/>
    <col min="7" max="7" width="7.140625" customWidth="1"/>
    <col min="8" max="8" width="5.28515625" customWidth="1"/>
    <col min="9" max="9" width="7.140625" customWidth="1"/>
    <col min="10" max="10" width="6.28515625" customWidth="1"/>
    <col min="11" max="11" width="7.140625" customWidth="1"/>
    <col min="12" max="12" width="6.5703125" customWidth="1"/>
    <col min="13" max="13" width="9.28515625" customWidth="1"/>
    <col min="14" max="14" width="1.7109375" customWidth="1"/>
    <col min="15" max="15" width="10.140625" customWidth="1"/>
    <col min="16" max="16" width="1.7109375" customWidth="1"/>
    <col min="17" max="17" width="6" customWidth="1"/>
    <col min="18" max="18" width="6.140625" customWidth="1"/>
    <col min="19" max="19" width="6" customWidth="1"/>
    <col min="20" max="20" width="1.7109375" customWidth="1"/>
    <col min="21" max="25" width="6" customWidth="1"/>
    <col min="26" max="26" width="3.5703125" customWidth="1"/>
    <col min="27" max="27" width="9.85546875" customWidth="1"/>
    <col min="28" max="28" width="1.7109375" customWidth="1"/>
    <col min="29" max="30" width="7" customWidth="1"/>
    <col min="31" max="31" width="5.7109375" customWidth="1"/>
    <col min="32" max="32" width="1.7109375" customWidth="1"/>
    <col min="33" max="33" width="6.85546875" customWidth="1"/>
    <col min="34" max="34" width="7.42578125" customWidth="1"/>
    <col min="35" max="35" width="7.140625" customWidth="1"/>
  </cols>
  <sheetData>
    <row r="1" spans="1:35" s="2" customFormat="1" ht="29.25" customHeight="1" x14ac:dyDescent="0.25">
      <c r="A1" s="679" t="s">
        <v>323</v>
      </c>
      <c r="B1" s="679"/>
      <c r="C1" s="679"/>
      <c r="D1" s="679"/>
      <c r="E1" s="679"/>
      <c r="F1" s="679"/>
      <c r="G1" s="679"/>
      <c r="H1" s="679"/>
      <c r="I1" s="679"/>
      <c r="J1" s="679"/>
      <c r="K1" s="679"/>
      <c r="L1" s="679"/>
      <c r="M1" s="679"/>
      <c r="N1" s="679"/>
      <c r="O1" s="679"/>
      <c r="P1" s="680"/>
      <c r="Q1" s="680"/>
      <c r="R1" s="680"/>
      <c r="S1" s="680"/>
      <c r="T1" s="680"/>
      <c r="U1" s="680"/>
      <c r="V1" s="680"/>
      <c r="W1" s="680"/>
      <c r="X1" s="680"/>
      <c r="Y1" s="680"/>
      <c r="Z1" s="680"/>
      <c r="AA1" s="680"/>
      <c r="AB1" s="680"/>
      <c r="AC1" s="680"/>
      <c r="AD1" s="1"/>
      <c r="AE1" s="1"/>
      <c r="AF1" s="1"/>
      <c r="AG1" s="290"/>
      <c r="AH1" s="290"/>
      <c r="AI1" s="290"/>
    </row>
    <row r="2" spans="1:35" s="2" customFormat="1" ht="7.5" customHeight="1" x14ac:dyDescent="0.25">
      <c r="A2" s="3"/>
      <c r="B2" s="4"/>
      <c r="C2" s="1"/>
      <c r="D2" s="1"/>
      <c r="E2" s="1"/>
      <c r="F2" s="1"/>
      <c r="G2" s="1"/>
      <c r="H2" s="1"/>
      <c r="I2" s="1"/>
      <c r="J2" s="1"/>
      <c r="K2" s="1"/>
      <c r="L2" s="1"/>
      <c r="M2" s="1"/>
      <c r="N2" s="1"/>
      <c r="O2" s="1"/>
      <c r="P2" s="1"/>
      <c r="Q2" s="1"/>
      <c r="R2" s="1"/>
      <c r="S2" s="1"/>
      <c r="T2" s="1"/>
      <c r="U2" s="1"/>
      <c r="V2" s="1"/>
      <c r="W2" s="1"/>
      <c r="X2" s="1"/>
      <c r="Y2" s="1"/>
      <c r="Z2" s="1"/>
      <c r="AA2" s="1"/>
      <c r="AB2" s="1"/>
      <c r="AC2" s="5"/>
      <c r="AD2" s="5"/>
      <c r="AE2" s="1"/>
      <c r="AF2" s="1"/>
      <c r="AG2" s="6"/>
      <c r="AH2" s="6"/>
      <c r="AI2" s="6"/>
    </row>
    <row r="3" spans="1:35" s="2" customFormat="1" ht="50.25" customHeight="1" x14ac:dyDescent="0.25">
      <c r="A3" s="681" t="s">
        <v>402</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7"/>
      <c r="AC3" s="7"/>
      <c r="AD3" s="7"/>
      <c r="AE3" s="7"/>
      <c r="AF3" s="7"/>
      <c r="AG3" s="7"/>
      <c r="AH3" s="7"/>
      <c r="AI3" s="7"/>
    </row>
    <row r="4" spans="1:35" s="2" customFormat="1" ht="17.25" customHeight="1" x14ac:dyDescent="0.25">
      <c r="A4" s="342"/>
      <c r="B4" s="343"/>
      <c r="C4" s="343"/>
      <c r="D4" s="343"/>
      <c r="E4" s="344"/>
      <c r="F4" s="344"/>
      <c r="G4" s="344"/>
      <c r="H4" s="344"/>
      <c r="I4" s="344"/>
      <c r="J4" s="344"/>
      <c r="K4" s="344"/>
      <c r="L4" s="344"/>
      <c r="M4" s="344"/>
      <c r="N4" s="343"/>
      <c r="O4" s="344"/>
      <c r="P4" s="343"/>
      <c r="Q4" s="344"/>
      <c r="R4" s="344"/>
      <c r="S4" s="344"/>
      <c r="T4" s="344"/>
      <c r="U4" s="344"/>
      <c r="V4" s="344"/>
      <c r="W4" s="344"/>
      <c r="X4" s="344"/>
      <c r="Y4" s="344"/>
      <c r="Z4" s="343"/>
      <c r="AA4" s="344"/>
      <c r="AB4" s="7"/>
      <c r="AC4" s="7"/>
      <c r="AD4" s="7"/>
      <c r="AE4" s="7"/>
      <c r="AF4" s="7"/>
      <c r="AG4" s="7"/>
      <c r="AH4" s="7"/>
      <c r="AI4" s="7"/>
    </row>
    <row r="5" spans="1:35" s="2" customFormat="1" ht="37.5" customHeight="1" x14ac:dyDescent="0.25">
      <c r="A5" s="320"/>
      <c r="B5" s="321"/>
      <c r="C5" s="321"/>
      <c r="D5" s="321"/>
      <c r="E5" s="685" t="s">
        <v>14</v>
      </c>
      <c r="F5" s="685"/>
      <c r="G5" s="685"/>
      <c r="H5" s="686"/>
      <c r="I5" s="686"/>
      <c r="J5" s="686"/>
      <c r="K5" s="686"/>
      <c r="L5" s="686"/>
      <c r="M5" s="686"/>
      <c r="N5" s="322"/>
      <c r="O5" s="225" t="s">
        <v>315</v>
      </c>
      <c r="P5" s="322"/>
      <c r="Q5" s="683" t="s">
        <v>15</v>
      </c>
      <c r="R5" s="683"/>
      <c r="S5" s="683"/>
      <c r="T5" s="684"/>
      <c r="U5" s="684"/>
      <c r="V5" s="684"/>
      <c r="W5" s="684"/>
      <c r="X5" s="684"/>
      <c r="Y5" s="684"/>
      <c r="Z5" s="322"/>
      <c r="AA5" s="225" t="s">
        <v>315</v>
      </c>
      <c r="AB5" s="322"/>
      <c r="AC5" s="668" t="s">
        <v>16</v>
      </c>
      <c r="AD5" s="668"/>
      <c r="AE5" s="668"/>
      <c r="AF5" s="322"/>
      <c r="AG5" s="671" t="s">
        <v>17</v>
      </c>
      <c r="AH5" s="671"/>
      <c r="AI5" s="672"/>
    </row>
    <row r="6" spans="1:35" s="47" customFormat="1" ht="27" customHeight="1" x14ac:dyDescent="0.25">
      <c r="A6" s="323"/>
      <c r="B6" s="318"/>
      <c r="C6" s="318"/>
      <c r="D6" s="318"/>
      <c r="E6" s="670" t="s">
        <v>337</v>
      </c>
      <c r="F6" s="670"/>
      <c r="G6" s="670"/>
      <c r="H6" s="319"/>
      <c r="I6" s="670" t="s">
        <v>336</v>
      </c>
      <c r="J6" s="670"/>
      <c r="K6" s="670"/>
      <c r="L6" s="670"/>
      <c r="M6" s="670"/>
      <c r="N6" s="319"/>
      <c r="O6" s="216"/>
      <c r="P6" s="319"/>
      <c r="Q6" s="670" t="s">
        <v>337</v>
      </c>
      <c r="R6" s="670"/>
      <c r="S6" s="670"/>
      <c r="T6" s="319"/>
      <c r="U6" s="670" t="s">
        <v>336</v>
      </c>
      <c r="V6" s="670"/>
      <c r="W6" s="670"/>
      <c r="X6" s="670"/>
      <c r="Y6" s="670"/>
      <c r="Z6" s="319"/>
      <c r="AA6" s="225"/>
      <c r="AB6" s="319"/>
      <c r="AC6" s="670" t="s">
        <v>337</v>
      </c>
      <c r="AD6" s="670"/>
      <c r="AE6" s="670"/>
      <c r="AF6" s="318"/>
      <c r="AG6" s="668" t="s">
        <v>337</v>
      </c>
      <c r="AH6" s="668"/>
      <c r="AI6" s="669"/>
    </row>
    <row r="7" spans="1:35" s="9" customFormat="1" ht="30" customHeight="1" x14ac:dyDescent="0.2">
      <c r="A7" s="324" t="s">
        <v>11</v>
      </c>
      <c r="B7" s="224" t="s">
        <v>338</v>
      </c>
      <c r="C7" s="223" t="s">
        <v>187</v>
      </c>
      <c r="E7" s="223" t="s">
        <v>18</v>
      </c>
      <c r="F7" s="223" t="s">
        <v>19</v>
      </c>
      <c r="G7" s="223" t="s">
        <v>20</v>
      </c>
      <c r="H7" s="228"/>
      <c r="I7" s="223" t="s">
        <v>296</v>
      </c>
      <c r="J7" s="223" t="s">
        <v>297</v>
      </c>
      <c r="K7" s="223" t="s">
        <v>18</v>
      </c>
      <c r="L7" s="223" t="s">
        <v>19</v>
      </c>
      <c r="M7" s="223" t="s">
        <v>20</v>
      </c>
      <c r="N7" s="228"/>
      <c r="O7" s="229" t="s">
        <v>232</v>
      </c>
      <c r="P7" s="228"/>
      <c r="Q7" s="223" t="s">
        <v>18</v>
      </c>
      <c r="R7" s="223" t="s">
        <v>19</v>
      </c>
      <c r="S7" s="223" t="s">
        <v>20</v>
      </c>
      <c r="T7" s="228"/>
      <c r="U7" s="223" t="s">
        <v>296</v>
      </c>
      <c r="V7" s="223" t="s">
        <v>297</v>
      </c>
      <c r="W7" s="223" t="s">
        <v>18</v>
      </c>
      <c r="X7" s="223" t="s">
        <v>19</v>
      </c>
      <c r="Y7" s="223" t="s">
        <v>20</v>
      </c>
      <c r="Z7" s="228"/>
      <c r="AA7" s="229" t="s">
        <v>232</v>
      </c>
      <c r="AB7" s="228"/>
      <c r="AC7" s="316" t="s">
        <v>18</v>
      </c>
      <c r="AD7" s="317" t="s">
        <v>19</v>
      </c>
      <c r="AE7" s="223" t="s">
        <v>20</v>
      </c>
      <c r="AF7" s="228"/>
      <c r="AG7" s="316" t="s">
        <v>18</v>
      </c>
      <c r="AH7" s="317" t="s">
        <v>19</v>
      </c>
      <c r="AI7" s="325" t="s">
        <v>20</v>
      </c>
    </row>
    <row r="8" spans="1:35" s="2" customFormat="1" ht="12.75" x14ac:dyDescent="0.25">
      <c r="A8" s="326"/>
      <c r="B8" s="327"/>
      <c r="C8" s="55"/>
      <c r="D8" s="55"/>
      <c r="E8" s="55"/>
      <c r="F8" s="55"/>
      <c r="G8" s="55"/>
      <c r="H8" s="55"/>
      <c r="I8" s="55"/>
      <c r="J8" s="55"/>
      <c r="K8" s="55"/>
      <c r="L8" s="55"/>
      <c r="M8" s="55"/>
      <c r="N8" s="55"/>
      <c r="O8" s="55"/>
      <c r="P8" s="55"/>
      <c r="Q8" s="55"/>
      <c r="R8" s="55"/>
      <c r="S8" s="55"/>
      <c r="T8" s="55"/>
      <c r="U8" s="55"/>
      <c r="V8" s="55"/>
      <c r="W8" s="55"/>
      <c r="X8" s="55"/>
      <c r="Y8" s="55"/>
      <c r="Z8" s="55"/>
      <c r="AA8" s="55"/>
      <c r="AB8" s="55"/>
      <c r="AC8" s="328"/>
      <c r="AD8" s="328"/>
      <c r="AE8" s="55"/>
      <c r="AF8" s="55"/>
      <c r="AG8" s="328"/>
      <c r="AH8" s="328"/>
      <c r="AI8" s="329"/>
    </row>
    <row r="9" spans="1:35" s="2" customFormat="1" ht="15.75" x14ac:dyDescent="0.25">
      <c r="A9" s="676" t="s">
        <v>21</v>
      </c>
      <c r="B9" s="677"/>
      <c r="C9" s="677"/>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8"/>
    </row>
    <row r="10" spans="1:35" s="2" customFormat="1" ht="12.75" x14ac:dyDescent="0.25">
      <c r="A10" s="330" t="s">
        <v>22</v>
      </c>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28"/>
      <c r="AD10" s="328"/>
      <c r="AE10" s="331"/>
      <c r="AF10" s="331"/>
      <c r="AG10" s="328"/>
      <c r="AH10" s="328"/>
      <c r="AI10" s="329"/>
    </row>
    <row r="11" spans="1:35" s="2" customFormat="1" ht="12.75" x14ac:dyDescent="0.2">
      <c r="A11" s="326" t="s">
        <v>23</v>
      </c>
      <c r="B11" s="327">
        <v>39671</v>
      </c>
      <c r="C11" s="55">
        <v>1300</v>
      </c>
      <c r="D11" s="55"/>
      <c r="E11" s="332">
        <v>56.2</v>
      </c>
      <c r="F11" s="332">
        <v>0.2</v>
      </c>
      <c r="G11" s="332">
        <v>0.4</v>
      </c>
      <c r="H11" s="328">
        <f>100*F11*2/E11</f>
        <v>0.71174377224199281</v>
      </c>
      <c r="I11" s="333" t="s">
        <v>314</v>
      </c>
      <c r="J11" s="333" t="s">
        <v>314</v>
      </c>
      <c r="K11" s="333" t="s">
        <v>314</v>
      </c>
      <c r="L11" s="333" t="s">
        <v>314</v>
      </c>
      <c r="M11" s="333" t="s">
        <v>314</v>
      </c>
      <c r="N11" s="332"/>
      <c r="O11" s="333" t="s">
        <v>314</v>
      </c>
      <c r="P11" s="332"/>
      <c r="Q11" s="332">
        <v>2.7</v>
      </c>
      <c r="R11" s="332">
        <v>0.1</v>
      </c>
      <c r="S11" s="332">
        <v>3.7</v>
      </c>
      <c r="T11" s="332"/>
      <c r="U11" s="328">
        <v>3.46</v>
      </c>
      <c r="V11" s="333" t="s">
        <v>314</v>
      </c>
      <c r="W11" s="333" t="s">
        <v>314</v>
      </c>
      <c r="X11" s="333" t="s">
        <v>314</v>
      </c>
      <c r="Y11" s="333" t="s">
        <v>314</v>
      </c>
      <c r="Z11" s="332"/>
      <c r="AA11" s="334">
        <f>ROUND(100*(U11-Q11)/Q11,1)</f>
        <v>28.1</v>
      </c>
      <c r="AB11" s="332"/>
      <c r="AC11" s="328">
        <v>1.5</v>
      </c>
      <c r="AD11" s="328">
        <v>0.01</v>
      </c>
      <c r="AE11" s="332">
        <v>0.7</v>
      </c>
      <c r="AF11" s="328"/>
      <c r="AG11" s="328">
        <v>0.66</v>
      </c>
      <c r="AH11" s="328">
        <v>0</v>
      </c>
      <c r="AI11" s="335" t="s">
        <v>24</v>
      </c>
    </row>
    <row r="12" spans="1:35" s="2" customFormat="1" ht="12.75" x14ac:dyDescent="0.2">
      <c r="A12" s="326" t="s">
        <v>25</v>
      </c>
      <c r="B12" s="327">
        <v>39672</v>
      </c>
      <c r="C12" s="55">
        <v>1040</v>
      </c>
      <c r="D12" s="55"/>
      <c r="E12" s="332">
        <v>21.6</v>
      </c>
      <c r="F12" s="332">
        <v>0.1</v>
      </c>
      <c r="G12" s="332">
        <v>0.5</v>
      </c>
      <c r="H12" s="332"/>
      <c r="I12" s="333" t="s">
        <v>314</v>
      </c>
      <c r="J12" s="333" t="s">
        <v>314</v>
      </c>
      <c r="K12" s="333" t="s">
        <v>314</v>
      </c>
      <c r="L12" s="333" t="s">
        <v>314</v>
      </c>
      <c r="M12" s="333" t="s">
        <v>314</v>
      </c>
      <c r="N12" s="332"/>
      <c r="O12" s="333" t="s">
        <v>314</v>
      </c>
      <c r="P12" s="332"/>
      <c r="Q12" s="332">
        <v>10.7</v>
      </c>
      <c r="R12" s="332">
        <v>0.1</v>
      </c>
      <c r="S12" s="332">
        <v>0.9</v>
      </c>
      <c r="T12" s="332"/>
      <c r="U12" s="328">
        <v>11.99</v>
      </c>
      <c r="V12" s="333" t="s">
        <v>314</v>
      </c>
      <c r="W12" s="333" t="s">
        <v>314</v>
      </c>
      <c r="X12" s="333" t="s">
        <v>314</v>
      </c>
      <c r="Y12" s="333" t="s">
        <v>314</v>
      </c>
      <c r="Z12" s="332"/>
      <c r="AA12" s="334">
        <f>ROUND(100*(U12-Q12)/Q12,1)</f>
        <v>12.1</v>
      </c>
      <c r="AB12" s="332"/>
      <c r="AC12" s="328">
        <v>1.1000000000000001</v>
      </c>
      <c r="AD12" s="328">
        <v>0.01</v>
      </c>
      <c r="AE12" s="332">
        <v>0.9</v>
      </c>
      <c r="AF12" s="328"/>
      <c r="AG12" s="328">
        <v>0.86</v>
      </c>
      <c r="AH12" s="328">
        <v>0</v>
      </c>
      <c r="AI12" s="335" t="s">
        <v>24</v>
      </c>
    </row>
    <row r="13" spans="1:35" s="2" customFormat="1" ht="12.75" x14ac:dyDescent="0.2">
      <c r="A13" s="326" t="s">
        <v>26</v>
      </c>
      <c r="B13" s="327">
        <v>39673</v>
      </c>
      <c r="C13" s="55">
        <v>1230</v>
      </c>
      <c r="D13" s="55"/>
      <c r="E13" s="332">
        <v>26.1</v>
      </c>
      <c r="F13" s="332">
        <v>0.1</v>
      </c>
      <c r="G13" s="332">
        <v>0.4</v>
      </c>
      <c r="H13" s="332"/>
      <c r="I13" s="333" t="s">
        <v>314</v>
      </c>
      <c r="J13" s="333" t="s">
        <v>314</v>
      </c>
      <c r="K13" s="333" t="s">
        <v>314</v>
      </c>
      <c r="L13" s="333" t="s">
        <v>314</v>
      </c>
      <c r="M13" s="333" t="s">
        <v>314</v>
      </c>
      <c r="N13" s="332"/>
      <c r="O13" s="333" t="s">
        <v>314</v>
      </c>
      <c r="P13" s="332"/>
      <c r="Q13" s="332">
        <v>10.8</v>
      </c>
      <c r="R13" s="332">
        <v>0.2</v>
      </c>
      <c r="S13" s="332">
        <v>1.9</v>
      </c>
      <c r="T13" s="332"/>
      <c r="U13" s="328">
        <v>12.96</v>
      </c>
      <c r="V13" s="333" t="s">
        <v>314</v>
      </c>
      <c r="W13" s="333" t="s">
        <v>314</v>
      </c>
      <c r="X13" s="333" t="s">
        <v>314</v>
      </c>
      <c r="Y13" s="333" t="s">
        <v>314</v>
      </c>
      <c r="Z13" s="332"/>
      <c r="AA13" s="334">
        <f>ROUND(100*(U13-Q13)/Q13,1)</f>
        <v>20</v>
      </c>
      <c r="AB13" s="332"/>
      <c r="AC13" s="328">
        <v>1.1499999999999999</v>
      </c>
      <c r="AD13" s="328">
        <v>0</v>
      </c>
      <c r="AE13" s="332" t="s">
        <v>24</v>
      </c>
      <c r="AF13" s="328"/>
      <c r="AG13" s="328">
        <v>0.85</v>
      </c>
      <c r="AH13" s="328">
        <v>0</v>
      </c>
      <c r="AI13" s="335" t="s">
        <v>24</v>
      </c>
    </row>
    <row r="14" spans="1:35" s="2" customFormat="1" ht="12.75" x14ac:dyDescent="0.2">
      <c r="A14" s="336" t="s">
        <v>27</v>
      </c>
      <c r="B14" s="55"/>
      <c r="C14" s="55"/>
      <c r="D14" s="55"/>
      <c r="E14" s="332"/>
      <c r="F14" s="332"/>
      <c r="G14" s="332"/>
      <c r="H14" s="332"/>
      <c r="I14" s="332"/>
      <c r="J14" s="333"/>
      <c r="K14" s="333"/>
      <c r="L14" s="333"/>
      <c r="M14" s="333"/>
      <c r="N14" s="332"/>
      <c r="O14" s="333"/>
      <c r="P14" s="332"/>
      <c r="Q14" s="332"/>
      <c r="R14" s="332"/>
      <c r="S14" s="332"/>
      <c r="T14" s="332"/>
      <c r="U14" s="332"/>
      <c r="V14" s="332"/>
      <c r="W14" s="332"/>
      <c r="X14" s="332"/>
      <c r="Y14" s="332"/>
      <c r="Z14" s="332"/>
      <c r="AA14" s="334"/>
      <c r="AB14" s="332"/>
      <c r="AC14" s="328"/>
      <c r="AD14" s="328"/>
      <c r="AE14" s="332"/>
      <c r="AF14" s="328"/>
      <c r="AG14" s="328"/>
      <c r="AH14" s="328"/>
      <c r="AI14" s="329"/>
    </row>
    <row r="15" spans="1:35" s="2" customFormat="1" ht="12.75" x14ac:dyDescent="0.2">
      <c r="A15" s="326" t="s">
        <v>28</v>
      </c>
      <c r="B15" s="327">
        <v>39675</v>
      </c>
      <c r="C15" s="55">
        <v>1400</v>
      </c>
      <c r="D15" s="55"/>
      <c r="E15" s="332">
        <v>20.7</v>
      </c>
      <c r="F15" s="332">
        <v>0.1</v>
      </c>
      <c r="G15" s="332">
        <v>0.5</v>
      </c>
      <c r="H15" s="332"/>
      <c r="I15" s="333" t="s">
        <v>314</v>
      </c>
      <c r="J15" s="333" t="s">
        <v>314</v>
      </c>
      <c r="K15" s="333" t="s">
        <v>314</v>
      </c>
      <c r="L15" s="333" t="s">
        <v>314</v>
      </c>
      <c r="M15" s="333" t="s">
        <v>314</v>
      </c>
      <c r="N15" s="332"/>
      <c r="O15" s="333" t="s">
        <v>314</v>
      </c>
      <c r="P15" s="332"/>
      <c r="Q15" s="332">
        <v>11.3</v>
      </c>
      <c r="R15" s="332">
        <v>0</v>
      </c>
      <c r="S15" s="332" t="s">
        <v>24</v>
      </c>
      <c r="T15" s="332"/>
      <c r="U15" s="328">
        <v>12.91</v>
      </c>
      <c r="V15" s="333" t="s">
        <v>314</v>
      </c>
      <c r="W15" s="333" t="s">
        <v>314</v>
      </c>
      <c r="X15" s="333" t="s">
        <v>314</v>
      </c>
      <c r="Y15" s="333" t="s">
        <v>314</v>
      </c>
      <c r="Z15" s="332"/>
      <c r="AA15" s="334">
        <f>ROUND(100*(U15-Q15)/Q15,1)</f>
        <v>14.2</v>
      </c>
      <c r="AB15" s="332"/>
      <c r="AC15" s="328">
        <v>1.0900000000000001</v>
      </c>
      <c r="AD15" s="328">
        <v>0</v>
      </c>
      <c r="AE15" s="332" t="s">
        <v>24</v>
      </c>
      <c r="AF15" s="328"/>
      <c r="AG15" s="328">
        <v>0.86</v>
      </c>
      <c r="AH15" s="328">
        <v>0</v>
      </c>
      <c r="AI15" s="335" t="s">
        <v>24</v>
      </c>
    </row>
    <row r="16" spans="1:35" s="2" customFormat="1" ht="12.75" x14ac:dyDescent="0.2">
      <c r="A16" s="326" t="s">
        <v>29</v>
      </c>
      <c r="B16" s="327">
        <v>39674</v>
      </c>
      <c r="C16" s="55">
        <v>1230</v>
      </c>
      <c r="D16" s="55"/>
      <c r="E16" s="332">
        <v>31.2</v>
      </c>
      <c r="F16" s="332">
        <v>0.2</v>
      </c>
      <c r="G16" s="332">
        <v>0.6</v>
      </c>
      <c r="H16" s="332"/>
      <c r="I16" s="333" t="s">
        <v>314</v>
      </c>
      <c r="J16" s="333" t="s">
        <v>314</v>
      </c>
      <c r="K16" s="333" t="s">
        <v>314</v>
      </c>
      <c r="L16" s="333" t="s">
        <v>314</v>
      </c>
      <c r="M16" s="333" t="s">
        <v>314</v>
      </c>
      <c r="N16" s="332"/>
      <c r="O16" s="333" t="s">
        <v>314</v>
      </c>
      <c r="P16" s="332"/>
      <c r="Q16" s="332">
        <v>8.6</v>
      </c>
      <c r="R16" s="332">
        <v>0</v>
      </c>
      <c r="S16" s="332" t="s">
        <v>24</v>
      </c>
      <c r="T16" s="332"/>
      <c r="U16" s="328">
        <v>8.8699999999999992</v>
      </c>
      <c r="V16" s="333" t="s">
        <v>314</v>
      </c>
      <c r="W16" s="333" t="s">
        <v>314</v>
      </c>
      <c r="X16" s="333" t="s">
        <v>314</v>
      </c>
      <c r="Y16" s="333" t="s">
        <v>314</v>
      </c>
      <c r="Z16" s="332"/>
      <c r="AA16" s="334">
        <f>ROUND(100*(U16-Q16)/Q16,1)</f>
        <v>3.1</v>
      </c>
      <c r="AB16" s="332"/>
      <c r="AC16" s="328">
        <v>1.19</v>
      </c>
      <c r="AD16" s="328">
        <v>0</v>
      </c>
      <c r="AE16" s="332" t="s">
        <v>24</v>
      </c>
      <c r="AF16" s="328"/>
      <c r="AG16" s="328">
        <v>0.82</v>
      </c>
      <c r="AH16" s="328">
        <v>0</v>
      </c>
      <c r="AI16" s="335" t="s">
        <v>24</v>
      </c>
    </row>
    <row r="17" spans="1:35" s="2" customFormat="1" ht="12.75" x14ac:dyDescent="0.2">
      <c r="A17" s="326" t="s">
        <v>30</v>
      </c>
      <c r="B17" s="327">
        <v>39674</v>
      </c>
      <c r="C17" s="55">
        <v>1400</v>
      </c>
      <c r="D17" s="55"/>
      <c r="E17" s="332">
        <v>27.9</v>
      </c>
      <c r="F17" s="332">
        <v>0</v>
      </c>
      <c r="G17" s="332" t="s">
        <v>24</v>
      </c>
      <c r="H17" s="332"/>
      <c r="I17" s="333" t="s">
        <v>314</v>
      </c>
      <c r="J17" s="333" t="s">
        <v>314</v>
      </c>
      <c r="K17" s="333" t="s">
        <v>314</v>
      </c>
      <c r="L17" s="333" t="s">
        <v>314</v>
      </c>
      <c r="M17" s="333" t="s">
        <v>314</v>
      </c>
      <c r="N17" s="332"/>
      <c r="O17" s="333" t="s">
        <v>314</v>
      </c>
      <c r="P17" s="332"/>
      <c r="Q17" s="332">
        <v>11.4</v>
      </c>
      <c r="R17" s="332">
        <v>0.1</v>
      </c>
      <c r="S17" s="332">
        <v>0.9</v>
      </c>
      <c r="T17" s="332"/>
      <c r="U17" s="328">
        <v>13.07</v>
      </c>
      <c r="V17" s="333" t="s">
        <v>314</v>
      </c>
      <c r="W17" s="333" t="s">
        <v>314</v>
      </c>
      <c r="X17" s="333" t="s">
        <v>314</v>
      </c>
      <c r="Y17" s="333" t="s">
        <v>314</v>
      </c>
      <c r="Z17" s="332"/>
      <c r="AA17" s="334">
        <f>ROUND(100*(U17-Q17)/Q17,1)</f>
        <v>14.6</v>
      </c>
      <c r="AB17" s="332"/>
      <c r="AC17" s="328">
        <v>1.1200000000000001</v>
      </c>
      <c r="AD17" s="328">
        <v>0.02</v>
      </c>
      <c r="AE17" s="332">
        <v>1.8</v>
      </c>
      <c r="AF17" s="328"/>
      <c r="AG17" s="328">
        <v>0.81</v>
      </c>
      <c r="AH17" s="328">
        <v>0.01</v>
      </c>
      <c r="AI17" s="335">
        <v>1.2</v>
      </c>
    </row>
    <row r="18" spans="1:35" s="2" customFormat="1" ht="12.75" x14ac:dyDescent="0.2">
      <c r="A18" s="336" t="s">
        <v>31</v>
      </c>
      <c r="B18" s="55"/>
      <c r="C18" s="55"/>
      <c r="D18" s="55"/>
      <c r="E18" s="332"/>
      <c r="F18" s="328"/>
      <c r="G18" s="332"/>
      <c r="H18" s="332"/>
      <c r="I18" s="332"/>
      <c r="J18" s="333"/>
      <c r="K18" s="333"/>
      <c r="L18" s="333"/>
      <c r="M18" s="333"/>
      <c r="N18" s="332"/>
      <c r="O18" s="333"/>
      <c r="P18" s="332"/>
      <c r="Q18" s="332"/>
      <c r="R18" s="332"/>
      <c r="S18" s="332"/>
      <c r="T18" s="332"/>
      <c r="U18" s="332"/>
      <c r="V18" s="332"/>
      <c r="W18" s="332"/>
      <c r="X18" s="332"/>
      <c r="Y18" s="332"/>
      <c r="Z18" s="332"/>
      <c r="AA18" s="334"/>
      <c r="AB18" s="332"/>
      <c r="AC18" s="328"/>
      <c r="AD18" s="328"/>
      <c r="AE18" s="332"/>
      <c r="AF18" s="328"/>
      <c r="AG18" s="328"/>
      <c r="AH18" s="328"/>
      <c r="AI18" s="329"/>
    </row>
    <row r="19" spans="1:35" s="2" customFormat="1" ht="12.75" x14ac:dyDescent="0.2">
      <c r="A19" s="326" t="s">
        <v>32</v>
      </c>
      <c r="B19" s="327">
        <v>39678</v>
      </c>
      <c r="C19" s="55">
        <v>1330</v>
      </c>
      <c r="D19" s="55"/>
      <c r="E19" s="332">
        <v>30.4</v>
      </c>
      <c r="F19" s="332">
        <v>0</v>
      </c>
      <c r="G19" s="332" t="s">
        <v>24</v>
      </c>
      <c r="H19" s="332"/>
      <c r="I19" s="333" t="s">
        <v>314</v>
      </c>
      <c r="J19" s="333" t="s">
        <v>314</v>
      </c>
      <c r="K19" s="333" t="s">
        <v>314</v>
      </c>
      <c r="L19" s="333" t="s">
        <v>314</v>
      </c>
      <c r="M19" s="333" t="s">
        <v>314</v>
      </c>
      <c r="N19" s="332"/>
      <c r="O19" s="333" t="s">
        <v>314</v>
      </c>
      <c r="P19" s="332"/>
      <c r="Q19" s="332">
        <v>9.5</v>
      </c>
      <c r="R19" s="332">
        <v>0.1</v>
      </c>
      <c r="S19" s="332">
        <v>1.1000000000000001</v>
      </c>
      <c r="T19" s="332"/>
      <c r="U19" s="328">
        <v>11.93</v>
      </c>
      <c r="V19" s="328">
        <v>11.92</v>
      </c>
      <c r="W19" s="337">
        <f>AVERAGE(U19:V19)</f>
        <v>11.925000000000001</v>
      </c>
      <c r="X19" s="328">
        <f>ABS(V19-U19)/2</f>
        <v>4.9999999999998934E-3</v>
      </c>
      <c r="Y19" s="332">
        <f>X19*100/W19</f>
        <v>4.19287211740033E-2</v>
      </c>
      <c r="Z19" s="332"/>
      <c r="AA19" s="334">
        <f>ROUND(100*(W19-Q19)/Q19,1)</f>
        <v>25.5</v>
      </c>
      <c r="AB19" s="332"/>
      <c r="AC19" s="328">
        <v>1.18</v>
      </c>
      <c r="AD19" s="328">
        <v>0.01</v>
      </c>
      <c r="AE19" s="332">
        <v>0.8</v>
      </c>
      <c r="AF19" s="328"/>
      <c r="AG19" s="328">
        <v>0.82</v>
      </c>
      <c r="AH19" s="328">
        <v>0.01</v>
      </c>
      <c r="AI19" s="335">
        <v>1.2</v>
      </c>
    </row>
    <row r="20" spans="1:35" s="2" customFormat="1" ht="12.75" x14ac:dyDescent="0.25">
      <c r="A20" s="326"/>
      <c r="B20" s="327"/>
      <c r="C20" s="55">
        <v>1335</v>
      </c>
      <c r="D20" s="55"/>
      <c r="E20" s="332"/>
      <c r="F20" s="332"/>
      <c r="G20" s="332"/>
      <c r="H20" s="332"/>
      <c r="I20" s="333" t="s">
        <v>314</v>
      </c>
      <c r="J20" s="333" t="s">
        <v>314</v>
      </c>
      <c r="K20" s="333" t="s">
        <v>314</v>
      </c>
      <c r="L20" s="333" t="s">
        <v>314</v>
      </c>
      <c r="M20" s="333" t="s">
        <v>314</v>
      </c>
      <c r="N20" s="332"/>
      <c r="O20" s="333" t="s">
        <v>314</v>
      </c>
      <c r="P20" s="332"/>
      <c r="Q20" s="332"/>
      <c r="R20" s="332"/>
      <c r="S20" s="332"/>
      <c r="T20" s="332"/>
      <c r="U20" s="328">
        <v>11.5</v>
      </c>
      <c r="V20" s="328">
        <v>11.89</v>
      </c>
      <c r="W20" s="337">
        <f>AVERAGE(U20:V20)</f>
        <v>11.695</v>
      </c>
      <c r="X20" s="328">
        <f>ABS(V20-U20)/2</f>
        <v>0.19500000000000028</v>
      </c>
      <c r="Y20" s="332">
        <f>X20*100/W20</f>
        <v>1.6673792218896988</v>
      </c>
      <c r="Z20" s="332"/>
      <c r="AA20" s="333" t="s">
        <v>314</v>
      </c>
      <c r="AB20" s="332"/>
      <c r="AC20" s="333" t="s">
        <v>314</v>
      </c>
      <c r="AD20" s="333" t="s">
        <v>314</v>
      </c>
      <c r="AE20" s="333" t="s">
        <v>314</v>
      </c>
      <c r="AF20" s="328"/>
      <c r="AG20" s="333" t="s">
        <v>314</v>
      </c>
      <c r="AH20" s="333" t="s">
        <v>314</v>
      </c>
      <c r="AI20" s="338" t="s">
        <v>314</v>
      </c>
    </row>
    <row r="21" spans="1:35" s="2" customFormat="1" ht="12.75" x14ac:dyDescent="0.2">
      <c r="A21" s="326" t="s">
        <v>33</v>
      </c>
      <c r="B21" s="327">
        <v>39675</v>
      </c>
      <c r="C21" s="55">
        <v>1000</v>
      </c>
      <c r="D21" s="55"/>
      <c r="E21" s="332">
        <v>30.5</v>
      </c>
      <c r="F21" s="332">
        <v>0</v>
      </c>
      <c r="G21" s="332" t="s">
        <v>24</v>
      </c>
      <c r="H21" s="332"/>
      <c r="I21" s="333" t="s">
        <v>314</v>
      </c>
      <c r="J21" s="333" t="s">
        <v>314</v>
      </c>
      <c r="K21" s="333" t="s">
        <v>314</v>
      </c>
      <c r="L21" s="333" t="s">
        <v>314</v>
      </c>
      <c r="M21" s="333" t="s">
        <v>314</v>
      </c>
      <c r="N21" s="332"/>
      <c r="O21" s="333" t="s">
        <v>314</v>
      </c>
      <c r="P21" s="332"/>
      <c r="Q21" s="332">
        <v>8.6</v>
      </c>
      <c r="R21" s="332">
        <v>0.3</v>
      </c>
      <c r="S21" s="332">
        <v>3.5</v>
      </c>
      <c r="T21" s="332"/>
      <c r="U21" s="328">
        <v>10.6</v>
      </c>
      <c r="V21" s="333" t="s">
        <v>314</v>
      </c>
      <c r="W21" s="333" t="s">
        <v>314</v>
      </c>
      <c r="X21" s="333" t="s">
        <v>314</v>
      </c>
      <c r="Y21" s="333" t="s">
        <v>314</v>
      </c>
      <c r="Z21" s="332"/>
      <c r="AA21" s="334">
        <f>ROUND(100*(U21-Q21)/Q21,1)</f>
        <v>23.3</v>
      </c>
      <c r="AB21" s="332"/>
      <c r="AC21" s="328">
        <v>1.19</v>
      </c>
      <c r="AD21" s="328">
        <v>0</v>
      </c>
      <c r="AE21" s="332" t="s">
        <v>24</v>
      </c>
      <c r="AF21" s="328"/>
      <c r="AG21" s="328">
        <v>0.83</v>
      </c>
      <c r="AH21" s="328">
        <v>0</v>
      </c>
      <c r="AI21" s="335" t="s">
        <v>24</v>
      </c>
    </row>
    <row r="22" spans="1:35" s="2" customFormat="1" ht="12.75" x14ac:dyDescent="0.2">
      <c r="A22" s="326" t="s">
        <v>34</v>
      </c>
      <c r="B22" s="327">
        <v>39678</v>
      </c>
      <c r="C22" s="55">
        <v>1550</v>
      </c>
      <c r="D22" s="55"/>
      <c r="E22" s="332">
        <v>32.9</v>
      </c>
      <c r="F22" s="332">
        <v>0.8</v>
      </c>
      <c r="G22" s="332">
        <v>2.4</v>
      </c>
      <c r="H22" s="332"/>
      <c r="I22" s="333" t="s">
        <v>314</v>
      </c>
      <c r="J22" s="333" t="s">
        <v>314</v>
      </c>
      <c r="K22" s="333" t="s">
        <v>314</v>
      </c>
      <c r="L22" s="333" t="s">
        <v>314</v>
      </c>
      <c r="M22" s="333" t="s">
        <v>314</v>
      </c>
      <c r="N22" s="332"/>
      <c r="O22" s="333" t="s">
        <v>314</v>
      </c>
      <c r="P22" s="332"/>
      <c r="Q22" s="332">
        <v>8.1999999999999993</v>
      </c>
      <c r="R22" s="332">
        <v>0.3</v>
      </c>
      <c r="S22" s="332">
        <v>3.7</v>
      </c>
      <c r="T22" s="332"/>
      <c r="U22" s="328">
        <v>10.1</v>
      </c>
      <c r="V22" s="328">
        <v>9.66</v>
      </c>
      <c r="W22" s="337">
        <f>AVERAGE(U22:V22)</f>
        <v>9.879999999999999</v>
      </c>
      <c r="X22" s="328">
        <f>ABS(V22-U22)/2</f>
        <v>0.21999999999999975</v>
      </c>
      <c r="Y22" s="332">
        <f>X22*100/W22</f>
        <v>2.2267206477732771</v>
      </c>
      <c r="Z22" s="332"/>
      <c r="AA22" s="334">
        <f>ROUND(100*(W22-Q22)/Q22,1)</f>
        <v>20.5</v>
      </c>
      <c r="AB22" s="332"/>
      <c r="AC22" s="328">
        <v>1.2</v>
      </c>
      <c r="AD22" s="328">
        <v>0</v>
      </c>
      <c r="AE22" s="332" t="s">
        <v>24</v>
      </c>
      <c r="AF22" s="328"/>
      <c r="AG22" s="328">
        <v>0.81</v>
      </c>
      <c r="AH22" s="328">
        <v>0.01</v>
      </c>
      <c r="AI22" s="335">
        <v>1.2</v>
      </c>
    </row>
    <row r="23" spans="1:35" s="2" customFormat="1" ht="12.75" x14ac:dyDescent="0.25">
      <c r="A23" s="326"/>
      <c r="B23" s="327"/>
      <c r="C23" s="55">
        <v>1600</v>
      </c>
      <c r="D23" s="55"/>
      <c r="E23" s="332"/>
      <c r="F23" s="332"/>
      <c r="G23" s="332"/>
      <c r="H23" s="332"/>
      <c r="I23" s="333" t="s">
        <v>314</v>
      </c>
      <c r="J23" s="333" t="s">
        <v>314</v>
      </c>
      <c r="K23" s="333" t="s">
        <v>314</v>
      </c>
      <c r="L23" s="333" t="s">
        <v>314</v>
      </c>
      <c r="M23" s="333" t="s">
        <v>314</v>
      </c>
      <c r="N23" s="332"/>
      <c r="O23" s="333" t="s">
        <v>314</v>
      </c>
      <c r="P23" s="332"/>
      <c r="Q23" s="332"/>
      <c r="R23" s="332"/>
      <c r="S23" s="332"/>
      <c r="T23" s="332"/>
      <c r="U23" s="328">
        <v>9.49</v>
      </c>
      <c r="V23" s="328">
        <v>9.57</v>
      </c>
      <c r="W23" s="337">
        <f>AVERAGE(U23:V23)</f>
        <v>9.5300000000000011</v>
      </c>
      <c r="X23" s="328">
        <f>ABS(V23-U23)/2</f>
        <v>4.0000000000000036E-2</v>
      </c>
      <c r="Y23" s="332">
        <f>X23*100/W23</f>
        <v>0.41972717733473275</v>
      </c>
      <c r="Z23" s="332"/>
      <c r="AA23" s="333" t="s">
        <v>314</v>
      </c>
      <c r="AB23" s="332"/>
      <c r="AC23" s="333" t="s">
        <v>314</v>
      </c>
      <c r="AD23" s="333" t="s">
        <v>314</v>
      </c>
      <c r="AE23" s="333" t="s">
        <v>314</v>
      </c>
      <c r="AF23" s="328"/>
      <c r="AG23" s="333" t="s">
        <v>314</v>
      </c>
      <c r="AH23" s="333" t="s">
        <v>314</v>
      </c>
      <c r="AI23" s="338" t="s">
        <v>314</v>
      </c>
    </row>
    <row r="24" spans="1:35" s="2" customFormat="1" ht="15.75" x14ac:dyDescent="0.25">
      <c r="A24" s="673" t="s">
        <v>35</v>
      </c>
      <c r="B24" s="674"/>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5"/>
    </row>
    <row r="25" spans="1:35" s="2" customFormat="1" ht="12.75" x14ac:dyDescent="0.25">
      <c r="A25" s="336" t="s">
        <v>27</v>
      </c>
      <c r="B25" s="55"/>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28"/>
      <c r="AD25" s="328"/>
      <c r="AE25" s="331"/>
      <c r="AF25" s="331"/>
      <c r="AG25" s="328"/>
      <c r="AH25" s="328"/>
      <c r="AI25" s="329"/>
    </row>
    <row r="26" spans="1:35" s="2" customFormat="1" ht="12.75" x14ac:dyDescent="0.25">
      <c r="A26" s="326" t="s">
        <v>36</v>
      </c>
      <c r="B26" s="327">
        <v>39849</v>
      </c>
      <c r="C26" s="68">
        <v>1150</v>
      </c>
      <c r="D26" s="55"/>
      <c r="E26" s="332">
        <v>78.2</v>
      </c>
      <c r="F26" s="332">
        <v>0.2</v>
      </c>
      <c r="G26" s="332">
        <v>0.3</v>
      </c>
      <c r="H26" s="332"/>
      <c r="I26" s="333" t="s">
        <v>314</v>
      </c>
      <c r="J26" s="333" t="s">
        <v>314</v>
      </c>
      <c r="K26" s="333" t="s">
        <v>314</v>
      </c>
      <c r="L26" s="333" t="s">
        <v>314</v>
      </c>
      <c r="M26" s="333" t="s">
        <v>314</v>
      </c>
      <c r="N26" s="332"/>
      <c r="O26" s="333" t="s">
        <v>314</v>
      </c>
      <c r="P26" s="332"/>
      <c r="Q26" s="332">
        <v>1</v>
      </c>
      <c r="R26" s="332">
        <v>0</v>
      </c>
      <c r="S26" s="332">
        <v>0</v>
      </c>
      <c r="T26" s="332"/>
      <c r="U26" s="333" t="s">
        <v>314</v>
      </c>
      <c r="V26" s="333" t="s">
        <v>314</v>
      </c>
      <c r="W26" s="333" t="s">
        <v>314</v>
      </c>
      <c r="X26" s="333" t="s">
        <v>314</v>
      </c>
      <c r="Y26" s="333" t="s">
        <v>314</v>
      </c>
      <c r="Z26" s="332"/>
      <c r="AA26" s="333" t="s">
        <v>314</v>
      </c>
      <c r="AB26" s="332"/>
      <c r="AC26" s="328">
        <v>1.88</v>
      </c>
      <c r="AD26" s="328">
        <v>0.01</v>
      </c>
      <c r="AE26" s="332">
        <v>0.5</v>
      </c>
      <c r="AF26" s="328"/>
      <c r="AG26" s="328">
        <v>0.41</v>
      </c>
      <c r="AH26" s="328">
        <v>0</v>
      </c>
      <c r="AI26" s="335" t="s">
        <v>24</v>
      </c>
    </row>
    <row r="27" spans="1:35" s="2" customFormat="1" ht="12.75" x14ac:dyDescent="0.25">
      <c r="A27" s="326" t="s">
        <v>28</v>
      </c>
      <c r="B27" s="327">
        <v>39848</v>
      </c>
      <c r="C27" s="68">
        <v>1325</v>
      </c>
      <c r="D27" s="55"/>
      <c r="E27" s="332">
        <v>22.1</v>
      </c>
      <c r="F27" s="332">
        <v>0</v>
      </c>
      <c r="G27" s="332" t="s">
        <v>24</v>
      </c>
      <c r="H27" s="332"/>
      <c r="I27" s="333" t="s">
        <v>314</v>
      </c>
      <c r="J27" s="333" t="s">
        <v>314</v>
      </c>
      <c r="K27" s="333" t="s">
        <v>314</v>
      </c>
      <c r="L27" s="333" t="s">
        <v>314</v>
      </c>
      <c r="M27" s="333" t="s">
        <v>314</v>
      </c>
      <c r="N27" s="332"/>
      <c r="O27" s="333" t="s">
        <v>314</v>
      </c>
      <c r="P27" s="332"/>
      <c r="Q27" s="332">
        <v>10.8</v>
      </c>
      <c r="R27" s="332">
        <v>0.1</v>
      </c>
      <c r="S27" s="332">
        <v>0.9</v>
      </c>
      <c r="T27" s="332"/>
      <c r="U27" s="333" t="s">
        <v>314</v>
      </c>
      <c r="V27" s="333" t="s">
        <v>314</v>
      </c>
      <c r="W27" s="333" t="s">
        <v>314</v>
      </c>
      <c r="X27" s="333" t="s">
        <v>314</v>
      </c>
      <c r="Y27" s="333" t="s">
        <v>314</v>
      </c>
      <c r="Z27" s="332"/>
      <c r="AA27" s="333" t="s">
        <v>314</v>
      </c>
      <c r="AB27" s="332"/>
      <c r="AC27" s="328">
        <v>1.1100000000000001</v>
      </c>
      <c r="AD27" s="328">
        <v>0</v>
      </c>
      <c r="AE27" s="332" t="s">
        <v>24</v>
      </c>
      <c r="AF27" s="328"/>
      <c r="AG27" s="328">
        <v>0.87</v>
      </c>
      <c r="AH27" s="328">
        <v>0</v>
      </c>
      <c r="AI27" s="335" t="s">
        <v>24</v>
      </c>
    </row>
    <row r="28" spans="1:35" s="2" customFormat="1" ht="12.75" x14ac:dyDescent="0.25">
      <c r="A28" s="326" t="s">
        <v>29</v>
      </c>
      <c r="B28" s="327">
        <v>39846</v>
      </c>
      <c r="C28" s="68">
        <v>1615</v>
      </c>
      <c r="D28" s="55"/>
      <c r="E28" s="332">
        <v>32.299999999999997</v>
      </c>
      <c r="F28" s="332">
        <v>0</v>
      </c>
      <c r="G28" s="332" t="s">
        <v>24</v>
      </c>
      <c r="H28" s="332"/>
      <c r="I28" s="333" t="s">
        <v>314</v>
      </c>
      <c r="J28" s="333" t="s">
        <v>314</v>
      </c>
      <c r="K28" s="333" t="s">
        <v>314</v>
      </c>
      <c r="L28" s="333" t="s">
        <v>314</v>
      </c>
      <c r="M28" s="333" t="s">
        <v>314</v>
      </c>
      <c r="N28" s="332"/>
      <c r="O28" s="333" t="s">
        <v>314</v>
      </c>
      <c r="P28" s="332"/>
      <c r="Q28" s="332">
        <v>8.6</v>
      </c>
      <c r="R28" s="332">
        <v>0</v>
      </c>
      <c r="S28" s="332" t="s">
        <v>24</v>
      </c>
      <c r="T28" s="332"/>
      <c r="U28" s="333" t="s">
        <v>314</v>
      </c>
      <c r="V28" s="333" t="s">
        <v>314</v>
      </c>
      <c r="W28" s="333" t="s">
        <v>314</v>
      </c>
      <c r="X28" s="333" t="s">
        <v>314</v>
      </c>
      <c r="Y28" s="333" t="s">
        <v>314</v>
      </c>
      <c r="Z28" s="332"/>
      <c r="AA28" s="333" t="s">
        <v>314</v>
      </c>
      <c r="AB28" s="332"/>
      <c r="AC28" s="328">
        <v>1.2</v>
      </c>
      <c r="AD28" s="328">
        <v>0</v>
      </c>
      <c r="AE28" s="332" t="s">
        <v>24</v>
      </c>
      <c r="AF28" s="328"/>
      <c r="AG28" s="328">
        <v>0.82</v>
      </c>
      <c r="AH28" s="328">
        <v>0</v>
      </c>
      <c r="AI28" s="335" t="s">
        <v>24</v>
      </c>
    </row>
    <row r="29" spans="1:35" s="2" customFormat="1" ht="12.75" x14ac:dyDescent="0.25">
      <c r="A29" s="326" t="s">
        <v>30</v>
      </c>
      <c r="B29" s="327">
        <v>39846</v>
      </c>
      <c r="C29" s="68">
        <v>1245</v>
      </c>
      <c r="D29" s="55"/>
      <c r="E29" s="332">
        <v>30.1</v>
      </c>
      <c r="F29" s="332">
        <v>0.1</v>
      </c>
      <c r="G29" s="332">
        <v>0.3</v>
      </c>
      <c r="H29" s="332"/>
      <c r="I29" s="333" t="s">
        <v>314</v>
      </c>
      <c r="J29" s="333" t="s">
        <v>314</v>
      </c>
      <c r="K29" s="333" t="s">
        <v>314</v>
      </c>
      <c r="L29" s="333" t="s">
        <v>314</v>
      </c>
      <c r="M29" s="333" t="s">
        <v>314</v>
      </c>
      <c r="N29" s="332"/>
      <c r="O29" s="333" t="s">
        <v>314</v>
      </c>
      <c r="P29" s="332"/>
      <c r="Q29" s="332">
        <v>10.5</v>
      </c>
      <c r="R29" s="332">
        <v>0.1</v>
      </c>
      <c r="S29" s="332">
        <v>1</v>
      </c>
      <c r="T29" s="332"/>
      <c r="U29" s="333" t="s">
        <v>314</v>
      </c>
      <c r="V29" s="333" t="s">
        <v>314</v>
      </c>
      <c r="W29" s="333" t="s">
        <v>314</v>
      </c>
      <c r="X29" s="333" t="s">
        <v>314</v>
      </c>
      <c r="Y29" s="333" t="s">
        <v>314</v>
      </c>
      <c r="Z29" s="332"/>
      <c r="AA29" s="333" t="s">
        <v>314</v>
      </c>
      <c r="AB29" s="332"/>
      <c r="AC29" s="328">
        <v>1.2</v>
      </c>
      <c r="AD29" s="328">
        <v>0</v>
      </c>
      <c r="AE29" s="332" t="s">
        <v>24</v>
      </c>
      <c r="AF29" s="328"/>
      <c r="AG29" s="328">
        <v>0.84</v>
      </c>
      <c r="AH29" s="328">
        <v>0</v>
      </c>
      <c r="AI29" s="335" t="s">
        <v>24</v>
      </c>
    </row>
    <row r="30" spans="1:35" s="2" customFormat="1" ht="12.75" x14ac:dyDescent="0.25">
      <c r="A30" s="336" t="s">
        <v>31</v>
      </c>
      <c r="B30" s="327"/>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328"/>
      <c r="AD30" s="328"/>
      <c r="AE30" s="55"/>
      <c r="AF30" s="55"/>
      <c r="AG30" s="328"/>
      <c r="AH30" s="328"/>
      <c r="AI30" s="329"/>
    </row>
    <row r="31" spans="1:35" s="2" customFormat="1" ht="12.75" x14ac:dyDescent="0.25">
      <c r="A31" s="326" t="s">
        <v>37</v>
      </c>
      <c r="B31" s="327">
        <v>39847</v>
      </c>
      <c r="C31" s="68">
        <v>935</v>
      </c>
      <c r="D31" s="55"/>
      <c r="E31" s="332">
        <v>36.4</v>
      </c>
      <c r="F31" s="332">
        <v>0.1</v>
      </c>
      <c r="G31" s="332">
        <v>0.3</v>
      </c>
      <c r="H31" s="332"/>
      <c r="I31" s="333" t="s">
        <v>314</v>
      </c>
      <c r="J31" s="333" t="s">
        <v>314</v>
      </c>
      <c r="K31" s="333" t="s">
        <v>314</v>
      </c>
      <c r="L31" s="333" t="s">
        <v>314</v>
      </c>
      <c r="M31" s="333" t="s">
        <v>314</v>
      </c>
      <c r="N31" s="332"/>
      <c r="O31" s="333" t="s">
        <v>314</v>
      </c>
      <c r="P31" s="332"/>
      <c r="Q31" s="332">
        <v>10.6</v>
      </c>
      <c r="R31" s="332">
        <v>0.2</v>
      </c>
      <c r="S31" s="332">
        <v>1.9</v>
      </c>
      <c r="T31" s="332"/>
      <c r="U31" s="333" t="s">
        <v>314</v>
      </c>
      <c r="V31" s="333" t="s">
        <v>314</v>
      </c>
      <c r="W31" s="333" t="s">
        <v>314</v>
      </c>
      <c r="X31" s="333" t="s">
        <v>314</v>
      </c>
      <c r="Y31" s="333" t="s">
        <v>314</v>
      </c>
      <c r="Z31" s="332"/>
      <c r="AA31" s="333" t="s">
        <v>314</v>
      </c>
      <c r="AB31" s="332"/>
      <c r="AC31" s="328">
        <v>1.23</v>
      </c>
      <c r="AD31" s="328">
        <v>0.02</v>
      </c>
      <c r="AE31" s="332">
        <v>1.6</v>
      </c>
      <c r="AF31" s="328"/>
      <c r="AG31" s="328">
        <v>0.79</v>
      </c>
      <c r="AH31" s="328">
        <v>0.01</v>
      </c>
      <c r="AI31" s="335">
        <v>1.3</v>
      </c>
    </row>
    <row r="32" spans="1:35" s="2" customFormat="1" ht="12.75" x14ac:dyDescent="0.25">
      <c r="A32" s="326" t="s">
        <v>38</v>
      </c>
      <c r="B32" s="327">
        <v>39849</v>
      </c>
      <c r="C32" s="68">
        <v>900</v>
      </c>
      <c r="D32" s="55"/>
      <c r="E32" s="332">
        <v>26.4</v>
      </c>
      <c r="F32" s="332">
        <v>0</v>
      </c>
      <c r="G32" s="332" t="s">
        <v>24</v>
      </c>
      <c r="H32" s="332"/>
      <c r="I32" s="333" t="s">
        <v>314</v>
      </c>
      <c r="J32" s="333" t="s">
        <v>314</v>
      </c>
      <c r="K32" s="333" t="s">
        <v>314</v>
      </c>
      <c r="L32" s="333" t="s">
        <v>314</v>
      </c>
      <c r="M32" s="333" t="s">
        <v>314</v>
      </c>
      <c r="N32" s="332"/>
      <c r="O32" s="333" t="s">
        <v>314</v>
      </c>
      <c r="P32" s="332"/>
      <c r="Q32" s="332">
        <v>9.4</v>
      </c>
      <c r="R32" s="332">
        <v>0</v>
      </c>
      <c r="S32" s="332" t="s">
        <v>24</v>
      </c>
      <c r="T32" s="332"/>
      <c r="U32" s="333" t="s">
        <v>314</v>
      </c>
      <c r="V32" s="333" t="s">
        <v>314</v>
      </c>
      <c r="W32" s="333" t="s">
        <v>314</v>
      </c>
      <c r="X32" s="333" t="s">
        <v>314</v>
      </c>
      <c r="Y32" s="333" t="s">
        <v>314</v>
      </c>
      <c r="Z32" s="332"/>
      <c r="AA32" s="333" t="s">
        <v>314</v>
      </c>
      <c r="AB32" s="332"/>
      <c r="AC32" s="328">
        <v>1.1499999999999999</v>
      </c>
      <c r="AD32" s="328">
        <v>0</v>
      </c>
      <c r="AE32" s="332" t="s">
        <v>24</v>
      </c>
      <c r="AF32" s="328"/>
      <c r="AG32" s="328">
        <v>0.85</v>
      </c>
      <c r="AH32" s="328">
        <v>0</v>
      </c>
      <c r="AI32" s="335" t="s">
        <v>24</v>
      </c>
    </row>
    <row r="33" spans="1:35" s="2" customFormat="1" ht="12.75" x14ac:dyDescent="0.25">
      <c r="A33" s="326" t="s">
        <v>39</v>
      </c>
      <c r="B33" s="327">
        <v>39849</v>
      </c>
      <c r="C33" s="68">
        <v>927</v>
      </c>
      <c r="D33" s="55"/>
      <c r="E33" s="332">
        <v>30.7</v>
      </c>
      <c r="F33" s="332">
        <v>0.1</v>
      </c>
      <c r="G33" s="332">
        <v>0.3</v>
      </c>
      <c r="H33" s="332"/>
      <c r="I33" s="333" t="s">
        <v>314</v>
      </c>
      <c r="J33" s="333" t="s">
        <v>314</v>
      </c>
      <c r="K33" s="333" t="s">
        <v>314</v>
      </c>
      <c r="L33" s="333" t="s">
        <v>314</v>
      </c>
      <c r="M33" s="333" t="s">
        <v>314</v>
      </c>
      <c r="N33" s="332"/>
      <c r="O33" s="333" t="s">
        <v>314</v>
      </c>
      <c r="P33" s="332"/>
      <c r="Q33" s="332">
        <v>7.3</v>
      </c>
      <c r="R33" s="332">
        <v>0</v>
      </c>
      <c r="S33" s="332" t="s">
        <v>24</v>
      </c>
      <c r="T33" s="332"/>
      <c r="U33" s="333" t="s">
        <v>314</v>
      </c>
      <c r="V33" s="333" t="s">
        <v>314</v>
      </c>
      <c r="W33" s="333" t="s">
        <v>314</v>
      </c>
      <c r="X33" s="333" t="s">
        <v>314</v>
      </c>
      <c r="Y33" s="333" t="s">
        <v>314</v>
      </c>
      <c r="Z33" s="332"/>
      <c r="AA33" s="333" t="s">
        <v>314</v>
      </c>
      <c r="AB33" s="332"/>
      <c r="AC33" s="328">
        <v>1.19</v>
      </c>
      <c r="AD33" s="328">
        <v>0</v>
      </c>
      <c r="AE33" s="332" t="s">
        <v>24</v>
      </c>
      <c r="AF33" s="328"/>
      <c r="AG33" s="328">
        <v>0.82</v>
      </c>
      <c r="AH33" s="328">
        <v>0</v>
      </c>
      <c r="AI33" s="335" t="s">
        <v>24</v>
      </c>
    </row>
    <row r="34" spans="1:35" s="2" customFormat="1" ht="12.75" x14ac:dyDescent="0.25">
      <c r="A34" s="326" t="s">
        <v>40</v>
      </c>
      <c r="B34" s="327">
        <v>39849</v>
      </c>
      <c r="C34" s="68">
        <v>1054</v>
      </c>
      <c r="D34" s="55"/>
      <c r="E34" s="332">
        <v>38.799999999999997</v>
      </c>
      <c r="F34" s="332">
        <v>0</v>
      </c>
      <c r="G34" s="332" t="s">
        <v>24</v>
      </c>
      <c r="H34" s="332"/>
      <c r="I34" s="333" t="s">
        <v>314</v>
      </c>
      <c r="J34" s="333" t="s">
        <v>314</v>
      </c>
      <c r="K34" s="333" t="s">
        <v>314</v>
      </c>
      <c r="L34" s="333" t="s">
        <v>314</v>
      </c>
      <c r="M34" s="333" t="s">
        <v>314</v>
      </c>
      <c r="N34" s="332"/>
      <c r="O34" s="333" t="s">
        <v>314</v>
      </c>
      <c r="P34" s="332"/>
      <c r="Q34" s="332">
        <v>5.7</v>
      </c>
      <c r="R34" s="332">
        <v>0.2</v>
      </c>
      <c r="S34" s="332">
        <v>3.5</v>
      </c>
      <c r="T34" s="332"/>
      <c r="U34" s="333" t="s">
        <v>314</v>
      </c>
      <c r="V34" s="333" t="s">
        <v>314</v>
      </c>
      <c r="W34" s="333" t="s">
        <v>314</v>
      </c>
      <c r="X34" s="333" t="s">
        <v>314</v>
      </c>
      <c r="Y34" s="333" t="s">
        <v>314</v>
      </c>
      <c r="Z34" s="332"/>
      <c r="AA34" s="333" t="s">
        <v>314</v>
      </c>
      <c r="AB34" s="332"/>
      <c r="AC34" s="328">
        <v>1.29</v>
      </c>
      <c r="AD34" s="328">
        <v>0</v>
      </c>
      <c r="AE34" s="332" t="s">
        <v>24</v>
      </c>
      <c r="AF34" s="328"/>
      <c r="AG34" s="328">
        <v>0.79</v>
      </c>
      <c r="AH34" s="328">
        <v>0</v>
      </c>
      <c r="AI34" s="335" t="s">
        <v>24</v>
      </c>
    </row>
    <row r="35" spans="1:35" s="2" customFormat="1" ht="12.75" x14ac:dyDescent="0.25">
      <c r="A35" s="326" t="s">
        <v>41</v>
      </c>
      <c r="B35" s="327">
        <v>39849</v>
      </c>
      <c r="C35" s="68">
        <v>1021</v>
      </c>
      <c r="D35" s="55"/>
      <c r="E35" s="332">
        <v>49</v>
      </c>
      <c r="F35" s="332">
        <v>0.1</v>
      </c>
      <c r="G35" s="332">
        <v>0.2</v>
      </c>
      <c r="H35" s="332"/>
      <c r="I35" s="333" t="s">
        <v>314</v>
      </c>
      <c r="J35" s="333" t="s">
        <v>314</v>
      </c>
      <c r="K35" s="333" t="s">
        <v>314</v>
      </c>
      <c r="L35" s="333" t="s">
        <v>314</v>
      </c>
      <c r="M35" s="333" t="s">
        <v>314</v>
      </c>
      <c r="N35" s="332"/>
      <c r="O35" s="333" t="s">
        <v>314</v>
      </c>
      <c r="P35" s="332"/>
      <c r="Q35" s="332">
        <v>3.7</v>
      </c>
      <c r="R35" s="332">
        <v>0.1</v>
      </c>
      <c r="S35" s="332">
        <v>2.7</v>
      </c>
      <c r="T35" s="332"/>
      <c r="U35" s="333" t="s">
        <v>314</v>
      </c>
      <c r="V35" s="333" t="s">
        <v>314</v>
      </c>
      <c r="W35" s="333" t="s">
        <v>314</v>
      </c>
      <c r="X35" s="333" t="s">
        <v>314</v>
      </c>
      <c r="Y35" s="333" t="s">
        <v>314</v>
      </c>
      <c r="Z35" s="332"/>
      <c r="AA35" s="333" t="s">
        <v>314</v>
      </c>
      <c r="AB35" s="332"/>
      <c r="AC35" s="328">
        <v>1.37</v>
      </c>
      <c r="AD35" s="328">
        <v>0.05</v>
      </c>
      <c r="AE35" s="332">
        <v>3.6</v>
      </c>
      <c r="AF35" s="328"/>
      <c r="AG35" s="328">
        <v>0.7</v>
      </c>
      <c r="AH35" s="328">
        <v>0.03</v>
      </c>
      <c r="AI35" s="335">
        <v>4.3</v>
      </c>
    </row>
    <row r="36" spans="1:35" s="2" customFormat="1" ht="12.75" x14ac:dyDescent="0.25">
      <c r="A36" s="326" t="s">
        <v>42</v>
      </c>
      <c r="B36" s="327">
        <v>39848</v>
      </c>
      <c r="C36" s="68">
        <v>1525</v>
      </c>
      <c r="D36" s="55"/>
      <c r="E36" s="332">
        <v>37.200000000000003</v>
      </c>
      <c r="F36" s="332">
        <v>0</v>
      </c>
      <c r="G36" s="332" t="s">
        <v>24</v>
      </c>
      <c r="H36" s="332"/>
      <c r="I36" s="333" t="s">
        <v>314</v>
      </c>
      <c r="J36" s="333" t="s">
        <v>314</v>
      </c>
      <c r="K36" s="333" t="s">
        <v>314</v>
      </c>
      <c r="L36" s="333" t="s">
        <v>314</v>
      </c>
      <c r="M36" s="333" t="s">
        <v>314</v>
      </c>
      <c r="N36" s="332"/>
      <c r="O36" s="333" t="s">
        <v>314</v>
      </c>
      <c r="P36" s="332"/>
      <c r="Q36" s="332">
        <v>6</v>
      </c>
      <c r="R36" s="332">
        <v>0</v>
      </c>
      <c r="S36" s="332" t="s">
        <v>24</v>
      </c>
      <c r="T36" s="332"/>
      <c r="U36" s="333" t="s">
        <v>314</v>
      </c>
      <c r="V36" s="333" t="s">
        <v>314</v>
      </c>
      <c r="W36" s="333" t="s">
        <v>314</v>
      </c>
      <c r="X36" s="333" t="s">
        <v>314</v>
      </c>
      <c r="Y36" s="333" t="s">
        <v>314</v>
      </c>
      <c r="Z36" s="332"/>
      <c r="AA36" s="333" t="s">
        <v>314</v>
      </c>
      <c r="AB36" s="332"/>
      <c r="AC36" s="328">
        <v>1.26</v>
      </c>
      <c r="AD36" s="328">
        <v>0</v>
      </c>
      <c r="AE36" s="332" t="s">
        <v>24</v>
      </c>
      <c r="AF36" s="328"/>
      <c r="AG36" s="328">
        <v>0.79</v>
      </c>
      <c r="AH36" s="328">
        <v>0</v>
      </c>
      <c r="AI36" s="335" t="s">
        <v>24</v>
      </c>
    </row>
    <row r="37" spans="1:35" s="2" customFormat="1" ht="12.75" x14ac:dyDescent="0.25">
      <c r="A37" s="326" t="s">
        <v>43</v>
      </c>
      <c r="B37" s="327">
        <v>39849</v>
      </c>
      <c r="C37" s="68">
        <v>1328</v>
      </c>
      <c r="D37" s="55"/>
      <c r="E37" s="332">
        <v>28.8</v>
      </c>
      <c r="F37" s="332">
        <v>0</v>
      </c>
      <c r="G37" s="332" t="s">
        <v>24</v>
      </c>
      <c r="H37" s="332"/>
      <c r="I37" s="333" t="s">
        <v>314</v>
      </c>
      <c r="J37" s="333" t="s">
        <v>314</v>
      </c>
      <c r="K37" s="333" t="s">
        <v>314</v>
      </c>
      <c r="L37" s="333" t="s">
        <v>314</v>
      </c>
      <c r="M37" s="333" t="s">
        <v>314</v>
      </c>
      <c r="N37" s="332"/>
      <c r="O37" s="333" t="s">
        <v>314</v>
      </c>
      <c r="P37" s="332"/>
      <c r="Q37" s="332">
        <v>8.1999999999999993</v>
      </c>
      <c r="R37" s="332">
        <v>0</v>
      </c>
      <c r="S37" s="332" t="s">
        <v>24</v>
      </c>
      <c r="T37" s="332"/>
      <c r="U37" s="333" t="s">
        <v>314</v>
      </c>
      <c r="V37" s="333" t="s">
        <v>314</v>
      </c>
      <c r="W37" s="333" t="s">
        <v>314</v>
      </c>
      <c r="X37" s="333" t="s">
        <v>314</v>
      </c>
      <c r="Y37" s="333" t="s">
        <v>314</v>
      </c>
      <c r="Z37" s="332"/>
      <c r="AA37" s="333" t="s">
        <v>314</v>
      </c>
      <c r="AB37" s="332"/>
      <c r="AC37" s="328">
        <v>1.17</v>
      </c>
      <c r="AD37" s="328">
        <v>0</v>
      </c>
      <c r="AE37" s="332" t="s">
        <v>24</v>
      </c>
      <c r="AF37" s="328"/>
      <c r="AG37" s="328">
        <v>0.83</v>
      </c>
      <c r="AH37" s="328">
        <v>0</v>
      </c>
      <c r="AI37" s="335" t="s">
        <v>24</v>
      </c>
    </row>
    <row r="38" spans="1:35" s="2" customFormat="1" ht="12.75" x14ac:dyDescent="0.25">
      <c r="A38" s="326" t="s">
        <v>44</v>
      </c>
      <c r="B38" s="327">
        <v>39848</v>
      </c>
      <c r="C38" s="68">
        <v>1500</v>
      </c>
      <c r="D38" s="55"/>
      <c r="E38" s="332">
        <v>28.1</v>
      </c>
      <c r="F38" s="332">
        <v>0</v>
      </c>
      <c r="G38" s="332" t="s">
        <v>24</v>
      </c>
      <c r="H38" s="332"/>
      <c r="I38" s="333" t="s">
        <v>314</v>
      </c>
      <c r="J38" s="333" t="s">
        <v>314</v>
      </c>
      <c r="K38" s="333" t="s">
        <v>314</v>
      </c>
      <c r="L38" s="333" t="s">
        <v>314</v>
      </c>
      <c r="M38" s="333" t="s">
        <v>314</v>
      </c>
      <c r="N38" s="332"/>
      <c r="O38" s="333" t="s">
        <v>314</v>
      </c>
      <c r="P38" s="332"/>
      <c r="Q38" s="332">
        <v>8.8000000000000007</v>
      </c>
      <c r="R38" s="332">
        <v>0.4</v>
      </c>
      <c r="S38" s="332">
        <v>4.5</v>
      </c>
      <c r="T38" s="332"/>
      <c r="U38" s="333" t="s">
        <v>314</v>
      </c>
      <c r="V38" s="333" t="s">
        <v>314</v>
      </c>
      <c r="W38" s="333" t="s">
        <v>314</v>
      </c>
      <c r="X38" s="333" t="s">
        <v>314</v>
      </c>
      <c r="Y38" s="333" t="s">
        <v>314</v>
      </c>
      <c r="Z38" s="332"/>
      <c r="AA38" s="333" t="s">
        <v>314</v>
      </c>
      <c r="AB38" s="332"/>
      <c r="AC38" s="328">
        <v>1.1599999999999999</v>
      </c>
      <c r="AD38" s="328">
        <v>0</v>
      </c>
      <c r="AE38" s="332" t="s">
        <v>24</v>
      </c>
      <c r="AF38" s="328"/>
      <c r="AG38" s="328">
        <v>0.83</v>
      </c>
      <c r="AH38" s="328">
        <v>0</v>
      </c>
      <c r="AI38" s="335" t="s">
        <v>24</v>
      </c>
    </row>
    <row r="39" spans="1:35" s="2" customFormat="1" ht="12.75" x14ac:dyDescent="0.25">
      <c r="A39" s="326" t="s">
        <v>45</v>
      </c>
      <c r="B39" s="327">
        <v>39849</v>
      </c>
      <c r="C39" s="68">
        <v>1345</v>
      </c>
      <c r="D39" s="55"/>
      <c r="E39" s="332">
        <v>23.8</v>
      </c>
      <c r="F39" s="332">
        <v>0</v>
      </c>
      <c r="G39" s="332" t="s">
        <v>24</v>
      </c>
      <c r="H39" s="332"/>
      <c r="I39" s="333" t="s">
        <v>314</v>
      </c>
      <c r="J39" s="333" t="s">
        <v>314</v>
      </c>
      <c r="K39" s="333" t="s">
        <v>314</v>
      </c>
      <c r="L39" s="333" t="s">
        <v>314</v>
      </c>
      <c r="M39" s="333" t="s">
        <v>314</v>
      </c>
      <c r="N39" s="332"/>
      <c r="O39" s="333" t="s">
        <v>314</v>
      </c>
      <c r="P39" s="332"/>
      <c r="Q39" s="332">
        <v>9.1999999999999993</v>
      </c>
      <c r="R39" s="332">
        <v>0</v>
      </c>
      <c r="S39" s="332" t="s">
        <v>24</v>
      </c>
      <c r="T39" s="332"/>
      <c r="U39" s="333" t="s">
        <v>314</v>
      </c>
      <c r="V39" s="333" t="s">
        <v>314</v>
      </c>
      <c r="W39" s="333" t="s">
        <v>314</v>
      </c>
      <c r="X39" s="333" t="s">
        <v>314</v>
      </c>
      <c r="Y39" s="333" t="s">
        <v>314</v>
      </c>
      <c r="Z39" s="332"/>
      <c r="AA39" s="333" t="s">
        <v>314</v>
      </c>
      <c r="AB39" s="332"/>
      <c r="AC39" s="328">
        <v>1.1100000000000001</v>
      </c>
      <c r="AD39" s="328">
        <v>0</v>
      </c>
      <c r="AE39" s="332" t="s">
        <v>24</v>
      </c>
      <c r="AF39" s="328"/>
      <c r="AG39" s="328">
        <v>0.85</v>
      </c>
      <c r="AH39" s="328">
        <v>0</v>
      </c>
      <c r="AI39" s="335" t="s">
        <v>24</v>
      </c>
    </row>
    <row r="40" spans="1:35" s="2" customFormat="1" ht="12.75" x14ac:dyDescent="0.25">
      <c r="A40" s="326" t="s">
        <v>46</v>
      </c>
      <c r="B40" s="327">
        <v>39847</v>
      </c>
      <c r="C40" s="68">
        <v>1310</v>
      </c>
      <c r="D40" s="55"/>
      <c r="E40" s="332">
        <v>46.3</v>
      </c>
      <c r="F40" s="332">
        <v>0</v>
      </c>
      <c r="G40" s="332" t="s">
        <v>24</v>
      </c>
      <c r="H40" s="332"/>
      <c r="I40" s="333" t="s">
        <v>314</v>
      </c>
      <c r="J40" s="333" t="s">
        <v>314</v>
      </c>
      <c r="K40" s="333" t="s">
        <v>314</v>
      </c>
      <c r="L40" s="333" t="s">
        <v>314</v>
      </c>
      <c r="M40" s="333" t="s">
        <v>314</v>
      </c>
      <c r="N40" s="332"/>
      <c r="O40" s="333" t="s">
        <v>314</v>
      </c>
      <c r="P40" s="332"/>
      <c r="Q40" s="332">
        <v>4.9000000000000004</v>
      </c>
      <c r="R40" s="332">
        <v>0.1</v>
      </c>
      <c r="S40" s="332">
        <v>2</v>
      </c>
      <c r="T40" s="332"/>
      <c r="U40" s="333" t="s">
        <v>314</v>
      </c>
      <c r="V40" s="333" t="s">
        <v>314</v>
      </c>
      <c r="W40" s="333" t="s">
        <v>314</v>
      </c>
      <c r="X40" s="333" t="s">
        <v>314</v>
      </c>
      <c r="Y40" s="333" t="s">
        <v>314</v>
      </c>
      <c r="Z40" s="332"/>
      <c r="AA40" s="333" t="s">
        <v>314</v>
      </c>
      <c r="AB40" s="332"/>
      <c r="AC40" s="328">
        <v>1.37</v>
      </c>
      <c r="AD40" s="328">
        <v>0.01</v>
      </c>
      <c r="AE40" s="332">
        <v>0.7</v>
      </c>
      <c r="AF40" s="328"/>
      <c r="AG40" s="328">
        <v>0.73</v>
      </c>
      <c r="AH40" s="328">
        <v>0.01</v>
      </c>
      <c r="AI40" s="335">
        <v>1.4</v>
      </c>
    </row>
    <row r="41" spans="1:35" s="2" customFormat="1" ht="12.75" x14ac:dyDescent="0.25">
      <c r="A41" s="326" t="s">
        <v>32</v>
      </c>
      <c r="B41" s="327">
        <v>39850</v>
      </c>
      <c r="C41" s="68">
        <v>1030</v>
      </c>
      <c r="D41" s="55"/>
      <c r="E41" s="332">
        <v>29.2</v>
      </c>
      <c r="F41" s="332">
        <v>0.1</v>
      </c>
      <c r="G41" s="332">
        <v>0.3</v>
      </c>
      <c r="H41" s="332"/>
      <c r="I41" s="333" t="s">
        <v>314</v>
      </c>
      <c r="J41" s="333" t="s">
        <v>314</v>
      </c>
      <c r="K41" s="333" t="s">
        <v>314</v>
      </c>
      <c r="L41" s="333" t="s">
        <v>314</v>
      </c>
      <c r="M41" s="333" t="s">
        <v>314</v>
      </c>
      <c r="N41" s="332"/>
      <c r="O41" s="333" t="s">
        <v>314</v>
      </c>
      <c r="P41" s="332"/>
      <c r="Q41" s="332">
        <v>9.4</v>
      </c>
      <c r="R41" s="332">
        <v>0</v>
      </c>
      <c r="S41" s="332" t="s">
        <v>24</v>
      </c>
      <c r="T41" s="332"/>
      <c r="U41" s="333" t="s">
        <v>314</v>
      </c>
      <c r="V41" s="333" t="s">
        <v>314</v>
      </c>
      <c r="W41" s="333" t="s">
        <v>314</v>
      </c>
      <c r="X41" s="333" t="s">
        <v>314</v>
      </c>
      <c r="Y41" s="333" t="s">
        <v>314</v>
      </c>
      <c r="Z41" s="332"/>
      <c r="AA41" s="333" t="s">
        <v>314</v>
      </c>
      <c r="AB41" s="332"/>
      <c r="AC41" s="328">
        <v>1.1499999999999999</v>
      </c>
      <c r="AD41" s="328">
        <v>0.03</v>
      </c>
      <c r="AE41" s="332">
        <v>2.6</v>
      </c>
      <c r="AF41" s="328"/>
      <c r="AG41" s="328">
        <v>0.82</v>
      </c>
      <c r="AH41" s="328">
        <v>0.02</v>
      </c>
      <c r="AI41" s="335">
        <v>2.4</v>
      </c>
    </row>
    <row r="42" spans="1:35" s="2" customFormat="1" ht="12.75" x14ac:dyDescent="0.25">
      <c r="A42" s="326" t="s">
        <v>47</v>
      </c>
      <c r="B42" s="327">
        <v>39846</v>
      </c>
      <c r="C42" s="68">
        <v>1340</v>
      </c>
      <c r="D42" s="55"/>
      <c r="E42" s="332">
        <v>29.2</v>
      </c>
      <c r="F42" s="332">
        <v>0</v>
      </c>
      <c r="G42" s="332" t="s">
        <v>24</v>
      </c>
      <c r="H42" s="332"/>
      <c r="I42" s="333" t="s">
        <v>314</v>
      </c>
      <c r="J42" s="333" t="s">
        <v>314</v>
      </c>
      <c r="K42" s="333" t="s">
        <v>314</v>
      </c>
      <c r="L42" s="333" t="s">
        <v>314</v>
      </c>
      <c r="M42" s="333" t="s">
        <v>314</v>
      </c>
      <c r="N42" s="332"/>
      <c r="O42" s="333" t="s">
        <v>314</v>
      </c>
      <c r="P42" s="332"/>
      <c r="Q42" s="332">
        <v>8.9</v>
      </c>
      <c r="R42" s="332">
        <v>0.3</v>
      </c>
      <c r="S42" s="332">
        <v>3.4</v>
      </c>
      <c r="T42" s="332"/>
      <c r="U42" s="333" t="s">
        <v>314</v>
      </c>
      <c r="V42" s="333" t="s">
        <v>314</v>
      </c>
      <c r="W42" s="333" t="s">
        <v>314</v>
      </c>
      <c r="X42" s="333" t="s">
        <v>314</v>
      </c>
      <c r="Y42" s="333" t="s">
        <v>314</v>
      </c>
      <c r="Z42" s="332"/>
      <c r="AA42" s="333" t="s">
        <v>314</v>
      </c>
      <c r="AB42" s="332"/>
      <c r="AC42" s="328">
        <v>1.19</v>
      </c>
      <c r="AD42" s="328">
        <v>0</v>
      </c>
      <c r="AE42" s="332" t="s">
        <v>24</v>
      </c>
      <c r="AF42" s="328"/>
      <c r="AG42" s="328">
        <v>0.84</v>
      </c>
      <c r="AH42" s="328">
        <v>0</v>
      </c>
      <c r="AI42" s="335" t="s">
        <v>24</v>
      </c>
    </row>
    <row r="43" spans="1:35" s="2" customFormat="1" ht="12.75" x14ac:dyDescent="0.25">
      <c r="A43" s="326" t="s">
        <v>48</v>
      </c>
      <c r="B43" s="327">
        <v>39847</v>
      </c>
      <c r="C43" s="68">
        <v>1155</v>
      </c>
      <c r="D43" s="55"/>
      <c r="E43" s="332">
        <v>26.2</v>
      </c>
      <c r="F43" s="332">
        <v>0</v>
      </c>
      <c r="G43" s="332" t="s">
        <v>24</v>
      </c>
      <c r="H43" s="332"/>
      <c r="I43" s="333" t="s">
        <v>314</v>
      </c>
      <c r="J43" s="333" t="s">
        <v>314</v>
      </c>
      <c r="K43" s="333" t="s">
        <v>314</v>
      </c>
      <c r="L43" s="333" t="s">
        <v>314</v>
      </c>
      <c r="M43" s="333" t="s">
        <v>314</v>
      </c>
      <c r="N43" s="332"/>
      <c r="O43" s="333" t="s">
        <v>314</v>
      </c>
      <c r="P43" s="332"/>
      <c r="Q43" s="332">
        <v>9.6999999999999993</v>
      </c>
      <c r="R43" s="332">
        <v>0.2</v>
      </c>
      <c r="S43" s="332">
        <v>2.1</v>
      </c>
      <c r="T43" s="332"/>
      <c r="U43" s="333" t="s">
        <v>314</v>
      </c>
      <c r="V43" s="333" t="s">
        <v>314</v>
      </c>
      <c r="W43" s="333" t="s">
        <v>314</v>
      </c>
      <c r="X43" s="333" t="s">
        <v>314</v>
      </c>
      <c r="Y43" s="333" t="s">
        <v>314</v>
      </c>
      <c r="Z43" s="332"/>
      <c r="AA43" s="333" t="s">
        <v>314</v>
      </c>
      <c r="AB43" s="332"/>
      <c r="AC43" s="328">
        <v>1.1599999999999999</v>
      </c>
      <c r="AD43" s="328">
        <v>0</v>
      </c>
      <c r="AE43" s="332" t="s">
        <v>24</v>
      </c>
      <c r="AF43" s="328"/>
      <c r="AG43" s="328">
        <v>0.86</v>
      </c>
      <c r="AH43" s="328">
        <v>0</v>
      </c>
      <c r="AI43" s="335" t="s">
        <v>24</v>
      </c>
    </row>
    <row r="44" spans="1:35" s="2" customFormat="1" ht="12.75" x14ac:dyDescent="0.25">
      <c r="A44" s="326" t="s">
        <v>49</v>
      </c>
      <c r="B44" s="327">
        <v>39848</v>
      </c>
      <c r="C44" s="68">
        <v>1055</v>
      </c>
      <c r="D44" s="55"/>
      <c r="E44" s="332">
        <v>24.1</v>
      </c>
      <c r="F44" s="332">
        <v>0</v>
      </c>
      <c r="G44" s="332" t="s">
        <v>24</v>
      </c>
      <c r="H44" s="332"/>
      <c r="I44" s="333" t="s">
        <v>314</v>
      </c>
      <c r="J44" s="333" t="s">
        <v>314</v>
      </c>
      <c r="K44" s="333" t="s">
        <v>314</v>
      </c>
      <c r="L44" s="333" t="s">
        <v>314</v>
      </c>
      <c r="M44" s="333" t="s">
        <v>314</v>
      </c>
      <c r="N44" s="332"/>
      <c r="O44" s="333" t="s">
        <v>314</v>
      </c>
      <c r="P44" s="332"/>
      <c r="Q44" s="332">
        <v>10.8</v>
      </c>
      <c r="R44" s="332">
        <v>0.1</v>
      </c>
      <c r="S44" s="332">
        <v>0.9</v>
      </c>
      <c r="T44" s="332"/>
      <c r="U44" s="333" t="s">
        <v>314</v>
      </c>
      <c r="V44" s="333" t="s">
        <v>314</v>
      </c>
      <c r="W44" s="333" t="s">
        <v>314</v>
      </c>
      <c r="X44" s="333" t="s">
        <v>314</v>
      </c>
      <c r="Y44" s="333" t="s">
        <v>314</v>
      </c>
      <c r="Z44" s="332"/>
      <c r="AA44" s="333" t="s">
        <v>314</v>
      </c>
      <c r="AB44" s="332"/>
      <c r="AC44" s="328">
        <v>1.1200000000000001</v>
      </c>
      <c r="AD44" s="328">
        <v>0</v>
      </c>
      <c r="AE44" s="332" t="s">
        <v>24</v>
      </c>
      <c r="AF44" s="328"/>
      <c r="AG44" s="328">
        <v>0.85</v>
      </c>
      <c r="AH44" s="328">
        <v>0</v>
      </c>
      <c r="AI44" s="335" t="s">
        <v>24</v>
      </c>
    </row>
    <row r="45" spans="1:35" s="2" customFormat="1" ht="12.75" x14ac:dyDescent="0.25">
      <c r="A45" s="326" t="s">
        <v>50</v>
      </c>
      <c r="B45" s="327">
        <v>39847</v>
      </c>
      <c r="C45" s="68">
        <v>1235</v>
      </c>
      <c r="D45" s="55"/>
      <c r="E45" s="332">
        <v>30.1</v>
      </c>
      <c r="F45" s="332">
        <v>0.8</v>
      </c>
      <c r="G45" s="332">
        <v>2.7</v>
      </c>
      <c r="H45" s="332"/>
      <c r="I45" s="333" t="s">
        <v>314</v>
      </c>
      <c r="J45" s="333" t="s">
        <v>314</v>
      </c>
      <c r="K45" s="333" t="s">
        <v>314</v>
      </c>
      <c r="L45" s="333" t="s">
        <v>314</v>
      </c>
      <c r="M45" s="333" t="s">
        <v>314</v>
      </c>
      <c r="N45" s="332"/>
      <c r="O45" s="333" t="s">
        <v>314</v>
      </c>
      <c r="P45" s="332"/>
      <c r="Q45" s="332">
        <v>8.9</v>
      </c>
      <c r="R45" s="332">
        <v>0</v>
      </c>
      <c r="S45" s="332">
        <v>0</v>
      </c>
      <c r="T45" s="332"/>
      <c r="U45" s="333" t="s">
        <v>314</v>
      </c>
      <c r="V45" s="333" t="s">
        <v>314</v>
      </c>
      <c r="W45" s="333" t="s">
        <v>314</v>
      </c>
      <c r="X45" s="333" t="s">
        <v>314</v>
      </c>
      <c r="Y45" s="333" t="s">
        <v>314</v>
      </c>
      <c r="Z45" s="332"/>
      <c r="AA45" s="333" t="s">
        <v>314</v>
      </c>
      <c r="AB45" s="332"/>
      <c r="AC45" s="328">
        <v>1.2</v>
      </c>
      <c r="AD45" s="328">
        <v>0</v>
      </c>
      <c r="AE45" s="332" t="s">
        <v>24</v>
      </c>
      <c r="AF45" s="328"/>
      <c r="AG45" s="328">
        <v>0.84</v>
      </c>
      <c r="AH45" s="328">
        <v>0.01</v>
      </c>
      <c r="AI45" s="335">
        <v>1.2</v>
      </c>
    </row>
    <row r="46" spans="1:35" s="2" customFormat="1" ht="12.75" x14ac:dyDescent="0.25">
      <c r="A46" s="326" t="s">
        <v>34</v>
      </c>
      <c r="B46" s="327">
        <v>39850</v>
      </c>
      <c r="C46" s="68">
        <v>1350</v>
      </c>
      <c r="D46" s="55"/>
      <c r="E46" s="332">
        <v>28.5</v>
      </c>
      <c r="F46" s="332">
        <v>0.1</v>
      </c>
      <c r="G46" s="332">
        <v>0.4</v>
      </c>
      <c r="H46" s="332"/>
      <c r="I46" s="333" t="s">
        <v>314</v>
      </c>
      <c r="J46" s="333" t="s">
        <v>314</v>
      </c>
      <c r="K46" s="333" t="s">
        <v>314</v>
      </c>
      <c r="L46" s="333" t="s">
        <v>314</v>
      </c>
      <c r="M46" s="333" t="s">
        <v>314</v>
      </c>
      <c r="N46" s="332"/>
      <c r="O46" s="333" t="s">
        <v>314</v>
      </c>
      <c r="P46" s="332"/>
      <c r="Q46" s="332">
        <v>8.5</v>
      </c>
      <c r="R46" s="332">
        <v>0</v>
      </c>
      <c r="S46" s="332" t="s">
        <v>24</v>
      </c>
      <c r="T46" s="332"/>
      <c r="U46" s="333" t="s">
        <v>314</v>
      </c>
      <c r="V46" s="333" t="s">
        <v>314</v>
      </c>
      <c r="W46" s="333" t="s">
        <v>314</v>
      </c>
      <c r="X46" s="333" t="s">
        <v>314</v>
      </c>
      <c r="Y46" s="333" t="s">
        <v>314</v>
      </c>
      <c r="Z46" s="332"/>
      <c r="AA46" s="333" t="s">
        <v>314</v>
      </c>
      <c r="AB46" s="332"/>
      <c r="AC46" s="328">
        <v>1.17</v>
      </c>
      <c r="AD46" s="328">
        <v>0</v>
      </c>
      <c r="AE46" s="332" t="s">
        <v>24</v>
      </c>
      <c r="AF46" s="328"/>
      <c r="AG46" s="328">
        <v>0.84</v>
      </c>
      <c r="AH46" s="328">
        <v>0</v>
      </c>
      <c r="AI46" s="335" t="s">
        <v>24</v>
      </c>
    </row>
    <row r="47" spans="1:35" s="2" customFormat="1" ht="15.75" x14ac:dyDescent="0.25">
      <c r="A47" s="673" t="s">
        <v>51</v>
      </c>
      <c r="B47" s="674"/>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5"/>
    </row>
    <row r="48" spans="1:35" s="2" customFormat="1" ht="12.75" x14ac:dyDescent="0.25">
      <c r="A48" s="336" t="s">
        <v>27</v>
      </c>
      <c r="B48" s="55"/>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28"/>
      <c r="AD48" s="328"/>
      <c r="AE48" s="331"/>
      <c r="AF48" s="331"/>
      <c r="AG48" s="328"/>
      <c r="AH48" s="328"/>
      <c r="AI48" s="329"/>
    </row>
    <row r="49" spans="1:35" s="2" customFormat="1" ht="12.75" x14ac:dyDescent="0.25">
      <c r="A49" s="326" t="s">
        <v>52</v>
      </c>
      <c r="B49" s="327">
        <v>39968</v>
      </c>
      <c r="C49" s="68">
        <v>1345</v>
      </c>
      <c r="D49" s="55"/>
      <c r="E49" s="332">
        <v>23.6</v>
      </c>
      <c r="F49" s="332">
        <v>0</v>
      </c>
      <c r="G49" s="332" t="s">
        <v>24</v>
      </c>
      <c r="H49" s="332"/>
      <c r="I49" s="333" t="s">
        <v>314</v>
      </c>
      <c r="J49" s="333" t="s">
        <v>314</v>
      </c>
      <c r="K49" s="333" t="s">
        <v>314</v>
      </c>
      <c r="L49" s="333" t="s">
        <v>314</v>
      </c>
      <c r="M49" s="333" t="s">
        <v>314</v>
      </c>
      <c r="N49" s="332"/>
      <c r="O49" s="333" t="s">
        <v>314</v>
      </c>
      <c r="P49" s="332"/>
      <c r="Q49" s="332">
        <v>11.7</v>
      </c>
      <c r="R49" s="332">
        <v>0</v>
      </c>
      <c r="S49" s="332" t="s">
        <v>24</v>
      </c>
      <c r="T49" s="332"/>
      <c r="U49" s="333" t="s">
        <v>314</v>
      </c>
      <c r="V49" s="333" t="s">
        <v>314</v>
      </c>
      <c r="W49" s="333" t="s">
        <v>314</v>
      </c>
      <c r="X49" s="333" t="s">
        <v>314</v>
      </c>
      <c r="Y49" s="333" t="s">
        <v>314</v>
      </c>
      <c r="Z49" s="332"/>
      <c r="AA49" s="333" t="s">
        <v>314</v>
      </c>
      <c r="AB49" s="332"/>
      <c r="AC49" s="328">
        <v>1.1200000000000001</v>
      </c>
      <c r="AD49" s="328">
        <v>0.02</v>
      </c>
      <c r="AE49" s="332">
        <v>1.8</v>
      </c>
      <c r="AF49" s="328"/>
      <c r="AG49" s="328">
        <v>0.86</v>
      </c>
      <c r="AH49" s="328">
        <v>0.01</v>
      </c>
      <c r="AI49" s="335">
        <v>1.2</v>
      </c>
    </row>
    <row r="50" spans="1:35" s="2" customFormat="1" ht="12" customHeight="1" x14ac:dyDescent="0.25">
      <c r="A50" s="336" t="s">
        <v>31</v>
      </c>
      <c r="B50" s="55"/>
      <c r="C50" s="331"/>
      <c r="D50" s="331"/>
      <c r="E50" s="331"/>
      <c r="F50" s="328"/>
      <c r="G50" s="331"/>
      <c r="H50" s="331"/>
      <c r="I50" s="107"/>
      <c r="J50" s="107"/>
      <c r="K50" s="107"/>
      <c r="L50" s="107"/>
      <c r="M50" s="107"/>
      <c r="N50" s="107"/>
      <c r="O50" s="107"/>
      <c r="P50" s="331"/>
      <c r="Q50" s="331"/>
      <c r="R50" s="331"/>
      <c r="S50" s="331"/>
      <c r="T50" s="331"/>
      <c r="U50" s="331"/>
      <c r="V50" s="331"/>
      <c r="W50" s="331"/>
      <c r="X50" s="331"/>
      <c r="Y50" s="331"/>
      <c r="Z50" s="331"/>
      <c r="AA50" s="331"/>
      <c r="AB50" s="331"/>
      <c r="AC50" s="328"/>
      <c r="AD50" s="328"/>
      <c r="AE50" s="331"/>
      <c r="AF50" s="331"/>
      <c r="AG50" s="328"/>
      <c r="AH50" s="328"/>
      <c r="AI50" s="329"/>
    </row>
    <row r="51" spans="1:35" s="2" customFormat="1" x14ac:dyDescent="0.25">
      <c r="A51" s="326" t="s">
        <v>44</v>
      </c>
      <c r="B51" s="327">
        <v>39966</v>
      </c>
      <c r="C51" s="68">
        <v>1330</v>
      </c>
      <c r="D51" s="55"/>
      <c r="E51" s="332">
        <v>25.6</v>
      </c>
      <c r="F51" s="332">
        <v>0</v>
      </c>
      <c r="G51" s="332" t="s">
        <v>24</v>
      </c>
      <c r="H51" s="332"/>
      <c r="I51" s="333" t="s">
        <v>314</v>
      </c>
      <c r="J51" s="333" t="s">
        <v>314</v>
      </c>
      <c r="K51" s="333" t="s">
        <v>314</v>
      </c>
      <c r="L51" s="333" t="s">
        <v>314</v>
      </c>
      <c r="M51" s="333" t="s">
        <v>314</v>
      </c>
      <c r="N51" s="107"/>
      <c r="O51" s="333" t="s">
        <v>314</v>
      </c>
      <c r="P51" s="332"/>
      <c r="Q51" s="332">
        <v>10.8</v>
      </c>
      <c r="R51" s="332">
        <v>0.1</v>
      </c>
      <c r="S51" s="332">
        <v>0.9</v>
      </c>
      <c r="T51" s="332"/>
      <c r="U51" s="333" t="s">
        <v>314</v>
      </c>
      <c r="V51" s="333" t="s">
        <v>314</v>
      </c>
      <c r="W51" s="333" t="s">
        <v>314</v>
      </c>
      <c r="X51" s="333" t="s">
        <v>314</v>
      </c>
      <c r="Y51" s="333" t="s">
        <v>314</v>
      </c>
      <c r="Z51" s="332"/>
      <c r="AA51" s="333" t="s">
        <v>314</v>
      </c>
      <c r="AB51" s="332"/>
      <c r="AC51" s="328">
        <v>1.1200000000000001</v>
      </c>
      <c r="AD51" s="328">
        <v>0</v>
      </c>
      <c r="AE51" s="332" t="s">
        <v>24</v>
      </c>
      <c r="AF51" s="328"/>
      <c r="AG51" s="328">
        <v>0.83</v>
      </c>
      <c r="AH51" s="328">
        <v>0</v>
      </c>
      <c r="AI51" s="335" t="s">
        <v>24</v>
      </c>
    </row>
    <row r="52" spans="1:35" s="2" customFormat="1" x14ac:dyDescent="0.25">
      <c r="A52" s="326" t="s">
        <v>33</v>
      </c>
      <c r="B52" s="327">
        <v>39966</v>
      </c>
      <c r="C52" s="68">
        <v>1055</v>
      </c>
      <c r="D52" s="55"/>
      <c r="E52" s="332">
        <v>24.1</v>
      </c>
      <c r="F52" s="332">
        <v>0</v>
      </c>
      <c r="G52" s="332" t="s">
        <v>24</v>
      </c>
      <c r="H52" s="332"/>
      <c r="I52" s="333" t="s">
        <v>314</v>
      </c>
      <c r="J52" s="333" t="s">
        <v>314</v>
      </c>
      <c r="K52" s="333" t="s">
        <v>314</v>
      </c>
      <c r="L52" s="333" t="s">
        <v>314</v>
      </c>
      <c r="M52" s="333" t="s">
        <v>314</v>
      </c>
      <c r="N52" s="107"/>
      <c r="O52" s="333" t="s">
        <v>314</v>
      </c>
      <c r="P52" s="332"/>
      <c r="Q52" s="332">
        <v>9.5</v>
      </c>
      <c r="R52" s="332">
        <v>0.3</v>
      </c>
      <c r="S52" s="332">
        <v>3.2</v>
      </c>
      <c r="T52" s="332"/>
      <c r="U52" s="333" t="s">
        <v>314</v>
      </c>
      <c r="V52" s="333" t="s">
        <v>314</v>
      </c>
      <c r="W52" s="333" t="s">
        <v>314</v>
      </c>
      <c r="X52" s="333" t="s">
        <v>314</v>
      </c>
      <c r="Y52" s="333" t="s">
        <v>314</v>
      </c>
      <c r="Z52" s="332"/>
      <c r="AA52" s="333" t="s">
        <v>314</v>
      </c>
      <c r="AB52" s="332"/>
      <c r="AC52" s="328">
        <v>1.1100000000000001</v>
      </c>
      <c r="AD52" s="328">
        <v>0</v>
      </c>
      <c r="AE52" s="332" t="s">
        <v>24</v>
      </c>
      <c r="AF52" s="328"/>
      <c r="AG52" s="328">
        <v>0.84</v>
      </c>
      <c r="AH52" s="328">
        <v>0</v>
      </c>
      <c r="AI52" s="335" t="s">
        <v>24</v>
      </c>
    </row>
    <row r="53" spans="1:35" s="2" customFormat="1" ht="12.75" x14ac:dyDescent="0.25">
      <c r="A53" s="326" t="s">
        <v>49</v>
      </c>
      <c r="B53" s="327">
        <v>39967</v>
      </c>
      <c r="C53" s="68">
        <v>1030</v>
      </c>
      <c r="D53" s="55"/>
      <c r="E53" s="332">
        <v>15.3</v>
      </c>
      <c r="F53" s="332">
        <v>0</v>
      </c>
      <c r="G53" s="332" t="s">
        <v>24</v>
      </c>
      <c r="H53" s="332"/>
      <c r="I53" s="333" t="s">
        <v>314</v>
      </c>
      <c r="J53" s="333" t="s">
        <v>314</v>
      </c>
      <c r="K53" s="333" t="s">
        <v>314</v>
      </c>
      <c r="L53" s="333" t="s">
        <v>314</v>
      </c>
      <c r="M53" s="333" t="s">
        <v>314</v>
      </c>
      <c r="N53" s="332"/>
      <c r="O53" s="333" t="s">
        <v>314</v>
      </c>
      <c r="P53" s="332"/>
      <c r="Q53" s="332">
        <v>11.7</v>
      </c>
      <c r="R53" s="332">
        <v>0.8</v>
      </c>
      <c r="S53" s="332">
        <v>6.8</v>
      </c>
      <c r="T53" s="332"/>
      <c r="U53" s="333" t="s">
        <v>314</v>
      </c>
      <c r="V53" s="333" t="s">
        <v>314</v>
      </c>
      <c r="W53" s="333" t="s">
        <v>314</v>
      </c>
      <c r="X53" s="333" t="s">
        <v>314</v>
      </c>
      <c r="Y53" s="333" t="s">
        <v>314</v>
      </c>
      <c r="Z53" s="332"/>
      <c r="AA53" s="333" t="s">
        <v>314</v>
      </c>
      <c r="AB53" s="332"/>
      <c r="AC53" s="328">
        <v>1.04</v>
      </c>
      <c r="AD53" s="328">
        <v>0.01</v>
      </c>
      <c r="AE53" s="332">
        <v>1</v>
      </c>
      <c r="AF53" s="328"/>
      <c r="AG53" s="328">
        <v>0.88</v>
      </c>
      <c r="AH53" s="328">
        <v>0.01</v>
      </c>
      <c r="AI53" s="335">
        <v>1.1000000000000001</v>
      </c>
    </row>
    <row r="54" spans="1:35" s="2" customFormat="1" ht="15.75" x14ac:dyDescent="0.25">
      <c r="A54" s="673" t="s">
        <v>53</v>
      </c>
      <c r="B54" s="674"/>
      <c r="C54" s="674"/>
      <c r="D54" s="674"/>
      <c r="E54" s="674"/>
      <c r="F54" s="674"/>
      <c r="G54" s="674"/>
      <c r="H54" s="674"/>
      <c r="I54" s="674"/>
      <c r="J54" s="674"/>
      <c r="K54" s="674"/>
      <c r="L54" s="674"/>
      <c r="M54" s="674"/>
      <c r="N54" s="674"/>
      <c r="O54" s="674"/>
      <c r="P54" s="674"/>
      <c r="Q54" s="674"/>
      <c r="R54" s="674"/>
      <c r="S54" s="674"/>
      <c r="T54" s="674"/>
      <c r="U54" s="674"/>
      <c r="V54" s="674"/>
      <c r="W54" s="674"/>
      <c r="X54" s="674"/>
      <c r="Y54" s="674"/>
      <c r="Z54" s="674"/>
      <c r="AA54" s="674"/>
      <c r="AB54" s="674"/>
      <c r="AC54" s="674"/>
      <c r="AD54" s="674"/>
      <c r="AE54" s="674"/>
      <c r="AF54" s="674"/>
      <c r="AG54" s="674"/>
      <c r="AH54" s="674"/>
      <c r="AI54" s="675"/>
    </row>
    <row r="55" spans="1:35" s="2" customFormat="1" ht="12.75" x14ac:dyDescent="0.25">
      <c r="A55" s="336" t="s">
        <v>27</v>
      </c>
      <c r="B55" s="55"/>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28"/>
      <c r="AD55" s="328"/>
      <c r="AE55" s="331"/>
      <c r="AF55" s="331"/>
      <c r="AG55" s="328"/>
      <c r="AH55" s="328"/>
      <c r="AI55" s="329"/>
    </row>
    <row r="56" spans="1:35" s="2" customFormat="1" ht="12.75" x14ac:dyDescent="0.2">
      <c r="A56" s="326" t="s">
        <v>36</v>
      </c>
      <c r="B56" s="327">
        <v>40031</v>
      </c>
      <c r="C56" s="68">
        <v>1155</v>
      </c>
      <c r="D56" s="55"/>
      <c r="E56" s="332">
        <v>76.3</v>
      </c>
      <c r="F56" s="332">
        <v>0.8</v>
      </c>
      <c r="G56" s="332">
        <v>1</v>
      </c>
      <c r="H56" s="332"/>
      <c r="I56" s="328">
        <v>74.709999999999994</v>
      </c>
      <c r="J56" s="328">
        <v>74.66</v>
      </c>
      <c r="K56" s="332">
        <f>AVERAGE(I56:J56)</f>
        <v>74.685000000000002</v>
      </c>
      <c r="L56" s="332" t="s">
        <v>358</v>
      </c>
      <c r="M56" s="332" t="s">
        <v>358</v>
      </c>
      <c r="N56" s="332"/>
      <c r="O56" s="334">
        <f>ROUND(100*(K56-E56)/E56,1)</f>
        <v>-2.1</v>
      </c>
      <c r="P56" s="332"/>
      <c r="Q56" s="332">
        <v>1.1000000000000001</v>
      </c>
      <c r="R56" s="332">
        <v>0</v>
      </c>
      <c r="S56" s="332">
        <v>0</v>
      </c>
      <c r="T56" s="332"/>
      <c r="U56" s="339">
        <v>1.46</v>
      </c>
      <c r="V56" s="339">
        <v>1.55</v>
      </c>
      <c r="W56" s="337">
        <f>AVERAGE(U56:V56)</f>
        <v>1.5049999999999999</v>
      </c>
      <c r="X56" s="328">
        <f>ABS(V56-U56)/2</f>
        <v>4.500000000000004E-2</v>
      </c>
      <c r="Y56" s="332">
        <f>X56*100/W56</f>
        <v>2.9900332225913648</v>
      </c>
      <c r="Z56" s="332"/>
      <c r="AA56" s="334">
        <f>ROUND(100*(W56-Q56)/Q56,1)</f>
        <v>36.799999999999997</v>
      </c>
      <c r="AB56" s="332"/>
      <c r="AC56" s="328">
        <v>1.82</v>
      </c>
      <c r="AD56" s="328">
        <v>0.03</v>
      </c>
      <c r="AE56" s="332">
        <v>1.6</v>
      </c>
      <c r="AF56" s="328"/>
      <c r="AG56" s="328">
        <v>0.43</v>
      </c>
      <c r="AH56" s="328">
        <v>0.01</v>
      </c>
      <c r="AI56" s="335">
        <v>2.2999999999999998</v>
      </c>
    </row>
    <row r="57" spans="1:35" s="2" customFormat="1" ht="12.75" x14ac:dyDescent="0.2">
      <c r="A57" s="326" t="s">
        <v>28</v>
      </c>
      <c r="B57" s="327">
        <v>40030</v>
      </c>
      <c r="C57" s="68">
        <v>1320</v>
      </c>
      <c r="D57" s="55"/>
      <c r="E57" s="332">
        <v>18.5</v>
      </c>
      <c r="F57" s="332">
        <v>1.1000000000000001</v>
      </c>
      <c r="G57" s="332">
        <v>5.9</v>
      </c>
      <c r="H57" s="332"/>
      <c r="I57" s="328">
        <v>19.53</v>
      </c>
      <c r="J57" s="328">
        <v>18.82</v>
      </c>
      <c r="K57" s="332">
        <f t="shared" ref="K57:K76" si="0">AVERAGE(I57:J57)</f>
        <v>19.175000000000001</v>
      </c>
      <c r="L57" s="332">
        <f t="shared" ref="L57:L76" si="1">ABS(J57-I57)/2</f>
        <v>0.35500000000000043</v>
      </c>
      <c r="M57" s="332">
        <f t="shared" ref="M57:M76" si="2">L57*100/K57</f>
        <v>1.85136897001304</v>
      </c>
      <c r="N57" s="332"/>
      <c r="O57" s="334">
        <f t="shared" ref="O57:O76" si="3">ROUND(100*(K57-E57)/E57,1)</f>
        <v>3.6</v>
      </c>
      <c r="P57" s="332"/>
      <c r="Q57" s="332">
        <v>10.1</v>
      </c>
      <c r="R57" s="332">
        <v>1.4</v>
      </c>
      <c r="S57" s="332">
        <v>13.9</v>
      </c>
      <c r="T57" s="332"/>
      <c r="U57" s="339">
        <v>12.68</v>
      </c>
      <c r="V57" s="339">
        <v>13.46</v>
      </c>
      <c r="W57" s="337">
        <f t="shared" ref="W57:W76" si="4">AVERAGE(U57:V57)</f>
        <v>13.07</v>
      </c>
      <c r="X57" s="332">
        <f t="shared" ref="X57:X65" si="5">ABS(V57-U57)/2</f>
        <v>0.39000000000000057</v>
      </c>
      <c r="Y57" s="332">
        <f t="shared" ref="Y57:Y65" si="6">X57*100/W57</f>
        <v>2.9839326702371887</v>
      </c>
      <c r="Z57" s="332"/>
      <c r="AA57" s="334">
        <f t="shared" ref="AA57:AA64" si="7">ROUND(100*(W57-Q57)/Q57,1)</f>
        <v>29.4</v>
      </c>
      <c r="AB57" s="332"/>
      <c r="AC57" s="328">
        <v>1.07</v>
      </c>
      <c r="AD57" s="328">
        <v>0</v>
      </c>
      <c r="AE57" s="332" t="s">
        <v>24</v>
      </c>
      <c r="AF57" s="328"/>
      <c r="AG57" s="328">
        <v>0.87</v>
      </c>
      <c r="AH57" s="328">
        <v>0.01</v>
      </c>
      <c r="AI57" s="335">
        <v>1.1000000000000001</v>
      </c>
    </row>
    <row r="58" spans="1:35" s="2" customFormat="1" ht="12.75" x14ac:dyDescent="0.2">
      <c r="A58" s="326" t="s">
        <v>29</v>
      </c>
      <c r="B58" s="327">
        <v>40028</v>
      </c>
      <c r="C58" s="68">
        <v>1300</v>
      </c>
      <c r="D58" s="55"/>
      <c r="E58" s="332">
        <v>32.5</v>
      </c>
      <c r="F58" s="332">
        <v>0.7</v>
      </c>
      <c r="G58" s="332">
        <v>2.2000000000000002</v>
      </c>
      <c r="H58" s="332"/>
      <c r="I58" s="328">
        <v>29.77</v>
      </c>
      <c r="J58" s="328">
        <v>24.77</v>
      </c>
      <c r="K58" s="332">
        <f t="shared" si="0"/>
        <v>27.27</v>
      </c>
      <c r="L58" s="332">
        <f t="shared" si="1"/>
        <v>2.5</v>
      </c>
      <c r="M58" s="332">
        <f t="shared" si="2"/>
        <v>9.1675834250091679</v>
      </c>
      <c r="N58" s="332"/>
      <c r="O58" s="334">
        <f t="shared" si="3"/>
        <v>-16.100000000000001</v>
      </c>
      <c r="P58" s="332"/>
      <c r="Q58" s="332">
        <v>8.1</v>
      </c>
      <c r="R58" s="332">
        <v>0.1</v>
      </c>
      <c r="S58" s="332">
        <v>1.2</v>
      </c>
      <c r="T58" s="332"/>
      <c r="U58" s="339">
        <v>9.93</v>
      </c>
      <c r="V58" s="339">
        <v>10.45</v>
      </c>
      <c r="W58" s="337">
        <f t="shared" si="4"/>
        <v>10.19</v>
      </c>
      <c r="X58" s="332">
        <f t="shared" si="5"/>
        <v>0.25999999999999979</v>
      </c>
      <c r="Y58" s="332">
        <f t="shared" si="6"/>
        <v>2.5515210991167794</v>
      </c>
      <c r="Z58" s="332"/>
      <c r="AA58" s="334">
        <f t="shared" si="7"/>
        <v>25.8</v>
      </c>
      <c r="AB58" s="332"/>
      <c r="AC58" s="328">
        <v>1.23</v>
      </c>
      <c r="AD58" s="328">
        <v>0.01</v>
      </c>
      <c r="AE58" s="332">
        <v>0.8</v>
      </c>
      <c r="AF58" s="328"/>
      <c r="AG58" s="328">
        <v>0.83</v>
      </c>
      <c r="AH58" s="328">
        <v>0.01</v>
      </c>
      <c r="AI58" s="335">
        <v>1.2</v>
      </c>
    </row>
    <row r="59" spans="1:35" s="2" customFormat="1" ht="12.75" x14ac:dyDescent="0.2">
      <c r="A59" s="326" t="s">
        <v>30</v>
      </c>
      <c r="B59" s="327">
        <v>40028</v>
      </c>
      <c r="C59" s="68">
        <v>1030</v>
      </c>
      <c r="D59" s="55"/>
      <c r="E59" s="332">
        <v>28.3</v>
      </c>
      <c r="F59" s="332">
        <v>0.2</v>
      </c>
      <c r="G59" s="332">
        <v>0.7</v>
      </c>
      <c r="H59" s="332"/>
      <c r="I59" s="328">
        <v>26.93</v>
      </c>
      <c r="J59" s="328">
        <v>24.75</v>
      </c>
      <c r="K59" s="332">
        <f t="shared" si="0"/>
        <v>25.84</v>
      </c>
      <c r="L59" s="332">
        <f t="shared" si="1"/>
        <v>1.0899999999999999</v>
      </c>
      <c r="M59" s="332">
        <f t="shared" si="2"/>
        <v>4.2182662538699685</v>
      </c>
      <c r="N59" s="332"/>
      <c r="O59" s="334">
        <f t="shared" si="3"/>
        <v>-8.6999999999999993</v>
      </c>
      <c r="P59" s="332"/>
      <c r="Q59" s="332">
        <v>10.1</v>
      </c>
      <c r="R59" s="332">
        <v>0.1</v>
      </c>
      <c r="S59" s="332">
        <v>1</v>
      </c>
      <c r="T59" s="332"/>
      <c r="U59" s="339">
        <v>12.72</v>
      </c>
      <c r="V59" s="339">
        <v>12.66</v>
      </c>
      <c r="W59" s="337">
        <f t="shared" si="4"/>
        <v>12.690000000000001</v>
      </c>
      <c r="X59" s="328">
        <f t="shared" si="5"/>
        <v>3.0000000000000249E-2</v>
      </c>
      <c r="Y59" s="332">
        <f t="shared" si="6"/>
        <v>0.23640661938534471</v>
      </c>
      <c r="Z59" s="332"/>
      <c r="AA59" s="334">
        <f t="shared" si="7"/>
        <v>25.6</v>
      </c>
      <c r="AB59" s="332"/>
      <c r="AC59" s="328">
        <v>1.1399999999999999</v>
      </c>
      <c r="AD59" s="328">
        <v>0.01</v>
      </c>
      <c r="AE59" s="332">
        <v>0.9</v>
      </c>
      <c r="AF59" s="328"/>
      <c r="AG59" s="328">
        <v>0.82</v>
      </c>
      <c r="AH59" s="328">
        <v>0.01</v>
      </c>
      <c r="AI59" s="335">
        <v>1.2</v>
      </c>
    </row>
    <row r="60" spans="1:35" s="2" customFormat="1" ht="12.75" x14ac:dyDescent="0.2">
      <c r="A60" s="326" t="s">
        <v>54</v>
      </c>
      <c r="B60" s="327">
        <v>40031</v>
      </c>
      <c r="C60" s="68">
        <v>1010</v>
      </c>
      <c r="D60" s="55"/>
      <c r="E60" s="332">
        <v>68.7</v>
      </c>
      <c r="F60" s="332">
        <v>0.8</v>
      </c>
      <c r="G60" s="332">
        <v>1.2</v>
      </c>
      <c r="H60" s="332"/>
      <c r="I60" s="328">
        <v>67.81</v>
      </c>
      <c r="J60" s="328">
        <v>68.709999999999994</v>
      </c>
      <c r="K60" s="332">
        <f t="shared" si="0"/>
        <v>68.259999999999991</v>
      </c>
      <c r="L60" s="332">
        <f t="shared" si="1"/>
        <v>0.44999999999999574</v>
      </c>
      <c r="M60" s="332">
        <f t="shared" si="2"/>
        <v>0.65924406680339265</v>
      </c>
      <c r="N60" s="332"/>
      <c r="O60" s="334">
        <f t="shared" si="3"/>
        <v>-0.6</v>
      </c>
      <c r="P60" s="332"/>
      <c r="Q60" s="332">
        <v>1.8</v>
      </c>
      <c r="R60" s="332">
        <v>0.2</v>
      </c>
      <c r="S60" s="332">
        <v>11.1</v>
      </c>
      <c r="T60" s="332"/>
      <c r="U60" s="339">
        <v>2.48</v>
      </c>
      <c r="V60" s="339">
        <v>2.5499999999999998</v>
      </c>
      <c r="W60" s="337">
        <f t="shared" si="4"/>
        <v>2.5149999999999997</v>
      </c>
      <c r="X60" s="328">
        <f t="shared" si="5"/>
        <v>3.499999999999992E-2</v>
      </c>
      <c r="Y60" s="332">
        <f t="shared" si="6"/>
        <v>1.3916500994035754</v>
      </c>
      <c r="Z60" s="332"/>
      <c r="AA60" s="334">
        <f t="shared" si="7"/>
        <v>39.700000000000003</v>
      </c>
      <c r="AB60" s="332"/>
      <c r="AC60" s="328">
        <v>1.68</v>
      </c>
      <c r="AD60" s="328">
        <v>0.03</v>
      </c>
      <c r="AE60" s="332">
        <v>1.8</v>
      </c>
      <c r="AF60" s="328"/>
      <c r="AG60" s="328">
        <v>0.53</v>
      </c>
      <c r="AH60" s="328">
        <v>0</v>
      </c>
      <c r="AI60" s="335" t="s">
        <v>24</v>
      </c>
    </row>
    <row r="61" spans="1:35" s="2" customFormat="1" ht="12.75" x14ac:dyDescent="0.2">
      <c r="A61" s="326" t="s">
        <v>55</v>
      </c>
      <c r="B61" s="327">
        <v>40031</v>
      </c>
      <c r="C61" s="68">
        <v>955</v>
      </c>
      <c r="D61" s="55"/>
      <c r="E61" s="332">
        <v>69.5</v>
      </c>
      <c r="F61" s="332">
        <v>0.1</v>
      </c>
      <c r="G61" s="332">
        <v>0.1</v>
      </c>
      <c r="H61" s="332"/>
      <c r="I61" s="328">
        <v>67.680000000000007</v>
      </c>
      <c r="J61" s="328">
        <v>68.73</v>
      </c>
      <c r="K61" s="332">
        <f t="shared" si="0"/>
        <v>68.205000000000013</v>
      </c>
      <c r="L61" s="332">
        <f t="shared" si="1"/>
        <v>0.52499999999999858</v>
      </c>
      <c r="M61" s="332">
        <f t="shared" si="2"/>
        <v>0.76973828898174401</v>
      </c>
      <c r="N61" s="332"/>
      <c r="O61" s="334">
        <f t="shared" si="3"/>
        <v>-1.9</v>
      </c>
      <c r="P61" s="332"/>
      <c r="Q61" s="332">
        <v>2</v>
      </c>
      <c r="R61" s="332">
        <v>0.4</v>
      </c>
      <c r="S61" s="332">
        <v>20</v>
      </c>
      <c r="T61" s="332"/>
      <c r="U61" s="339">
        <v>2.91</v>
      </c>
      <c r="V61" s="339">
        <v>2.94</v>
      </c>
      <c r="W61" s="337">
        <f t="shared" si="4"/>
        <v>2.9249999999999998</v>
      </c>
      <c r="X61" s="328">
        <f t="shared" si="5"/>
        <v>1.4999999999999902E-2</v>
      </c>
      <c r="Y61" s="332">
        <f t="shared" si="6"/>
        <v>0.51282051282050956</v>
      </c>
      <c r="Z61" s="332"/>
      <c r="AA61" s="334">
        <f t="shared" si="7"/>
        <v>46.3</v>
      </c>
      <c r="AB61" s="332"/>
      <c r="AC61" s="328">
        <v>1.7</v>
      </c>
      <c r="AD61" s="328">
        <v>0.01</v>
      </c>
      <c r="AE61" s="332">
        <v>0.6</v>
      </c>
      <c r="AF61" s="328"/>
      <c r="AG61" s="328">
        <v>0.52</v>
      </c>
      <c r="AH61" s="328">
        <v>0.01</v>
      </c>
      <c r="AI61" s="335">
        <v>1.9</v>
      </c>
    </row>
    <row r="62" spans="1:35" s="2" customFormat="1" ht="12.75" x14ac:dyDescent="0.2">
      <c r="A62" s="326" t="s">
        <v>52</v>
      </c>
      <c r="B62" s="327">
        <v>40031</v>
      </c>
      <c r="C62" s="68">
        <v>1040</v>
      </c>
      <c r="D62" s="55"/>
      <c r="E62" s="332">
        <v>23.1</v>
      </c>
      <c r="F62" s="332">
        <v>0</v>
      </c>
      <c r="G62" s="332" t="s">
        <v>24</v>
      </c>
      <c r="H62" s="332"/>
      <c r="I62" s="328">
        <v>19.420000000000002</v>
      </c>
      <c r="J62" s="328">
        <v>23</v>
      </c>
      <c r="K62" s="332">
        <f t="shared" si="0"/>
        <v>21.21</v>
      </c>
      <c r="L62" s="332">
        <f t="shared" si="1"/>
        <v>1.7899999999999991</v>
      </c>
      <c r="M62" s="332">
        <f t="shared" si="2"/>
        <v>8.4394153701084349</v>
      </c>
      <c r="N62" s="332"/>
      <c r="O62" s="334">
        <f t="shared" si="3"/>
        <v>-8.1999999999999993</v>
      </c>
      <c r="P62" s="332"/>
      <c r="Q62" s="332">
        <v>10.8</v>
      </c>
      <c r="R62" s="332">
        <v>0.4</v>
      </c>
      <c r="S62" s="332">
        <v>3.7</v>
      </c>
      <c r="T62" s="332"/>
      <c r="U62" s="339">
        <v>14.89</v>
      </c>
      <c r="V62" s="339">
        <v>13.57</v>
      </c>
      <c r="W62" s="337">
        <f t="shared" si="4"/>
        <v>14.23</v>
      </c>
      <c r="X62" s="332">
        <f t="shared" si="5"/>
        <v>0.66000000000000014</v>
      </c>
      <c r="Y62" s="332">
        <f t="shared" si="6"/>
        <v>4.6380885453267755</v>
      </c>
      <c r="Z62" s="332"/>
      <c r="AA62" s="334">
        <f t="shared" si="7"/>
        <v>31.8</v>
      </c>
      <c r="AB62" s="332"/>
      <c r="AC62" s="328">
        <v>1.1100000000000001</v>
      </c>
      <c r="AD62" s="328">
        <v>0</v>
      </c>
      <c r="AE62" s="332" t="s">
        <v>24</v>
      </c>
      <c r="AF62" s="328"/>
      <c r="AG62" s="328">
        <v>0.85</v>
      </c>
      <c r="AH62" s="328">
        <v>0</v>
      </c>
      <c r="AI62" s="335">
        <v>0</v>
      </c>
    </row>
    <row r="63" spans="1:35" s="2" customFormat="1" ht="12.75" x14ac:dyDescent="0.2">
      <c r="A63" s="326" t="s">
        <v>56</v>
      </c>
      <c r="B63" s="327">
        <v>40031</v>
      </c>
      <c r="C63" s="68">
        <v>1055</v>
      </c>
      <c r="D63" s="55"/>
      <c r="E63" s="332">
        <v>25.1</v>
      </c>
      <c r="F63" s="332">
        <v>0.7</v>
      </c>
      <c r="G63" s="332">
        <v>2.8</v>
      </c>
      <c r="H63" s="332"/>
      <c r="I63" s="328">
        <v>20.79</v>
      </c>
      <c r="J63" s="328">
        <v>18.53</v>
      </c>
      <c r="K63" s="332">
        <f t="shared" si="0"/>
        <v>19.66</v>
      </c>
      <c r="L63" s="332">
        <f>ABS(J63-I63)/2</f>
        <v>1.129999999999999</v>
      </c>
      <c r="M63" s="332">
        <f t="shared" si="2"/>
        <v>5.7477110885045724</v>
      </c>
      <c r="N63" s="332"/>
      <c r="O63" s="334">
        <f t="shared" si="3"/>
        <v>-21.7</v>
      </c>
      <c r="P63" s="332"/>
      <c r="Q63" s="332">
        <v>9.6</v>
      </c>
      <c r="R63" s="332">
        <v>1</v>
      </c>
      <c r="S63" s="332">
        <v>10.4</v>
      </c>
      <c r="T63" s="332"/>
      <c r="U63" s="339">
        <v>13.31</v>
      </c>
      <c r="V63" s="339">
        <v>14.35</v>
      </c>
      <c r="W63" s="337">
        <f t="shared" si="4"/>
        <v>13.83</v>
      </c>
      <c r="X63" s="332">
        <f t="shared" si="5"/>
        <v>0.51999999999999957</v>
      </c>
      <c r="Y63" s="332">
        <f t="shared" si="6"/>
        <v>3.7599421547360778</v>
      </c>
      <c r="Z63" s="332"/>
      <c r="AA63" s="334">
        <f t="shared" si="7"/>
        <v>44.1</v>
      </c>
      <c r="AB63" s="332"/>
      <c r="AC63" s="328">
        <v>1.1299999999999999</v>
      </c>
      <c r="AD63" s="328">
        <v>0</v>
      </c>
      <c r="AE63" s="332" t="s">
        <v>24</v>
      </c>
      <c r="AF63" s="328"/>
      <c r="AG63" s="328">
        <v>0.85</v>
      </c>
      <c r="AH63" s="328">
        <v>0.01</v>
      </c>
      <c r="AI63" s="335">
        <v>1.2</v>
      </c>
    </row>
    <row r="64" spans="1:35" s="2" customFormat="1" ht="12.75" x14ac:dyDescent="0.2">
      <c r="A64" s="326" t="s">
        <v>57</v>
      </c>
      <c r="B64" s="327">
        <v>40031</v>
      </c>
      <c r="C64" s="68">
        <v>1120</v>
      </c>
      <c r="D64" s="55"/>
      <c r="E64" s="332">
        <v>26.4</v>
      </c>
      <c r="F64" s="332">
        <v>0.5</v>
      </c>
      <c r="G64" s="332">
        <v>1.9</v>
      </c>
      <c r="H64" s="332"/>
      <c r="I64" s="328">
        <v>24.94</v>
      </c>
      <c r="J64" s="328">
        <v>16.68</v>
      </c>
      <c r="K64" s="332">
        <f t="shared" si="0"/>
        <v>20.810000000000002</v>
      </c>
      <c r="L64" s="332">
        <f t="shared" si="1"/>
        <v>4.1300000000000008</v>
      </c>
      <c r="M64" s="332">
        <f t="shared" si="2"/>
        <v>19.846227775108122</v>
      </c>
      <c r="N64" s="332"/>
      <c r="O64" s="334">
        <f t="shared" si="3"/>
        <v>-21.2</v>
      </c>
      <c r="P64" s="332"/>
      <c r="Q64" s="332">
        <v>9.1999999999999993</v>
      </c>
      <c r="R64" s="332">
        <v>0.2</v>
      </c>
      <c r="S64" s="332">
        <v>2.2000000000000002</v>
      </c>
      <c r="T64" s="332"/>
      <c r="U64" s="339">
        <v>11.5</v>
      </c>
      <c r="V64" s="339">
        <v>13.16</v>
      </c>
      <c r="W64" s="337">
        <f t="shared" si="4"/>
        <v>12.33</v>
      </c>
      <c r="X64" s="332">
        <f t="shared" si="5"/>
        <v>0.83000000000000007</v>
      </c>
      <c r="Y64" s="332">
        <f t="shared" si="6"/>
        <v>6.7315490673154903</v>
      </c>
      <c r="Z64" s="332"/>
      <c r="AA64" s="334">
        <f t="shared" si="7"/>
        <v>34</v>
      </c>
      <c r="AB64" s="332"/>
      <c r="AC64" s="328">
        <v>1.1299999999999999</v>
      </c>
      <c r="AD64" s="328">
        <v>0.01</v>
      </c>
      <c r="AE64" s="332">
        <v>0.9</v>
      </c>
      <c r="AF64" s="328"/>
      <c r="AG64" s="328">
        <v>0.83</v>
      </c>
      <c r="AH64" s="328">
        <v>0</v>
      </c>
      <c r="AI64" s="335" t="s">
        <v>24</v>
      </c>
    </row>
    <row r="65" spans="1:35" s="2" customFormat="1" ht="12.75" x14ac:dyDescent="0.2">
      <c r="A65" s="326" t="s">
        <v>59</v>
      </c>
      <c r="B65" s="327">
        <v>40031</v>
      </c>
      <c r="C65" s="68">
        <v>1310</v>
      </c>
      <c r="D65" s="55"/>
      <c r="E65" s="332">
        <v>47.7</v>
      </c>
      <c r="F65" s="332">
        <v>2.9</v>
      </c>
      <c r="G65" s="332">
        <v>6.1</v>
      </c>
      <c r="H65" s="332"/>
      <c r="I65" s="328">
        <v>43.99</v>
      </c>
      <c r="J65" s="328">
        <v>45.64</v>
      </c>
      <c r="K65" s="332">
        <f t="shared" si="0"/>
        <v>44.814999999999998</v>
      </c>
      <c r="L65" s="332">
        <f t="shared" si="1"/>
        <v>0.82499999999999929</v>
      </c>
      <c r="M65" s="332">
        <f t="shared" si="2"/>
        <v>1.8409014838781643</v>
      </c>
      <c r="N65" s="332"/>
      <c r="O65" s="334">
        <f>ROUND(100*(K65-E65)/E65,1)</f>
        <v>-6</v>
      </c>
      <c r="P65" s="332"/>
      <c r="Q65" s="332">
        <v>3.8</v>
      </c>
      <c r="R65" s="332">
        <v>0.7</v>
      </c>
      <c r="S65" s="332">
        <v>18.399999999999999</v>
      </c>
      <c r="T65" s="332"/>
      <c r="U65" s="339">
        <v>5.22</v>
      </c>
      <c r="V65" s="339">
        <v>5.8</v>
      </c>
      <c r="W65" s="337">
        <f t="shared" si="4"/>
        <v>5.51</v>
      </c>
      <c r="X65" s="332">
        <f t="shared" si="5"/>
        <v>0.29000000000000004</v>
      </c>
      <c r="Y65" s="332">
        <f t="shared" si="6"/>
        <v>5.2631578947368434</v>
      </c>
      <c r="Z65" s="332"/>
      <c r="AA65" s="334">
        <f>ROUND(100*(W65-Q65)/Q65,1)</f>
        <v>45</v>
      </c>
      <c r="AB65" s="332"/>
      <c r="AC65" s="328">
        <v>1.25</v>
      </c>
      <c r="AD65" s="328">
        <v>0.06</v>
      </c>
      <c r="AE65" s="332">
        <v>4.8</v>
      </c>
      <c r="AF65" s="328"/>
      <c r="AG65" s="328">
        <v>0.66</v>
      </c>
      <c r="AH65" s="328">
        <v>7.0000000000000007E-2</v>
      </c>
      <c r="AI65" s="335">
        <v>10.6</v>
      </c>
    </row>
    <row r="66" spans="1:35" s="2" customFormat="1" ht="12.75" x14ac:dyDescent="0.2">
      <c r="A66" s="336" t="s">
        <v>31</v>
      </c>
      <c r="B66" s="55"/>
      <c r="C66" s="68"/>
      <c r="D66" s="55"/>
      <c r="E66" s="332"/>
      <c r="F66" s="332"/>
      <c r="G66" s="332"/>
      <c r="H66" s="332"/>
      <c r="I66" s="328"/>
      <c r="J66" s="328"/>
      <c r="K66" s="332"/>
      <c r="L66" s="332"/>
      <c r="M66" s="332"/>
      <c r="N66" s="332"/>
      <c r="O66" s="334"/>
      <c r="P66" s="55"/>
      <c r="Q66" s="332"/>
      <c r="R66" s="332"/>
      <c r="S66" s="332"/>
      <c r="T66" s="332"/>
      <c r="U66" s="339"/>
      <c r="V66" s="339"/>
      <c r="W66" s="337"/>
      <c r="X66" s="332"/>
      <c r="Y66" s="332"/>
      <c r="Z66" s="332"/>
      <c r="AA66" s="332"/>
      <c r="AB66" s="55"/>
      <c r="AC66" s="328"/>
      <c r="AD66" s="328"/>
      <c r="AE66" s="332"/>
      <c r="AF66" s="55"/>
      <c r="AG66" s="328"/>
      <c r="AH66" s="328"/>
      <c r="AI66" s="329"/>
    </row>
    <row r="67" spans="1:35" s="2" customFormat="1" ht="12.75" x14ac:dyDescent="0.2">
      <c r="A67" s="326" t="s">
        <v>42</v>
      </c>
      <c r="B67" s="327">
        <v>40029</v>
      </c>
      <c r="C67" s="68">
        <v>1230</v>
      </c>
      <c r="D67" s="55"/>
      <c r="E67" s="332">
        <v>41.2</v>
      </c>
      <c r="F67" s="332">
        <v>0.2</v>
      </c>
      <c r="G67" s="332">
        <v>0.5</v>
      </c>
      <c r="H67" s="332"/>
      <c r="I67" s="328">
        <v>38.299999999999997</v>
      </c>
      <c r="J67" s="328">
        <v>41.83</v>
      </c>
      <c r="K67" s="332">
        <f t="shared" si="0"/>
        <v>40.064999999999998</v>
      </c>
      <c r="L67" s="332">
        <f t="shared" si="1"/>
        <v>1.7650000000000006</v>
      </c>
      <c r="M67" s="332">
        <f t="shared" si="2"/>
        <v>4.4053413203544256</v>
      </c>
      <c r="N67" s="332"/>
      <c r="O67" s="334">
        <f t="shared" si="3"/>
        <v>-2.8</v>
      </c>
      <c r="P67" s="332"/>
      <c r="Q67" s="332">
        <v>4.5999999999999996</v>
      </c>
      <c r="R67" s="332">
        <v>0</v>
      </c>
      <c r="S67" s="332" t="s">
        <v>24</v>
      </c>
      <c r="T67" s="332"/>
      <c r="U67" s="339">
        <v>7.67</v>
      </c>
      <c r="V67" s="339">
        <v>6.11</v>
      </c>
      <c r="W67" s="337">
        <f t="shared" si="4"/>
        <v>6.8900000000000006</v>
      </c>
      <c r="X67" s="332">
        <f>ABS(V67-U67)/2</f>
        <v>0.7799999999999998</v>
      </c>
      <c r="Y67" s="332">
        <f>X67*100/W67</f>
        <v>11.32075471698113</v>
      </c>
      <c r="Z67" s="332"/>
      <c r="AA67" s="334">
        <f t="shared" ref="AA67:AA76" si="8">ROUND(100*(W67-Q67)/Q67,1)</f>
        <v>49.8</v>
      </c>
      <c r="AB67" s="332"/>
      <c r="AC67" s="328">
        <v>1.26</v>
      </c>
      <c r="AD67" s="328">
        <v>0.02</v>
      </c>
      <c r="AE67" s="332">
        <v>1.6</v>
      </c>
      <c r="AF67" s="328"/>
      <c r="AG67" s="328">
        <v>0.74</v>
      </c>
      <c r="AH67" s="328">
        <v>0.01</v>
      </c>
      <c r="AI67" s="335">
        <v>1.4</v>
      </c>
    </row>
    <row r="68" spans="1:35" s="2" customFormat="1" ht="12.75" x14ac:dyDescent="0.2">
      <c r="A68" s="326" t="s">
        <v>43</v>
      </c>
      <c r="B68" s="327">
        <v>40031</v>
      </c>
      <c r="C68" s="68">
        <v>1325</v>
      </c>
      <c r="D68" s="55"/>
      <c r="E68" s="332">
        <v>22.7</v>
      </c>
      <c r="F68" s="332">
        <v>1.6</v>
      </c>
      <c r="G68" s="332">
        <v>7</v>
      </c>
      <c r="H68" s="332"/>
      <c r="I68" s="328">
        <v>20.239999999999998</v>
      </c>
      <c r="J68" s="328">
        <v>19.149999999999999</v>
      </c>
      <c r="K68" s="332">
        <f t="shared" si="0"/>
        <v>19.695</v>
      </c>
      <c r="L68" s="332">
        <f t="shared" si="1"/>
        <v>0.54499999999999993</v>
      </c>
      <c r="M68" s="332">
        <f t="shared" si="2"/>
        <v>2.7671997969027666</v>
      </c>
      <c r="N68" s="332"/>
      <c r="O68" s="334">
        <f t="shared" si="3"/>
        <v>-13.2</v>
      </c>
      <c r="P68" s="332"/>
      <c r="Q68" s="332">
        <v>7.7</v>
      </c>
      <c r="R68" s="332">
        <v>0.1</v>
      </c>
      <c r="S68" s="332">
        <v>1.3</v>
      </c>
      <c r="T68" s="332"/>
      <c r="U68" s="339">
        <v>11.95</v>
      </c>
      <c r="V68" s="339">
        <v>11.15</v>
      </c>
      <c r="W68" s="337">
        <f t="shared" si="4"/>
        <v>11.55</v>
      </c>
      <c r="X68" s="332">
        <f t="shared" ref="X68:X76" si="9">ABS(V68-U68)/2</f>
        <v>0.39999999999999947</v>
      </c>
      <c r="Y68" s="332">
        <f t="shared" ref="Y68:Y76" si="10">X68*100/W68</f>
        <v>3.4632034632034583</v>
      </c>
      <c r="Z68" s="332"/>
      <c r="AA68" s="334">
        <f t="shared" si="8"/>
        <v>50</v>
      </c>
      <c r="AB68" s="332"/>
      <c r="AC68" s="328">
        <v>1.1100000000000001</v>
      </c>
      <c r="AD68" s="328">
        <v>0.01</v>
      </c>
      <c r="AE68" s="332">
        <v>0.9</v>
      </c>
      <c r="AF68" s="328"/>
      <c r="AG68" s="328">
        <v>0.86</v>
      </c>
      <c r="AH68" s="328">
        <v>0.01</v>
      </c>
      <c r="AI68" s="335">
        <v>1.2</v>
      </c>
    </row>
    <row r="69" spans="1:35" s="2" customFormat="1" ht="12.75" x14ac:dyDescent="0.2">
      <c r="A69" s="326" t="s">
        <v>44</v>
      </c>
      <c r="B69" s="327">
        <v>40029</v>
      </c>
      <c r="C69" s="68">
        <v>1200</v>
      </c>
      <c r="D69" s="55"/>
      <c r="E69" s="332">
        <v>27.8</v>
      </c>
      <c r="F69" s="332">
        <v>0.6</v>
      </c>
      <c r="G69" s="332">
        <v>2.2000000000000002</v>
      </c>
      <c r="H69" s="332"/>
      <c r="I69" s="328">
        <v>25.71</v>
      </c>
      <c r="J69" s="328">
        <v>26.02</v>
      </c>
      <c r="K69" s="332">
        <f t="shared" si="0"/>
        <v>25.865000000000002</v>
      </c>
      <c r="L69" s="332">
        <f t="shared" si="1"/>
        <v>0.15499999999999936</v>
      </c>
      <c r="M69" s="332">
        <f t="shared" si="2"/>
        <v>0.59926541658611776</v>
      </c>
      <c r="N69" s="332"/>
      <c r="O69" s="334">
        <f t="shared" si="3"/>
        <v>-7</v>
      </c>
      <c r="P69" s="332"/>
      <c r="Q69" s="332">
        <v>8.6999999999999993</v>
      </c>
      <c r="R69" s="332">
        <v>0</v>
      </c>
      <c r="S69" s="332" t="s">
        <v>24</v>
      </c>
      <c r="T69" s="332"/>
      <c r="U69" s="339">
        <v>10.91</v>
      </c>
      <c r="V69" s="339">
        <v>11.86</v>
      </c>
      <c r="W69" s="337">
        <f t="shared" si="4"/>
        <v>11.385</v>
      </c>
      <c r="X69" s="332">
        <f t="shared" si="9"/>
        <v>0.47499999999999964</v>
      </c>
      <c r="Y69" s="332">
        <f t="shared" si="10"/>
        <v>4.1721563460693867</v>
      </c>
      <c r="Z69" s="332"/>
      <c r="AA69" s="334">
        <f t="shared" si="8"/>
        <v>30.9</v>
      </c>
      <c r="AB69" s="332"/>
      <c r="AC69" s="328">
        <v>1.1599999999999999</v>
      </c>
      <c r="AD69" s="328">
        <v>0.02</v>
      </c>
      <c r="AE69" s="332">
        <v>1.7</v>
      </c>
      <c r="AF69" s="328"/>
      <c r="AG69" s="328">
        <v>0.83</v>
      </c>
      <c r="AH69" s="328">
        <v>0.01</v>
      </c>
      <c r="AI69" s="335">
        <v>1.2</v>
      </c>
    </row>
    <row r="70" spans="1:35" s="2" customFormat="1" ht="12.75" x14ac:dyDescent="0.2">
      <c r="A70" s="326" t="s">
        <v>46</v>
      </c>
      <c r="B70" s="327">
        <v>40028</v>
      </c>
      <c r="C70" s="68">
        <v>1115</v>
      </c>
      <c r="D70" s="55"/>
      <c r="E70" s="332">
        <v>35.200000000000003</v>
      </c>
      <c r="F70" s="332">
        <v>0.4</v>
      </c>
      <c r="G70" s="332">
        <v>1.1000000000000001</v>
      </c>
      <c r="H70" s="332"/>
      <c r="I70" s="328">
        <v>31.79</v>
      </c>
      <c r="J70" s="328">
        <v>35.21</v>
      </c>
      <c r="K70" s="332">
        <f t="shared" si="0"/>
        <v>33.5</v>
      </c>
      <c r="L70" s="332">
        <f t="shared" si="1"/>
        <v>1.7100000000000009</v>
      </c>
      <c r="M70" s="332">
        <f t="shared" si="2"/>
        <v>5.1044776119403013</v>
      </c>
      <c r="N70" s="332"/>
      <c r="O70" s="334">
        <f t="shared" si="3"/>
        <v>-4.8</v>
      </c>
      <c r="P70" s="332"/>
      <c r="Q70" s="332">
        <v>6.1</v>
      </c>
      <c r="R70" s="332">
        <v>0.1</v>
      </c>
      <c r="S70" s="332">
        <v>1.6</v>
      </c>
      <c r="T70" s="332"/>
      <c r="U70" s="339">
        <v>8.6300000000000008</v>
      </c>
      <c r="V70" s="339">
        <v>7.4</v>
      </c>
      <c r="W70" s="337">
        <f t="shared" si="4"/>
        <v>8.0150000000000006</v>
      </c>
      <c r="X70" s="332">
        <f t="shared" si="9"/>
        <v>0.61500000000000021</v>
      </c>
      <c r="Y70" s="332">
        <f t="shared" si="10"/>
        <v>7.6731129132875875</v>
      </c>
      <c r="Z70" s="332"/>
      <c r="AA70" s="334">
        <f t="shared" si="8"/>
        <v>31.4</v>
      </c>
      <c r="AB70" s="332"/>
      <c r="AC70" s="328">
        <v>1.2</v>
      </c>
      <c r="AD70" s="328">
        <v>0.02</v>
      </c>
      <c r="AE70" s="332">
        <v>1.7</v>
      </c>
      <c r="AF70" s="328"/>
      <c r="AG70" s="328">
        <v>0.78</v>
      </c>
      <c r="AH70" s="328">
        <v>0.01</v>
      </c>
      <c r="AI70" s="335">
        <v>1.3</v>
      </c>
    </row>
    <row r="71" spans="1:35" s="2" customFormat="1" ht="12.75" x14ac:dyDescent="0.2">
      <c r="A71" s="326" t="s">
        <v>32</v>
      </c>
      <c r="B71" s="327">
        <v>40032</v>
      </c>
      <c r="C71" s="68">
        <v>855</v>
      </c>
      <c r="D71" s="55"/>
      <c r="E71" s="332">
        <v>28.3</v>
      </c>
      <c r="F71" s="332">
        <v>0.4</v>
      </c>
      <c r="G71" s="332">
        <v>1.4</v>
      </c>
      <c r="H71" s="332"/>
      <c r="I71" s="328">
        <v>21.75</v>
      </c>
      <c r="J71" s="328">
        <v>31</v>
      </c>
      <c r="K71" s="332">
        <f t="shared" si="0"/>
        <v>26.375</v>
      </c>
      <c r="L71" s="332">
        <f t="shared" si="1"/>
        <v>4.625</v>
      </c>
      <c r="M71" s="332">
        <f t="shared" si="2"/>
        <v>17.535545023696681</v>
      </c>
      <c r="N71" s="332"/>
      <c r="O71" s="334">
        <f t="shared" si="3"/>
        <v>-6.8</v>
      </c>
      <c r="P71" s="332"/>
      <c r="Q71" s="332">
        <v>8.9</v>
      </c>
      <c r="R71" s="332">
        <v>0.2</v>
      </c>
      <c r="S71" s="332">
        <v>2.2000000000000002</v>
      </c>
      <c r="T71" s="332"/>
      <c r="U71" s="339">
        <v>11.92</v>
      </c>
      <c r="V71" s="339">
        <v>10.28</v>
      </c>
      <c r="W71" s="337">
        <f t="shared" si="4"/>
        <v>11.1</v>
      </c>
      <c r="X71" s="332">
        <f t="shared" si="9"/>
        <v>0.82000000000000028</v>
      </c>
      <c r="Y71" s="332">
        <f t="shared" si="10"/>
        <v>7.3873873873873901</v>
      </c>
      <c r="Z71" s="332"/>
      <c r="AA71" s="334">
        <f t="shared" si="8"/>
        <v>24.7</v>
      </c>
      <c r="AB71" s="332"/>
      <c r="AC71" s="328">
        <v>1.1499999999999999</v>
      </c>
      <c r="AD71" s="328">
        <v>0.01</v>
      </c>
      <c r="AE71" s="332">
        <v>0.9</v>
      </c>
      <c r="AF71" s="328"/>
      <c r="AG71" s="328">
        <v>0.82</v>
      </c>
      <c r="AH71" s="328">
        <v>0</v>
      </c>
      <c r="AI71" s="335" t="s">
        <v>24</v>
      </c>
    </row>
    <row r="72" spans="1:35" s="2" customFormat="1" ht="12.75" x14ac:dyDescent="0.2">
      <c r="A72" s="326" t="s">
        <v>47</v>
      </c>
      <c r="B72" s="327">
        <v>40029</v>
      </c>
      <c r="C72" s="68">
        <v>1045</v>
      </c>
      <c r="D72" s="55"/>
      <c r="E72" s="332">
        <v>27.7</v>
      </c>
      <c r="F72" s="332">
        <v>0.2</v>
      </c>
      <c r="G72" s="332">
        <v>0.7</v>
      </c>
      <c r="H72" s="332"/>
      <c r="I72" s="328">
        <v>25.35</v>
      </c>
      <c r="J72" s="328">
        <v>37.14</v>
      </c>
      <c r="K72" s="332">
        <f t="shared" si="0"/>
        <v>31.245000000000001</v>
      </c>
      <c r="L72" s="332">
        <f>ABS(J72-I72)/2</f>
        <v>5.8949999999999996</v>
      </c>
      <c r="M72" s="332">
        <f>L72*100/K72</f>
        <v>18.867018722995677</v>
      </c>
      <c r="N72" s="332"/>
      <c r="O72" s="334">
        <f t="shared" si="3"/>
        <v>12.8</v>
      </c>
      <c r="P72" s="332"/>
      <c r="Q72" s="332">
        <v>9.8000000000000007</v>
      </c>
      <c r="R72" s="332">
        <v>0</v>
      </c>
      <c r="S72" s="332" t="s">
        <v>24</v>
      </c>
      <c r="T72" s="332"/>
      <c r="U72" s="339">
        <v>12.33</v>
      </c>
      <c r="V72" s="339">
        <v>10.68</v>
      </c>
      <c r="W72" s="337">
        <f t="shared" si="4"/>
        <v>11.504999999999999</v>
      </c>
      <c r="X72" s="332">
        <f t="shared" si="9"/>
        <v>0.82500000000000018</v>
      </c>
      <c r="Y72" s="332">
        <f t="shared" si="10"/>
        <v>7.1707953063885288</v>
      </c>
      <c r="Z72" s="332"/>
      <c r="AA72" s="334">
        <f t="shared" si="8"/>
        <v>17.399999999999999</v>
      </c>
      <c r="AB72" s="332"/>
      <c r="AC72" s="328">
        <v>1.1000000000000001</v>
      </c>
      <c r="AD72" s="328">
        <v>0.03</v>
      </c>
      <c r="AE72" s="332">
        <v>2.7</v>
      </c>
      <c r="AF72" s="328"/>
      <c r="AG72" s="328">
        <v>0.8</v>
      </c>
      <c r="AH72" s="328">
        <v>0.03</v>
      </c>
      <c r="AI72" s="335">
        <v>3.8</v>
      </c>
    </row>
    <row r="73" spans="1:35" s="2" customFormat="1" ht="12.75" x14ac:dyDescent="0.2">
      <c r="A73" s="326" t="s">
        <v>33</v>
      </c>
      <c r="B73" s="327">
        <v>40028</v>
      </c>
      <c r="C73" s="68">
        <v>1030</v>
      </c>
      <c r="D73" s="55"/>
      <c r="E73" s="332">
        <v>29.7</v>
      </c>
      <c r="F73" s="332">
        <v>0.3</v>
      </c>
      <c r="G73" s="332">
        <v>1</v>
      </c>
      <c r="H73" s="332"/>
      <c r="I73" s="328">
        <v>24.69</v>
      </c>
      <c r="J73" s="328">
        <v>29</v>
      </c>
      <c r="K73" s="332">
        <f t="shared" si="0"/>
        <v>26.844999999999999</v>
      </c>
      <c r="L73" s="332">
        <f t="shared" si="1"/>
        <v>2.1549999999999994</v>
      </c>
      <c r="M73" s="332">
        <f t="shared" si="2"/>
        <v>8.0275656546842971</v>
      </c>
      <c r="N73" s="332"/>
      <c r="O73" s="334">
        <f t="shared" si="3"/>
        <v>-9.6</v>
      </c>
      <c r="P73" s="332"/>
      <c r="Q73" s="332">
        <v>7.7</v>
      </c>
      <c r="R73" s="332">
        <v>0.1</v>
      </c>
      <c r="S73" s="332">
        <v>1.3</v>
      </c>
      <c r="T73" s="332"/>
      <c r="U73" s="339">
        <v>9.99</v>
      </c>
      <c r="V73" s="339">
        <v>9.98</v>
      </c>
      <c r="W73" s="337">
        <f t="shared" si="4"/>
        <v>9.9849999999999994</v>
      </c>
      <c r="X73" s="111">
        <f t="shared" si="9"/>
        <v>4.9999999999998934E-3</v>
      </c>
      <c r="Y73" s="332">
        <f t="shared" si="10"/>
        <v>5.0075112669002442E-2</v>
      </c>
      <c r="Z73" s="332"/>
      <c r="AA73" s="334">
        <f t="shared" si="8"/>
        <v>29.7</v>
      </c>
      <c r="AB73" s="332"/>
      <c r="AC73" s="328">
        <v>1.1399999999999999</v>
      </c>
      <c r="AD73" s="328">
        <v>0.06</v>
      </c>
      <c r="AE73" s="332">
        <v>5.3</v>
      </c>
      <c r="AF73" s="328"/>
      <c r="AG73" s="328">
        <v>0.8</v>
      </c>
      <c r="AH73" s="328">
        <v>0.04</v>
      </c>
      <c r="AI73" s="335">
        <v>5</v>
      </c>
    </row>
    <row r="74" spans="1:35" s="2" customFormat="1" ht="12.75" x14ac:dyDescent="0.2">
      <c r="A74" s="326" t="s">
        <v>49</v>
      </c>
      <c r="B74" s="327">
        <v>40030</v>
      </c>
      <c r="C74" s="68">
        <v>1000</v>
      </c>
      <c r="D74" s="55"/>
      <c r="E74" s="332">
        <v>17.899999999999999</v>
      </c>
      <c r="F74" s="332">
        <v>0.2</v>
      </c>
      <c r="G74" s="332">
        <v>1.1000000000000001</v>
      </c>
      <c r="H74" s="332"/>
      <c r="I74" s="328">
        <v>17.73</v>
      </c>
      <c r="J74" s="328">
        <v>27.25</v>
      </c>
      <c r="K74" s="332">
        <f t="shared" si="0"/>
        <v>22.490000000000002</v>
      </c>
      <c r="L74" s="332">
        <f t="shared" si="1"/>
        <v>4.76</v>
      </c>
      <c r="M74" s="332">
        <f t="shared" si="2"/>
        <v>21.164962205424633</v>
      </c>
      <c r="N74" s="332"/>
      <c r="O74" s="334">
        <f t="shared" si="3"/>
        <v>25.6</v>
      </c>
      <c r="P74" s="332"/>
      <c r="Q74" s="332">
        <v>10.7</v>
      </c>
      <c r="R74" s="332">
        <v>0.3</v>
      </c>
      <c r="S74" s="332">
        <v>2.8</v>
      </c>
      <c r="T74" s="332"/>
      <c r="U74" s="339">
        <v>12.84</v>
      </c>
      <c r="V74" s="339">
        <v>13.51</v>
      </c>
      <c r="W74" s="337">
        <f t="shared" si="4"/>
        <v>13.175000000000001</v>
      </c>
      <c r="X74" s="332">
        <f t="shared" si="9"/>
        <v>0.33499999999999996</v>
      </c>
      <c r="Y74" s="332">
        <f t="shared" si="10"/>
        <v>2.5426944971537</v>
      </c>
      <c r="Z74" s="332"/>
      <c r="AA74" s="334">
        <f t="shared" si="8"/>
        <v>23.1</v>
      </c>
      <c r="AB74" s="332"/>
      <c r="AC74" s="328">
        <v>1.07</v>
      </c>
      <c r="AD74" s="328">
        <v>0</v>
      </c>
      <c r="AE74" s="332" t="s">
        <v>24</v>
      </c>
      <c r="AF74" s="328"/>
      <c r="AG74" s="328">
        <v>0.88</v>
      </c>
      <c r="AH74" s="328">
        <v>0</v>
      </c>
      <c r="AI74" s="335" t="s">
        <v>24</v>
      </c>
    </row>
    <row r="75" spans="1:35" s="2" customFormat="1" ht="12.75" x14ac:dyDescent="0.2">
      <c r="A75" s="326" t="s">
        <v>50</v>
      </c>
      <c r="B75" s="327">
        <v>40029</v>
      </c>
      <c r="C75" s="68">
        <v>1015</v>
      </c>
      <c r="D75" s="55"/>
      <c r="E75" s="332">
        <v>27.9</v>
      </c>
      <c r="F75" s="332">
        <v>0.4</v>
      </c>
      <c r="G75" s="332">
        <v>1.4</v>
      </c>
      <c r="H75" s="332"/>
      <c r="I75" s="328">
        <v>24.38</v>
      </c>
      <c r="J75" s="328">
        <v>23.19</v>
      </c>
      <c r="K75" s="332">
        <f t="shared" si="0"/>
        <v>23.785</v>
      </c>
      <c r="L75" s="332">
        <f t="shared" si="1"/>
        <v>0.59499999999999886</v>
      </c>
      <c r="M75" s="332">
        <f t="shared" si="2"/>
        <v>2.5015766239226354</v>
      </c>
      <c r="N75" s="332"/>
      <c r="O75" s="334">
        <f t="shared" si="3"/>
        <v>-14.7</v>
      </c>
      <c r="P75" s="332"/>
      <c r="Q75" s="332">
        <v>9.1999999999999993</v>
      </c>
      <c r="R75" s="332">
        <v>0.3</v>
      </c>
      <c r="S75" s="332">
        <v>3.3</v>
      </c>
      <c r="T75" s="332"/>
      <c r="U75" s="339">
        <v>11.37</v>
      </c>
      <c r="V75" s="339">
        <v>12.37</v>
      </c>
      <c r="W75" s="337">
        <f t="shared" si="4"/>
        <v>11.87</v>
      </c>
      <c r="X75" s="332">
        <f t="shared" si="9"/>
        <v>0.5</v>
      </c>
      <c r="Y75" s="332">
        <f t="shared" si="10"/>
        <v>4.2122999157540022</v>
      </c>
      <c r="Z75" s="332"/>
      <c r="AA75" s="334">
        <f t="shared" si="8"/>
        <v>29</v>
      </c>
      <c r="AB75" s="332"/>
      <c r="AC75" s="328">
        <v>1.1499999999999999</v>
      </c>
      <c r="AD75" s="328">
        <v>0.01</v>
      </c>
      <c r="AE75" s="332">
        <v>0.9</v>
      </c>
      <c r="AF75" s="328"/>
      <c r="AG75" s="328">
        <v>0.83</v>
      </c>
      <c r="AH75" s="328">
        <v>0</v>
      </c>
      <c r="AI75" s="335" t="s">
        <v>24</v>
      </c>
    </row>
    <row r="76" spans="1:35" s="2" customFormat="1" ht="12.75" x14ac:dyDescent="0.2">
      <c r="A76" s="326" t="s">
        <v>34</v>
      </c>
      <c r="B76" s="327">
        <v>40032</v>
      </c>
      <c r="C76" s="68">
        <v>1250</v>
      </c>
      <c r="D76" s="55"/>
      <c r="E76" s="332">
        <v>26.1</v>
      </c>
      <c r="F76" s="332">
        <v>0</v>
      </c>
      <c r="G76" s="332" t="s">
        <v>24</v>
      </c>
      <c r="H76" s="332"/>
      <c r="I76" s="328">
        <v>25.23</v>
      </c>
      <c r="J76" s="328">
        <v>27.08</v>
      </c>
      <c r="K76" s="332">
        <f t="shared" si="0"/>
        <v>26.155000000000001</v>
      </c>
      <c r="L76" s="332">
        <f t="shared" si="1"/>
        <v>0.92499999999999893</v>
      </c>
      <c r="M76" s="332">
        <f t="shared" si="2"/>
        <v>3.5366086790288618</v>
      </c>
      <c r="N76" s="332"/>
      <c r="O76" s="334">
        <f t="shared" si="3"/>
        <v>0.2</v>
      </c>
      <c r="P76" s="332"/>
      <c r="Q76" s="332">
        <v>8.9</v>
      </c>
      <c r="R76" s="332">
        <v>0.1</v>
      </c>
      <c r="S76" s="332">
        <v>1.1000000000000001</v>
      </c>
      <c r="T76" s="332"/>
      <c r="U76" s="339">
        <v>10.17</v>
      </c>
      <c r="V76" s="339">
        <v>9.6999999999999993</v>
      </c>
      <c r="W76" s="337">
        <f t="shared" si="4"/>
        <v>9.9349999999999987</v>
      </c>
      <c r="X76" s="332">
        <f t="shared" si="9"/>
        <v>0.23500000000000032</v>
      </c>
      <c r="Y76" s="332">
        <f t="shared" si="10"/>
        <v>2.3653749370910955</v>
      </c>
      <c r="Z76" s="332"/>
      <c r="AA76" s="334">
        <f t="shared" si="8"/>
        <v>11.6</v>
      </c>
      <c r="AB76" s="332"/>
      <c r="AC76" s="328">
        <v>1.1399999999999999</v>
      </c>
      <c r="AD76" s="328">
        <v>0</v>
      </c>
      <c r="AE76" s="332" t="s">
        <v>24</v>
      </c>
      <c r="AF76" s="328"/>
      <c r="AG76" s="328">
        <v>0.84</v>
      </c>
      <c r="AH76" s="328">
        <v>0</v>
      </c>
      <c r="AI76" s="335" t="s">
        <v>24</v>
      </c>
    </row>
    <row r="77" spans="1:35" s="2" customFormat="1" ht="15.75" x14ac:dyDescent="0.25">
      <c r="A77" s="673" t="s">
        <v>60</v>
      </c>
      <c r="B77" s="674"/>
      <c r="C77" s="674"/>
      <c r="D77" s="674"/>
      <c r="E77" s="674"/>
      <c r="F77" s="674"/>
      <c r="G77" s="674"/>
      <c r="H77" s="674"/>
      <c r="I77" s="674"/>
      <c r="J77" s="674"/>
      <c r="K77" s="674"/>
      <c r="L77" s="674"/>
      <c r="M77" s="674"/>
      <c r="N77" s="674"/>
      <c r="O77" s="674"/>
      <c r="P77" s="674"/>
      <c r="Q77" s="674"/>
      <c r="R77" s="674"/>
      <c r="S77" s="674"/>
      <c r="T77" s="674"/>
      <c r="U77" s="674"/>
      <c r="V77" s="674"/>
      <c r="W77" s="674"/>
      <c r="X77" s="674"/>
      <c r="Y77" s="674"/>
      <c r="Z77" s="674"/>
      <c r="AA77" s="674"/>
      <c r="AB77" s="674"/>
      <c r="AC77" s="674"/>
      <c r="AD77" s="674"/>
      <c r="AE77" s="674"/>
      <c r="AF77" s="674"/>
      <c r="AG77" s="674"/>
      <c r="AH77" s="674"/>
      <c r="AI77" s="675"/>
    </row>
    <row r="78" spans="1:35" s="2" customFormat="1" ht="12.75" x14ac:dyDescent="0.25">
      <c r="A78" s="336" t="s">
        <v>27</v>
      </c>
      <c r="B78" s="55"/>
      <c r="C78" s="331"/>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28"/>
      <c r="AD78" s="328"/>
      <c r="AE78" s="331"/>
      <c r="AF78" s="331"/>
      <c r="AG78" s="328"/>
      <c r="AH78" s="328"/>
      <c r="AI78" s="329"/>
    </row>
    <row r="79" spans="1:35" s="2" customFormat="1" ht="12.75" x14ac:dyDescent="0.25">
      <c r="A79" s="326" t="s">
        <v>54</v>
      </c>
      <c r="B79" s="327">
        <v>40219</v>
      </c>
      <c r="C79" s="68">
        <v>1048</v>
      </c>
      <c r="D79" s="55"/>
      <c r="E79" s="332">
        <v>74.599999999999994</v>
      </c>
      <c r="F79" s="332">
        <v>0.4</v>
      </c>
      <c r="G79" s="332">
        <v>0.5</v>
      </c>
      <c r="H79" s="332"/>
      <c r="I79" s="333" t="s">
        <v>314</v>
      </c>
      <c r="J79" s="333" t="s">
        <v>314</v>
      </c>
      <c r="K79" s="333" t="s">
        <v>314</v>
      </c>
      <c r="L79" s="333" t="s">
        <v>314</v>
      </c>
      <c r="M79" s="333" t="s">
        <v>314</v>
      </c>
      <c r="N79" s="332"/>
      <c r="O79" s="333" t="s">
        <v>314</v>
      </c>
      <c r="P79" s="332"/>
      <c r="Q79" s="332">
        <v>1.6</v>
      </c>
      <c r="R79" s="332">
        <v>0</v>
      </c>
      <c r="S79" s="332" t="s">
        <v>24</v>
      </c>
      <c r="T79" s="332"/>
      <c r="U79" s="333" t="s">
        <v>314</v>
      </c>
      <c r="V79" s="333" t="s">
        <v>314</v>
      </c>
      <c r="W79" s="333" t="s">
        <v>314</v>
      </c>
      <c r="X79" s="333" t="s">
        <v>314</v>
      </c>
      <c r="Y79" s="333" t="s">
        <v>314</v>
      </c>
      <c r="Z79" s="332"/>
      <c r="AA79" s="333" t="s">
        <v>314</v>
      </c>
      <c r="AB79" s="332"/>
      <c r="AC79" s="328">
        <v>1.73</v>
      </c>
      <c r="AD79" s="328">
        <v>0.11</v>
      </c>
      <c r="AE79" s="332">
        <v>6.4</v>
      </c>
      <c r="AF79" s="328"/>
      <c r="AG79" s="328">
        <v>0.44</v>
      </c>
      <c r="AH79" s="328">
        <v>0.03</v>
      </c>
      <c r="AI79" s="335">
        <v>6.8</v>
      </c>
    </row>
    <row r="80" spans="1:35" s="2" customFormat="1" ht="12.75" x14ac:dyDescent="0.25">
      <c r="A80" s="326" t="s">
        <v>58</v>
      </c>
      <c r="B80" s="327">
        <v>40219</v>
      </c>
      <c r="C80" s="68">
        <v>1010</v>
      </c>
      <c r="D80" s="55"/>
      <c r="E80" s="332">
        <v>71.2</v>
      </c>
      <c r="F80" s="332">
        <v>0.3</v>
      </c>
      <c r="G80" s="332">
        <v>0.4</v>
      </c>
      <c r="H80" s="332"/>
      <c r="I80" s="333" t="s">
        <v>314</v>
      </c>
      <c r="J80" s="333" t="s">
        <v>314</v>
      </c>
      <c r="K80" s="333" t="s">
        <v>314</v>
      </c>
      <c r="L80" s="333" t="s">
        <v>314</v>
      </c>
      <c r="M80" s="333" t="s">
        <v>314</v>
      </c>
      <c r="N80" s="332"/>
      <c r="O80" s="333" t="s">
        <v>314</v>
      </c>
      <c r="P80" s="332"/>
      <c r="Q80" s="332">
        <v>1.7</v>
      </c>
      <c r="R80" s="332">
        <v>0</v>
      </c>
      <c r="S80" s="332" t="s">
        <v>24</v>
      </c>
      <c r="T80" s="332"/>
      <c r="U80" s="333" t="s">
        <v>314</v>
      </c>
      <c r="V80" s="333" t="s">
        <v>314</v>
      </c>
      <c r="W80" s="333" t="s">
        <v>314</v>
      </c>
      <c r="X80" s="333" t="s">
        <v>314</v>
      </c>
      <c r="Y80" s="333" t="s">
        <v>314</v>
      </c>
      <c r="Z80" s="332"/>
      <c r="AA80" s="333" t="s">
        <v>314</v>
      </c>
      <c r="AB80" s="332"/>
      <c r="AC80" s="328">
        <v>1.75</v>
      </c>
      <c r="AD80" s="328">
        <v>0</v>
      </c>
      <c r="AE80" s="332" t="s">
        <v>24</v>
      </c>
      <c r="AF80" s="328"/>
      <c r="AG80" s="328">
        <v>0.5</v>
      </c>
      <c r="AH80" s="328">
        <v>0.01</v>
      </c>
      <c r="AI80" s="335">
        <v>2</v>
      </c>
    </row>
    <row r="81" spans="1:35" s="2" customFormat="1" ht="12.75" x14ac:dyDescent="0.25">
      <c r="A81" s="340" t="s">
        <v>59</v>
      </c>
      <c r="B81" s="11">
        <v>40219</v>
      </c>
      <c r="C81" s="12">
        <v>1010</v>
      </c>
      <c r="D81" s="13"/>
      <c r="E81" s="14">
        <v>36.799999999999997</v>
      </c>
      <c r="F81" s="14">
        <v>0.1</v>
      </c>
      <c r="G81" s="14">
        <v>0.3</v>
      </c>
      <c r="H81" s="14"/>
      <c r="I81" s="230" t="s">
        <v>314</v>
      </c>
      <c r="J81" s="230" t="s">
        <v>314</v>
      </c>
      <c r="K81" s="230" t="s">
        <v>314</v>
      </c>
      <c r="L81" s="230" t="s">
        <v>314</v>
      </c>
      <c r="M81" s="230" t="s">
        <v>314</v>
      </c>
      <c r="N81" s="14"/>
      <c r="O81" s="230" t="s">
        <v>314</v>
      </c>
      <c r="P81" s="14"/>
      <c r="Q81" s="14">
        <v>7.2</v>
      </c>
      <c r="R81" s="14">
        <v>0.1</v>
      </c>
      <c r="S81" s="14">
        <v>1.4</v>
      </c>
      <c r="T81" s="14"/>
      <c r="U81" s="230" t="s">
        <v>314</v>
      </c>
      <c r="V81" s="230" t="s">
        <v>314</v>
      </c>
      <c r="W81" s="230" t="s">
        <v>314</v>
      </c>
      <c r="X81" s="230" t="s">
        <v>314</v>
      </c>
      <c r="Y81" s="230" t="s">
        <v>314</v>
      </c>
      <c r="Z81" s="14"/>
      <c r="AA81" s="230" t="s">
        <v>314</v>
      </c>
      <c r="AB81" s="14"/>
      <c r="AC81" s="15">
        <v>1.28</v>
      </c>
      <c r="AD81" s="15">
        <v>0.04</v>
      </c>
      <c r="AE81" s="14">
        <v>3.1</v>
      </c>
      <c r="AF81" s="15"/>
      <c r="AG81" s="15">
        <v>0.8</v>
      </c>
      <c r="AH81" s="15">
        <v>0.02</v>
      </c>
      <c r="AI81" s="341">
        <v>2.5</v>
      </c>
    </row>
    <row r="82" spans="1:35" s="240" customFormat="1" x14ac:dyDescent="0.25">
      <c r="A82" s="231"/>
      <c r="B82" s="232"/>
      <c r="C82" s="233" t="s">
        <v>316</v>
      </c>
      <c r="D82" s="234"/>
      <c r="E82" s="235"/>
      <c r="F82" s="236"/>
      <c r="G82" s="236" t="s">
        <v>24</v>
      </c>
      <c r="H82" s="236"/>
      <c r="I82" s="236"/>
      <c r="J82" s="236"/>
      <c r="K82" s="236"/>
      <c r="L82" s="236"/>
      <c r="M82" s="236" t="s">
        <v>358</v>
      </c>
      <c r="N82" s="233"/>
      <c r="O82" s="236">
        <f>MIN(O56:O76)</f>
        <v>-21.7</v>
      </c>
      <c r="P82" s="236"/>
      <c r="Q82" s="236"/>
      <c r="R82" s="237"/>
      <c r="S82" s="236" t="s">
        <v>24</v>
      </c>
      <c r="T82" s="236"/>
      <c r="U82" s="236"/>
      <c r="V82" s="236"/>
      <c r="W82" s="236"/>
      <c r="X82" s="236"/>
      <c r="Y82" s="236"/>
      <c r="Z82" s="237"/>
      <c r="AA82" s="236">
        <f>MIN(AA11:AA76)</f>
        <v>3.1</v>
      </c>
      <c r="AB82" s="236"/>
      <c r="AC82" s="238"/>
      <c r="AD82" s="238"/>
      <c r="AE82" s="236" t="s">
        <v>24</v>
      </c>
      <c r="AF82" s="239"/>
      <c r="AG82" s="238"/>
      <c r="AH82" s="238"/>
      <c r="AI82" s="236" t="s">
        <v>24</v>
      </c>
    </row>
    <row r="83" spans="1:35" s="240" customFormat="1" x14ac:dyDescent="0.25">
      <c r="B83" s="232"/>
      <c r="C83" s="233" t="s">
        <v>317</v>
      </c>
      <c r="D83" s="234"/>
      <c r="E83" s="235"/>
      <c r="F83" s="236"/>
      <c r="G83" s="236">
        <v>0.3</v>
      </c>
      <c r="H83" s="236"/>
      <c r="I83" s="236"/>
      <c r="J83" s="236"/>
      <c r="K83" s="236"/>
      <c r="L83" s="236"/>
      <c r="M83" s="236">
        <f>MEDIAN(M56:M76)</f>
        <v>4.4053413203544256</v>
      </c>
      <c r="N83" s="233"/>
      <c r="O83" s="236">
        <f>MEDIAN(O56:O76)</f>
        <v>-6.4</v>
      </c>
      <c r="P83" s="236"/>
      <c r="Q83" s="236"/>
      <c r="R83" s="237"/>
      <c r="S83" s="236">
        <v>1.1499999999999999</v>
      </c>
      <c r="T83" s="236"/>
      <c r="U83" s="236"/>
      <c r="V83" s="236"/>
      <c r="W83" s="236"/>
      <c r="X83" s="236"/>
      <c r="Y83" s="236"/>
      <c r="Z83" s="237"/>
      <c r="AA83" s="236">
        <f>MEDIAN(AA11:AA76)</f>
        <v>28.1</v>
      </c>
      <c r="AB83" s="236"/>
      <c r="AC83" s="238"/>
      <c r="AD83" s="238"/>
      <c r="AE83" s="236">
        <v>0.25</v>
      </c>
      <c r="AF83" s="239"/>
      <c r="AG83" s="238"/>
      <c r="AH83" s="238"/>
      <c r="AI83" s="236">
        <v>0</v>
      </c>
    </row>
    <row r="84" spans="1:35" s="240" customFormat="1" x14ac:dyDescent="0.25">
      <c r="B84" s="232"/>
      <c r="C84" s="233" t="s">
        <v>318</v>
      </c>
      <c r="D84" s="234"/>
      <c r="E84" s="235"/>
      <c r="F84" s="236"/>
      <c r="G84" s="236">
        <v>7</v>
      </c>
      <c r="H84" s="236"/>
      <c r="I84" s="236"/>
      <c r="J84" s="236"/>
      <c r="K84" s="236"/>
      <c r="L84" s="236"/>
      <c r="M84" s="236">
        <f>MAX(M56:M76)</f>
        <v>21.164962205424633</v>
      </c>
      <c r="N84" s="233"/>
      <c r="O84" s="236">
        <f>MAX(O56:O76)</f>
        <v>25.6</v>
      </c>
      <c r="P84" s="236"/>
      <c r="Q84" s="236"/>
      <c r="R84" s="237"/>
      <c r="S84" s="236">
        <v>20</v>
      </c>
      <c r="T84" s="236"/>
      <c r="U84" s="236"/>
      <c r="V84" s="236"/>
      <c r="W84" s="236"/>
      <c r="X84" s="236"/>
      <c r="Y84" s="236"/>
      <c r="Z84" s="237"/>
      <c r="AA84" s="236">
        <f>MAX(AA11:AA76)</f>
        <v>50</v>
      </c>
      <c r="AB84" s="236"/>
      <c r="AC84" s="238"/>
      <c r="AD84" s="238"/>
      <c r="AE84" s="236">
        <v>6.4</v>
      </c>
      <c r="AF84" s="239"/>
      <c r="AG84" s="238"/>
      <c r="AH84" s="238"/>
      <c r="AI84" s="236">
        <v>10.6</v>
      </c>
    </row>
  </sheetData>
  <mergeCells count="17">
    <mergeCell ref="A1:AC1"/>
    <mergeCell ref="AC6:AE6"/>
    <mergeCell ref="A3:AA3"/>
    <mergeCell ref="I6:M6"/>
    <mergeCell ref="Q5:Y5"/>
    <mergeCell ref="E5:M5"/>
    <mergeCell ref="A77:AI77"/>
    <mergeCell ref="A9:AI9"/>
    <mergeCell ref="A24:AI24"/>
    <mergeCell ref="A47:AI47"/>
    <mergeCell ref="A54:AI54"/>
    <mergeCell ref="AG6:AI6"/>
    <mergeCell ref="E6:G6"/>
    <mergeCell ref="AG5:AI5"/>
    <mergeCell ref="AC5:AE5"/>
    <mergeCell ref="U6:Y6"/>
    <mergeCell ref="Q6:S6"/>
  </mergeCells>
  <phoneticPr fontId="0"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G7" sqref="G7"/>
    </sheetView>
  </sheetViews>
  <sheetFormatPr defaultColWidth="9.140625" defaultRowHeight="12.75" x14ac:dyDescent="0.2"/>
  <cols>
    <col min="1" max="1" width="11" style="50" customWidth="1"/>
    <col min="2" max="2" width="8.7109375" style="51" customWidth="1"/>
    <col min="3" max="3" width="8.140625" style="58" customWidth="1"/>
    <col min="4" max="4" width="8" style="59" customWidth="1"/>
    <col min="5" max="5" width="6.7109375" style="59" customWidth="1"/>
    <col min="6" max="6" width="9.140625" style="60"/>
    <col min="7" max="16384" width="9.140625" style="50"/>
  </cols>
  <sheetData>
    <row r="1" spans="1:14" ht="51" customHeight="1" x14ac:dyDescent="0.25">
      <c r="A1" s="785" t="s">
        <v>329</v>
      </c>
      <c r="B1" s="695"/>
      <c r="C1" s="695"/>
      <c r="D1" s="695"/>
      <c r="E1" s="695"/>
      <c r="F1" s="695"/>
      <c r="G1" s="695"/>
      <c r="H1" s="695"/>
      <c r="I1" s="695"/>
      <c r="J1" s="695"/>
      <c r="K1" s="292"/>
      <c r="L1" s="292"/>
      <c r="M1" s="292"/>
      <c r="N1" s="292"/>
    </row>
    <row r="3" spans="1:14" ht="48" customHeight="1" x14ac:dyDescent="0.25">
      <c r="A3" s="727" t="s">
        <v>383</v>
      </c>
      <c r="B3" s="727"/>
      <c r="C3" s="727"/>
      <c r="D3" s="727"/>
      <c r="E3" s="727"/>
      <c r="F3" s="727"/>
      <c r="G3" s="695"/>
      <c r="H3" s="695"/>
      <c r="I3" s="695"/>
      <c r="J3" s="769"/>
    </row>
    <row r="6" spans="1:14" ht="15.75" customHeight="1" x14ac:dyDescent="0.2">
      <c r="A6" s="528"/>
      <c r="B6" s="529"/>
      <c r="C6" s="529"/>
      <c r="D6" s="787" t="s">
        <v>1</v>
      </c>
      <c r="E6" s="668"/>
      <c r="F6" s="669"/>
    </row>
    <row r="7" spans="1:14" ht="23.25" customHeight="1" x14ac:dyDescent="0.2">
      <c r="A7" s="364" t="s">
        <v>11</v>
      </c>
      <c r="B7" s="545" t="s">
        <v>12</v>
      </c>
      <c r="C7" s="560" t="s">
        <v>13</v>
      </c>
      <c r="D7" s="546" t="s">
        <v>18</v>
      </c>
      <c r="E7" s="546" t="s">
        <v>65</v>
      </c>
      <c r="F7" s="547" t="s">
        <v>20</v>
      </c>
    </row>
    <row r="8" spans="1:14" x14ac:dyDescent="0.2">
      <c r="A8" s="530"/>
      <c r="B8" s="61"/>
      <c r="C8" s="19"/>
      <c r="D8" s="62"/>
      <c r="E8" s="62"/>
      <c r="F8" s="531"/>
    </row>
    <row r="9" spans="1:14" ht="15" customHeight="1" x14ac:dyDescent="0.25">
      <c r="A9" s="786" t="s">
        <v>106</v>
      </c>
      <c r="B9" s="768"/>
      <c r="C9" s="768"/>
      <c r="D9" s="768"/>
      <c r="E9" s="768"/>
      <c r="F9" s="775"/>
    </row>
    <row r="10" spans="1:14" x14ac:dyDescent="0.2">
      <c r="A10" s="532" t="s">
        <v>104</v>
      </c>
      <c r="B10" s="63"/>
      <c r="C10" s="63"/>
      <c r="D10" s="65"/>
      <c r="E10" s="65"/>
      <c r="F10" s="533"/>
    </row>
    <row r="11" spans="1:14" x14ac:dyDescent="0.2">
      <c r="A11" s="534" t="s">
        <v>92</v>
      </c>
      <c r="B11" s="66">
        <v>39671</v>
      </c>
      <c r="C11" s="67">
        <v>1300</v>
      </c>
      <c r="D11" s="535">
        <v>3.8</v>
      </c>
      <c r="E11" s="535">
        <v>0.2</v>
      </c>
      <c r="F11" s="536">
        <v>5.3</v>
      </c>
    </row>
    <row r="12" spans="1:14" x14ac:dyDescent="0.2">
      <c r="A12" s="537"/>
      <c r="B12" s="70"/>
      <c r="C12" s="55"/>
      <c r="D12" s="68"/>
      <c r="E12" s="68"/>
      <c r="F12" s="536"/>
    </row>
    <row r="13" spans="1:14" ht="15" customHeight="1" x14ac:dyDescent="0.25">
      <c r="A13" s="786" t="s">
        <v>107</v>
      </c>
      <c r="B13" s="768"/>
      <c r="C13" s="768"/>
      <c r="D13" s="768"/>
      <c r="E13" s="768"/>
      <c r="F13" s="775"/>
    </row>
    <row r="14" spans="1:14" x14ac:dyDescent="0.2">
      <c r="A14" s="538" t="s">
        <v>27</v>
      </c>
      <c r="B14" s="63"/>
      <c r="C14" s="63"/>
      <c r="D14" s="65"/>
      <c r="E14" s="65"/>
      <c r="F14" s="533"/>
    </row>
    <row r="15" spans="1:14" x14ac:dyDescent="0.2">
      <c r="A15" s="539" t="s">
        <v>36</v>
      </c>
      <c r="B15" s="70">
        <v>39849</v>
      </c>
      <c r="C15" s="68">
        <v>1150</v>
      </c>
      <c r="D15" s="71">
        <v>32</v>
      </c>
      <c r="E15" s="71">
        <v>3</v>
      </c>
      <c r="F15" s="536">
        <v>9.4</v>
      </c>
    </row>
    <row r="16" spans="1:14" x14ac:dyDescent="0.2">
      <c r="A16" s="539" t="s">
        <v>95</v>
      </c>
      <c r="B16" s="70">
        <v>40028</v>
      </c>
      <c r="C16" s="68">
        <v>1300</v>
      </c>
      <c r="D16" s="71">
        <v>116</v>
      </c>
      <c r="E16" s="71">
        <v>10</v>
      </c>
      <c r="F16" s="536">
        <v>8.6</v>
      </c>
    </row>
    <row r="17" spans="1:13" x14ac:dyDescent="0.2">
      <c r="A17" s="539" t="s">
        <v>54</v>
      </c>
      <c r="B17" s="70">
        <v>40219</v>
      </c>
      <c r="C17" s="68">
        <v>1048</v>
      </c>
      <c r="D17" s="71">
        <v>65</v>
      </c>
      <c r="E17" s="71">
        <v>4</v>
      </c>
      <c r="F17" s="536">
        <v>6.2</v>
      </c>
    </row>
    <row r="18" spans="1:13" x14ac:dyDescent="0.2">
      <c r="A18" s="539" t="s">
        <v>52</v>
      </c>
      <c r="B18" s="70">
        <v>39968</v>
      </c>
      <c r="C18" s="68">
        <v>1345</v>
      </c>
      <c r="D18" s="71">
        <v>271</v>
      </c>
      <c r="E18" s="71">
        <v>4</v>
      </c>
      <c r="F18" s="536">
        <v>1.5</v>
      </c>
    </row>
    <row r="19" spans="1:13" x14ac:dyDescent="0.2">
      <c r="A19" s="539" t="s">
        <v>57</v>
      </c>
      <c r="B19" s="70">
        <v>39968</v>
      </c>
      <c r="C19" s="68">
        <v>1230</v>
      </c>
      <c r="D19" s="71">
        <v>413</v>
      </c>
      <c r="E19" s="71">
        <v>15</v>
      </c>
      <c r="F19" s="536">
        <v>3.6</v>
      </c>
    </row>
    <row r="20" spans="1:13" x14ac:dyDescent="0.2">
      <c r="A20" s="540" t="s">
        <v>58</v>
      </c>
      <c r="B20" s="70">
        <v>40219</v>
      </c>
      <c r="C20" s="71">
        <v>1010</v>
      </c>
      <c r="D20" s="71">
        <v>53</v>
      </c>
      <c r="E20" s="71">
        <v>2</v>
      </c>
      <c r="F20" s="536">
        <v>3.8</v>
      </c>
    </row>
    <row r="21" spans="1:13" x14ac:dyDescent="0.2">
      <c r="A21" s="540" t="s">
        <v>59</v>
      </c>
      <c r="B21" s="70">
        <v>40219</v>
      </c>
      <c r="C21" s="71">
        <v>1010</v>
      </c>
      <c r="D21" s="71">
        <v>179</v>
      </c>
      <c r="E21" s="71">
        <v>1</v>
      </c>
      <c r="F21" s="536">
        <v>0.6</v>
      </c>
    </row>
    <row r="22" spans="1:13" x14ac:dyDescent="0.2">
      <c r="A22" s="532" t="s">
        <v>31</v>
      </c>
      <c r="B22" s="63"/>
      <c r="C22" s="63"/>
      <c r="D22" s="65"/>
      <c r="E22" s="65"/>
      <c r="F22" s="533"/>
    </row>
    <row r="23" spans="1:13" x14ac:dyDescent="0.2">
      <c r="A23" s="539" t="s">
        <v>38</v>
      </c>
      <c r="B23" s="70">
        <v>39849</v>
      </c>
      <c r="C23" s="68">
        <v>900</v>
      </c>
      <c r="D23" s="71">
        <v>292</v>
      </c>
      <c r="E23" s="71">
        <v>18</v>
      </c>
      <c r="F23" s="536">
        <v>12.328767123287671</v>
      </c>
    </row>
    <row r="24" spans="1:13" x14ac:dyDescent="0.2">
      <c r="A24" s="539" t="s">
        <v>47</v>
      </c>
      <c r="B24" s="70">
        <v>39846</v>
      </c>
      <c r="C24" s="68">
        <v>1340</v>
      </c>
      <c r="D24" s="71">
        <v>271</v>
      </c>
      <c r="E24" s="71">
        <v>12</v>
      </c>
      <c r="F24" s="536">
        <v>8.8560885608856079</v>
      </c>
      <c r="M24" s="74"/>
    </row>
    <row r="25" spans="1:13" x14ac:dyDescent="0.2">
      <c r="A25" s="539" t="s">
        <v>99</v>
      </c>
      <c r="B25" s="70">
        <v>39966</v>
      </c>
      <c r="C25" s="68">
        <v>1055</v>
      </c>
      <c r="D25" s="71">
        <v>258</v>
      </c>
      <c r="E25" s="71">
        <v>7</v>
      </c>
      <c r="F25" s="536">
        <v>5.4263565891472867</v>
      </c>
    </row>
    <row r="26" spans="1:13" x14ac:dyDescent="0.2">
      <c r="A26" s="539"/>
      <c r="B26" s="70">
        <v>40028</v>
      </c>
      <c r="C26" s="68">
        <v>1030</v>
      </c>
      <c r="D26" s="71">
        <v>213</v>
      </c>
      <c r="E26" s="71">
        <v>7</v>
      </c>
      <c r="F26" s="536">
        <v>6.5727699530516439</v>
      </c>
    </row>
    <row r="27" spans="1:13" x14ac:dyDescent="0.2">
      <c r="A27" s="541" t="s">
        <v>100</v>
      </c>
      <c r="B27" s="72">
        <v>39678</v>
      </c>
      <c r="C27" s="13">
        <v>1530</v>
      </c>
      <c r="D27" s="73">
        <v>191</v>
      </c>
      <c r="E27" s="73">
        <v>4</v>
      </c>
      <c r="F27" s="542">
        <v>4.1884816753926701</v>
      </c>
    </row>
    <row r="28" spans="1:13" x14ac:dyDescent="0.2">
      <c r="A28" s="69"/>
      <c r="B28" s="70"/>
      <c r="C28" s="55"/>
      <c r="D28" s="71"/>
      <c r="E28" s="71"/>
      <c r="F28" s="78"/>
    </row>
    <row r="29" spans="1:13" x14ac:dyDescent="0.2">
      <c r="B29" s="17"/>
      <c r="C29" s="18"/>
      <c r="D29" s="19"/>
      <c r="E29" s="46" t="s">
        <v>61</v>
      </c>
      <c r="F29" s="21">
        <v>0.6</v>
      </c>
    </row>
    <row r="30" spans="1:13" x14ac:dyDescent="0.2">
      <c r="B30" s="17"/>
      <c r="C30" s="18"/>
      <c r="D30" s="19"/>
      <c r="E30" s="46" t="s">
        <v>62</v>
      </c>
      <c r="F30" s="21">
        <v>5.8</v>
      </c>
    </row>
    <row r="31" spans="1:13" x14ac:dyDescent="0.2">
      <c r="B31" s="17"/>
      <c r="C31" s="18"/>
      <c r="D31" s="19"/>
      <c r="E31" s="46" t="s">
        <v>63</v>
      </c>
      <c r="F31" s="21">
        <v>12.3</v>
      </c>
    </row>
  </sheetData>
  <mergeCells count="5">
    <mergeCell ref="A1:J1"/>
    <mergeCell ref="A3:J3"/>
    <mergeCell ref="A13:F13"/>
    <mergeCell ref="D6:F6"/>
    <mergeCell ref="A9:F9"/>
  </mergeCells>
  <phoneticPr fontId="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4" workbookViewId="0">
      <selection activeCell="A3" sqref="A3:K3"/>
    </sheetView>
  </sheetViews>
  <sheetFormatPr defaultColWidth="9.140625" defaultRowHeight="12.75" x14ac:dyDescent="0.2"/>
  <cols>
    <col min="1" max="1" width="10.42578125" style="75" customWidth="1"/>
    <col min="2" max="2" width="9.140625" style="76"/>
    <col min="3" max="3" width="10" style="77" customWidth="1"/>
    <col min="4" max="4" width="7.85546875" style="77" customWidth="1"/>
    <col min="5" max="5" width="7.28515625" style="77" customWidth="1"/>
    <col min="6" max="6" width="8.85546875" style="78" customWidth="1"/>
    <col min="7" max="16384" width="9.140625" style="74"/>
  </cols>
  <sheetData>
    <row r="1" spans="1:14" ht="36" customHeight="1" x14ac:dyDescent="0.25">
      <c r="A1" s="788" t="s">
        <v>330</v>
      </c>
      <c r="B1" s="695"/>
      <c r="C1" s="695"/>
      <c r="D1" s="695"/>
      <c r="E1" s="695"/>
      <c r="F1" s="695"/>
      <c r="G1" s="695"/>
      <c r="H1" s="695"/>
      <c r="I1" s="695"/>
      <c r="J1" s="695"/>
      <c r="K1" s="695"/>
      <c r="L1" s="292"/>
      <c r="M1" s="292"/>
      <c r="N1" s="292"/>
    </row>
    <row r="3" spans="1:14" ht="53.25" customHeight="1" x14ac:dyDescent="0.25">
      <c r="A3" s="789" t="s">
        <v>384</v>
      </c>
      <c r="B3" s="789"/>
      <c r="C3" s="789"/>
      <c r="D3" s="789"/>
      <c r="E3" s="789"/>
      <c r="F3" s="789"/>
      <c r="G3" s="695"/>
      <c r="H3" s="695"/>
      <c r="I3" s="695"/>
      <c r="J3" s="695"/>
      <c r="K3" s="769"/>
    </row>
    <row r="4" spans="1:14" ht="15.75" customHeight="1" x14ac:dyDescent="0.25">
      <c r="A4" s="227"/>
      <c r="B4" s="227"/>
      <c r="C4" s="227"/>
      <c r="D4" s="227"/>
      <c r="E4" s="227"/>
      <c r="F4" s="227"/>
      <c r="G4" s="22"/>
      <c r="H4" s="22"/>
      <c r="I4" s="22"/>
      <c r="J4" s="22"/>
    </row>
    <row r="5" spans="1:14" ht="13.5" customHeight="1" x14ac:dyDescent="0.25">
      <c r="A5" s="549"/>
      <c r="B5" s="550"/>
      <c r="C5" s="551"/>
      <c r="D5" s="793" t="s">
        <v>322</v>
      </c>
      <c r="E5" s="793"/>
      <c r="F5" s="794"/>
      <c r="G5" s="22"/>
      <c r="H5" s="22"/>
      <c r="I5" s="22"/>
      <c r="J5" s="22"/>
    </row>
    <row r="6" spans="1:14" ht="26.25" thickBot="1" x14ac:dyDescent="0.25">
      <c r="A6" s="561" t="s">
        <v>11</v>
      </c>
      <c r="B6" s="562" t="s">
        <v>12</v>
      </c>
      <c r="C6" s="563" t="s">
        <v>13</v>
      </c>
      <c r="D6" s="564" t="s">
        <v>18</v>
      </c>
      <c r="E6" s="564" t="s">
        <v>65</v>
      </c>
      <c r="F6" s="565" t="s">
        <v>20</v>
      </c>
    </row>
    <row r="7" spans="1:14" x14ac:dyDescent="0.2">
      <c r="A7" s="530"/>
      <c r="B7" s="61"/>
      <c r="C7" s="19"/>
      <c r="D7" s="62"/>
      <c r="E7" s="62"/>
      <c r="F7" s="531"/>
    </row>
    <row r="8" spans="1:14" ht="12.75" customHeight="1" x14ac:dyDescent="0.2">
      <c r="A8" s="790" t="s">
        <v>109</v>
      </c>
      <c r="B8" s="791"/>
      <c r="C8" s="791"/>
      <c r="D8" s="791"/>
      <c r="E8" s="791"/>
      <c r="F8" s="792"/>
    </row>
    <row r="9" spans="1:14" x14ac:dyDescent="0.2">
      <c r="A9" s="285" t="s">
        <v>92</v>
      </c>
      <c r="B9" s="76">
        <v>39671</v>
      </c>
      <c r="C9" s="77">
        <v>1300</v>
      </c>
      <c r="D9" s="79">
        <v>1.03</v>
      </c>
      <c r="E9" s="79">
        <v>0.03</v>
      </c>
      <c r="F9" s="536">
        <v>2.9</v>
      </c>
    </row>
    <row r="10" spans="1:14" x14ac:dyDescent="0.2">
      <c r="A10" s="285" t="s">
        <v>54</v>
      </c>
      <c r="B10" s="76">
        <v>40219</v>
      </c>
      <c r="C10" s="80">
        <v>1048</v>
      </c>
      <c r="D10" s="79">
        <v>1.03</v>
      </c>
      <c r="E10" s="79">
        <v>0.01</v>
      </c>
      <c r="F10" s="536">
        <v>1</v>
      </c>
    </row>
    <row r="11" spans="1:14" x14ac:dyDescent="0.2">
      <c r="A11" s="285" t="s">
        <v>52</v>
      </c>
      <c r="B11" s="76">
        <v>39968</v>
      </c>
      <c r="C11" s="80">
        <v>1345</v>
      </c>
      <c r="D11" s="79">
        <v>3.54</v>
      </c>
      <c r="E11" s="79">
        <v>0.01</v>
      </c>
      <c r="F11" s="536">
        <v>0.3</v>
      </c>
    </row>
    <row r="12" spans="1:14" x14ac:dyDescent="0.2">
      <c r="A12" s="285" t="s">
        <v>56</v>
      </c>
      <c r="B12" s="76">
        <v>40031</v>
      </c>
      <c r="C12" s="80">
        <v>1055</v>
      </c>
      <c r="D12" s="79">
        <v>3.14</v>
      </c>
      <c r="E12" s="79">
        <v>0.01</v>
      </c>
      <c r="F12" s="536">
        <v>0.3</v>
      </c>
    </row>
    <row r="13" spans="1:14" x14ac:dyDescent="0.2">
      <c r="A13" s="285" t="s">
        <v>58</v>
      </c>
      <c r="B13" s="76">
        <v>40219</v>
      </c>
      <c r="C13" s="80">
        <v>1010</v>
      </c>
      <c r="D13" s="79">
        <v>1.06</v>
      </c>
      <c r="E13" s="79">
        <v>0.03</v>
      </c>
      <c r="F13" s="536">
        <v>2.8</v>
      </c>
    </row>
    <row r="14" spans="1:14" x14ac:dyDescent="0.2">
      <c r="A14" s="285" t="s">
        <v>59</v>
      </c>
      <c r="B14" s="76">
        <v>40219</v>
      </c>
      <c r="C14" s="80">
        <v>1010</v>
      </c>
      <c r="D14" s="79">
        <v>4.62</v>
      </c>
      <c r="E14" s="79">
        <v>0.05</v>
      </c>
      <c r="F14" s="536">
        <v>1.1000000000000001</v>
      </c>
    </row>
    <row r="15" spans="1:14" x14ac:dyDescent="0.2">
      <c r="A15" s="285" t="s">
        <v>42</v>
      </c>
      <c r="B15" s="76">
        <v>39848</v>
      </c>
      <c r="C15" s="80">
        <v>1525</v>
      </c>
      <c r="D15" s="79">
        <v>2.79</v>
      </c>
      <c r="E15" s="79">
        <v>0.03</v>
      </c>
      <c r="F15" s="536">
        <v>1.1000000000000001</v>
      </c>
    </row>
    <row r="16" spans="1:14" x14ac:dyDescent="0.2">
      <c r="A16" s="285" t="s">
        <v>44</v>
      </c>
      <c r="B16" s="76">
        <v>40029</v>
      </c>
      <c r="C16" s="80">
        <v>1200</v>
      </c>
      <c r="D16" s="79">
        <v>3.64</v>
      </c>
      <c r="E16" s="79">
        <v>0.01</v>
      </c>
      <c r="F16" s="536">
        <v>0.3</v>
      </c>
    </row>
    <row r="17" spans="1:6" x14ac:dyDescent="0.2">
      <c r="A17" s="285" t="s">
        <v>45</v>
      </c>
      <c r="B17" s="76">
        <v>39849</v>
      </c>
      <c r="C17" s="80">
        <v>1345</v>
      </c>
      <c r="D17" s="79">
        <v>4.7300000000000004</v>
      </c>
      <c r="E17" s="79">
        <v>0.14000000000000001</v>
      </c>
      <c r="F17" s="536">
        <v>3</v>
      </c>
    </row>
    <row r="18" spans="1:6" x14ac:dyDescent="0.2">
      <c r="A18" s="285" t="s">
        <v>98</v>
      </c>
      <c r="B18" s="76">
        <v>39850</v>
      </c>
      <c r="C18" s="80">
        <v>1030</v>
      </c>
      <c r="D18" s="79">
        <v>4.3600000000000003</v>
      </c>
      <c r="E18" s="79">
        <v>0.14000000000000001</v>
      </c>
      <c r="F18" s="536">
        <v>3.2</v>
      </c>
    </row>
    <row r="19" spans="1:6" x14ac:dyDescent="0.2">
      <c r="A19" s="285" t="s">
        <v>50</v>
      </c>
      <c r="B19" s="76">
        <v>39966</v>
      </c>
      <c r="C19" s="80">
        <v>1015</v>
      </c>
      <c r="D19" s="79">
        <v>4.05</v>
      </c>
      <c r="E19" s="79">
        <v>0.06</v>
      </c>
      <c r="F19" s="536">
        <v>1.5</v>
      </c>
    </row>
    <row r="20" spans="1:6" x14ac:dyDescent="0.2">
      <c r="A20" s="285"/>
      <c r="C20" s="80"/>
      <c r="D20" s="79"/>
      <c r="E20" s="548" t="s">
        <v>61</v>
      </c>
      <c r="F20" s="555">
        <v>0.3</v>
      </c>
    </row>
    <row r="21" spans="1:6" x14ac:dyDescent="0.2">
      <c r="A21" s="285"/>
      <c r="C21" s="80"/>
      <c r="D21" s="79"/>
      <c r="E21" s="548" t="s">
        <v>62</v>
      </c>
      <c r="F21" s="555">
        <v>1.1000000000000001</v>
      </c>
    </row>
    <row r="22" spans="1:6" x14ac:dyDescent="0.2">
      <c r="A22" s="285"/>
      <c r="C22" s="80"/>
      <c r="D22" s="79"/>
      <c r="E22" s="548" t="s">
        <v>63</v>
      </c>
      <c r="F22" s="555">
        <v>3.2</v>
      </c>
    </row>
    <row r="23" spans="1:6" x14ac:dyDescent="0.2">
      <c r="A23" s="285"/>
      <c r="F23" s="536"/>
    </row>
    <row r="24" spans="1:6" ht="12.75" customHeight="1" x14ac:dyDescent="0.2">
      <c r="A24" s="790" t="s">
        <v>110</v>
      </c>
      <c r="B24" s="791"/>
      <c r="C24" s="791"/>
      <c r="D24" s="791"/>
      <c r="E24" s="791"/>
      <c r="F24" s="792"/>
    </row>
    <row r="25" spans="1:6" x14ac:dyDescent="0.2">
      <c r="A25" s="285" t="s">
        <v>92</v>
      </c>
      <c r="B25" s="76">
        <v>39671</v>
      </c>
      <c r="C25" s="77">
        <v>1300</v>
      </c>
      <c r="D25" s="79">
        <v>0.01</v>
      </c>
      <c r="E25" s="79">
        <v>0</v>
      </c>
      <c r="F25" s="536" t="s">
        <v>24</v>
      </c>
    </row>
    <row r="26" spans="1:6" x14ac:dyDescent="0.2">
      <c r="A26" s="285" t="s">
        <v>54</v>
      </c>
      <c r="B26" s="76">
        <v>40219</v>
      </c>
      <c r="C26" s="80">
        <v>1048</v>
      </c>
      <c r="D26" s="79">
        <v>1.33</v>
      </c>
      <c r="E26" s="79">
        <v>0.01</v>
      </c>
      <c r="F26" s="536">
        <v>0.8</v>
      </c>
    </row>
    <row r="27" spans="1:6" x14ac:dyDescent="0.2">
      <c r="A27" s="285" t="s">
        <v>52</v>
      </c>
      <c r="B27" s="76">
        <v>39968</v>
      </c>
      <c r="C27" s="80">
        <v>1345</v>
      </c>
      <c r="D27" s="79">
        <v>0.09</v>
      </c>
      <c r="E27" s="79">
        <v>7.0000000000000007E-2</v>
      </c>
      <c r="F27" s="536">
        <v>77.8</v>
      </c>
    </row>
    <row r="28" spans="1:6" x14ac:dyDescent="0.2">
      <c r="A28" s="285" t="s">
        <v>56</v>
      </c>
      <c r="B28" s="76">
        <v>40031</v>
      </c>
      <c r="C28" s="80">
        <v>1055</v>
      </c>
      <c r="D28" s="79">
        <v>0.02</v>
      </c>
      <c r="E28" s="79">
        <v>0</v>
      </c>
      <c r="F28" s="536" t="s">
        <v>24</v>
      </c>
    </row>
    <row r="29" spans="1:6" x14ac:dyDescent="0.2">
      <c r="A29" s="285" t="s">
        <v>58</v>
      </c>
      <c r="B29" s="76">
        <v>40219</v>
      </c>
      <c r="C29" s="80">
        <v>1010</v>
      </c>
      <c r="D29" s="79">
        <v>1.85</v>
      </c>
      <c r="E29" s="79">
        <v>0.03</v>
      </c>
      <c r="F29" s="536">
        <v>1.6</v>
      </c>
    </row>
    <row r="30" spans="1:6" x14ac:dyDescent="0.2">
      <c r="A30" s="285" t="s">
        <v>59</v>
      </c>
      <c r="B30" s="76">
        <v>40219</v>
      </c>
      <c r="C30" s="80">
        <v>1010</v>
      </c>
      <c r="D30" s="79">
        <v>6.14</v>
      </c>
      <c r="E30" s="79">
        <v>0.3</v>
      </c>
      <c r="F30" s="536">
        <v>4.9000000000000004</v>
      </c>
    </row>
    <row r="31" spans="1:6" x14ac:dyDescent="0.2">
      <c r="A31" s="285" t="s">
        <v>42</v>
      </c>
      <c r="B31" s="76">
        <v>39848</v>
      </c>
      <c r="C31" s="80">
        <v>1525</v>
      </c>
      <c r="D31" s="79">
        <v>0.33</v>
      </c>
      <c r="E31" s="79">
        <v>0.04</v>
      </c>
      <c r="F31" s="536">
        <v>12.1</v>
      </c>
    </row>
    <row r="32" spans="1:6" x14ac:dyDescent="0.2">
      <c r="A32" s="285" t="s">
        <v>44</v>
      </c>
      <c r="B32" s="76">
        <v>40029</v>
      </c>
      <c r="C32" s="80">
        <v>1200</v>
      </c>
      <c r="D32" s="79">
        <v>0.01</v>
      </c>
      <c r="E32" s="79">
        <v>0</v>
      </c>
      <c r="F32" s="536" t="s">
        <v>24</v>
      </c>
    </row>
    <row r="33" spans="1:6" x14ac:dyDescent="0.2">
      <c r="A33" s="285" t="s">
        <v>98</v>
      </c>
      <c r="B33" s="76">
        <v>39850</v>
      </c>
      <c r="C33" s="80">
        <v>1030</v>
      </c>
      <c r="D33" s="79">
        <v>0.01</v>
      </c>
      <c r="E33" s="79">
        <v>0</v>
      </c>
      <c r="F33" s="536" t="s">
        <v>24</v>
      </c>
    </row>
    <row r="34" spans="1:6" x14ac:dyDescent="0.2">
      <c r="A34" s="285"/>
      <c r="C34" s="80"/>
      <c r="D34" s="79"/>
      <c r="E34" s="548" t="s">
        <v>61</v>
      </c>
      <c r="F34" s="555" t="s">
        <v>24</v>
      </c>
    </row>
    <row r="35" spans="1:6" x14ac:dyDescent="0.2">
      <c r="A35" s="285"/>
      <c r="C35" s="80"/>
      <c r="D35" s="79"/>
      <c r="E35" s="548" t="s">
        <v>62</v>
      </c>
      <c r="F35" s="555">
        <v>0.8</v>
      </c>
    </row>
    <row r="36" spans="1:6" x14ac:dyDescent="0.2">
      <c r="A36" s="285"/>
      <c r="C36" s="80"/>
      <c r="D36" s="79"/>
      <c r="E36" s="548" t="s">
        <v>63</v>
      </c>
      <c r="F36" s="555">
        <v>77.8</v>
      </c>
    </row>
    <row r="37" spans="1:6" x14ac:dyDescent="0.2">
      <c r="A37" s="285"/>
      <c r="F37" s="536"/>
    </row>
    <row r="38" spans="1:6" ht="12.75" customHeight="1" x14ac:dyDescent="0.2">
      <c r="A38" s="790" t="s">
        <v>111</v>
      </c>
      <c r="B38" s="791"/>
      <c r="C38" s="791"/>
      <c r="D38" s="791"/>
      <c r="E38" s="791"/>
      <c r="F38" s="792"/>
    </row>
    <row r="39" spans="1:6" x14ac:dyDescent="0.2">
      <c r="A39" s="285" t="s">
        <v>54</v>
      </c>
      <c r="B39" s="76">
        <v>40219</v>
      </c>
      <c r="C39" s="80">
        <v>1048</v>
      </c>
      <c r="D39" s="79">
        <v>0.28000000000000003</v>
      </c>
      <c r="E39" s="79">
        <v>0</v>
      </c>
      <c r="F39" s="536" t="s">
        <v>24</v>
      </c>
    </row>
    <row r="40" spans="1:6" x14ac:dyDescent="0.2">
      <c r="A40" s="285" t="s">
        <v>52</v>
      </c>
      <c r="B40" s="76">
        <v>39968</v>
      </c>
      <c r="C40" s="80">
        <v>1345</v>
      </c>
      <c r="D40" s="79">
        <v>2.0099999999999998</v>
      </c>
      <c r="E40" s="79">
        <v>0.27</v>
      </c>
      <c r="F40" s="536">
        <v>13.4</v>
      </c>
    </row>
    <row r="41" spans="1:6" x14ac:dyDescent="0.2">
      <c r="A41" s="285" t="s">
        <v>58</v>
      </c>
      <c r="B41" s="76">
        <v>40219</v>
      </c>
      <c r="C41" s="80">
        <v>1010</v>
      </c>
      <c r="D41" s="79">
        <v>0.65</v>
      </c>
      <c r="E41" s="79">
        <v>0.02</v>
      </c>
      <c r="F41" s="536">
        <v>3.1</v>
      </c>
    </row>
    <row r="42" spans="1:6" x14ac:dyDescent="0.2">
      <c r="A42" s="285" t="s">
        <v>59</v>
      </c>
      <c r="B42" s="76">
        <v>40219</v>
      </c>
      <c r="C42" s="80">
        <v>1010</v>
      </c>
      <c r="D42" s="79">
        <v>1.5</v>
      </c>
      <c r="E42" s="79">
        <v>0.35</v>
      </c>
      <c r="F42" s="536">
        <v>23.3</v>
      </c>
    </row>
    <row r="43" spans="1:6" x14ac:dyDescent="0.2">
      <c r="A43" s="285" t="s">
        <v>44</v>
      </c>
      <c r="B43" s="76">
        <v>40029</v>
      </c>
      <c r="C43" s="80">
        <v>1200</v>
      </c>
      <c r="D43" s="79">
        <v>0.97</v>
      </c>
      <c r="E43" s="79">
        <v>0.03</v>
      </c>
      <c r="F43" s="536">
        <v>3.1</v>
      </c>
    </row>
    <row r="44" spans="1:6" x14ac:dyDescent="0.2">
      <c r="A44" s="285" t="s">
        <v>50</v>
      </c>
      <c r="B44" s="76">
        <v>39966</v>
      </c>
      <c r="C44" s="80">
        <v>1015</v>
      </c>
      <c r="D44" s="79">
        <v>0.8</v>
      </c>
      <c r="E44" s="79">
        <v>0.4</v>
      </c>
      <c r="F44" s="536">
        <v>50</v>
      </c>
    </row>
    <row r="45" spans="1:6" x14ac:dyDescent="0.2">
      <c r="C45" s="80"/>
      <c r="D45" s="79"/>
      <c r="E45" s="557" t="s">
        <v>61</v>
      </c>
      <c r="F45" s="555" t="s">
        <v>24</v>
      </c>
    </row>
    <row r="46" spans="1:6" x14ac:dyDescent="0.2">
      <c r="C46" s="80"/>
      <c r="D46" s="79"/>
      <c r="E46" s="548" t="s">
        <v>62</v>
      </c>
      <c r="F46" s="555">
        <v>8.25</v>
      </c>
    </row>
    <row r="47" spans="1:6" x14ac:dyDescent="0.2">
      <c r="A47" s="559"/>
      <c r="B47" s="552"/>
      <c r="C47" s="553"/>
      <c r="D47" s="554"/>
      <c r="E47" s="558" t="s">
        <v>63</v>
      </c>
      <c r="F47" s="556">
        <v>50</v>
      </c>
    </row>
  </sheetData>
  <mergeCells count="6">
    <mergeCell ref="A1:K1"/>
    <mergeCell ref="A3:K3"/>
    <mergeCell ref="A38:F38"/>
    <mergeCell ref="A8:F8"/>
    <mergeCell ref="A24:F24"/>
    <mergeCell ref="D5:F5"/>
  </mergeCells>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F21" activeCellId="2" sqref="F12 F19 F21"/>
    </sheetView>
  </sheetViews>
  <sheetFormatPr defaultColWidth="9.140625" defaultRowHeight="12.75" x14ac:dyDescent="0.2"/>
  <cols>
    <col min="1" max="1" width="11.5703125" style="183" customWidth="1"/>
    <col min="2" max="2" width="9.140625" style="183"/>
    <col min="3" max="3" width="6.85546875" style="263" customWidth="1"/>
    <col min="4" max="6" width="9.140625" style="180"/>
    <col min="7" max="16384" width="9.140625" style="183"/>
  </cols>
  <sheetData>
    <row r="1" spans="1:14" ht="51" customHeight="1" x14ac:dyDescent="0.25">
      <c r="A1" s="796" t="s">
        <v>331</v>
      </c>
      <c r="B1" s="695"/>
      <c r="C1" s="695"/>
      <c r="D1" s="695"/>
      <c r="E1" s="695"/>
      <c r="F1" s="695"/>
      <c r="G1" s="695"/>
      <c r="H1" s="695"/>
      <c r="I1" s="695"/>
      <c r="J1" s="315"/>
      <c r="K1" s="315"/>
      <c r="L1" s="315"/>
      <c r="M1" s="315"/>
      <c r="N1" s="315"/>
    </row>
    <row r="2" spans="1:14" ht="12.75" customHeight="1" x14ac:dyDescent="0.25">
      <c r="A2" s="226"/>
      <c r="B2" s="266"/>
      <c r="C2" s="266"/>
      <c r="D2" s="266"/>
      <c r="E2" s="266"/>
      <c r="F2" s="266"/>
    </row>
    <row r="3" spans="1:14" ht="36.75" customHeight="1" x14ac:dyDescent="0.25">
      <c r="A3" s="727" t="s">
        <v>2</v>
      </c>
      <c r="B3" s="727"/>
      <c r="C3" s="727"/>
      <c r="D3" s="727"/>
      <c r="E3" s="727"/>
      <c r="F3" s="727"/>
      <c r="G3" s="695"/>
      <c r="H3" s="695"/>
      <c r="I3" s="695"/>
      <c r="J3" s="209"/>
    </row>
    <row r="5" spans="1:14" ht="28.5" customHeight="1" x14ac:dyDescent="0.2">
      <c r="A5" s="261"/>
      <c r="B5" s="261"/>
      <c r="C5" s="262"/>
      <c r="D5" s="795" t="s">
        <v>388</v>
      </c>
      <c r="E5" s="795"/>
      <c r="F5" s="795"/>
    </row>
    <row r="6" spans="1:14" ht="39" thickBot="1" x14ac:dyDescent="0.25">
      <c r="A6" s="267" t="s">
        <v>127</v>
      </c>
      <c r="B6" s="268" t="s">
        <v>12</v>
      </c>
      <c r="C6" s="566" t="s">
        <v>13</v>
      </c>
      <c r="D6" s="269" t="s">
        <v>67</v>
      </c>
      <c r="E6" s="269" t="s">
        <v>68</v>
      </c>
      <c r="F6" s="101" t="s">
        <v>128</v>
      </c>
    </row>
    <row r="8" spans="1:14" x14ac:dyDescent="0.2">
      <c r="A8" s="183" t="s">
        <v>97</v>
      </c>
      <c r="B8" s="244">
        <v>39848</v>
      </c>
      <c r="C8" s="263">
        <v>1400</v>
      </c>
      <c r="D8" s="211">
        <v>4</v>
      </c>
      <c r="E8" s="211">
        <v>4</v>
      </c>
      <c r="F8" s="180" t="s">
        <v>24</v>
      </c>
    </row>
    <row r="9" spans="1:14" x14ac:dyDescent="0.2">
      <c r="A9" s="183" t="s">
        <v>95</v>
      </c>
      <c r="B9" s="244">
        <v>39846</v>
      </c>
      <c r="C9" s="263">
        <v>1530</v>
      </c>
      <c r="D9" s="180">
        <v>4.7</v>
      </c>
      <c r="E9" s="211">
        <v>5.5</v>
      </c>
      <c r="F9" s="180">
        <f t="shared" ref="F9:F25" si="0">ROUND(100*ABS((D9-E9)/((D9+E9)/2)), 1)</f>
        <v>15.7</v>
      </c>
    </row>
    <row r="10" spans="1:14" x14ac:dyDescent="0.2">
      <c r="A10" s="183" t="s">
        <v>96</v>
      </c>
      <c r="B10" s="244">
        <v>39846</v>
      </c>
      <c r="C10" s="263">
        <v>1100</v>
      </c>
      <c r="D10" s="180">
        <v>4.7</v>
      </c>
      <c r="E10" s="211">
        <v>4.2</v>
      </c>
      <c r="F10" s="180">
        <f t="shared" si="0"/>
        <v>11.2</v>
      </c>
    </row>
    <row r="11" spans="1:14" x14ac:dyDescent="0.2">
      <c r="A11" s="183" t="s">
        <v>98</v>
      </c>
      <c r="B11" s="244">
        <v>39850</v>
      </c>
      <c r="C11" s="263">
        <v>940</v>
      </c>
      <c r="D11" s="180">
        <v>4.8</v>
      </c>
      <c r="E11" s="211">
        <v>4.5</v>
      </c>
      <c r="F11" s="180">
        <f t="shared" si="0"/>
        <v>6.5</v>
      </c>
    </row>
    <row r="12" spans="1:14" x14ac:dyDescent="0.2">
      <c r="A12" s="183" t="s">
        <v>105</v>
      </c>
      <c r="B12" s="244">
        <v>39848</v>
      </c>
      <c r="C12" s="263">
        <v>1020</v>
      </c>
      <c r="D12" s="180">
        <v>3.9</v>
      </c>
      <c r="E12" s="211">
        <v>4.0999999999999996</v>
      </c>
      <c r="F12" s="211">
        <f t="shared" si="0"/>
        <v>5</v>
      </c>
    </row>
    <row r="13" spans="1:14" x14ac:dyDescent="0.2">
      <c r="A13" s="183" t="s">
        <v>100</v>
      </c>
      <c r="B13" s="244">
        <v>39850</v>
      </c>
      <c r="C13" s="263">
        <v>1300</v>
      </c>
      <c r="D13" s="180">
        <v>4.5</v>
      </c>
      <c r="E13" s="211">
        <v>4.3</v>
      </c>
      <c r="F13" s="180">
        <f t="shared" si="0"/>
        <v>4.5</v>
      </c>
    </row>
    <row r="14" spans="1:14" x14ac:dyDescent="0.2">
      <c r="A14" s="183" t="s">
        <v>97</v>
      </c>
      <c r="B14" s="244">
        <v>39967</v>
      </c>
      <c r="C14" s="263">
        <v>1430</v>
      </c>
      <c r="D14" s="211">
        <v>4</v>
      </c>
      <c r="E14" s="211">
        <v>3.9</v>
      </c>
      <c r="F14" s="180">
        <f t="shared" si="0"/>
        <v>2.5</v>
      </c>
    </row>
    <row r="15" spans="1:14" x14ac:dyDescent="0.2">
      <c r="A15" s="183" t="s">
        <v>129</v>
      </c>
      <c r="B15" s="244">
        <v>39965</v>
      </c>
      <c r="C15" s="263">
        <v>1500</v>
      </c>
      <c r="D15" s="180">
        <v>4.5999999999999996</v>
      </c>
      <c r="E15" s="211">
        <v>4.4000000000000004</v>
      </c>
      <c r="F15" s="180">
        <f t="shared" si="0"/>
        <v>4.4000000000000004</v>
      </c>
    </row>
    <row r="16" spans="1:14" x14ac:dyDescent="0.2">
      <c r="A16" s="183" t="s">
        <v>96</v>
      </c>
      <c r="B16" s="244">
        <v>39965</v>
      </c>
      <c r="C16" s="263">
        <v>1100</v>
      </c>
      <c r="D16" s="211">
        <v>4</v>
      </c>
      <c r="E16" s="211">
        <v>3.9</v>
      </c>
      <c r="F16" s="180">
        <f t="shared" si="0"/>
        <v>2.5</v>
      </c>
    </row>
    <row r="17" spans="1:6" x14ac:dyDescent="0.2">
      <c r="A17" s="183" t="s">
        <v>130</v>
      </c>
      <c r="B17" s="244">
        <v>39969</v>
      </c>
      <c r="C17" s="263">
        <v>1100</v>
      </c>
      <c r="D17" s="211">
        <v>4</v>
      </c>
      <c r="E17" s="211">
        <v>4.4000000000000004</v>
      </c>
      <c r="F17" s="180">
        <f t="shared" si="0"/>
        <v>9.5</v>
      </c>
    </row>
    <row r="18" spans="1:6" x14ac:dyDescent="0.2">
      <c r="A18" s="183" t="s">
        <v>105</v>
      </c>
      <c r="B18" s="244">
        <v>39967</v>
      </c>
      <c r="C18" s="263">
        <v>1100</v>
      </c>
      <c r="D18" s="211">
        <v>4</v>
      </c>
      <c r="E18" s="211">
        <v>4</v>
      </c>
      <c r="F18" s="180" t="s">
        <v>24</v>
      </c>
    </row>
    <row r="19" spans="1:6" x14ac:dyDescent="0.2">
      <c r="A19" s="183" t="s">
        <v>131</v>
      </c>
      <c r="B19" s="244">
        <v>39969</v>
      </c>
      <c r="C19" s="263">
        <v>1300</v>
      </c>
      <c r="D19" s="180">
        <v>3.9</v>
      </c>
      <c r="E19" s="211">
        <v>3.6</v>
      </c>
      <c r="F19" s="211">
        <f t="shared" si="0"/>
        <v>8</v>
      </c>
    </row>
    <row r="20" spans="1:6" x14ac:dyDescent="0.2">
      <c r="A20" s="183" t="s">
        <v>97</v>
      </c>
      <c r="B20" s="244">
        <v>40030</v>
      </c>
      <c r="C20" s="263">
        <v>1345</v>
      </c>
      <c r="D20" s="180">
        <v>3.9</v>
      </c>
      <c r="E20" s="211">
        <v>3.9</v>
      </c>
      <c r="F20" s="180" t="s">
        <v>24</v>
      </c>
    </row>
    <row r="21" spans="1:6" x14ac:dyDescent="0.2">
      <c r="A21" s="183" t="s">
        <v>95</v>
      </c>
      <c r="B21" s="244">
        <v>40028</v>
      </c>
      <c r="C21" s="263">
        <v>1400</v>
      </c>
      <c r="D21" s="180">
        <v>3.3</v>
      </c>
      <c r="E21" s="211">
        <v>3.4</v>
      </c>
      <c r="F21" s="211">
        <f t="shared" si="0"/>
        <v>3</v>
      </c>
    </row>
    <row r="22" spans="1:6" x14ac:dyDescent="0.2">
      <c r="A22" s="183" t="s">
        <v>96</v>
      </c>
      <c r="B22" s="244">
        <v>40028</v>
      </c>
      <c r="C22" s="263">
        <v>1030</v>
      </c>
      <c r="D22" s="180">
        <v>3.9</v>
      </c>
      <c r="E22" s="211">
        <v>3.7</v>
      </c>
      <c r="F22" s="180">
        <f t="shared" si="0"/>
        <v>5.3</v>
      </c>
    </row>
    <row r="23" spans="1:6" x14ac:dyDescent="0.2">
      <c r="A23" s="183" t="s">
        <v>98</v>
      </c>
      <c r="B23" s="244">
        <v>40032</v>
      </c>
      <c r="C23" s="263">
        <v>900</v>
      </c>
      <c r="D23" s="180">
        <v>3.8</v>
      </c>
      <c r="E23" s="211">
        <v>3.3</v>
      </c>
      <c r="F23" s="180">
        <f t="shared" si="0"/>
        <v>14.1</v>
      </c>
    </row>
    <row r="24" spans="1:6" x14ac:dyDescent="0.2">
      <c r="A24" s="183" t="s">
        <v>105</v>
      </c>
      <c r="B24" s="244">
        <v>40030</v>
      </c>
      <c r="C24" s="263">
        <v>1015</v>
      </c>
      <c r="D24" s="180">
        <v>3.8</v>
      </c>
      <c r="E24" s="211">
        <v>3.8</v>
      </c>
      <c r="F24" s="180" t="s">
        <v>24</v>
      </c>
    </row>
    <row r="25" spans="1:6" x14ac:dyDescent="0.2">
      <c r="A25" s="184" t="s">
        <v>100</v>
      </c>
      <c r="B25" s="247">
        <v>40032</v>
      </c>
      <c r="C25" s="264">
        <v>1300</v>
      </c>
      <c r="D25" s="185">
        <v>3.1</v>
      </c>
      <c r="E25" s="249">
        <v>2.9</v>
      </c>
      <c r="F25" s="185">
        <f t="shared" si="0"/>
        <v>6.7</v>
      </c>
    </row>
    <row r="26" spans="1:6" x14ac:dyDescent="0.2">
      <c r="B26" s="265"/>
      <c r="C26" s="104"/>
      <c r="D26" s="105"/>
      <c r="E26" s="46" t="s">
        <v>61</v>
      </c>
      <c r="F26" s="21" t="s">
        <v>24</v>
      </c>
    </row>
    <row r="27" spans="1:6" x14ac:dyDescent="0.2">
      <c r="B27" s="265"/>
      <c r="C27" s="104"/>
      <c r="D27" s="105"/>
      <c r="E27" s="46" t="s">
        <v>62</v>
      </c>
      <c r="F27" s="21">
        <v>4</v>
      </c>
    </row>
    <row r="28" spans="1:6" x14ac:dyDescent="0.2">
      <c r="B28" s="265"/>
      <c r="C28" s="104"/>
      <c r="D28" s="105"/>
      <c r="E28" s="46" t="s">
        <v>63</v>
      </c>
      <c r="F28" s="21">
        <v>5.5</v>
      </c>
    </row>
    <row r="34" spans="11:11" x14ac:dyDescent="0.2">
      <c r="K34" s="183" t="s">
        <v>66</v>
      </c>
    </row>
  </sheetData>
  <mergeCells count="3">
    <mergeCell ref="D5:F5"/>
    <mergeCell ref="A3:I3"/>
    <mergeCell ref="A1:I1"/>
  </mergeCells>
  <phoneticPr fontId="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G22" sqref="G22"/>
    </sheetView>
  </sheetViews>
  <sheetFormatPr defaultRowHeight="15" x14ac:dyDescent="0.25"/>
  <cols>
    <col min="2" max="2" width="1.7109375" customWidth="1"/>
    <col min="3" max="3" width="8.85546875" customWidth="1"/>
    <col min="4" max="4" width="10.28515625" customWidth="1"/>
    <col min="5" max="5" width="10.7109375" customWidth="1"/>
    <col min="6" max="6" width="10.28515625" customWidth="1"/>
    <col min="7" max="7" width="10.85546875" customWidth="1"/>
    <col min="8" max="8" width="1.7109375" customWidth="1"/>
    <col min="9" max="9" width="12.28515625" customWidth="1"/>
    <col min="10" max="10" width="11.85546875" customWidth="1"/>
    <col min="11" max="11" width="1.7109375" customWidth="1"/>
  </cols>
  <sheetData>
    <row r="1" spans="1:13" ht="44.25" customHeight="1" x14ac:dyDescent="0.25">
      <c r="A1" s="754" t="s">
        <v>332</v>
      </c>
      <c r="B1" s="754"/>
      <c r="C1" s="754"/>
      <c r="D1" s="754"/>
      <c r="E1" s="754"/>
      <c r="F1" s="754"/>
      <c r="G1" s="754"/>
      <c r="H1" s="754"/>
      <c r="I1" s="754"/>
      <c r="J1" s="754"/>
      <c r="K1" s="754"/>
      <c r="L1" s="754"/>
      <c r="M1" s="754"/>
    </row>
    <row r="2" spans="1:13" x14ac:dyDescent="0.25">
      <c r="A2" s="51"/>
      <c r="B2" s="81"/>
      <c r="C2" s="50"/>
      <c r="D2" s="50"/>
      <c r="E2" s="50"/>
      <c r="F2" s="50"/>
      <c r="G2" s="50"/>
      <c r="H2" s="50"/>
      <c r="I2" s="50"/>
      <c r="J2" s="50"/>
      <c r="K2" s="50"/>
      <c r="L2" s="50"/>
      <c r="M2" s="50"/>
    </row>
    <row r="3" spans="1:13" ht="25.5" customHeight="1" x14ac:dyDescent="0.25">
      <c r="A3" s="726" t="s">
        <v>3</v>
      </c>
      <c r="B3" s="726"/>
      <c r="C3" s="726"/>
      <c r="D3" s="726"/>
      <c r="E3" s="726"/>
      <c r="F3" s="726"/>
      <c r="G3" s="726"/>
      <c r="H3" s="726"/>
      <c r="I3" s="726"/>
      <c r="J3" s="726"/>
      <c r="K3" s="726"/>
      <c r="L3" s="726"/>
      <c r="M3" s="726"/>
    </row>
    <row r="4" spans="1:13" x14ac:dyDescent="0.25">
      <c r="A4" s="76"/>
      <c r="B4" s="82"/>
      <c r="C4" s="74"/>
      <c r="D4" s="74"/>
      <c r="E4" s="74"/>
      <c r="F4" s="74"/>
      <c r="G4" s="74"/>
      <c r="H4" s="74"/>
      <c r="I4" s="74"/>
      <c r="J4" s="74"/>
      <c r="K4" s="74"/>
      <c r="L4" s="74"/>
      <c r="M4" s="74"/>
    </row>
    <row r="5" spans="1:13" ht="83.25" customHeight="1" x14ac:dyDescent="0.25">
      <c r="A5" s="61"/>
      <c r="B5" s="83"/>
      <c r="C5" s="801" t="s">
        <v>112</v>
      </c>
      <c r="D5" s="801"/>
      <c r="E5" s="801"/>
      <c r="F5" s="801"/>
      <c r="G5" s="801"/>
      <c r="H5" s="801"/>
      <c r="I5" s="801"/>
      <c r="J5" s="801"/>
      <c r="K5" s="19"/>
      <c r="L5" s="791" t="s">
        <v>113</v>
      </c>
      <c r="M5" s="791"/>
    </row>
    <row r="6" spans="1:13" x14ac:dyDescent="0.25">
      <c r="A6" s="84"/>
      <c r="B6" s="85"/>
      <c r="C6" s="797" t="s">
        <v>114</v>
      </c>
      <c r="D6" s="798"/>
      <c r="E6" s="798"/>
      <c r="F6" s="798"/>
      <c r="G6" s="798"/>
      <c r="H6" s="86"/>
      <c r="I6" s="797" t="s">
        <v>115</v>
      </c>
      <c r="J6" s="798"/>
      <c r="K6" s="19"/>
      <c r="L6" s="799" t="s">
        <v>116</v>
      </c>
      <c r="M6" s="800"/>
    </row>
    <row r="7" spans="1:13" ht="64.5" x14ac:dyDescent="0.25">
      <c r="A7" s="87" t="s">
        <v>117</v>
      </c>
      <c r="B7" s="88"/>
      <c r="C7" s="89" t="s">
        <v>152</v>
      </c>
      <c r="D7" s="89" t="s">
        <v>153</v>
      </c>
      <c r="E7" s="89" t="s">
        <v>319</v>
      </c>
      <c r="F7" s="89" t="s">
        <v>155</v>
      </c>
      <c r="G7" s="89" t="s">
        <v>156</v>
      </c>
      <c r="H7" s="89"/>
      <c r="I7" s="89" t="s">
        <v>118</v>
      </c>
      <c r="J7" s="89" t="s">
        <v>119</v>
      </c>
      <c r="K7" s="89"/>
      <c r="L7" s="89" t="s">
        <v>363</v>
      </c>
      <c r="M7" s="89" t="s">
        <v>364</v>
      </c>
    </row>
    <row r="8" spans="1:13" x14ac:dyDescent="0.25">
      <c r="A8" s="90">
        <v>39661</v>
      </c>
      <c r="B8" s="10"/>
      <c r="C8" s="2" t="s">
        <v>120</v>
      </c>
      <c r="D8" s="2" t="s">
        <v>120</v>
      </c>
      <c r="E8" s="2" t="s">
        <v>120</v>
      </c>
      <c r="F8" s="2" t="s">
        <v>120</v>
      </c>
      <c r="G8" s="2" t="s">
        <v>120</v>
      </c>
      <c r="H8" s="2"/>
      <c r="I8" s="2" t="s">
        <v>120</v>
      </c>
      <c r="J8" s="2" t="s">
        <v>120</v>
      </c>
      <c r="K8" s="55"/>
      <c r="L8" s="91">
        <v>1.44</v>
      </c>
      <c r="M8" s="92">
        <v>0.05</v>
      </c>
    </row>
    <row r="9" spans="1:13" x14ac:dyDescent="0.25">
      <c r="A9" s="90">
        <v>39970</v>
      </c>
      <c r="B9" s="10"/>
      <c r="C9" s="93" t="s">
        <v>121</v>
      </c>
      <c r="D9" s="93" t="s">
        <v>122</v>
      </c>
      <c r="E9" s="93" t="s">
        <v>122</v>
      </c>
      <c r="F9" s="93" t="s">
        <v>123</v>
      </c>
      <c r="G9" s="93" t="s">
        <v>123</v>
      </c>
      <c r="H9" s="2"/>
      <c r="I9" s="2" t="s">
        <v>120</v>
      </c>
      <c r="J9" s="2" t="s">
        <v>120</v>
      </c>
      <c r="K9" s="2"/>
      <c r="L9" s="91">
        <v>0.41</v>
      </c>
      <c r="M9" s="92" t="s">
        <v>124</v>
      </c>
    </row>
    <row r="10" spans="1:13" x14ac:dyDescent="0.25">
      <c r="A10" s="283">
        <v>40034</v>
      </c>
      <c r="B10" s="10"/>
      <c r="C10" s="93" t="s">
        <v>121</v>
      </c>
      <c r="D10" s="93" t="s">
        <v>122</v>
      </c>
      <c r="E10" s="93">
        <v>3.0000000000000001E-3</v>
      </c>
      <c r="F10" s="93" t="s">
        <v>123</v>
      </c>
      <c r="G10" s="93" t="s">
        <v>123</v>
      </c>
      <c r="H10" s="2"/>
      <c r="I10" s="2" t="s">
        <v>125</v>
      </c>
      <c r="J10" s="2" t="s">
        <v>126</v>
      </c>
      <c r="K10" s="2"/>
      <c r="L10" s="94">
        <v>0.18</v>
      </c>
      <c r="M10" s="92" t="s">
        <v>124</v>
      </c>
    </row>
    <row r="11" spans="1:13" x14ac:dyDescent="0.25">
      <c r="A11" s="284">
        <v>40399</v>
      </c>
      <c r="B11" s="95"/>
      <c r="C11" s="96" t="s">
        <v>121</v>
      </c>
      <c r="D11" s="96" t="s">
        <v>122</v>
      </c>
      <c r="E11" s="96" t="s">
        <v>122</v>
      </c>
      <c r="F11" s="96" t="s">
        <v>123</v>
      </c>
      <c r="G11" s="96" t="s">
        <v>123</v>
      </c>
      <c r="H11" s="13"/>
      <c r="I11" s="13" t="s">
        <v>125</v>
      </c>
      <c r="J11" s="13" t="s">
        <v>126</v>
      </c>
      <c r="K11" s="13"/>
      <c r="L11" s="97" t="s">
        <v>120</v>
      </c>
      <c r="M11" s="97" t="s">
        <v>120</v>
      </c>
    </row>
    <row r="12" spans="1:13" x14ac:dyDescent="0.25">
      <c r="A12" s="51"/>
      <c r="B12" s="81"/>
      <c r="C12" s="50"/>
      <c r="D12" s="50"/>
      <c r="E12" s="50"/>
      <c r="F12" s="50"/>
      <c r="G12" s="50"/>
      <c r="H12" s="50"/>
      <c r="I12" s="74"/>
      <c r="J12" s="74"/>
      <c r="K12" s="74"/>
      <c r="L12" s="74"/>
      <c r="M12" s="74"/>
    </row>
  </sheetData>
  <mergeCells count="7">
    <mergeCell ref="C6:G6"/>
    <mergeCell ref="I6:J6"/>
    <mergeCell ref="L6:M6"/>
    <mergeCell ref="A1:M1"/>
    <mergeCell ref="A3:M3"/>
    <mergeCell ref="C5:J5"/>
    <mergeCell ref="L5:M5"/>
  </mergeCells>
  <phoneticPr fontId="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workbookViewId="0">
      <selection activeCell="A3" sqref="A3:O3"/>
    </sheetView>
  </sheetViews>
  <sheetFormatPr defaultRowHeight="15" x14ac:dyDescent="0.25"/>
  <cols>
    <col min="1" max="1" width="14.42578125" customWidth="1"/>
    <col min="2" max="2" width="9" style="106" customWidth="1"/>
    <col min="3" max="3" width="6.85546875" customWidth="1"/>
    <col min="5" max="5" width="1.7109375" style="107" customWidth="1"/>
    <col min="6" max="7" width="10.5703125" customWidth="1"/>
  </cols>
  <sheetData>
    <row r="1" spans="1:15" ht="45.75" customHeight="1" x14ac:dyDescent="0.25">
      <c r="A1" s="719" t="s">
        <v>333</v>
      </c>
      <c r="B1" s="802"/>
      <c r="C1" s="802"/>
      <c r="D1" s="802"/>
      <c r="E1" s="802"/>
      <c r="F1" s="802"/>
      <c r="G1" s="802"/>
      <c r="H1" s="802"/>
      <c r="I1" s="802"/>
      <c r="J1" s="802"/>
      <c r="K1" s="802"/>
      <c r="L1" s="802"/>
      <c r="M1" s="802"/>
      <c r="N1" s="802"/>
      <c r="O1" s="802"/>
    </row>
    <row r="3" spans="1:15" s="50" customFormat="1" ht="41.25" customHeight="1" x14ac:dyDescent="0.25">
      <c r="A3" s="727" t="s">
        <v>4</v>
      </c>
      <c r="B3" s="727"/>
      <c r="C3" s="727"/>
      <c r="D3" s="727"/>
      <c r="E3" s="727"/>
      <c r="F3" s="727"/>
      <c r="G3" s="727"/>
      <c r="H3" s="695"/>
      <c r="I3" s="695"/>
      <c r="J3" s="695"/>
      <c r="K3" s="695"/>
      <c r="L3" s="695"/>
      <c r="M3" s="695"/>
      <c r="N3" s="695"/>
      <c r="O3" s="695"/>
    </row>
    <row r="4" spans="1:15" s="50" customFormat="1" ht="12" customHeight="1" x14ac:dyDescent="0.2">
      <c r="B4" s="51"/>
      <c r="E4" s="74"/>
    </row>
    <row r="5" spans="1:15" s="50" customFormat="1" ht="40.5" customHeight="1" x14ac:dyDescent="0.2">
      <c r="A5" s="568" t="s">
        <v>127</v>
      </c>
      <c r="B5" s="100" t="s">
        <v>12</v>
      </c>
      <c r="C5" s="108" t="s">
        <v>13</v>
      </c>
      <c r="D5" s="108" t="s">
        <v>132</v>
      </c>
      <c r="E5" s="567"/>
      <c r="F5" s="108" t="s">
        <v>133</v>
      </c>
      <c r="G5" s="569" t="s">
        <v>320</v>
      </c>
    </row>
    <row r="6" spans="1:15" s="50" customFormat="1" ht="12.75" customHeight="1" x14ac:dyDescent="0.2">
      <c r="A6" s="568"/>
      <c r="B6" s="100"/>
      <c r="C6" s="108"/>
      <c r="D6" s="108"/>
      <c r="E6" s="567"/>
      <c r="F6" s="108"/>
      <c r="G6" s="569"/>
    </row>
    <row r="7" spans="1:15" s="50" customFormat="1" ht="12.75" x14ac:dyDescent="0.2">
      <c r="A7" s="804" t="s">
        <v>134</v>
      </c>
      <c r="B7" s="805"/>
      <c r="C7" s="805"/>
      <c r="D7" s="805"/>
      <c r="E7" s="805"/>
      <c r="F7" s="805"/>
      <c r="G7" s="806"/>
    </row>
    <row r="8" spans="1:15" s="50" customFormat="1" ht="14.25" x14ac:dyDescent="0.2">
      <c r="A8" s="539" t="s">
        <v>135</v>
      </c>
      <c r="B8" s="70">
        <v>40032</v>
      </c>
      <c r="C8" s="55">
        <v>900</v>
      </c>
      <c r="D8" s="55" t="s">
        <v>136</v>
      </c>
      <c r="E8" s="55"/>
      <c r="F8" s="110" t="s">
        <v>137</v>
      </c>
      <c r="G8" s="570">
        <v>1E-3</v>
      </c>
    </row>
    <row r="9" spans="1:15" s="50" customFormat="1" ht="14.25" x14ac:dyDescent="0.2">
      <c r="A9" s="539"/>
      <c r="B9" s="70"/>
      <c r="C9" s="55"/>
      <c r="D9" s="55" t="s">
        <v>138</v>
      </c>
      <c r="E9" s="55"/>
      <c r="F9" s="110"/>
      <c r="G9" s="570">
        <v>7.0000000000000001E-3</v>
      </c>
    </row>
    <row r="10" spans="1:15" s="50" customFormat="1" ht="14.25" x14ac:dyDescent="0.2">
      <c r="A10" s="539"/>
      <c r="B10" s="70"/>
      <c r="C10" s="55">
        <v>900</v>
      </c>
      <c r="D10" s="55" t="s">
        <v>139</v>
      </c>
      <c r="E10" s="55"/>
      <c r="F10" s="110" t="s">
        <v>137</v>
      </c>
      <c r="G10" s="570">
        <v>8.0000000000000002E-3</v>
      </c>
    </row>
    <row r="11" spans="1:15" s="50" customFormat="1" ht="14.25" x14ac:dyDescent="0.2">
      <c r="A11" s="539"/>
      <c r="B11" s="70"/>
      <c r="C11" s="55"/>
      <c r="D11" s="55" t="s">
        <v>140</v>
      </c>
      <c r="E11" s="55"/>
      <c r="F11" s="110"/>
      <c r="G11" s="570" t="s">
        <v>141</v>
      </c>
    </row>
    <row r="12" spans="1:15" s="50" customFormat="1" ht="12.75" x14ac:dyDescent="0.2">
      <c r="A12" s="537"/>
      <c r="B12" s="70"/>
      <c r="C12" s="55"/>
      <c r="D12" s="55"/>
      <c r="E12" s="55"/>
      <c r="F12" s="55"/>
      <c r="G12" s="571"/>
    </row>
    <row r="13" spans="1:15" s="50" customFormat="1" ht="12.75" x14ac:dyDescent="0.2">
      <c r="A13" s="807" t="s">
        <v>142</v>
      </c>
      <c r="B13" s="808"/>
      <c r="C13" s="808"/>
      <c r="D13" s="808"/>
      <c r="E13" s="808"/>
      <c r="F13" s="808"/>
      <c r="G13" s="809"/>
    </row>
    <row r="14" spans="1:15" s="50" customFormat="1" ht="14.25" x14ac:dyDescent="0.2">
      <c r="A14" s="539" t="s">
        <v>96</v>
      </c>
      <c r="B14" s="70">
        <v>39846</v>
      </c>
      <c r="C14" s="55">
        <v>1100</v>
      </c>
      <c r="D14" s="55" t="s">
        <v>136</v>
      </c>
      <c r="E14" s="55"/>
      <c r="F14" s="110" t="s">
        <v>143</v>
      </c>
      <c r="G14" s="570">
        <v>1.4999999999999999E-2</v>
      </c>
    </row>
    <row r="15" spans="1:15" s="50" customFormat="1" ht="14.25" x14ac:dyDescent="0.2">
      <c r="A15" s="539"/>
      <c r="B15" s="70"/>
      <c r="C15" s="55"/>
      <c r="D15" s="55" t="s">
        <v>138</v>
      </c>
      <c r="E15" s="55"/>
      <c r="F15" s="110" t="s">
        <v>144</v>
      </c>
      <c r="G15" s="570">
        <v>3.4000000000000002E-2</v>
      </c>
    </row>
    <row r="16" spans="1:15" s="50" customFormat="1" ht="14.25" x14ac:dyDescent="0.2">
      <c r="A16" s="539"/>
      <c r="B16" s="70"/>
      <c r="C16" s="55">
        <v>1101</v>
      </c>
      <c r="D16" s="55" t="s">
        <v>139</v>
      </c>
      <c r="E16" s="55"/>
      <c r="F16" s="110" t="s">
        <v>143</v>
      </c>
      <c r="G16" s="571">
        <v>1.6E-2</v>
      </c>
    </row>
    <row r="17" spans="1:7" s="50" customFormat="1" ht="14.25" x14ac:dyDescent="0.2">
      <c r="A17" s="539"/>
      <c r="B17" s="70"/>
      <c r="C17" s="55"/>
      <c r="D17" s="55" t="s">
        <v>140</v>
      </c>
      <c r="E17" s="55"/>
      <c r="F17" s="110" t="s">
        <v>144</v>
      </c>
      <c r="G17" s="570">
        <v>3.5999999999999997E-2</v>
      </c>
    </row>
    <row r="18" spans="1:7" s="50" customFormat="1" ht="12.75" x14ac:dyDescent="0.2">
      <c r="A18" s="539"/>
      <c r="B18" s="70"/>
      <c r="C18" s="55"/>
      <c r="D18" s="55"/>
      <c r="E18" s="55"/>
      <c r="F18" s="55"/>
      <c r="G18" s="571"/>
    </row>
    <row r="19" spans="1:7" s="50" customFormat="1" ht="14.25" x14ac:dyDescent="0.2">
      <c r="A19" s="539" t="s">
        <v>97</v>
      </c>
      <c r="B19" s="70">
        <v>40030</v>
      </c>
      <c r="C19" s="55">
        <v>1345</v>
      </c>
      <c r="D19" s="55" t="s">
        <v>136</v>
      </c>
      <c r="E19" s="55"/>
      <c r="F19" s="110" t="s">
        <v>137</v>
      </c>
      <c r="G19" s="570">
        <v>8.9999999999999993E-3</v>
      </c>
    </row>
    <row r="20" spans="1:7" s="50" customFormat="1" ht="14.25" x14ac:dyDescent="0.2">
      <c r="A20" s="539"/>
      <c r="B20" s="70"/>
      <c r="C20" s="55"/>
      <c r="D20" s="55" t="s">
        <v>138</v>
      </c>
      <c r="E20" s="55"/>
      <c r="F20" s="110" t="s">
        <v>145</v>
      </c>
      <c r="G20" s="570">
        <v>1E-3</v>
      </c>
    </row>
    <row r="21" spans="1:7" s="50" customFormat="1" ht="12.75" x14ac:dyDescent="0.2">
      <c r="A21" s="539"/>
      <c r="B21" s="70"/>
      <c r="C21" s="55"/>
      <c r="D21" s="55"/>
      <c r="E21" s="55"/>
      <c r="F21" s="110"/>
      <c r="G21" s="570"/>
    </row>
    <row r="22" spans="1:7" s="50" customFormat="1" ht="14.25" x14ac:dyDescent="0.2">
      <c r="A22" s="539" t="s">
        <v>105</v>
      </c>
      <c r="B22" s="70">
        <v>40030</v>
      </c>
      <c r="C22" s="55">
        <v>1015</v>
      </c>
      <c r="D22" s="55" t="s">
        <v>136</v>
      </c>
      <c r="E22" s="55"/>
      <c r="F22" s="110" t="s">
        <v>137</v>
      </c>
      <c r="G22" s="570" t="s">
        <v>146</v>
      </c>
    </row>
    <row r="23" spans="1:7" s="50" customFormat="1" ht="14.25" x14ac:dyDescent="0.2">
      <c r="A23" s="539"/>
      <c r="B23" s="70"/>
      <c r="C23" s="55"/>
      <c r="D23" s="55" t="s">
        <v>138</v>
      </c>
      <c r="E23" s="55"/>
      <c r="F23" s="110" t="s">
        <v>145</v>
      </c>
      <c r="G23" s="570">
        <v>0.35299999999999998</v>
      </c>
    </row>
    <row r="24" spans="1:7" s="50" customFormat="1" ht="12.75" x14ac:dyDescent="0.2">
      <c r="A24" s="539"/>
      <c r="B24" s="70"/>
      <c r="C24" s="55"/>
      <c r="D24" s="55"/>
      <c r="E24" s="55"/>
      <c r="F24" s="55"/>
      <c r="G24" s="571"/>
    </row>
    <row r="25" spans="1:7" s="50" customFormat="1" ht="14.25" x14ac:dyDescent="0.2">
      <c r="A25" s="539" t="s">
        <v>135</v>
      </c>
      <c r="B25" s="70">
        <v>40032</v>
      </c>
      <c r="C25" s="55">
        <v>900</v>
      </c>
      <c r="D25" s="55" t="s">
        <v>136</v>
      </c>
      <c r="E25" s="55"/>
      <c r="F25" s="110" t="s">
        <v>137</v>
      </c>
      <c r="G25" s="570">
        <v>1E-3</v>
      </c>
    </row>
    <row r="26" spans="1:7" s="50" customFormat="1" ht="14.25" x14ac:dyDescent="0.2">
      <c r="A26" s="539"/>
      <c r="B26" s="70"/>
      <c r="C26" s="55"/>
      <c r="D26" s="55" t="s">
        <v>138</v>
      </c>
      <c r="E26" s="55"/>
      <c r="F26" s="110" t="s">
        <v>144</v>
      </c>
      <c r="G26" s="570">
        <v>8.0000000000000002E-3</v>
      </c>
    </row>
    <row r="27" spans="1:7" s="50" customFormat="1" ht="12.75" x14ac:dyDescent="0.2">
      <c r="A27" s="285" t="s">
        <v>147</v>
      </c>
      <c r="B27" s="134">
        <v>40033</v>
      </c>
      <c r="C27" s="77">
        <v>1315</v>
      </c>
      <c r="D27" s="77" t="s">
        <v>120</v>
      </c>
      <c r="E27" s="74"/>
      <c r="F27" s="155" t="s">
        <v>137</v>
      </c>
      <c r="G27" s="572">
        <v>3.9E-2</v>
      </c>
    </row>
    <row r="28" spans="1:7" s="50" customFormat="1" ht="12.75" x14ac:dyDescent="0.2">
      <c r="A28" s="285"/>
      <c r="B28" s="134"/>
      <c r="C28" s="77" t="s">
        <v>66</v>
      </c>
      <c r="D28" s="77" t="s">
        <v>120</v>
      </c>
      <c r="E28" s="74"/>
      <c r="F28" s="155" t="s">
        <v>145</v>
      </c>
      <c r="G28" s="572">
        <v>1.6E-2</v>
      </c>
    </row>
    <row r="29" spans="1:7" s="50" customFormat="1" ht="12.75" x14ac:dyDescent="0.2">
      <c r="A29" s="539"/>
      <c r="B29" s="70"/>
      <c r="C29" s="55"/>
      <c r="D29" s="55"/>
      <c r="E29" s="55"/>
      <c r="F29" s="110"/>
      <c r="G29" s="570"/>
    </row>
    <row r="30" spans="1:7" s="50" customFormat="1" ht="12.75" x14ac:dyDescent="0.2">
      <c r="A30" s="285" t="s">
        <v>148</v>
      </c>
      <c r="B30" s="134">
        <v>40033</v>
      </c>
      <c r="C30" s="77">
        <v>1225</v>
      </c>
      <c r="D30" s="77" t="s">
        <v>120</v>
      </c>
      <c r="E30" s="55"/>
      <c r="F30" s="155" t="s">
        <v>137</v>
      </c>
      <c r="G30" s="572">
        <v>0.108</v>
      </c>
    </row>
    <row r="31" spans="1:7" s="50" customFormat="1" ht="12.75" x14ac:dyDescent="0.2">
      <c r="A31" s="573"/>
      <c r="B31" s="72"/>
      <c r="C31" s="13"/>
      <c r="D31" s="113" t="s">
        <v>120</v>
      </c>
      <c r="E31" s="13"/>
      <c r="F31" s="114" t="s">
        <v>145</v>
      </c>
      <c r="G31" s="574">
        <v>2E-3</v>
      </c>
    </row>
    <row r="32" spans="1:7" s="50" customFormat="1" ht="12.75" x14ac:dyDescent="0.2">
      <c r="B32" s="51"/>
      <c r="E32" s="74"/>
    </row>
    <row r="33" spans="1:25" s="50" customFormat="1" ht="24.75" customHeight="1" x14ac:dyDescent="0.2">
      <c r="A33" s="810"/>
      <c r="B33" s="810"/>
      <c r="C33" s="810"/>
      <c r="D33" s="810"/>
      <c r="E33" s="810"/>
      <c r="F33" s="810"/>
      <c r="G33" s="810"/>
      <c r="H33" s="115"/>
      <c r="I33" s="115"/>
      <c r="J33" s="115"/>
      <c r="K33" s="115"/>
      <c r="L33" s="115"/>
      <c r="M33" s="115"/>
      <c r="N33" s="115"/>
      <c r="O33" s="115"/>
      <c r="P33" s="115"/>
      <c r="Q33" s="115"/>
      <c r="R33" s="115"/>
      <c r="S33" s="115"/>
      <c r="T33" s="115"/>
      <c r="U33" s="115"/>
      <c r="V33" s="115"/>
      <c r="W33" s="115"/>
      <c r="X33" s="115"/>
      <c r="Y33" s="115"/>
    </row>
    <row r="34" spans="1:25" s="50" customFormat="1" ht="27.75" customHeight="1" x14ac:dyDescent="0.2">
      <c r="A34" s="803"/>
      <c r="B34" s="803"/>
      <c r="C34" s="803"/>
      <c r="D34" s="803"/>
      <c r="E34" s="803"/>
      <c r="F34" s="803"/>
      <c r="G34" s="803"/>
      <c r="I34" s="116"/>
      <c r="J34" s="117"/>
      <c r="L34" s="58"/>
      <c r="M34" s="58"/>
      <c r="N34" s="58"/>
      <c r="O34" s="58"/>
      <c r="P34" s="58"/>
      <c r="R34" s="58"/>
      <c r="S34" s="58"/>
      <c r="T34" s="58"/>
    </row>
  </sheetData>
  <mergeCells count="6">
    <mergeCell ref="A1:O1"/>
    <mergeCell ref="A34:G34"/>
    <mergeCell ref="A7:G7"/>
    <mergeCell ref="A13:G13"/>
    <mergeCell ref="A33:G33"/>
    <mergeCell ref="A3:O3"/>
  </mergeCells>
  <phoneticPr fontId="0"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8"/>
  <sheetViews>
    <sheetView workbookViewId="0">
      <selection activeCell="H11" sqref="H11"/>
    </sheetView>
  </sheetViews>
  <sheetFormatPr defaultRowHeight="15" x14ac:dyDescent="0.25"/>
  <cols>
    <col min="1" max="1" width="10.85546875" style="118" customWidth="1"/>
    <col min="2" max="2" width="8.7109375" style="119" customWidth="1"/>
    <col min="3" max="3" width="6.7109375" style="99" customWidth="1"/>
    <col min="4" max="4" width="8" style="99" customWidth="1"/>
    <col min="5" max="5" width="1.140625" customWidth="1"/>
    <col min="6" max="6" width="8.85546875" style="99" customWidth="1"/>
    <col min="7" max="7" width="10.140625" style="99" customWidth="1"/>
    <col min="8" max="8" width="10.42578125" style="99" customWidth="1"/>
    <col min="9" max="9" width="10.140625" style="99" customWidth="1"/>
    <col min="10" max="10" width="10.85546875" style="99" customWidth="1"/>
  </cols>
  <sheetData>
    <row r="1" spans="1:15" ht="39" customHeight="1" x14ac:dyDescent="0.25">
      <c r="A1" s="679" t="s">
        <v>334</v>
      </c>
      <c r="B1" s="679"/>
      <c r="C1" s="679"/>
      <c r="D1" s="679"/>
      <c r="E1" s="679"/>
      <c r="F1" s="679"/>
      <c r="G1" s="679"/>
      <c r="H1" s="679"/>
      <c r="I1" s="679"/>
      <c r="J1" s="679"/>
      <c r="K1" s="679"/>
      <c r="L1" s="679"/>
      <c r="M1" s="679"/>
      <c r="N1" s="679"/>
      <c r="O1" s="679"/>
    </row>
    <row r="2" spans="1:15" ht="13.5" customHeight="1" x14ac:dyDescent="0.25">
      <c r="A2" s="293"/>
      <c r="B2" s="293"/>
      <c r="C2" s="293"/>
      <c r="D2" s="293"/>
      <c r="E2" s="293"/>
      <c r="F2" s="293"/>
      <c r="G2" s="293"/>
      <c r="H2" s="293"/>
      <c r="I2" s="293"/>
      <c r="J2" s="293"/>
      <c r="K2" s="293"/>
      <c r="L2" s="293"/>
      <c r="M2" s="293"/>
      <c r="N2" s="293"/>
      <c r="O2" s="293"/>
    </row>
    <row r="3" spans="1:15" ht="66" customHeight="1" x14ac:dyDescent="0.25">
      <c r="A3" s="812" t="s">
        <v>385</v>
      </c>
      <c r="B3" s="812"/>
      <c r="C3" s="812"/>
      <c r="D3" s="812"/>
      <c r="E3" s="812"/>
      <c r="F3" s="812"/>
      <c r="G3" s="812"/>
      <c r="H3" s="812"/>
      <c r="I3" s="812"/>
      <c r="J3" s="812"/>
      <c r="K3" s="695"/>
    </row>
    <row r="5" spans="1:15" x14ac:dyDescent="0.25">
      <c r="F5" s="699" t="s">
        <v>114</v>
      </c>
      <c r="G5" s="699"/>
      <c r="H5" s="699"/>
      <c r="I5" s="699"/>
      <c r="J5" s="699"/>
    </row>
    <row r="6" spans="1:15" s="50" customFormat="1" ht="39.75" x14ac:dyDescent="0.25">
      <c r="A6" s="120" t="s">
        <v>11</v>
      </c>
      <c r="B6" s="121" t="s">
        <v>149</v>
      </c>
      <c r="C6" s="120" t="s">
        <v>150</v>
      </c>
      <c r="D6" s="120" t="s">
        <v>151</v>
      </c>
      <c r="E6" s="48"/>
      <c r="F6" s="120" t="s">
        <v>152</v>
      </c>
      <c r="G6" s="120" t="s">
        <v>153</v>
      </c>
      <c r="H6" s="120" t="s">
        <v>154</v>
      </c>
      <c r="I6" s="120" t="s">
        <v>155</v>
      </c>
      <c r="J6" s="120" t="s">
        <v>156</v>
      </c>
    </row>
    <row r="7" spans="1:15" s="50" customFormat="1" ht="12.75" x14ac:dyDescent="0.2">
      <c r="A7" s="122"/>
      <c r="B7" s="123"/>
      <c r="C7" s="124"/>
      <c r="D7" s="124"/>
      <c r="F7" s="58"/>
      <c r="G7" s="58"/>
      <c r="H7" s="58"/>
      <c r="I7" s="58"/>
      <c r="J7" s="58"/>
    </row>
    <row r="8" spans="1:15" s="50" customFormat="1" ht="12.75" x14ac:dyDescent="0.2">
      <c r="A8" s="811" t="s">
        <v>21</v>
      </c>
      <c r="B8" s="795"/>
      <c r="C8" s="795"/>
      <c r="D8" s="795"/>
      <c r="E8" s="795"/>
      <c r="F8" s="795"/>
      <c r="G8" s="795"/>
      <c r="H8" s="795"/>
      <c r="I8" s="795"/>
      <c r="J8" s="795"/>
    </row>
    <row r="9" spans="1:15" s="50" customFormat="1" ht="12.75" x14ac:dyDescent="0.2">
      <c r="A9" s="64" t="s">
        <v>94</v>
      </c>
      <c r="B9" s="112">
        <v>39673</v>
      </c>
      <c r="C9" s="58">
        <v>1130</v>
      </c>
      <c r="D9" s="58" t="s">
        <v>157</v>
      </c>
      <c r="F9" s="117">
        <v>26.949000000000002</v>
      </c>
      <c r="G9" s="117">
        <v>2.3610000000000002</v>
      </c>
      <c r="H9" s="117">
        <v>7.0000000000000001E-3</v>
      </c>
      <c r="I9" s="117">
        <v>4.0000000000000001E-3</v>
      </c>
      <c r="J9" s="117">
        <v>3.2719999999999998</v>
      </c>
    </row>
    <row r="10" spans="1:15" s="50" customFormat="1" ht="12.75" x14ac:dyDescent="0.2">
      <c r="A10" s="64" t="s">
        <v>66</v>
      </c>
      <c r="B10" s="112"/>
      <c r="C10" s="58" t="s">
        <v>158</v>
      </c>
      <c r="D10" s="58" t="s">
        <v>159</v>
      </c>
      <c r="F10" s="117">
        <v>27.673999999999999</v>
      </c>
      <c r="G10" s="117">
        <v>2.3340000000000001</v>
      </c>
      <c r="H10" s="117">
        <v>8.9999999999999993E-3</v>
      </c>
      <c r="I10" s="117">
        <v>4.0000000000000001E-3</v>
      </c>
      <c r="J10" s="117">
        <v>3.1459999999999999</v>
      </c>
    </row>
    <row r="11" spans="1:15" s="243" customFormat="1" ht="12.75" x14ac:dyDescent="0.2">
      <c r="A11" s="125" t="s">
        <v>18</v>
      </c>
      <c r="B11" s="575"/>
      <c r="C11" s="252"/>
      <c r="D11" s="252"/>
      <c r="F11" s="576">
        <v>27.312000000000001</v>
      </c>
      <c r="G11" s="576">
        <v>2.3479999999999999</v>
      </c>
      <c r="H11" s="576">
        <v>8.0000000000000002E-3</v>
      </c>
      <c r="I11" s="576">
        <v>4.0000000000000001E-3</v>
      </c>
      <c r="J11" s="576">
        <v>3.2090000000000001</v>
      </c>
    </row>
    <row r="12" spans="1:15" s="243" customFormat="1" ht="12.75" x14ac:dyDescent="0.2">
      <c r="A12" s="125" t="s">
        <v>160</v>
      </c>
      <c r="B12" s="575"/>
      <c r="C12" s="252"/>
      <c r="D12" s="252"/>
      <c r="F12" s="253">
        <v>2.7</v>
      </c>
      <c r="G12" s="253">
        <v>1.2</v>
      </c>
      <c r="H12" s="253">
        <v>25</v>
      </c>
      <c r="I12" s="253" t="s">
        <v>24</v>
      </c>
      <c r="J12" s="253">
        <v>3.9</v>
      </c>
    </row>
    <row r="13" spans="1:15" s="50" customFormat="1" ht="12.75" x14ac:dyDescent="0.2">
      <c r="A13" s="126"/>
      <c r="B13" s="127"/>
      <c r="C13" s="127"/>
      <c r="D13" s="127"/>
      <c r="E13" s="127"/>
      <c r="F13" s="127"/>
      <c r="G13" s="127"/>
      <c r="H13" s="127"/>
      <c r="I13" s="127"/>
      <c r="J13" s="127"/>
    </row>
    <row r="14" spans="1:15" s="50" customFormat="1" ht="12.75" x14ac:dyDescent="0.2">
      <c r="A14" s="64" t="s">
        <v>97</v>
      </c>
      <c r="B14" s="112">
        <v>39675</v>
      </c>
      <c r="C14" s="58" t="s">
        <v>161</v>
      </c>
      <c r="D14" s="58" t="s">
        <v>157</v>
      </c>
      <c r="F14" s="117">
        <v>20.925000000000001</v>
      </c>
      <c r="G14" s="117">
        <v>2.2919999999999998</v>
      </c>
      <c r="H14" s="117">
        <v>6.0000000000000001E-3</v>
      </c>
      <c r="I14" s="117">
        <v>6.0000000000000001E-3</v>
      </c>
      <c r="J14" s="117">
        <v>0.95899999999999996</v>
      </c>
    </row>
    <row r="15" spans="1:15" s="50" customFormat="1" ht="12.75" x14ac:dyDescent="0.2">
      <c r="A15" s="64" t="s">
        <v>66</v>
      </c>
      <c r="B15" s="112">
        <v>39675</v>
      </c>
      <c r="C15" s="58" t="s">
        <v>162</v>
      </c>
      <c r="D15" s="58" t="s">
        <v>159</v>
      </c>
      <c r="F15" s="117">
        <v>26.274000000000001</v>
      </c>
      <c r="G15" s="117">
        <v>2.2989999999999999</v>
      </c>
      <c r="H15" s="117">
        <v>6.0000000000000001E-3</v>
      </c>
      <c r="I15" s="117">
        <v>6.0000000000000001E-3</v>
      </c>
      <c r="J15" s="117">
        <v>0.82799999999999996</v>
      </c>
    </row>
    <row r="16" spans="1:15" s="243" customFormat="1" ht="12.75" x14ac:dyDescent="0.2">
      <c r="A16" s="125" t="s">
        <v>18</v>
      </c>
      <c r="B16" s="575"/>
      <c r="C16" s="252"/>
      <c r="D16" s="252"/>
      <c r="F16" s="576">
        <v>23.6</v>
      </c>
      <c r="G16" s="576">
        <v>2.2959999999999998</v>
      </c>
      <c r="H16" s="576">
        <v>6.0000000000000001E-3</v>
      </c>
      <c r="I16" s="576">
        <v>6.0000000000000001E-3</v>
      </c>
      <c r="J16" s="576">
        <v>0.89400000000000002</v>
      </c>
    </row>
    <row r="17" spans="1:16" s="243" customFormat="1" ht="12.75" x14ac:dyDescent="0.2">
      <c r="A17" s="125" t="s">
        <v>160</v>
      </c>
      <c r="B17" s="575"/>
      <c r="C17" s="252"/>
      <c r="D17" s="252"/>
      <c r="F17" s="253">
        <v>22.7</v>
      </c>
      <c r="G17" s="253">
        <v>0.3</v>
      </c>
      <c r="H17" s="253" t="s">
        <v>24</v>
      </c>
      <c r="I17" s="253" t="s">
        <v>24</v>
      </c>
      <c r="J17" s="253">
        <v>14.7</v>
      </c>
    </row>
    <row r="18" spans="1:16" s="50" customFormat="1" ht="12.75" x14ac:dyDescent="0.2">
      <c r="A18" s="64"/>
      <c r="B18" s="112"/>
      <c r="C18" s="58"/>
      <c r="D18" s="58"/>
      <c r="F18" s="58"/>
      <c r="G18" s="58"/>
      <c r="H18" s="58"/>
      <c r="I18" s="58"/>
      <c r="J18" s="58"/>
    </row>
    <row r="19" spans="1:16" s="50" customFormat="1" ht="12.75" x14ac:dyDescent="0.2">
      <c r="A19" s="64"/>
      <c r="B19" s="112"/>
      <c r="C19" s="58" t="s">
        <v>163</v>
      </c>
      <c r="D19" s="58" t="s">
        <v>164</v>
      </c>
      <c r="F19" s="117">
        <v>17.27</v>
      </c>
      <c r="G19" s="117">
        <v>3.7210000000000001</v>
      </c>
      <c r="H19" s="117">
        <v>0.01</v>
      </c>
      <c r="I19" s="117">
        <v>0.01</v>
      </c>
      <c r="J19" s="117">
        <v>1.8859999999999999</v>
      </c>
    </row>
    <row r="20" spans="1:16" s="50" customFormat="1" ht="12.75" x14ac:dyDescent="0.2">
      <c r="A20" s="64"/>
      <c r="B20" s="112"/>
      <c r="C20" s="58" t="s">
        <v>165</v>
      </c>
      <c r="D20" s="58" t="s">
        <v>166</v>
      </c>
      <c r="F20" s="117">
        <v>17.268000000000001</v>
      </c>
      <c r="G20" s="117">
        <v>3.61</v>
      </c>
      <c r="H20" s="117">
        <v>8.9999999999999993E-3</v>
      </c>
      <c r="I20" s="117">
        <v>8.9999999999999993E-3</v>
      </c>
      <c r="J20" s="117">
        <v>1.6439999999999999</v>
      </c>
    </row>
    <row r="21" spans="1:16" s="243" customFormat="1" ht="12.75" x14ac:dyDescent="0.2">
      <c r="A21" s="125" t="s">
        <v>18</v>
      </c>
      <c r="B21" s="575"/>
      <c r="C21" s="252"/>
      <c r="D21" s="252"/>
      <c r="F21" s="576">
        <v>17.268999999999998</v>
      </c>
      <c r="G21" s="576">
        <v>3.6659999999999999</v>
      </c>
      <c r="H21" s="576">
        <v>0.01</v>
      </c>
      <c r="I21" s="576">
        <v>0.01</v>
      </c>
      <c r="J21" s="576">
        <v>1.7649999999999999</v>
      </c>
    </row>
    <row r="22" spans="1:16" s="243" customFormat="1" ht="12.75" x14ac:dyDescent="0.2">
      <c r="A22" s="125" t="s">
        <v>160</v>
      </c>
      <c r="B22" s="575"/>
      <c r="C22" s="252"/>
      <c r="D22" s="252"/>
      <c r="F22" s="253" t="s">
        <v>167</v>
      </c>
      <c r="G22" s="253">
        <v>3</v>
      </c>
      <c r="H22" s="253">
        <v>10.5</v>
      </c>
      <c r="I22" s="253">
        <v>10.5</v>
      </c>
      <c r="J22" s="253">
        <v>13.7</v>
      </c>
    </row>
    <row r="23" spans="1:16" s="50" customFormat="1" ht="12.75" x14ac:dyDescent="0.2">
      <c r="A23" s="126"/>
      <c r="B23" s="127"/>
      <c r="C23" s="127"/>
      <c r="D23" s="127"/>
      <c r="E23" s="127"/>
      <c r="F23" s="127"/>
      <c r="G23" s="127"/>
      <c r="H23" s="127"/>
      <c r="I23" s="127"/>
      <c r="J23" s="127"/>
    </row>
    <row r="24" spans="1:16" s="50" customFormat="1" x14ac:dyDescent="0.25">
      <c r="A24" s="285" t="s">
        <v>321</v>
      </c>
      <c r="B24" s="286">
        <v>39674</v>
      </c>
      <c r="C24" s="74">
        <v>1400</v>
      </c>
      <c r="D24" s="58" t="s">
        <v>157</v>
      </c>
      <c r="E24" s="127"/>
      <c r="F24" s="288">
        <v>40.401599231400013</v>
      </c>
      <c r="G24" s="288">
        <v>4.8913433112058531</v>
      </c>
      <c r="H24" s="289">
        <v>5.0428799999999996E-3</v>
      </c>
      <c r="I24" s="289">
        <v>5.0428799999999996E-3</v>
      </c>
      <c r="J24" s="288">
        <v>1.0281236505365856</v>
      </c>
    </row>
    <row r="25" spans="1:16" s="50" customFormat="1" x14ac:dyDescent="0.25">
      <c r="A25" s="287"/>
      <c r="B25" s="286"/>
      <c r="C25" s="74">
        <v>1401</v>
      </c>
      <c r="D25" s="58" t="s">
        <v>159</v>
      </c>
      <c r="E25" s="127"/>
      <c r="F25" s="288">
        <v>42.34866425460001</v>
      </c>
      <c r="G25" s="288">
        <v>4.9013769614458536</v>
      </c>
      <c r="H25" s="289">
        <v>4.3424800000000001E-3</v>
      </c>
      <c r="I25" s="289">
        <v>4.3424800000000001E-3</v>
      </c>
      <c r="J25" s="288">
        <v>1.0329334485365853</v>
      </c>
    </row>
    <row r="26" spans="1:16" s="243" customFormat="1" ht="12.75" x14ac:dyDescent="0.2">
      <c r="A26" s="125" t="s">
        <v>18</v>
      </c>
      <c r="B26" s="577"/>
      <c r="C26" s="578"/>
      <c r="D26" s="252"/>
      <c r="E26" s="127"/>
      <c r="F26" s="579">
        <v>41.375</v>
      </c>
      <c r="G26" s="579">
        <v>4.8959999999999999</v>
      </c>
      <c r="H26" s="579">
        <v>5.0000000000000001E-3</v>
      </c>
      <c r="I26" s="579">
        <v>5.0000000000000001E-3</v>
      </c>
      <c r="J26" s="579">
        <v>1.0309999999999999</v>
      </c>
      <c r="L26" s="580" t="s">
        <v>66</v>
      </c>
      <c r="M26" s="580"/>
      <c r="N26" s="580"/>
      <c r="O26" s="580"/>
      <c r="P26" s="580"/>
    </row>
    <row r="27" spans="1:16" s="243" customFormat="1" ht="12.75" x14ac:dyDescent="0.2">
      <c r="A27" s="125" t="s">
        <v>160</v>
      </c>
      <c r="B27" s="127"/>
      <c r="C27" s="127"/>
      <c r="D27" s="127"/>
      <c r="E27" s="127"/>
      <c r="F27" s="127">
        <v>4.7</v>
      </c>
      <c r="G27" s="127">
        <v>0.2</v>
      </c>
      <c r="H27" s="127">
        <v>14.9</v>
      </c>
      <c r="I27" s="127">
        <v>14.9</v>
      </c>
      <c r="J27" s="127">
        <v>0.5</v>
      </c>
    </row>
    <row r="28" spans="1:16" s="50" customFormat="1" ht="12.75" x14ac:dyDescent="0.2">
      <c r="A28" s="126"/>
      <c r="B28" s="127"/>
      <c r="C28" s="127"/>
      <c r="D28" s="127"/>
      <c r="E28" s="127"/>
      <c r="F28" s="127"/>
      <c r="G28" s="127"/>
      <c r="H28" s="127"/>
      <c r="I28" s="127"/>
      <c r="J28" s="127"/>
    </row>
    <row r="29" spans="1:16" s="50" customFormat="1" ht="12.75" x14ac:dyDescent="0.2">
      <c r="A29" s="64" t="s">
        <v>99</v>
      </c>
      <c r="B29" s="112">
        <v>39675</v>
      </c>
      <c r="C29" s="58" t="s">
        <v>168</v>
      </c>
      <c r="D29" s="58" t="s">
        <v>157</v>
      </c>
      <c r="F29" s="117">
        <v>29.181000000000001</v>
      </c>
      <c r="G29" s="117">
        <v>0.75</v>
      </c>
      <c r="H29" s="117">
        <v>1.0999999999999999E-2</v>
      </c>
      <c r="I29" s="117">
        <v>8.0000000000000002E-3</v>
      </c>
      <c r="J29" s="117">
        <v>1.129</v>
      </c>
    </row>
    <row r="30" spans="1:16" s="50" customFormat="1" ht="12.75" x14ac:dyDescent="0.2">
      <c r="A30" s="64"/>
      <c r="B30" s="112"/>
      <c r="C30" s="58" t="s">
        <v>169</v>
      </c>
      <c r="D30" s="27" t="s">
        <v>159</v>
      </c>
      <c r="F30" s="117">
        <v>29.42</v>
      </c>
      <c r="G30" s="117">
        <v>0.74299999999999999</v>
      </c>
      <c r="H30" s="117">
        <v>1.0999999999999999E-2</v>
      </c>
      <c r="I30" s="117">
        <v>8.0000000000000002E-3</v>
      </c>
      <c r="J30" s="117">
        <v>0.96899999999999997</v>
      </c>
    </row>
    <row r="31" spans="1:16" s="243" customFormat="1" ht="12.75" x14ac:dyDescent="0.2">
      <c r="A31" s="125" t="s">
        <v>18</v>
      </c>
      <c r="B31" s="575"/>
      <c r="C31" s="252"/>
      <c r="D31" s="252"/>
      <c r="F31" s="576">
        <v>29.300999999999998</v>
      </c>
      <c r="G31" s="576">
        <v>0.747</v>
      </c>
      <c r="H31" s="576">
        <v>1.0999999999999999E-2</v>
      </c>
      <c r="I31" s="576">
        <v>8.0000000000000002E-3</v>
      </c>
      <c r="J31" s="576">
        <v>1.0489999999999999</v>
      </c>
    </row>
    <row r="32" spans="1:16" s="243" customFormat="1" ht="12.75" x14ac:dyDescent="0.2">
      <c r="A32" s="125" t="s">
        <v>160</v>
      </c>
      <c r="B32" s="575"/>
      <c r="C32" s="252"/>
      <c r="D32" s="252"/>
      <c r="F32" s="253">
        <v>0.8</v>
      </c>
      <c r="G32" s="253">
        <v>0.9</v>
      </c>
      <c r="H32" s="253" t="s">
        <v>24</v>
      </c>
      <c r="I32" s="253" t="s">
        <v>24</v>
      </c>
      <c r="J32" s="253">
        <v>15.3</v>
      </c>
    </row>
    <row r="33" spans="1:10" s="50" customFormat="1" ht="12.75" x14ac:dyDescent="0.2">
      <c r="A33" s="64"/>
      <c r="B33" s="112"/>
      <c r="C33" s="58"/>
      <c r="D33" s="58"/>
      <c r="F33" s="58"/>
      <c r="G33" s="58"/>
      <c r="H33" s="58"/>
      <c r="I33" s="58"/>
      <c r="J33" s="58"/>
    </row>
    <row r="34" spans="1:10" s="50" customFormat="1" ht="12.75" x14ac:dyDescent="0.2">
      <c r="A34" s="64"/>
      <c r="B34" s="112"/>
      <c r="C34" s="58" t="s">
        <v>170</v>
      </c>
      <c r="D34" s="27" t="s">
        <v>164</v>
      </c>
      <c r="F34" s="117">
        <v>29.902000000000001</v>
      </c>
      <c r="G34" s="117">
        <v>1.133</v>
      </c>
      <c r="H34" s="117">
        <v>6.0000000000000001E-3</v>
      </c>
      <c r="I34" s="117">
        <v>6.0000000000000001E-3</v>
      </c>
      <c r="J34" s="117">
        <v>1.627</v>
      </c>
    </row>
    <row r="35" spans="1:10" s="50" customFormat="1" ht="12.75" x14ac:dyDescent="0.2">
      <c r="A35" s="64" t="s">
        <v>66</v>
      </c>
      <c r="B35" s="112"/>
      <c r="C35" s="58" t="s">
        <v>171</v>
      </c>
      <c r="D35" s="58" t="s">
        <v>166</v>
      </c>
      <c r="F35" s="117">
        <v>34.271999999999998</v>
      </c>
      <c r="G35" s="117">
        <v>1.1479999999999999</v>
      </c>
      <c r="H35" s="117">
        <v>6.0000000000000001E-3</v>
      </c>
      <c r="I35" s="117">
        <v>6.0000000000000001E-3</v>
      </c>
      <c r="J35" s="117">
        <v>1.6020000000000001</v>
      </c>
    </row>
    <row r="36" spans="1:10" s="243" customFormat="1" ht="12.75" x14ac:dyDescent="0.2">
      <c r="A36" s="125" t="s">
        <v>18</v>
      </c>
      <c r="B36" s="575"/>
      <c r="C36" s="252"/>
      <c r="D36" s="252"/>
      <c r="F36" s="576">
        <v>32.087000000000003</v>
      </c>
      <c r="G36" s="576">
        <v>1.141</v>
      </c>
      <c r="H36" s="576">
        <v>6.0000000000000001E-3</v>
      </c>
      <c r="I36" s="576">
        <v>6.0000000000000001E-3</v>
      </c>
      <c r="J36" s="576">
        <v>1.615</v>
      </c>
    </row>
    <row r="37" spans="1:10" s="243" customFormat="1" ht="12.75" x14ac:dyDescent="0.2">
      <c r="A37" s="125" t="s">
        <v>160</v>
      </c>
      <c r="B37" s="575"/>
      <c r="C37" s="252"/>
      <c r="D37" s="252"/>
      <c r="F37" s="253">
        <v>13.6</v>
      </c>
      <c r="G37" s="253">
        <v>1.3</v>
      </c>
      <c r="H37" s="253" t="s">
        <v>24</v>
      </c>
      <c r="I37" s="253" t="s">
        <v>24</v>
      </c>
      <c r="J37" s="253">
        <v>1.5</v>
      </c>
    </row>
    <row r="38" spans="1:10" s="50" customFormat="1" ht="12.75" x14ac:dyDescent="0.2">
      <c r="A38" s="64"/>
      <c r="B38" s="112"/>
      <c r="C38" s="58"/>
      <c r="D38" s="58"/>
      <c r="F38" s="58"/>
      <c r="G38" s="58"/>
      <c r="H38" s="58"/>
      <c r="I38" s="58"/>
      <c r="J38" s="58"/>
    </row>
    <row r="39" spans="1:10" s="50" customFormat="1" ht="12.75" x14ac:dyDescent="0.2">
      <c r="A39" s="64" t="s">
        <v>100</v>
      </c>
      <c r="B39" s="112">
        <v>39678</v>
      </c>
      <c r="C39" s="58" t="s">
        <v>172</v>
      </c>
      <c r="D39" s="58" t="s">
        <v>157</v>
      </c>
      <c r="F39" s="117">
        <v>39.456000000000003</v>
      </c>
      <c r="G39" s="117">
        <v>4.6289999999999996</v>
      </c>
      <c r="H39" s="117">
        <v>1.4999999999999999E-2</v>
      </c>
      <c r="I39" s="117">
        <v>5.0000000000000001E-3</v>
      </c>
      <c r="J39" s="117">
        <v>7.9349999999999996</v>
      </c>
    </row>
    <row r="40" spans="1:10" s="50" customFormat="1" ht="12.75" x14ac:dyDescent="0.2">
      <c r="A40" s="64" t="s">
        <v>66</v>
      </c>
      <c r="B40" s="112"/>
      <c r="C40" s="58" t="s">
        <v>173</v>
      </c>
      <c r="D40" s="58" t="s">
        <v>159</v>
      </c>
      <c r="F40" s="117">
        <v>37.656999999999996</v>
      </c>
      <c r="G40" s="117">
        <v>4.8550000000000004</v>
      </c>
      <c r="H40" s="117">
        <v>5.0000000000000001E-3</v>
      </c>
      <c r="I40" s="117">
        <v>5.0000000000000001E-3</v>
      </c>
      <c r="J40" s="117">
        <v>7.4480000000000004</v>
      </c>
    </row>
    <row r="41" spans="1:10" s="243" customFormat="1" ht="12.75" x14ac:dyDescent="0.2">
      <c r="A41" s="125" t="s">
        <v>18</v>
      </c>
      <c r="B41" s="575"/>
      <c r="C41" s="252"/>
      <c r="D41" s="252"/>
      <c r="F41" s="576">
        <v>38.557000000000002</v>
      </c>
      <c r="G41" s="576">
        <v>4.742</v>
      </c>
      <c r="H41" s="576">
        <v>0.01</v>
      </c>
      <c r="I41" s="576">
        <v>5.0000000000000001E-3</v>
      </c>
      <c r="J41" s="576">
        <v>7.6920000000000002</v>
      </c>
    </row>
    <row r="42" spans="1:10" s="243" customFormat="1" ht="12.75" x14ac:dyDescent="0.2">
      <c r="A42" s="125" t="s">
        <v>160</v>
      </c>
      <c r="B42" s="575"/>
      <c r="C42" s="252"/>
      <c r="D42" s="252"/>
      <c r="F42" s="253">
        <v>4.7</v>
      </c>
      <c r="G42" s="253">
        <v>4.8</v>
      </c>
      <c r="H42" s="253">
        <v>100</v>
      </c>
      <c r="I42" s="253" t="s">
        <v>24</v>
      </c>
      <c r="J42" s="253">
        <v>6.3</v>
      </c>
    </row>
    <row r="43" spans="1:10" s="50" customFormat="1" ht="12.75" x14ac:dyDescent="0.2">
      <c r="A43" s="125"/>
      <c r="B43" s="112"/>
      <c r="C43" s="58"/>
      <c r="D43" s="58"/>
      <c r="F43" s="60"/>
      <c r="G43" s="60"/>
      <c r="H43" s="60"/>
      <c r="I43" s="60"/>
      <c r="J43" s="60"/>
    </row>
    <row r="44" spans="1:10" s="50" customFormat="1" ht="12.75" x14ac:dyDescent="0.2">
      <c r="B44" s="112">
        <v>39678</v>
      </c>
      <c r="C44" s="58" t="s">
        <v>174</v>
      </c>
      <c r="D44" s="58" t="s">
        <v>164</v>
      </c>
      <c r="F44" s="117">
        <v>31.576000000000001</v>
      </c>
      <c r="G44" s="117">
        <v>1.492</v>
      </c>
      <c r="H44" s="117">
        <v>4.0000000000000001E-3</v>
      </c>
      <c r="I44" s="117">
        <v>4.0000000000000001E-3</v>
      </c>
      <c r="J44" s="117">
        <v>1.7809999999999999</v>
      </c>
    </row>
    <row r="45" spans="1:10" s="50" customFormat="1" ht="12.75" x14ac:dyDescent="0.2">
      <c r="B45" s="112"/>
      <c r="C45" s="58" t="s">
        <v>175</v>
      </c>
      <c r="D45" s="58" t="s">
        <v>166</v>
      </c>
      <c r="F45" s="117">
        <v>29.393999999999998</v>
      </c>
      <c r="G45" s="117">
        <v>1.532</v>
      </c>
      <c r="H45" s="117">
        <v>5.0000000000000001E-3</v>
      </c>
      <c r="I45" s="117">
        <v>4.0000000000000001E-3</v>
      </c>
      <c r="J45" s="117">
        <v>2.0699999999999998</v>
      </c>
    </row>
    <row r="46" spans="1:10" s="243" customFormat="1" ht="12.75" x14ac:dyDescent="0.2">
      <c r="A46" s="125" t="s">
        <v>18</v>
      </c>
      <c r="B46" s="575"/>
      <c r="C46" s="252"/>
      <c r="D46" s="252"/>
      <c r="F46" s="576">
        <v>30.484999999999999</v>
      </c>
      <c r="G46" s="576">
        <v>1.512</v>
      </c>
      <c r="H46" s="576">
        <v>5.0000000000000001E-3</v>
      </c>
      <c r="I46" s="576">
        <v>4.0000000000000001E-3</v>
      </c>
      <c r="J46" s="576">
        <v>1.9259999999999999</v>
      </c>
    </row>
    <row r="47" spans="1:10" s="243" customFormat="1" ht="12.75" x14ac:dyDescent="0.2">
      <c r="A47" s="125" t="s">
        <v>160</v>
      </c>
      <c r="B47" s="575"/>
      <c r="C47" s="252"/>
      <c r="D47" s="252"/>
      <c r="F47" s="253">
        <v>7.2</v>
      </c>
      <c r="G47" s="253">
        <v>2.6</v>
      </c>
      <c r="H47" s="253">
        <v>22.2</v>
      </c>
      <c r="I47" s="253" t="s">
        <v>24</v>
      </c>
      <c r="J47" s="253">
        <v>15</v>
      </c>
    </row>
    <row r="48" spans="1:10" s="50" customFormat="1" ht="12.75" x14ac:dyDescent="0.2">
      <c r="A48" s="64"/>
      <c r="B48" s="112"/>
      <c r="C48" s="58"/>
      <c r="D48" s="58"/>
      <c r="F48" s="58"/>
      <c r="G48" s="58"/>
      <c r="H48" s="58"/>
      <c r="I48" s="58"/>
      <c r="J48" s="58"/>
    </row>
    <row r="49" spans="1:10" s="50" customFormat="1" ht="12.75" x14ac:dyDescent="0.2">
      <c r="A49" s="811" t="s">
        <v>35</v>
      </c>
      <c r="B49" s="795"/>
      <c r="C49" s="795"/>
      <c r="D49" s="795"/>
      <c r="E49" s="795"/>
      <c r="F49" s="795"/>
      <c r="G49" s="795"/>
      <c r="H49" s="795"/>
      <c r="I49" s="795"/>
      <c r="J49" s="795"/>
    </row>
    <row r="50" spans="1:10" s="50" customFormat="1" ht="12.75" x14ac:dyDescent="0.2">
      <c r="A50" s="64" t="s">
        <v>97</v>
      </c>
      <c r="B50" s="112">
        <v>39848</v>
      </c>
      <c r="C50" s="58">
        <v>1400</v>
      </c>
      <c r="D50" s="58" t="s">
        <v>157</v>
      </c>
      <c r="F50" s="117">
        <v>27.094000000000001</v>
      </c>
      <c r="G50" s="117">
        <v>2.581</v>
      </c>
      <c r="H50" s="117">
        <v>1.2E-2</v>
      </c>
      <c r="I50" s="117">
        <v>3.0000000000000001E-3</v>
      </c>
      <c r="J50" s="117">
        <v>1.01</v>
      </c>
    </row>
    <row r="51" spans="1:10" s="50" customFormat="1" ht="12.75" x14ac:dyDescent="0.2">
      <c r="A51" s="64" t="s">
        <v>66</v>
      </c>
      <c r="B51" s="112"/>
      <c r="C51" s="58"/>
      <c r="D51" s="58" t="s">
        <v>159</v>
      </c>
      <c r="F51" s="117">
        <v>26.981000000000002</v>
      </c>
      <c r="G51" s="117">
        <v>2.5710000000000002</v>
      </c>
      <c r="H51" s="117">
        <v>1.7000000000000001E-2</v>
      </c>
      <c r="I51" s="117">
        <v>4.0000000000000001E-3</v>
      </c>
      <c r="J51" s="117">
        <v>0.98299999999999998</v>
      </c>
    </row>
    <row r="52" spans="1:10" s="243" customFormat="1" ht="12.75" x14ac:dyDescent="0.2">
      <c r="A52" s="125" t="s">
        <v>18</v>
      </c>
      <c r="B52" s="575"/>
      <c r="C52" s="252"/>
      <c r="D52" s="252"/>
      <c r="F52" s="576">
        <v>27.038</v>
      </c>
      <c r="G52" s="576">
        <v>2.5760000000000001</v>
      </c>
      <c r="H52" s="576">
        <v>1.4999999999999999E-2</v>
      </c>
      <c r="I52" s="576">
        <v>4.0000000000000001E-3</v>
      </c>
      <c r="J52" s="576">
        <v>0.997</v>
      </c>
    </row>
    <row r="53" spans="1:10" s="243" customFormat="1" ht="12.75" x14ac:dyDescent="0.2">
      <c r="A53" s="125" t="s">
        <v>160</v>
      </c>
      <c r="B53" s="575"/>
      <c r="C53" s="252"/>
      <c r="D53" s="252"/>
      <c r="F53" s="253">
        <v>0.4</v>
      </c>
      <c r="G53" s="253">
        <v>0.4</v>
      </c>
      <c r="H53" s="253">
        <v>34.5</v>
      </c>
      <c r="I53" s="253">
        <v>28.6</v>
      </c>
      <c r="J53" s="253">
        <v>2.7</v>
      </c>
    </row>
    <row r="54" spans="1:10" s="50" customFormat="1" ht="12.75" x14ac:dyDescent="0.2">
      <c r="A54" s="64"/>
      <c r="B54" s="112"/>
      <c r="C54" s="58"/>
      <c r="D54" s="58"/>
      <c r="F54" s="58"/>
      <c r="G54" s="58"/>
      <c r="H54" s="58"/>
      <c r="I54" s="58"/>
      <c r="J54" s="58"/>
    </row>
    <row r="55" spans="1:10" s="50" customFormat="1" ht="12.75" x14ac:dyDescent="0.2">
      <c r="A55" s="64"/>
      <c r="B55" s="112"/>
      <c r="C55" s="58">
        <v>1401</v>
      </c>
      <c r="D55" s="58" t="s">
        <v>164</v>
      </c>
      <c r="F55" s="117">
        <v>33.389000000000003</v>
      </c>
      <c r="G55" s="117">
        <v>3.6539999999999999</v>
      </c>
      <c r="H55" s="117">
        <v>7.0000000000000001E-3</v>
      </c>
      <c r="I55" s="117">
        <v>2E-3</v>
      </c>
      <c r="J55" s="117">
        <v>1.25</v>
      </c>
    </row>
    <row r="56" spans="1:10" s="50" customFormat="1" ht="12.75" x14ac:dyDescent="0.2">
      <c r="A56" s="64"/>
      <c r="B56" s="112"/>
      <c r="C56" s="58"/>
      <c r="D56" s="58" t="s">
        <v>166</v>
      </c>
      <c r="F56" s="117">
        <v>32.939</v>
      </c>
      <c r="G56" s="117">
        <v>3.714</v>
      </c>
      <c r="H56" s="117">
        <v>1.2E-2</v>
      </c>
      <c r="I56" s="117">
        <v>2E-3</v>
      </c>
      <c r="J56" s="117">
        <v>1.1819999999999999</v>
      </c>
    </row>
    <row r="57" spans="1:10" s="243" customFormat="1" ht="12.75" x14ac:dyDescent="0.2">
      <c r="A57" s="125" t="s">
        <v>18</v>
      </c>
      <c r="B57" s="575"/>
      <c r="C57" s="252"/>
      <c r="D57" s="252"/>
      <c r="F57" s="576">
        <v>33.164000000000001</v>
      </c>
      <c r="G57" s="576">
        <v>3.6840000000000002</v>
      </c>
      <c r="H57" s="576">
        <v>0.01</v>
      </c>
      <c r="I57" s="576">
        <v>2E-3</v>
      </c>
      <c r="J57" s="576">
        <v>1.216</v>
      </c>
    </row>
    <row r="58" spans="1:10" s="243" customFormat="1" ht="12.75" x14ac:dyDescent="0.2">
      <c r="A58" s="125" t="s">
        <v>160</v>
      </c>
      <c r="B58" s="575"/>
      <c r="C58" s="252"/>
      <c r="D58" s="252"/>
      <c r="F58" s="253">
        <v>1.4</v>
      </c>
      <c r="G58" s="253">
        <v>1.6</v>
      </c>
      <c r="H58" s="253">
        <v>52.6</v>
      </c>
      <c r="I58" s="253" t="s">
        <v>24</v>
      </c>
      <c r="J58" s="253">
        <v>5.6</v>
      </c>
    </row>
    <row r="59" spans="1:10" s="50" customFormat="1" ht="12.75" x14ac:dyDescent="0.2">
      <c r="A59" s="126"/>
      <c r="B59" s="127"/>
      <c r="C59" s="127"/>
      <c r="D59" s="127"/>
      <c r="E59" s="127"/>
      <c r="F59" s="127"/>
      <c r="G59" s="127"/>
      <c r="H59" s="127"/>
      <c r="I59" s="127"/>
      <c r="J59" s="127"/>
    </row>
    <row r="60" spans="1:10" s="50" customFormat="1" ht="12.75" x14ac:dyDescent="0.2">
      <c r="A60" s="64" t="s">
        <v>98</v>
      </c>
      <c r="B60" s="112">
        <v>39850</v>
      </c>
      <c r="C60" s="128">
        <v>940</v>
      </c>
      <c r="D60" s="58" t="s">
        <v>157</v>
      </c>
      <c r="F60" s="117">
        <v>19.335999999999999</v>
      </c>
      <c r="G60" s="117">
        <v>0.91500000000000004</v>
      </c>
      <c r="H60" s="117">
        <v>7.0000000000000001E-3</v>
      </c>
      <c r="I60" s="117">
        <v>1E-3</v>
      </c>
      <c r="J60" s="117">
        <v>0.159</v>
      </c>
    </row>
    <row r="61" spans="1:10" s="50" customFormat="1" ht="12.75" x14ac:dyDescent="0.2">
      <c r="A61" s="64" t="s">
        <v>66</v>
      </c>
      <c r="B61" s="112"/>
      <c r="C61" s="58"/>
      <c r="D61" s="58" t="s">
        <v>159</v>
      </c>
      <c r="F61" s="117">
        <v>18.887</v>
      </c>
      <c r="G61" s="117">
        <v>1.071</v>
      </c>
      <c r="H61" s="117">
        <v>7.0000000000000001E-3</v>
      </c>
      <c r="I61" s="117">
        <v>1E-3</v>
      </c>
      <c r="J61" s="117">
        <v>0.112</v>
      </c>
    </row>
    <row r="62" spans="1:10" s="243" customFormat="1" ht="12.75" x14ac:dyDescent="0.2">
      <c r="A62" s="125" t="s">
        <v>18</v>
      </c>
      <c r="B62" s="575"/>
      <c r="C62" s="252"/>
      <c r="D62" s="252"/>
      <c r="F62" s="576">
        <v>19.111999999999998</v>
      </c>
      <c r="G62" s="576">
        <v>0.99299999999999999</v>
      </c>
      <c r="H62" s="576">
        <v>7.0000000000000001E-3</v>
      </c>
      <c r="I62" s="576">
        <v>1E-3</v>
      </c>
      <c r="J62" s="576">
        <v>0.13600000000000001</v>
      </c>
    </row>
    <row r="63" spans="1:10" s="243" customFormat="1" ht="12.75" x14ac:dyDescent="0.2">
      <c r="A63" s="125" t="s">
        <v>160</v>
      </c>
      <c r="B63" s="575"/>
      <c r="C63" s="252"/>
      <c r="D63" s="252"/>
      <c r="F63" s="253">
        <v>2.2999999999999998</v>
      </c>
      <c r="G63" s="253">
        <v>15.7</v>
      </c>
      <c r="H63" s="253" t="s">
        <v>24</v>
      </c>
      <c r="I63" s="253" t="s">
        <v>24</v>
      </c>
      <c r="J63" s="253">
        <v>34.700000000000003</v>
      </c>
    </row>
    <row r="64" spans="1:10" s="50" customFormat="1" ht="12.75" x14ac:dyDescent="0.2">
      <c r="A64" s="64"/>
      <c r="B64" s="112"/>
      <c r="C64" s="58"/>
      <c r="D64" s="58"/>
      <c r="F64" s="58"/>
      <c r="G64" s="58"/>
      <c r="H64" s="58"/>
      <c r="I64" s="58"/>
      <c r="J64" s="58"/>
    </row>
    <row r="65" spans="1:10" s="50" customFormat="1" ht="12.75" x14ac:dyDescent="0.2">
      <c r="A65" s="58"/>
      <c r="B65" s="112"/>
      <c r="C65" s="128">
        <v>940</v>
      </c>
      <c r="D65" s="58" t="s">
        <v>164</v>
      </c>
      <c r="F65" s="117">
        <v>20.236000000000001</v>
      </c>
      <c r="G65" s="117">
        <v>0.45200000000000001</v>
      </c>
      <c r="H65" s="117">
        <v>8.0000000000000002E-3</v>
      </c>
      <c r="I65" s="117">
        <v>2E-3</v>
      </c>
      <c r="J65" s="117">
        <v>0.17100000000000001</v>
      </c>
    </row>
    <row r="66" spans="1:10" s="50" customFormat="1" ht="12.75" x14ac:dyDescent="0.2">
      <c r="A66" s="64" t="s">
        <v>66</v>
      </c>
      <c r="B66" s="112"/>
      <c r="C66" s="58"/>
      <c r="D66" s="58" t="s">
        <v>166</v>
      </c>
      <c r="F66" s="117">
        <v>19.899000000000001</v>
      </c>
      <c r="G66" s="117">
        <v>0.44600000000000001</v>
      </c>
      <c r="H66" s="117">
        <v>8.0000000000000002E-3</v>
      </c>
      <c r="I66" s="117">
        <v>2E-3</v>
      </c>
      <c r="J66" s="117">
        <v>0.153</v>
      </c>
    </row>
    <row r="67" spans="1:10" s="243" customFormat="1" ht="12.75" x14ac:dyDescent="0.2">
      <c r="A67" s="125" t="s">
        <v>18</v>
      </c>
      <c r="B67" s="575"/>
      <c r="C67" s="252"/>
      <c r="D67" s="252"/>
      <c r="F67" s="576">
        <v>20.068000000000001</v>
      </c>
      <c r="G67" s="576">
        <v>0.44900000000000001</v>
      </c>
      <c r="H67" s="576">
        <v>8.0000000000000002E-3</v>
      </c>
      <c r="I67" s="576">
        <v>2E-3</v>
      </c>
      <c r="J67" s="576">
        <v>0.16200000000000001</v>
      </c>
    </row>
    <row r="68" spans="1:10" s="243" customFormat="1" ht="12.75" x14ac:dyDescent="0.2">
      <c r="A68" s="125" t="s">
        <v>160</v>
      </c>
      <c r="B68" s="575"/>
      <c r="C68" s="252"/>
      <c r="D68" s="252"/>
      <c r="F68" s="253">
        <v>1.7</v>
      </c>
      <c r="G68" s="253">
        <v>1.3</v>
      </c>
      <c r="H68" s="253" t="s">
        <v>24</v>
      </c>
      <c r="I68" s="253" t="s">
        <v>24</v>
      </c>
      <c r="J68" s="253">
        <v>11.1</v>
      </c>
    </row>
    <row r="69" spans="1:10" s="50" customFormat="1" ht="12.75" x14ac:dyDescent="0.2">
      <c r="A69" s="126"/>
      <c r="B69" s="127"/>
      <c r="C69" s="127"/>
      <c r="D69" s="127"/>
      <c r="E69" s="127"/>
      <c r="F69" s="127"/>
      <c r="G69" s="127"/>
      <c r="H69" s="127"/>
      <c r="I69" s="127"/>
      <c r="J69" s="127"/>
    </row>
    <row r="70" spans="1:10" s="50" customFormat="1" ht="12.75" x14ac:dyDescent="0.2">
      <c r="A70" s="64" t="s">
        <v>105</v>
      </c>
      <c r="B70" s="112">
        <v>39848</v>
      </c>
      <c r="C70" s="58">
        <v>1020</v>
      </c>
      <c r="D70" s="58" t="s">
        <v>157</v>
      </c>
      <c r="F70" s="117">
        <v>42.72</v>
      </c>
      <c r="G70" s="117">
        <v>4.2130000000000001</v>
      </c>
      <c r="H70" s="117">
        <v>6.0000000000000001E-3</v>
      </c>
      <c r="I70" s="117">
        <v>1E-3</v>
      </c>
      <c r="J70" s="117">
        <v>1.762</v>
      </c>
    </row>
    <row r="71" spans="1:10" s="50" customFormat="1" ht="12.75" x14ac:dyDescent="0.2">
      <c r="A71" s="64" t="s">
        <v>66</v>
      </c>
      <c r="B71" s="112"/>
      <c r="C71" s="58"/>
      <c r="D71" s="58" t="s">
        <v>159</v>
      </c>
      <c r="F71" s="117">
        <v>42.72</v>
      </c>
      <c r="G71" s="117">
        <v>4.3680000000000003</v>
      </c>
      <c r="H71" s="117">
        <v>7.0000000000000001E-3</v>
      </c>
      <c r="I71" s="117">
        <v>1E-3</v>
      </c>
      <c r="J71" s="117">
        <v>1.8069999999999999</v>
      </c>
    </row>
    <row r="72" spans="1:10" s="243" customFormat="1" ht="12.75" x14ac:dyDescent="0.2">
      <c r="A72" s="125" t="s">
        <v>18</v>
      </c>
      <c r="B72" s="575"/>
      <c r="C72" s="252"/>
      <c r="D72" s="252"/>
      <c r="F72" s="576">
        <v>42.72</v>
      </c>
      <c r="G72" s="576">
        <v>4.2910000000000004</v>
      </c>
      <c r="H72" s="576">
        <v>7.0000000000000001E-3</v>
      </c>
      <c r="I72" s="576">
        <v>1E-3</v>
      </c>
      <c r="J72" s="576">
        <v>1.7849999999999999</v>
      </c>
    </row>
    <row r="73" spans="1:10" s="243" customFormat="1" ht="12.75" x14ac:dyDescent="0.2">
      <c r="A73" s="125" t="s">
        <v>160</v>
      </c>
      <c r="B73" s="575"/>
      <c r="C73" s="252"/>
      <c r="D73" s="252"/>
      <c r="F73" s="253" t="s">
        <v>24</v>
      </c>
      <c r="G73" s="253">
        <v>3.6</v>
      </c>
      <c r="H73" s="253">
        <v>15.4</v>
      </c>
      <c r="I73" s="253" t="s">
        <v>24</v>
      </c>
      <c r="J73" s="253">
        <v>2.5</v>
      </c>
    </row>
    <row r="74" spans="1:10" s="50" customFormat="1" ht="12.75" x14ac:dyDescent="0.2">
      <c r="A74" s="64"/>
      <c r="B74" s="112"/>
      <c r="C74" s="58"/>
      <c r="D74" s="58"/>
      <c r="F74" s="58"/>
      <c r="G74" s="58"/>
      <c r="H74" s="58"/>
      <c r="I74" s="58"/>
      <c r="J74" s="58"/>
    </row>
    <row r="75" spans="1:10" s="50" customFormat="1" ht="12.75" x14ac:dyDescent="0.2">
      <c r="A75" s="58"/>
      <c r="B75" s="112"/>
      <c r="C75" s="58">
        <v>1021</v>
      </c>
      <c r="D75" s="58" t="s">
        <v>164</v>
      </c>
      <c r="F75" s="117">
        <v>47.329000000000001</v>
      </c>
      <c r="G75" s="117">
        <v>3.32</v>
      </c>
      <c r="H75" s="117">
        <v>8.9999999999999993E-3</v>
      </c>
      <c r="I75" s="117">
        <v>1E-3</v>
      </c>
      <c r="J75" s="117">
        <v>2.1720000000000002</v>
      </c>
    </row>
    <row r="76" spans="1:10" s="50" customFormat="1" ht="12.75" x14ac:dyDescent="0.2">
      <c r="A76" s="64"/>
      <c r="B76" s="112"/>
      <c r="C76" s="58"/>
      <c r="D76" s="58" t="s">
        <v>166</v>
      </c>
      <c r="F76" s="117">
        <v>48.341000000000001</v>
      </c>
      <c r="G76" s="117">
        <v>3.3</v>
      </c>
      <c r="H76" s="117">
        <v>1.2999999999999999E-2</v>
      </c>
      <c r="I76" s="117">
        <v>2E-3</v>
      </c>
      <c r="J76" s="117">
        <v>2.1749999999999998</v>
      </c>
    </row>
    <row r="77" spans="1:10" s="243" customFormat="1" ht="12.75" x14ac:dyDescent="0.2">
      <c r="A77" s="125" t="s">
        <v>18</v>
      </c>
      <c r="B77" s="575"/>
      <c r="C77" s="252"/>
      <c r="D77" s="252"/>
      <c r="F77" s="576">
        <v>47.835000000000001</v>
      </c>
      <c r="G77" s="576">
        <v>3.31</v>
      </c>
      <c r="H77" s="576">
        <v>1.0999999999999999E-2</v>
      </c>
      <c r="I77" s="576">
        <v>2E-3</v>
      </c>
      <c r="J77" s="576">
        <v>2.1739999999999999</v>
      </c>
    </row>
    <row r="78" spans="1:10" s="243" customFormat="1" ht="12.75" x14ac:dyDescent="0.2">
      <c r="A78" s="125" t="s">
        <v>160</v>
      </c>
      <c r="B78" s="575"/>
      <c r="C78" s="252"/>
      <c r="D78" s="252"/>
      <c r="F78" s="253">
        <v>2.1</v>
      </c>
      <c r="G78" s="253">
        <v>0.6</v>
      </c>
      <c r="H78" s="253">
        <v>36.4</v>
      </c>
      <c r="I78" s="253">
        <v>66.7</v>
      </c>
      <c r="J78" s="253">
        <v>0.1</v>
      </c>
    </row>
    <row r="79" spans="1:10" s="50" customFormat="1" ht="12.75" x14ac:dyDescent="0.2">
      <c r="A79" s="64"/>
      <c r="B79" s="112"/>
      <c r="C79" s="58"/>
      <c r="D79" s="58"/>
      <c r="F79" s="58"/>
      <c r="G79" s="58"/>
      <c r="H79" s="58"/>
      <c r="I79" s="58"/>
      <c r="J79" s="58"/>
    </row>
    <row r="80" spans="1:10" s="50" customFormat="1" ht="12.75" x14ac:dyDescent="0.2">
      <c r="A80" s="64" t="s">
        <v>100</v>
      </c>
      <c r="B80" s="112">
        <v>39850</v>
      </c>
      <c r="C80" s="58">
        <v>1300</v>
      </c>
      <c r="D80" s="58" t="s">
        <v>157</v>
      </c>
      <c r="F80" s="117">
        <v>26.756</v>
      </c>
      <c r="G80" s="117">
        <v>0.53100000000000003</v>
      </c>
      <c r="H80" s="117">
        <v>5.0000000000000001E-3</v>
      </c>
      <c r="I80" s="117">
        <v>1E-3</v>
      </c>
      <c r="J80" s="117">
        <v>0.16800000000000001</v>
      </c>
    </row>
    <row r="81" spans="1:10" s="50" customFormat="1" ht="12.75" x14ac:dyDescent="0.2">
      <c r="A81" s="64" t="s">
        <v>66</v>
      </c>
      <c r="B81" s="112"/>
      <c r="C81" s="58"/>
      <c r="D81" s="58" t="s">
        <v>159</v>
      </c>
      <c r="F81" s="117">
        <v>26.643999999999998</v>
      </c>
      <c r="G81" s="117">
        <v>0.53600000000000003</v>
      </c>
      <c r="H81" s="117">
        <v>5.0000000000000001E-3</v>
      </c>
      <c r="I81" s="117">
        <v>1E-3</v>
      </c>
      <c r="J81" s="117">
        <v>0.159</v>
      </c>
    </row>
    <row r="82" spans="1:10" s="243" customFormat="1" ht="12.75" x14ac:dyDescent="0.2">
      <c r="A82" s="125" t="s">
        <v>18</v>
      </c>
      <c r="B82" s="575"/>
      <c r="C82" s="252"/>
      <c r="D82" s="252"/>
      <c r="F82" s="576">
        <v>26.7</v>
      </c>
      <c r="G82" s="576">
        <v>0.53400000000000003</v>
      </c>
      <c r="H82" s="576">
        <v>5.0000000000000001E-3</v>
      </c>
      <c r="I82" s="576">
        <v>1E-3</v>
      </c>
      <c r="J82" s="576">
        <v>0.16400000000000001</v>
      </c>
    </row>
    <row r="83" spans="1:10" s="243" customFormat="1" ht="12.75" x14ac:dyDescent="0.2">
      <c r="A83" s="125" t="s">
        <v>160</v>
      </c>
      <c r="B83" s="575"/>
      <c r="C83" s="252"/>
      <c r="D83" s="252"/>
      <c r="F83" s="253">
        <v>0.4</v>
      </c>
      <c r="G83" s="253">
        <v>0.9</v>
      </c>
      <c r="H83" s="253" t="s">
        <v>24</v>
      </c>
      <c r="I83" s="253" t="s">
        <v>24</v>
      </c>
      <c r="J83" s="253">
        <v>5.5</v>
      </c>
    </row>
    <row r="84" spans="1:10" s="50" customFormat="1" ht="12.75" x14ac:dyDescent="0.2">
      <c r="A84" s="64"/>
      <c r="B84" s="112"/>
      <c r="C84" s="58"/>
      <c r="D84" s="58"/>
      <c r="F84" s="58"/>
      <c r="G84" s="58"/>
      <c r="H84" s="58"/>
      <c r="I84" s="58"/>
      <c r="J84" s="58"/>
    </row>
    <row r="85" spans="1:10" s="50" customFormat="1" ht="12.75" x14ac:dyDescent="0.2">
      <c r="A85" s="58"/>
      <c r="B85" s="112"/>
      <c r="C85" s="58">
        <v>1301</v>
      </c>
      <c r="D85" s="58" t="s">
        <v>164</v>
      </c>
      <c r="F85" s="117">
        <v>23.271000000000001</v>
      </c>
      <c r="G85" s="117">
        <v>0.435</v>
      </c>
      <c r="H85" s="117">
        <v>7.0000000000000001E-3</v>
      </c>
      <c r="I85" s="117">
        <v>2E-3</v>
      </c>
      <c r="J85" s="117">
        <v>0.16800000000000001</v>
      </c>
    </row>
    <row r="86" spans="1:10" s="50" customFormat="1" ht="12.75" x14ac:dyDescent="0.2">
      <c r="A86" s="64"/>
      <c r="B86" s="112"/>
      <c r="C86" s="58"/>
      <c r="D86" s="58" t="s">
        <v>166</v>
      </c>
      <c r="F86" s="117">
        <v>23.271000000000001</v>
      </c>
      <c r="G86" s="117">
        <v>0.435</v>
      </c>
      <c r="H86" s="117">
        <v>8.0000000000000002E-3</v>
      </c>
      <c r="I86" s="117">
        <v>2E-3</v>
      </c>
      <c r="J86" s="117">
        <v>0.16800000000000001</v>
      </c>
    </row>
    <row r="87" spans="1:10" s="243" customFormat="1" ht="12.75" x14ac:dyDescent="0.2">
      <c r="A87" s="125" t="s">
        <v>18</v>
      </c>
      <c r="B87" s="575"/>
      <c r="C87" s="252"/>
      <c r="D87" s="252"/>
      <c r="F87" s="576">
        <v>23.271000000000001</v>
      </c>
      <c r="G87" s="576">
        <v>0.435</v>
      </c>
      <c r="H87" s="576">
        <v>8.0000000000000002E-3</v>
      </c>
      <c r="I87" s="576">
        <v>2E-3</v>
      </c>
      <c r="J87" s="576">
        <v>0.16800000000000001</v>
      </c>
    </row>
    <row r="88" spans="1:10" s="243" customFormat="1" ht="12.75" x14ac:dyDescent="0.2">
      <c r="A88" s="125" t="s">
        <v>160</v>
      </c>
      <c r="B88" s="575"/>
      <c r="C88" s="252"/>
      <c r="D88" s="252"/>
      <c r="F88" s="253" t="s">
        <v>24</v>
      </c>
      <c r="G88" s="253" t="s">
        <v>24</v>
      </c>
      <c r="H88" s="253">
        <v>13.3</v>
      </c>
      <c r="I88" s="253" t="s">
        <v>24</v>
      </c>
      <c r="J88" s="253" t="s">
        <v>24</v>
      </c>
    </row>
    <row r="89" spans="1:10" s="50" customFormat="1" ht="12.75" x14ac:dyDescent="0.2">
      <c r="A89" s="64"/>
      <c r="B89" s="112"/>
      <c r="C89" s="58"/>
      <c r="D89" s="58"/>
      <c r="F89" s="58"/>
      <c r="G89" s="58"/>
      <c r="H89" s="58"/>
      <c r="I89" s="58"/>
      <c r="J89" s="58"/>
    </row>
    <row r="90" spans="1:10" s="50" customFormat="1" ht="12.75" x14ac:dyDescent="0.2">
      <c r="A90" s="811" t="s">
        <v>51</v>
      </c>
      <c r="B90" s="795"/>
      <c r="C90" s="795"/>
      <c r="D90" s="795"/>
      <c r="E90" s="795"/>
      <c r="F90" s="795"/>
      <c r="G90" s="795"/>
      <c r="H90" s="795"/>
      <c r="I90" s="795"/>
      <c r="J90" s="795"/>
    </row>
    <row r="91" spans="1:10" s="50" customFormat="1" ht="12.75" x14ac:dyDescent="0.2">
      <c r="A91" s="64" t="s">
        <v>95</v>
      </c>
      <c r="B91" s="129">
        <v>39965</v>
      </c>
      <c r="C91" s="58">
        <v>1500</v>
      </c>
      <c r="D91" s="130" t="s">
        <v>157</v>
      </c>
      <c r="F91" s="117">
        <v>21.541</v>
      </c>
      <c r="G91" s="117">
        <v>0.86699999999999999</v>
      </c>
      <c r="H91" s="117">
        <v>2.3E-2</v>
      </c>
      <c r="I91" s="117">
        <v>4.0000000000000001E-3</v>
      </c>
      <c r="J91" s="117">
        <v>0.69</v>
      </c>
    </row>
    <row r="92" spans="1:10" s="50" customFormat="1" ht="12.75" x14ac:dyDescent="0.2">
      <c r="A92" s="64" t="s">
        <v>66</v>
      </c>
      <c r="B92" s="129"/>
      <c r="C92" s="58"/>
      <c r="D92" s="130" t="s">
        <v>159</v>
      </c>
      <c r="F92" s="117">
        <v>20.986000000000001</v>
      </c>
      <c r="G92" s="117">
        <v>0.879</v>
      </c>
      <c r="H92" s="117">
        <v>2.1999999999999999E-2</v>
      </c>
      <c r="I92" s="117">
        <v>5.0000000000000001E-3</v>
      </c>
      <c r="J92" s="117">
        <v>0.72299999999999998</v>
      </c>
    </row>
    <row r="93" spans="1:10" s="243" customFormat="1" ht="12.75" x14ac:dyDescent="0.2">
      <c r="A93" s="125" t="s">
        <v>18</v>
      </c>
      <c r="B93" s="575"/>
      <c r="C93" s="252"/>
      <c r="D93" s="252"/>
      <c r="F93" s="576">
        <v>21.263999999999999</v>
      </c>
      <c r="G93" s="576">
        <v>0.873</v>
      </c>
      <c r="H93" s="576">
        <v>2.3E-2</v>
      </c>
      <c r="I93" s="576">
        <v>5.0000000000000001E-3</v>
      </c>
      <c r="J93" s="576">
        <v>0.70699999999999996</v>
      </c>
    </row>
    <row r="94" spans="1:10" s="243" customFormat="1" ht="12.75" x14ac:dyDescent="0.2">
      <c r="A94" s="125" t="s">
        <v>160</v>
      </c>
      <c r="B94" s="575"/>
      <c r="C94" s="252"/>
      <c r="D94" s="252"/>
      <c r="F94" s="253">
        <v>2.6</v>
      </c>
      <c r="G94" s="253">
        <v>1.4</v>
      </c>
      <c r="H94" s="253">
        <v>4.4000000000000004</v>
      </c>
      <c r="I94" s="253">
        <v>22.2</v>
      </c>
      <c r="J94" s="253">
        <v>4.7</v>
      </c>
    </row>
    <row r="95" spans="1:10" s="50" customFormat="1" ht="12.75" x14ac:dyDescent="0.2">
      <c r="A95" s="64"/>
      <c r="B95" s="112"/>
      <c r="C95" s="58"/>
      <c r="D95" s="58"/>
      <c r="F95" s="58"/>
      <c r="G95" s="58"/>
      <c r="H95" s="58"/>
      <c r="I95" s="58"/>
      <c r="J95" s="58"/>
    </row>
    <row r="96" spans="1:10" s="50" customFormat="1" ht="12.75" x14ac:dyDescent="0.2">
      <c r="A96" s="58"/>
      <c r="B96" s="129"/>
      <c r="C96" s="58">
        <v>1500</v>
      </c>
      <c r="D96" s="130" t="s">
        <v>164</v>
      </c>
      <c r="F96" s="117">
        <v>33.081000000000003</v>
      </c>
      <c r="G96" s="117">
        <v>1.3420000000000001</v>
      </c>
      <c r="H96" s="117">
        <v>2.4E-2</v>
      </c>
      <c r="I96" s="117">
        <v>8.0000000000000002E-3</v>
      </c>
      <c r="J96" s="117">
        <v>2.7360000000000002</v>
      </c>
    </row>
    <row r="97" spans="1:10" s="50" customFormat="1" ht="12.75" x14ac:dyDescent="0.2">
      <c r="A97" s="64" t="s">
        <v>66</v>
      </c>
      <c r="B97" s="129"/>
      <c r="C97" s="58"/>
      <c r="D97" s="130" t="s">
        <v>166</v>
      </c>
      <c r="F97" s="117">
        <v>33.658000000000001</v>
      </c>
      <c r="G97" s="117">
        <v>1.34</v>
      </c>
      <c r="H97" s="117">
        <v>2.1999999999999999E-2</v>
      </c>
      <c r="I97" s="117">
        <v>7.0000000000000001E-3</v>
      </c>
      <c r="J97" s="117">
        <v>1.3959999999999999</v>
      </c>
    </row>
    <row r="98" spans="1:10" s="243" customFormat="1" ht="12.75" x14ac:dyDescent="0.2">
      <c r="A98" s="125" t="s">
        <v>18</v>
      </c>
      <c r="B98" s="575"/>
      <c r="C98" s="252"/>
      <c r="D98" s="252"/>
      <c r="F98" s="576">
        <v>33.369999999999997</v>
      </c>
      <c r="G98" s="576">
        <v>1.341</v>
      </c>
      <c r="H98" s="576">
        <v>2.3E-2</v>
      </c>
      <c r="I98" s="576">
        <v>8.0000000000000002E-3</v>
      </c>
      <c r="J98" s="576">
        <v>2.0659999999999998</v>
      </c>
    </row>
    <row r="99" spans="1:10" s="243" customFormat="1" ht="12.75" x14ac:dyDescent="0.2">
      <c r="A99" s="125" t="s">
        <v>160</v>
      </c>
      <c r="B99" s="575"/>
      <c r="C99" s="252"/>
      <c r="D99" s="252"/>
      <c r="F99" s="253">
        <v>1.7</v>
      </c>
      <c r="G99" s="253">
        <v>0.1</v>
      </c>
      <c r="H99" s="253">
        <v>8.6999999999999993</v>
      </c>
      <c r="I99" s="253">
        <v>13.3</v>
      </c>
      <c r="J99" s="253">
        <v>64.900000000000006</v>
      </c>
    </row>
    <row r="100" spans="1:10" s="50" customFormat="1" ht="12.75" x14ac:dyDescent="0.2">
      <c r="A100" s="126"/>
      <c r="B100" s="127"/>
      <c r="C100" s="127"/>
      <c r="D100" s="127"/>
      <c r="E100" s="127"/>
      <c r="F100" s="127"/>
      <c r="G100" s="127"/>
      <c r="H100" s="127"/>
      <c r="I100" s="127"/>
      <c r="J100" s="127"/>
    </row>
    <row r="101" spans="1:10" s="50" customFormat="1" ht="12.75" x14ac:dyDescent="0.2">
      <c r="A101" s="64" t="s">
        <v>96</v>
      </c>
      <c r="B101" s="129">
        <v>39965</v>
      </c>
      <c r="C101" s="58">
        <v>1100</v>
      </c>
      <c r="D101" s="131" t="s">
        <v>157</v>
      </c>
      <c r="F101" s="117">
        <v>53.476999999999997</v>
      </c>
      <c r="G101" s="117">
        <v>10.193</v>
      </c>
      <c r="H101" s="117">
        <v>2.3E-2</v>
      </c>
      <c r="I101" s="117">
        <v>3.0000000000000001E-3</v>
      </c>
      <c r="J101" s="117">
        <v>5.25</v>
      </c>
    </row>
    <row r="102" spans="1:10" s="50" customFormat="1" ht="12.75" x14ac:dyDescent="0.2">
      <c r="A102" s="64" t="s">
        <v>66</v>
      </c>
      <c r="B102" s="129"/>
      <c r="C102" s="58"/>
      <c r="D102" s="131" t="s">
        <v>159</v>
      </c>
      <c r="F102" s="117">
        <v>53.287999999999997</v>
      </c>
      <c r="G102" s="117">
        <v>9.9</v>
      </c>
      <c r="H102" s="117">
        <v>2.1999999999999999E-2</v>
      </c>
      <c r="I102" s="117">
        <v>3.0000000000000001E-3</v>
      </c>
      <c r="J102" s="117">
        <v>5.391</v>
      </c>
    </row>
    <row r="103" spans="1:10" s="243" customFormat="1" ht="12.75" x14ac:dyDescent="0.2">
      <c r="A103" s="125" t="s">
        <v>18</v>
      </c>
      <c r="B103" s="581"/>
      <c r="C103" s="252"/>
      <c r="D103" s="252"/>
      <c r="F103" s="576">
        <v>53.383000000000003</v>
      </c>
      <c r="G103" s="576">
        <v>10.047000000000001</v>
      </c>
      <c r="H103" s="576">
        <v>2.3E-2</v>
      </c>
      <c r="I103" s="576">
        <v>3.0000000000000001E-3</v>
      </c>
      <c r="J103" s="576">
        <v>5.3209999999999997</v>
      </c>
    </row>
    <row r="104" spans="1:10" s="243" customFormat="1" ht="12.75" x14ac:dyDescent="0.2">
      <c r="A104" s="125" t="s">
        <v>160</v>
      </c>
      <c r="B104" s="581"/>
      <c r="C104" s="252"/>
      <c r="D104" s="252"/>
      <c r="F104" s="253">
        <v>0.4</v>
      </c>
      <c r="G104" s="253">
        <v>2.9</v>
      </c>
      <c r="H104" s="253">
        <v>4.4000000000000004</v>
      </c>
      <c r="I104" s="253" t="s">
        <v>24</v>
      </c>
      <c r="J104" s="253">
        <v>2.7</v>
      </c>
    </row>
    <row r="105" spans="1:10" s="50" customFormat="1" ht="12.75" x14ac:dyDescent="0.2">
      <c r="A105" s="64"/>
      <c r="B105" s="112"/>
      <c r="C105" s="58"/>
      <c r="D105" s="130"/>
      <c r="F105" s="58"/>
      <c r="G105" s="58"/>
      <c r="H105" s="58"/>
      <c r="I105" s="58"/>
      <c r="J105" s="58"/>
    </row>
    <row r="106" spans="1:10" s="50" customFormat="1" ht="12.75" x14ac:dyDescent="0.2">
      <c r="A106" s="58"/>
      <c r="B106" s="129"/>
      <c r="C106" s="58">
        <v>1100</v>
      </c>
      <c r="D106" s="131" t="s">
        <v>164</v>
      </c>
      <c r="F106" s="117">
        <v>50.774999999999999</v>
      </c>
      <c r="G106" s="117">
        <v>13.368</v>
      </c>
      <c r="H106" s="117">
        <v>2.1000000000000001E-2</v>
      </c>
      <c r="I106" s="117">
        <v>5.0000000000000001E-3</v>
      </c>
      <c r="J106" s="117">
        <v>10.624000000000001</v>
      </c>
    </row>
    <row r="107" spans="1:10" s="50" customFormat="1" ht="12.75" x14ac:dyDescent="0.2">
      <c r="A107" s="64"/>
      <c r="B107" s="129"/>
      <c r="C107" s="58"/>
      <c r="D107" s="131" t="s">
        <v>166</v>
      </c>
      <c r="F107" s="117">
        <v>50.786000000000001</v>
      </c>
      <c r="G107" s="117">
        <v>13.678000000000001</v>
      </c>
      <c r="H107" s="117">
        <v>1.9E-2</v>
      </c>
      <c r="I107" s="117">
        <v>4.0000000000000001E-3</v>
      </c>
      <c r="J107" s="117">
        <v>3.9329999999999998</v>
      </c>
    </row>
    <row r="108" spans="1:10" s="243" customFormat="1" ht="12.75" x14ac:dyDescent="0.2">
      <c r="A108" s="125" t="s">
        <v>18</v>
      </c>
      <c r="B108" s="581"/>
      <c r="C108" s="252"/>
      <c r="D108" s="252"/>
      <c r="F108" s="576">
        <v>50.780999999999999</v>
      </c>
      <c r="G108" s="576">
        <v>13.523</v>
      </c>
      <c r="H108" s="576">
        <v>0.02</v>
      </c>
      <c r="I108" s="576">
        <v>5.0000000000000001E-3</v>
      </c>
      <c r="J108" s="576">
        <v>7.2789999999999999</v>
      </c>
    </row>
    <row r="109" spans="1:10" s="243" customFormat="1" ht="12.75" x14ac:dyDescent="0.2">
      <c r="A109" s="125" t="s">
        <v>160</v>
      </c>
      <c r="B109" s="581"/>
      <c r="C109" s="252"/>
      <c r="D109" s="252"/>
      <c r="F109" s="253" t="s">
        <v>167</v>
      </c>
      <c r="G109" s="253">
        <v>2.2999999999999998</v>
      </c>
      <c r="H109" s="253">
        <v>10</v>
      </c>
      <c r="I109" s="253">
        <v>22.2</v>
      </c>
      <c r="J109" s="253">
        <v>91.9</v>
      </c>
    </row>
    <row r="110" spans="1:10" s="50" customFormat="1" ht="12.75" x14ac:dyDescent="0.2">
      <c r="A110" s="64"/>
      <c r="B110" s="112"/>
      <c r="C110" s="58"/>
      <c r="D110" s="58"/>
      <c r="F110" s="58"/>
      <c r="G110" s="58"/>
      <c r="H110" s="58"/>
      <c r="I110" s="58"/>
      <c r="J110" s="58"/>
    </row>
    <row r="111" spans="1:10" s="50" customFormat="1" ht="12.75" x14ac:dyDescent="0.2">
      <c r="A111" s="811" t="s">
        <v>53</v>
      </c>
      <c r="B111" s="795"/>
      <c r="C111" s="795"/>
      <c r="D111" s="795"/>
      <c r="E111" s="795"/>
      <c r="F111" s="795"/>
      <c r="G111" s="795"/>
      <c r="H111" s="795"/>
      <c r="I111" s="795"/>
      <c r="J111" s="795"/>
    </row>
    <row r="112" spans="1:10" s="50" customFormat="1" ht="12.75" x14ac:dyDescent="0.2">
      <c r="A112" s="64" t="s">
        <v>97</v>
      </c>
      <c r="B112" s="112">
        <v>40030</v>
      </c>
      <c r="C112" s="58">
        <v>1345</v>
      </c>
      <c r="D112" s="132" t="s">
        <v>157</v>
      </c>
      <c r="F112" s="117">
        <v>15.462</v>
      </c>
      <c r="G112" s="117">
        <v>0.56799999999999995</v>
      </c>
      <c r="H112" s="117">
        <v>0.105</v>
      </c>
      <c r="I112" s="117">
        <v>2E-3</v>
      </c>
      <c r="J112" s="117">
        <v>0.32100000000000001</v>
      </c>
    </row>
    <row r="113" spans="1:10" s="50" customFormat="1" ht="12.75" x14ac:dyDescent="0.2">
      <c r="A113" s="64" t="s">
        <v>66</v>
      </c>
      <c r="B113" s="112"/>
      <c r="C113" s="58"/>
      <c r="D113" s="132" t="s">
        <v>159</v>
      </c>
      <c r="F113" s="117">
        <v>15.24</v>
      </c>
      <c r="G113" s="117">
        <v>0.52400000000000002</v>
      </c>
      <c r="H113" s="117">
        <v>0.11</v>
      </c>
      <c r="I113" s="117">
        <v>2E-3</v>
      </c>
      <c r="J113" s="117">
        <v>0.316</v>
      </c>
    </row>
    <row r="114" spans="1:10" s="243" customFormat="1" ht="12.75" x14ac:dyDescent="0.2">
      <c r="A114" s="125" t="s">
        <v>18</v>
      </c>
      <c r="B114" s="575"/>
      <c r="C114" s="252"/>
      <c r="D114" s="252"/>
      <c r="F114" s="576">
        <v>15.351000000000001</v>
      </c>
      <c r="G114" s="576">
        <v>0.54600000000000004</v>
      </c>
      <c r="H114" s="576">
        <v>0.108</v>
      </c>
      <c r="I114" s="576">
        <v>2E-3</v>
      </c>
      <c r="J114" s="576">
        <v>0.31900000000000001</v>
      </c>
    </row>
    <row r="115" spans="1:10" s="243" customFormat="1" ht="12.75" x14ac:dyDescent="0.2">
      <c r="A115" s="125" t="s">
        <v>160</v>
      </c>
      <c r="B115" s="575"/>
      <c r="C115" s="252"/>
      <c r="D115" s="252"/>
      <c r="F115" s="253">
        <v>1.4</v>
      </c>
      <c r="G115" s="253">
        <v>8.1</v>
      </c>
      <c r="H115" s="253">
        <v>4.7</v>
      </c>
      <c r="I115" s="253" t="s">
        <v>24</v>
      </c>
      <c r="J115" s="253">
        <v>1.6</v>
      </c>
    </row>
    <row r="116" spans="1:10" s="50" customFormat="1" ht="12.75" x14ac:dyDescent="0.2">
      <c r="A116" s="64"/>
      <c r="B116" s="112"/>
      <c r="C116" s="58"/>
      <c r="D116" s="58"/>
      <c r="F116" s="58"/>
      <c r="G116" s="58"/>
      <c r="H116" s="58"/>
      <c r="I116" s="58"/>
      <c r="J116" s="58"/>
    </row>
    <row r="117" spans="1:10" s="50" customFormat="1" ht="12.75" x14ac:dyDescent="0.2">
      <c r="A117" s="58"/>
      <c r="B117" s="112"/>
      <c r="C117" s="58">
        <v>1345</v>
      </c>
      <c r="D117" s="58" t="s">
        <v>164</v>
      </c>
      <c r="F117" s="117">
        <v>15.019</v>
      </c>
      <c r="G117" s="117">
        <v>0.376</v>
      </c>
      <c r="H117" s="117">
        <v>2.1999999999999999E-2</v>
      </c>
      <c r="I117" s="117">
        <v>1E-3</v>
      </c>
      <c r="J117" s="117">
        <v>0.16900000000000001</v>
      </c>
    </row>
    <row r="118" spans="1:10" s="50" customFormat="1" ht="12.75" x14ac:dyDescent="0.2">
      <c r="A118" s="64"/>
      <c r="B118" s="112"/>
      <c r="C118" s="58"/>
      <c r="D118" s="58" t="s">
        <v>166</v>
      </c>
      <c r="F118" s="117">
        <v>15.009</v>
      </c>
      <c r="G118" s="117">
        <v>0.377</v>
      </c>
      <c r="H118" s="117">
        <v>1.9E-2</v>
      </c>
      <c r="I118" s="117">
        <v>1E-3</v>
      </c>
      <c r="J118" s="117">
        <v>0.16400000000000001</v>
      </c>
    </row>
    <row r="119" spans="1:10" s="243" customFormat="1" ht="12.75" x14ac:dyDescent="0.2">
      <c r="A119" s="125" t="s">
        <v>18</v>
      </c>
      <c r="B119" s="575"/>
      <c r="C119" s="252"/>
      <c r="D119" s="252"/>
      <c r="F119" s="576">
        <v>15.013999999999999</v>
      </c>
      <c r="G119" s="576">
        <v>0.377</v>
      </c>
      <c r="H119" s="576">
        <v>2.1000000000000001E-2</v>
      </c>
      <c r="I119" s="576">
        <v>1E-3</v>
      </c>
      <c r="J119" s="576">
        <v>0.16700000000000001</v>
      </c>
    </row>
    <row r="120" spans="1:10" s="243" customFormat="1" ht="12.75" x14ac:dyDescent="0.2">
      <c r="A120" s="133" t="s">
        <v>160</v>
      </c>
      <c r="B120" s="582"/>
      <c r="C120" s="109"/>
      <c r="D120" s="109"/>
      <c r="E120" s="578"/>
      <c r="F120" s="583">
        <v>0.1</v>
      </c>
      <c r="G120" s="583">
        <v>0.3</v>
      </c>
      <c r="H120" s="583">
        <v>14.6</v>
      </c>
      <c r="I120" s="583" t="s">
        <v>24</v>
      </c>
      <c r="J120" s="583">
        <v>3</v>
      </c>
    </row>
    <row r="121" spans="1:10" s="50" customFormat="1" ht="12.75" x14ac:dyDescent="0.2"/>
    <row r="122" spans="1:10" s="50" customFormat="1" ht="12.75" x14ac:dyDescent="0.2">
      <c r="A122" s="64" t="s">
        <v>95</v>
      </c>
      <c r="B122" s="112">
        <v>40028</v>
      </c>
      <c r="C122" s="58">
        <v>1400</v>
      </c>
      <c r="D122" s="135" t="s">
        <v>157</v>
      </c>
      <c r="F122" s="117">
        <v>23.398</v>
      </c>
      <c r="G122" s="117">
        <v>0.76700000000000002</v>
      </c>
      <c r="H122" s="117">
        <v>0.27100000000000002</v>
      </c>
      <c r="I122" s="117">
        <v>5.0000000000000001E-3</v>
      </c>
      <c r="J122" s="117">
        <v>1.29</v>
      </c>
    </row>
    <row r="123" spans="1:10" s="50" customFormat="1" ht="12.75" x14ac:dyDescent="0.2">
      <c r="A123" s="64" t="s">
        <v>66</v>
      </c>
      <c r="B123" s="112"/>
      <c r="C123" s="58"/>
      <c r="D123" s="132" t="s">
        <v>159</v>
      </c>
      <c r="F123" s="117">
        <v>23.600999999999999</v>
      </c>
      <c r="G123" s="117">
        <v>0.76400000000000001</v>
      </c>
      <c r="H123" s="117">
        <v>0.27700000000000002</v>
      </c>
      <c r="I123" s="117">
        <v>5.0000000000000001E-3</v>
      </c>
      <c r="J123" s="117">
        <v>1.226</v>
      </c>
    </row>
    <row r="124" spans="1:10" s="243" customFormat="1" ht="12.75" x14ac:dyDescent="0.2">
      <c r="A124" s="125" t="s">
        <v>18</v>
      </c>
      <c r="B124" s="575"/>
      <c r="C124" s="252"/>
      <c r="D124" s="252"/>
      <c r="F124" s="576">
        <v>23.5</v>
      </c>
      <c r="G124" s="576">
        <v>0.76600000000000001</v>
      </c>
      <c r="H124" s="576">
        <v>0.27400000000000002</v>
      </c>
      <c r="I124" s="576">
        <v>5.0000000000000001E-3</v>
      </c>
      <c r="J124" s="576">
        <v>1.258</v>
      </c>
    </row>
    <row r="125" spans="1:10" s="243" customFormat="1" ht="12.75" x14ac:dyDescent="0.2">
      <c r="A125" s="125" t="s">
        <v>160</v>
      </c>
      <c r="B125" s="575"/>
      <c r="C125" s="252"/>
      <c r="D125" s="252"/>
      <c r="F125" s="253">
        <v>0.9</v>
      </c>
      <c r="G125" s="253">
        <v>0.4</v>
      </c>
      <c r="H125" s="253">
        <v>2.2000000000000002</v>
      </c>
      <c r="I125" s="253" t="s">
        <v>24</v>
      </c>
      <c r="J125" s="253">
        <v>5.0999999999999996</v>
      </c>
    </row>
    <row r="126" spans="1:10" s="50" customFormat="1" ht="12.75" x14ac:dyDescent="0.2">
      <c r="A126" s="64"/>
      <c r="B126" s="112"/>
      <c r="C126" s="58"/>
      <c r="D126" s="58"/>
      <c r="F126" s="58"/>
      <c r="G126" s="58"/>
      <c r="H126" s="58"/>
      <c r="I126" s="58"/>
      <c r="J126" s="58"/>
    </row>
    <row r="127" spans="1:10" s="50" customFormat="1" ht="12.75" x14ac:dyDescent="0.2">
      <c r="A127" s="58"/>
      <c r="B127" s="112"/>
      <c r="C127" s="58">
        <v>1400</v>
      </c>
      <c r="D127" s="132" t="s">
        <v>164</v>
      </c>
      <c r="F127" s="117">
        <v>25.076000000000001</v>
      </c>
      <c r="G127" s="117">
        <v>0.79600000000000004</v>
      </c>
      <c r="H127" s="117">
        <v>3.1E-2</v>
      </c>
      <c r="I127" s="117">
        <v>5.0000000000000001E-3</v>
      </c>
      <c r="J127" s="117">
        <v>1.845</v>
      </c>
    </row>
    <row r="128" spans="1:10" s="50" customFormat="1" ht="12.75" x14ac:dyDescent="0.2">
      <c r="A128" s="64"/>
      <c r="B128" s="112"/>
      <c r="C128" s="58"/>
      <c r="D128" s="132" t="s">
        <v>166</v>
      </c>
      <c r="F128" s="117">
        <v>25.702999999999999</v>
      </c>
      <c r="G128" s="117">
        <v>0.78700000000000003</v>
      </c>
      <c r="H128" s="117">
        <v>2.5999999999999999E-2</v>
      </c>
      <c r="I128" s="117">
        <v>6.0000000000000001E-3</v>
      </c>
      <c r="J128" s="117">
        <v>1.7370000000000001</v>
      </c>
    </row>
    <row r="129" spans="1:10" s="243" customFormat="1" ht="12.75" x14ac:dyDescent="0.2">
      <c r="A129" s="125" t="s">
        <v>18</v>
      </c>
      <c r="B129" s="575"/>
      <c r="C129" s="252"/>
      <c r="D129" s="252"/>
      <c r="F129" s="576">
        <v>25.39</v>
      </c>
      <c r="G129" s="576">
        <v>0.79200000000000004</v>
      </c>
      <c r="H129" s="576">
        <v>2.9000000000000001E-2</v>
      </c>
      <c r="I129" s="576">
        <v>6.0000000000000001E-3</v>
      </c>
      <c r="J129" s="576">
        <v>1.7909999999999999</v>
      </c>
    </row>
    <row r="130" spans="1:10" s="243" customFormat="1" ht="12.75" x14ac:dyDescent="0.2">
      <c r="A130" s="125" t="s">
        <v>160</v>
      </c>
      <c r="B130" s="575"/>
      <c r="C130" s="252"/>
      <c r="D130" s="252"/>
      <c r="F130" s="253">
        <v>2.5</v>
      </c>
      <c r="G130" s="253">
        <v>1.1000000000000001</v>
      </c>
      <c r="H130" s="253">
        <v>17.5</v>
      </c>
      <c r="I130" s="253">
        <v>18.2</v>
      </c>
      <c r="J130" s="253">
        <v>6</v>
      </c>
    </row>
    <row r="131" spans="1:10" s="50" customFormat="1" ht="12.75" x14ac:dyDescent="0.2">
      <c r="A131" s="64"/>
      <c r="B131" s="112"/>
      <c r="C131" s="58"/>
      <c r="D131" s="58"/>
      <c r="F131" s="58"/>
      <c r="G131" s="58"/>
      <c r="H131" s="58"/>
      <c r="I131" s="58"/>
      <c r="J131" s="58"/>
    </row>
    <row r="132" spans="1:10" s="50" customFormat="1" ht="12.75" x14ac:dyDescent="0.2">
      <c r="A132" s="64" t="s">
        <v>96</v>
      </c>
      <c r="B132" s="112">
        <v>40028</v>
      </c>
      <c r="C132" s="58">
        <v>1030</v>
      </c>
      <c r="D132" s="132" t="s">
        <v>157</v>
      </c>
      <c r="F132" s="117">
        <v>16.992999999999999</v>
      </c>
      <c r="G132" s="117">
        <v>1.085</v>
      </c>
      <c r="H132" s="117">
        <v>3.5000000000000003E-2</v>
      </c>
      <c r="I132" s="117">
        <v>5.0000000000000001E-3</v>
      </c>
      <c r="J132" s="117">
        <v>0.48899999999999999</v>
      </c>
    </row>
    <row r="133" spans="1:10" s="50" customFormat="1" ht="12.75" x14ac:dyDescent="0.2">
      <c r="A133" s="64" t="s">
        <v>66</v>
      </c>
      <c r="B133" s="112"/>
      <c r="C133" s="58"/>
      <c r="D133" s="136" t="s">
        <v>159</v>
      </c>
      <c r="F133" s="117">
        <v>16.984000000000002</v>
      </c>
      <c r="G133" s="117">
        <v>1.0860000000000001</v>
      </c>
      <c r="H133" s="117">
        <v>3.5000000000000003E-2</v>
      </c>
      <c r="I133" s="117">
        <v>6.0000000000000001E-3</v>
      </c>
      <c r="J133" s="117">
        <v>0.48899999999999999</v>
      </c>
    </row>
    <row r="134" spans="1:10" s="243" customFormat="1" ht="12.75" x14ac:dyDescent="0.2">
      <c r="A134" s="125" t="s">
        <v>18</v>
      </c>
      <c r="B134" s="575"/>
      <c r="C134" s="252"/>
      <c r="D134" s="252"/>
      <c r="F134" s="576">
        <v>16.989000000000001</v>
      </c>
      <c r="G134" s="576">
        <v>1.0860000000000001</v>
      </c>
      <c r="H134" s="576">
        <v>3.5000000000000003E-2</v>
      </c>
      <c r="I134" s="576">
        <v>6.0000000000000001E-3</v>
      </c>
      <c r="J134" s="576">
        <v>0.48899999999999999</v>
      </c>
    </row>
    <row r="135" spans="1:10" s="243" customFormat="1" ht="12.75" x14ac:dyDescent="0.2">
      <c r="A135" s="125" t="s">
        <v>160</v>
      </c>
      <c r="B135" s="575"/>
      <c r="C135" s="252"/>
      <c r="D135" s="252"/>
      <c r="F135" s="253">
        <v>0.1</v>
      </c>
      <c r="G135" s="253">
        <v>0.1</v>
      </c>
      <c r="H135" s="253" t="s">
        <v>24</v>
      </c>
      <c r="I135" s="253">
        <v>18.2</v>
      </c>
      <c r="J135" s="253">
        <v>0</v>
      </c>
    </row>
    <row r="136" spans="1:10" s="50" customFormat="1" ht="12.75" x14ac:dyDescent="0.2">
      <c r="A136" s="64"/>
      <c r="B136" s="112"/>
      <c r="C136" s="58"/>
      <c r="D136" s="58"/>
      <c r="F136" s="58"/>
      <c r="G136" s="58"/>
      <c r="H136" s="58"/>
      <c r="I136" s="58"/>
      <c r="J136" s="58"/>
    </row>
    <row r="137" spans="1:10" s="50" customFormat="1" ht="12.75" x14ac:dyDescent="0.2">
      <c r="A137" s="58"/>
      <c r="B137" s="112"/>
      <c r="C137" s="58">
        <v>1030</v>
      </c>
      <c r="D137" s="136" t="s">
        <v>164</v>
      </c>
      <c r="F137" s="117">
        <v>15.702</v>
      </c>
      <c r="G137" s="117">
        <v>1.3580000000000001</v>
      </c>
      <c r="H137" s="117">
        <v>0.39900000000000002</v>
      </c>
      <c r="I137" s="117">
        <v>8.0000000000000002E-3</v>
      </c>
      <c r="J137" s="117">
        <v>0.59799999999999998</v>
      </c>
    </row>
    <row r="138" spans="1:10" s="50" customFormat="1" ht="12.75" x14ac:dyDescent="0.2">
      <c r="A138" s="64"/>
      <c r="B138" s="112"/>
      <c r="C138" s="58"/>
      <c r="D138" s="135" t="s">
        <v>166</v>
      </c>
      <c r="F138" s="117">
        <v>15.269</v>
      </c>
      <c r="G138" s="117">
        <v>1.3560000000000001</v>
      </c>
      <c r="H138" s="117">
        <v>0.33</v>
      </c>
      <c r="I138" s="117">
        <v>8.0000000000000002E-3</v>
      </c>
      <c r="J138" s="117">
        <v>0.59799999999999998</v>
      </c>
    </row>
    <row r="139" spans="1:10" s="243" customFormat="1" ht="12.75" x14ac:dyDescent="0.2">
      <c r="A139" s="125" t="s">
        <v>18</v>
      </c>
      <c r="B139" s="575"/>
      <c r="C139" s="252"/>
      <c r="D139" s="252"/>
      <c r="F139" s="576">
        <v>15.486000000000001</v>
      </c>
      <c r="G139" s="576">
        <v>1.357</v>
      </c>
      <c r="H139" s="576">
        <v>0.36499999999999999</v>
      </c>
      <c r="I139" s="576">
        <v>8.0000000000000002E-3</v>
      </c>
      <c r="J139" s="576">
        <v>0.59799999999999998</v>
      </c>
    </row>
    <row r="140" spans="1:10" s="243" customFormat="1" ht="12.75" x14ac:dyDescent="0.2">
      <c r="A140" s="125" t="s">
        <v>160</v>
      </c>
      <c r="B140" s="575"/>
      <c r="C140" s="252"/>
      <c r="D140" s="252"/>
      <c r="F140" s="253">
        <v>2.8</v>
      </c>
      <c r="G140" s="253">
        <v>0.1</v>
      </c>
      <c r="H140" s="253">
        <v>18.899999999999999</v>
      </c>
      <c r="I140" s="253" t="s">
        <v>24</v>
      </c>
      <c r="J140" s="253" t="s">
        <v>24</v>
      </c>
    </row>
    <row r="141" spans="1:10" s="50" customFormat="1" ht="12.75" x14ac:dyDescent="0.2"/>
    <row r="142" spans="1:10" s="50" customFormat="1" ht="12.75" x14ac:dyDescent="0.2">
      <c r="A142" s="64" t="s">
        <v>176</v>
      </c>
      <c r="B142" s="112">
        <v>40032</v>
      </c>
      <c r="C142" s="58">
        <v>900</v>
      </c>
      <c r="D142" s="59" t="s">
        <v>157</v>
      </c>
      <c r="F142" s="117">
        <v>36.027000000000001</v>
      </c>
      <c r="G142" s="117">
        <v>2.5640000000000001</v>
      </c>
      <c r="H142" s="117">
        <v>0.01</v>
      </c>
      <c r="I142" s="117">
        <v>3.0000000000000001E-3</v>
      </c>
      <c r="J142" s="117">
        <v>3.3490000000000002</v>
      </c>
    </row>
    <row r="143" spans="1:10" s="50" customFormat="1" ht="12.75" x14ac:dyDescent="0.2">
      <c r="A143" s="64" t="s">
        <v>66</v>
      </c>
      <c r="B143" s="112"/>
      <c r="C143" s="58">
        <v>901</v>
      </c>
      <c r="D143" s="59" t="s">
        <v>159</v>
      </c>
      <c r="F143" s="117">
        <v>34.325000000000003</v>
      </c>
      <c r="G143" s="117">
        <v>2.5550000000000002</v>
      </c>
      <c r="H143" s="117">
        <v>6.0000000000000001E-3</v>
      </c>
      <c r="I143" s="117">
        <v>3.0000000000000001E-3</v>
      </c>
      <c r="J143" s="117">
        <v>3.2589999999999999</v>
      </c>
    </row>
    <row r="144" spans="1:10" s="243" customFormat="1" ht="12.75" x14ac:dyDescent="0.2">
      <c r="A144" s="125" t="s">
        <v>18</v>
      </c>
      <c r="B144" s="575"/>
      <c r="C144" s="252"/>
      <c r="D144" s="252"/>
      <c r="F144" s="576">
        <v>35.176000000000002</v>
      </c>
      <c r="G144" s="576">
        <v>2.56</v>
      </c>
      <c r="H144" s="576">
        <v>8.0000000000000002E-3</v>
      </c>
      <c r="I144" s="576">
        <v>3.0000000000000001E-3</v>
      </c>
      <c r="J144" s="576">
        <v>3.3039999999999998</v>
      </c>
    </row>
    <row r="145" spans="1:10" s="243" customFormat="1" ht="12.75" x14ac:dyDescent="0.2">
      <c r="A145" s="125" t="s">
        <v>160</v>
      </c>
      <c r="B145" s="575"/>
      <c r="C145" s="252"/>
      <c r="D145" s="252"/>
      <c r="F145" s="253">
        <v>4.8</v>
      </c>
      <c r="G145" s="253">
        <v>0.4</v>
      </c>
      <c r="H145" s="253">
        <v>50</v>
      </c>
      <c r="I145" s="253" t="s">
        <v>24</v>
      </c>
      <c r="J145" s="253">
        <v>2.7</v>
      </c>
    </row>
    <row r="146" spans="1:10" s="50" customFormat="1" ht="12.75" x14ac:dyDescent="0.2">
      <c r="A146" s="64"/>
      <c r="B146" s="112"/>
      <c r="C146" s="58"/>
      <c r="D146" s="58"/>
      <c r="F146" s="58"/>
      <c r="G146" s="58"/>
      <c r="H146" s="58"/>
      <c r="I146" s="58"/>
      <c r="J146" s="58"/>
    </row>
    <row r="147" spans="1:10" s="50" customFormat="1" ht="12.75" x14ac:dyDescent="0.2">
      <c r="A147" s="64"/>
      <c r="B147" s="112"/>
      <c r="C147" s="58"/>
      <c r="D147" s="58"/>
      <c r="F147" s="58"/>
      <c r="G147" s="58"/>
      <c r="H147" s="58"/>
      <c r="I147" s="58"/>
      <c r="J147" s="58"/>
    </row>
    <row r="148" spans="1:10" s="50" customFormat="1" ht="12.75" x14ac:dyDescent="0.2">
      <c r="A148" s="64" t="s">
        <v>105</v>
      </c>
      <c r="B148" s="112">
        <v>40030</v>
      </c>
      <c r="C148" s="58">
        <v>1015</v>
      </c>
      <c r="D148" s="132" t="s">
        <v>157</v>
      </c>
      <c r="F148" s="117">
        <v>53.57</v>
      </c>
      <c r="G148" s="117">
        <v>10.273</v>
      </c>
      <c r="H148" s="117">
        <v>5.1999999999999998E-2</v>
      </c>
      <c r="I148" s="117">
        <v>3.0000000000000001E-3</v>
      </c>
      <c r="J148" s="117">
        <v>3.6509999999999998</v>
      </c>
    </row>
    <row r="149" spans="1:10" s="50" customFormat="1" ht="12.75" x14ac:dyDescent="0.2">
      <c r="A149" s="64" t="s">
        <v>66</v>
      </c>
      <c r="B149" s="112"/>
      <c r="C149" s="58"/>
      <c r="D149" s="132" t="s">
        <v>159</v>
      </c>
      <c r="F149" s="117">
        <v>53.774999999999999</v>
      </c>
      <c r="G149" s="117">
        <v>10.170999999999999</v>
      </c>
      <c r="H149" s="117">
        <v>2.5000000000000001E-2</v>
      </c>
      <c r="I149" s="117">
        <v>3.0000000000000001E-3</v>
      </c>
      <c r="J149" s="117">
        <v>3.653</v>
      </c>
    </row>
    <row r="150" spans="1:10" s="243" customFormat="1" ht="12.75" x14ac:dyDescent="0.2">
      <c r="A150" s="125" t="s">
        <v>18</v>
      </c>
      <c r="B150" s="575"/>
      <c r="C150" s="252"/>
      <c r="D150" s="252"/>
      <c r="F150" s="576">
        <v>53.673000000000002</v>
      </c>
      <c r="G150" s="576">
        <v>10.222</v>
      </c>
      <c r="H150" s="576">
        <v>3.9E-2</v>
      </c>
      <c r="I150" s="576">
        <v>3.0000000000000001E-3</v>
      </c>
      <c r="J150" s="576">
        <v>3.6520000000000001</v>
      </c>
    </row>
    <row r="151" spans="1:10" s="243" customFormat="1" ht="12.75" x14ac:dyDescent="0.2">
      <c r="A151" s="125" t="s">
        <v>160</v>
      </c>
      <c r="B151" s="575"/>
      <c r="C151" s="252"/>
      <c r="D151" s="252"/>
      <c r="F151" s="253">
        <v>0.4</v>
      </c>
      <c r="G151" s="253">
        <v>1</v>
      </c>
      <c r="H151" s="253">
        <v>70.099999999999994</v>
      </c>
      <c r="I151" s="253" t="s">
        <v>24</v>
      </c>
      <c r="J151" s="253">
        <v>0.1</v>
      </c>
    </row>
    <row r="152" spans="1:10" s="50" customFormat="1" ht="12.75" x14ac:dyDescent="0.2">
      <c r="A152" s="64"/>
      <c r="B152" s="112"/>
      <c r="C152" s="58"/>
      <c r="D152" s="58"/>
      <c r="F152" s="58"/>
      <c r="G152" s="58"/>
      <c r="H152" s="58"/>
      <c r="I152" s="58"/>
      <c r="J152" s="58"/>
    </row>
    <row r="153" spans="1:10" s="50" customFormat="1" ht="12.75" x14ac:dyDescent="0.2">
      <c r="A153" s="64"/>
      <c r="B153" s="112"/>
      <c r="C153" s="58"/>
      <c r="D153" s="58"/>
      <c r="F153" s="58"/>
      <c r="G153" s="58"/>
      <c r="H153" s="58"/>
      <c r="I153" s="58"/>
      <c r="J153" s="58"/>
    </row>
    <row r="154" spans="1:10" s="50" customFormat="1" ht="12.75" x14ac:dyDescent="0.2">
      <c r="A154" s="58"/>
      <c r="B154" s="112"/>
      <c r="C154" s="58">
        <v>1015</v>
      </c>
      <c r="D154" s="132" t="s">
        <v>164</v>
      </c>
      <c r="F154" s="117">
        <v>42.756</v>
      </c>
      <c r="G154" s="117">
        <v>6.6159999999999997</v>
      </c>
      <c r="H154" s="117">
        <v>0.05</v>
      </c>
      <c r="I154" s="117">
        <v>2E-3</v>
      </c>
      <c r="J154" s="117">
        <v>3.5630000000000002</v>
      </c>
    </row>
    <row r="155" spans="1:10" s="50" customFormat="1" ht="12.75" x14ac:dyDescent="0.2">
      <c r="A155" s="64" t="s">
        <v>66</v>
      </c>
      <c r="B155" s="112"/>
      <c r="C155" s="58"/>
      <c r="D155" s="132" t="s">
        <v>166</v>
      </c>
      <c r="F155" s="117">
        <v>42.113999999999997</v>
      </c>
      <c r="G155" s="117">
        <v>6.6289999999999996</v>
      </c>
      <c r="H155" s="117">
        <v>5.6000000000000001E-2</v>
      </c>
      <c r="I155" s="117">
        <v>2E-3</v>
      </c>
      <c r="J155" s="117">
        <v>3.5209999999999999</v>
      </c>
    </row>
    <row r="156" spans="1:10" s="243" customFormat="1" ht="12.75" x14ac:dyDescent="0.2">
      <c r="A156" s="125" t="s">
        <v>18</v>
      </c>
      <c r="B156" s="575"/>
      <c r="C156" s="252"/>
      <c r="D156" s="252"/>
      <c r="F156" s="576">
        <v>42.435000000000002</v>
      </c>
      <c r="G156" s="576">
        <v>6.6230000000000002</v>
      </c>
      <c r="H156" s="576">
        <v>5.2999999999999999E-2</v>
      </c>
      <c r="I156" s="576">
        <v>2E-3</v>
      </c>
      <c r="J156" s="576">
        <v>3.5419999999999998</v>
      </c>
    </row>
    <row r="157" spans="1:10" s="243" customFormat="1" ht="12.75" x14ac:dyDescent="0.2">
      <c r="A157" s="125" t="s">
        <v>160</v>
      </c>
      <c r="B157" s="575"/>
      <c r="C157" s="252"/>
      <c r="D157" s="252"/>
      <c r="F157" s="253">
        <v>1.5</v>
      </c>
      <c r="G157" s="253">
        <v>0.2</v>
      </c>
      <c r="H157" s="253">
        <v>11.3</v>
      </c>
      <c r="I157" s="253" t="s">
        <v>24</v>
      </c>
      <c r="J157" s="253">
        <v>1.2</v>
      </c>
    </row>
    <row r="158" spans="1:10" s="50" customFormat="1" ht="12.75" x14ac:dyDescent="0.2">
      <c r="A158" s="64"/>
      <c r="B158" s="112"/>
      <c r="C158" s="58"/>
      <c r="D158" s="58"/>
      <c r="F158" s="58"/>
      <c r="G158" s="58"/>
      <c r="H158" s="58"/>
      <c r="I158" s="58"/>
      <c r="J158" s="58"/>
    </row>
    <row r="159" spans="1:10" s="50" customFormat="1" ht="12.75" x14ac:dyDescent="0.2">
      <c r="A159" s="64" t="s">
        <v>100</v>
      </c>
      <c r="B159" s="112">
        <v>40032</v>
      </c>
      <c r="C159" s="58">
        <v>1300</v>
      </c>
      <c r="D159" s="132" t="s">
        <v>157</v>
      </c>
      <c r="F159" s="117">
        <v>40.813000000000002</v>
      </c>
      <c r="G159" s="117">
        <v>2.5750000000000002</v>
      </c>
      <c r="H159" s="117">
        <v>0.01</v>
      </c>
      <c r="I159" s="117">
        <v>3.0000000000000001E-3</v>
      </c>
      <c r="J159" s="117">
        <v>3.202</v>
      </c>
    </row>
    <row r="160" spans="1:10" s="50" customFormat="1" ht="12.75" x14ac:dyDescent="0.2">
      <c r="A160" s="64" t="s">
        <v>66</v>
      </c>
      <c r="B160" s="112"/>
      <c r="C160" s="58"/>
      <c r="D160" s="132" t="s">
        <v>159</v>
      </c>
      <c r="F160" s="117">
        <v>42.076999999999998</v>
      </c>
      <c r="G160" s="117">
        <v>2.6059999999999999</v>
      </c>
      <c r="H160" s="117">
        <v>8.9999999999999993E-3</v>
      </c>
      <c r="I160" s="117">
        <v>2E-3</v>
      </c>
      <c r="J160" s="117">
        <v>3.22</v>
      </c>
    </row>
    <row r="161" spans="1:10" s="243" customFormat="1" ht="12.75" x14ac:dyDescent="0.2">
      <c r="A161" s="125" t="s">
        <v>18</v>
      </c>
      <c r="B161" s="575"/>
      <c r="C161" s="252"/>
      <c r="D161" s="252"/>
      <c r="F161" s="576">
        <v>41.445</v>
      </c>
      <c r="G161" s="576">
        <v>2.5905</v>
      </c>
      <c r="H161" s="576">
        <v>9.4999999999999998E-3</v>
      </c>
      <c r="I161" s="576">
        <v>2.5000000000000001E-3</v>
      </c>
      <c r="J161" s="576">
        <v>3.2110000000000003</v>
      </c>
    </row>
    <row r="162" spans="1:10" s="243" customFormat="1" ht="12.75" x14ac:dyDescent="0.2">
      <c r="A162" s="125" t="s">
        <v>160</v>
      </c>
      <c r="B162" s="575"/>
      <c r="C162" s="252"/>
      <c r="D162" s="252"/>
      <c r="F162" s="253">
        <v>3.0498250693690334</v>
      </c>
      <c r="G162" s="253">
        <v>1.1966801775718854</v>
      </c>
      <c r="H162" s="253">
        <v>10.526315789473694</v>
      </c>
      <c r="I162" s="253">
        <v>40</v>
      </c>
      <c r="J162" s="253">
        <v>0.56057303020866511</v>
      </c>
    </row>
    <row r="163" spans="1:10" s="50" customFormat="1" ht="12.75" x14ac:dyDescent="0.2">
      <c r="A163" s="64"/>
      <c r="B163" s="112"/>
      <c r="C163" s="58"/>
      <c r="D163" s="58"/>
      <c r="F163" s="58"/>
      <c r="G163" s="58"/>
      <c r="H163" s="58"/>
      <c r="I163" s="58"/>
      <c r="J163" s="58"/>
    </row>
    <row r="164" spans="1:10" s="50" customFormat="1" ht="12.75" x14ac:dyDescent="0.2">
      <c r="A164" s="58"/>
      <c r="B164" s="112"/>
      <c r="C164" s="58">
        <v>1300</v>
      </c>
      <c r="D164" s="132" t="s">
        <v>164</v>
      </c>
      <c r="F164" s="117">
        <v>39.738999999999997</v>
      </c>
      <c r="G164" s="117">
        <v>2.94</v>
      </c>
      <c r="H164" s="117">
        <v>8.0000000000000002E-3</v>
      </c>
      <c r="I164" s="117">
        <v>3.0000000000000001E-3</v>
      </c>
      <c r="J164" s="117">
        <v>3.7360000000000002</v>
      </c>
    </row>
    <row r="165" spans="1:10" s="50" customFormat="1" ht="12.75" x14ac:dyDescent="0.2">
      <c r="A165" s="64"/>
      <c r="B165" s="112"/>
      <c r="C165" s="58"/>
      <c r="D165" s="132" t="s">
        <v>166</v>
      </c>
      <c r="F165" s="117">
        <v>41.639000000000003</v>
      </c>
      <c r="G165" s="117">
        <v>2.9630000000000001</v>
      </c>
      <c r="H165" s="117">
        <v>8.0000000000000002E-3</v>
      </c>
      <c r="I165" s="117">
        <v>3.0000000000000001E-3</v>
      </c>
      <c r="J165" s="117">
        <v>3.7370000000000001</v>
      </c>
    </row>
    <row r="166" spans="1:10" s="243" customFormat="1" ht="12.75" x14ac:dyDescent="0.2">
      <c r="A166" s="125" t="s">
        <v>18</v>
      </c>
      <c r="B166" s="575"/>
      <c r="C166" s="252"/>
      <c r="D166" s="252"/>
      <c r="F166" s="576">
        <v>40.689</v>
      </c>
      <c r="G166" s="576">
        <v>2.952</v>
      </c>
      <c r="H166" s="576">
        <v>8.0000000000000002E-3</v>
      </c>
      <c r="I166" s="576">
        <v>3.0000000000000001E-3</v>
      </c>
      <c r="J166" s="576">
        <v>3.7370000000000001</v>
      </c>
    </row>
    <row r="167" spans="1:10" s="243" customFormat="1" ht="12.75" x14ac:dyDescent="0.2">
      <c r="A167" s="125" t="s">
        <v>160</v>
      </c>
      <c r="B167" s="575"/>
      <c r="C167" s="252"/>
      <c r="D167" s="252"/>
      <c r="F167" s="253">
        <v>4.7</v>
      </c>
      <c r="G167" s="253">
        <v>0.8</v>
      </c>
      <c r="H167" s="253" t="s">
        <v>24</v>
      </c>
      <c r="I167" s="253" t="s">
        <v>24</v>
      </c>
      <c r="J167" s="253" t="s">
        <v>167</v>
      </c>
    </row>
    <row r="168" spans="1:10" x14ac:dyDescent="0.25">
      <c r="A168" s="137"/>
      <c r="B168" s="138"/>
      <c r="C168" s="103"/>
      <c r="D168" s="103"/>
      <c r="E168" s="102"/>
      <c r="F168" s="103"/>
      <c r="G168" s="103"/>
      <c r="H168" s="103"/>
      <c r="I168" s="103"/>
      <c r="J168" s="103"/>
    </row>
  </sheetData>
  <mergeCells count="7">
    <mergeCell ref="A1:O1"/>
    <mergeCell ref="A111:J111"/>
    <mergeCell ref="A3:K3"/>
    <mergeCell ref="F5:J5"/>
    <mergeCell ref="A8:J8"/>
    <mergeCell ref="A49:J49"/>
    <mergeCell ref="A90:J90"/>
  </mergeCells>
  <phoneticPr fontId="0" type="noConversion"/>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workbookViewId="0">
      <selection activeCell="B21" sqref="B21"/>
    </sheetView>
  </sheetViews>
  <sheetFormatPr defaultColWidth="9.140625" defaultRowHeight="12.75" x14ac:dyDescent="0.2"/>
  <cols>
    <col min="1" max="1" width="10.42578125" style="50" customWidth="1"/>
    <col min="2" max="2" width="8.42578125" style="112" customWidth="1"/>
    <col min="3" max="3" width="7.28515625" style="58" customWidth="1"/>
    <col min="4" max="4" width="11" style="58" customWidth="1"/>
    <col min="5" max="5" width="9" style="58" customWidth="1"/>
    <col min="6" max="6" width="7.28515625" style="58" customWidth="1"/>
    <col min="7" max="7" width="8" style="58" customWidth="1"/>
    <col min="8" max="8" width="8.5703125" style="50" customWidth="1"/>
    <col min="9" max="9" width="9.140625" style="50"/>
    <col min="10" max="10" width="7.7109375" style="50" customWidth="1"/>
    <col min="11" max="11" width="9.5703125" style="50" customWidth="1"/>
    <col min="12" max="12" width="9.140625" style="50"/>
    <col min="13" max="13" width="8.28515625" style="50" customWidth="1"/>
    <col min="14" max="14" width="9.140625" style="50"/>
    <col min="15" max="15" width="8.7109375" style="50" customWidth="1"/>
    <col min="16" max="16" width="7.140625" style="50" customWidth="1"/>
    <col min="17" max="16384" width="9.140625" style="50"/>
  </cols>
  <sheetData>
    <row r="1" spans="1:18" ht="45" customHeight="1" x14ac:dyDescent="0.25">
      <c r="A1" s="679" t="s">
        <v>398</v>
      </c>
      <c r="B1" s="679"/>
      <c r="C1" s="679"/>
      <c r="D1" s="679"/>
      <c r="E1" s="679"/>
      <c r="F1" s="679"/>
      <c r="G1" s="679"/>
      <c r="H1" s="679"/>
      <c r="I1" s="679"/>
      <c r="J1" s="679"/>
      <c r="K1" s="679"/>
      <c r="L1" s="679"/>
      <c r="M1" s="679"/>
      <c r="N1" s="695"/>
      <c r="O1" s="695"/>
      <c r="P1" s="695"/>
      <c r="Q1" s="695"/>
    </row>
    <row r="2" spans="1:18" ht="9.75" customHeight="1" x14ac:dyDescent="0.2">
      <c r="A2" s="139"/>
      <c r="B2" s="140"/>
      <c r="C2" s="139"/>
      <c r="D2" s="139"/>
      <c r="E2" s="139"/>
      <c r="F2" s="139"/>
      <c r="G2" s="139"/>
      <c r="H2" s="139"/>
      <c r="I2" s="139"/>
      <c r="J2" s="139"/>
    </row>
    <row r="3" spans="1:18" ht="42" customHeight="1" x14ac:dyDescent="0.25">
      <c r="A3" s="812" t="s">
        <v>399</v>
      </c>
      <c r="B3" s="812"/>
      <c r="C3" s="812"/>
      <c r="D3" s="812"/>
      <c r="E3" s="812"/>
      <c r="F3" s="812"/>
      <c r="G3" s="812"/>
      <c r="H3" s="812"/>
      <c r="I3" s="695"/>
      <c r="J3" s="695"/>
      <c r="K3" s="695"/>
      <c r="L3" s="695"/>
      <c r="M3" s="695"/>
      <c r="N3" s="695"/>
      <c r="O3" s="695"/>
      <c r="P3" s="695"/>
      <c r="Q3" s="695"/>
    </row>
    <row r="4" spans="1:18" s="74" customFormat="1" ht="14.25" customHeight="1" x14ac:dyDescent="0.25">
      <c r="A4" s="662"/>
      <c r="B4" s="662"/>
      <c r="C4" s="662"/>
      <c r="D4" s="662"/>
      <c r="E4" s="662"/>
      <c r="F4" s="662"/>
      <c r="G4" s="662"/>
      <c r="H4" s="662"/>
      <c r="I4" s="636"/>
      <c r="J4" s="635"/>
      <c r="K4" s="635"/>
    </row>
    <row r="5" spans="1:18" ht="15" x14ac:dyDescent="0.25">
      <c r="A5" s="287"/>
      <c r="B5" s="134"/>
      <c r="C5" s="638"/>
      <c r="D5" s="638"/>
      <c r="E5" s="663"/>
      <c r="F5" s="659"/>
      <c r="G5" s="659"/>
      <c r="H5" s="660"/>
      <c r="I5" s="660"/>
      <c r="J5" s="660"/>
      <c r="K5" s="660"/>
      <c r="L5" s="660"/>
      <c r="M5" s="660"/>
      <c r="N5" s="661"/>
      <c r="O5" s="661"/>
      <c r="P5" s="661"/>
      <c r="Q5" s="661"/>
      <c r="R5" s="74"/>
    </row>
    <row r="6" spans="1:18" ht="24.75" customHeight="1" x14ac:dyDescent="0.25">
      <c r="A6" s="528"/>
      <c r="B6" s="584"/>
      <c r="C6" s="551"/>
      <c r="D6" s="652"/>
      <c r="E6" s="819" t="s">
        <v>394</v>
      </c>
      <c r="F6" s="820"/>
      <c r="G6" s="820"/>
      <c r="H6" s="820"/>
      <c r="I6" s="820"/>
      <c r="J6" s="820"/>
      <c r="K6" s="820"/>
      <c r="L6" s="820"/>
      <c r="M6" s="821"/>
      <c r="N6" s="786" t="s">
        <v>177</v>
      </c>
      <c r="O6" s="817"/>
      <c r="P6" s="817"/>
      <c r="Q6" s="818"/>
    </row>
    <row r="7" spans="1:18" ht="15" customHeight="1" x14ac:dyDescent="0.25">
      <c r="A7" s="287"/>
      <c r="B7" s="134"/>
      <c r="C7" s="638"/>
      <c r="D7" s="572"/>
      <c r="E7" s="813" t="s">
        <v>363</v>
      </c>
      <c r="F7" s="760"/>
      <c r="G7" s="814"/>
      <c r="H7" s="813" t="s">
        <v>364</v>
      </c>
      <c r="I7" s="768"/>
      <c r="J7" s="775"/>
      <c r="K7" s="815" t="s">
        <v>389</v>
      </c>
      <c r="L7" s="768"/>
      <c r="M7" s="775"/>
      <c r="N7" s="816" t="s">
        <v>179</v>
      </c>
      <c r="O7" s="817"/>
      <c r="P7" s="817"/>
      <c r="Q7" s="650" t="s">
        <v>178</v>
      </c>
    </row>
    <row r="8" spans="1:18" ht="25.5" x14ac:dyDescent="0.2">
      <c r="A8" s="294" t="s">
        <v>11</v>
      </c>
      <c r="B8" s="121" t="s">
        <v>149</v>
      </c>
      <c r="C8" s="637" t="s">
        <v>150</v>
      </c>
      <c r="D8" s="145" t="s">
        <v>391</v>
      </c>
      <c r="E8" s="647" t="s">
        <v>180</v>
      </c>
      <c r="F8" s="141" t="s">
        <v>180</v>
      </c>
      <c r="G8" s="585" t="s">
        <v>160</v>
      </c>
      <c r="H8" s="647" t="s">
        <v>180</v>
      </c>
      <c r="I8" s="141" t="s">
        <v>180</v>
      </c>
      <c r="J8" s="585" t="s">
        <v>160</v>
      </c>
      <c r="K8" s="647" t="s">
        <v>180</v>
      </c>
      <c r="L8" s="141" t="s">
        <v>180</v>
      </c>
      <c r="M8" s="585" t="s">
        <v>160</v>
      </c>
      <c r="N8" s="647" t="s">
        <v>180</v>
      </c>
      <c r="O8" s="141" t="s">
        <v>180</v>
      </c>
      <c r="P8" s="141" t="s">
        <v>160</v>
      </c>
      <c r="Q8" s="658" t="s">
        <v>180</v>
      </c>
    </row>
    <row r="9" spans="1:18" x14ac:dyDescent="0.2">
      <c r="A9" s="285" t="s">
        <v>176</v>
      </c>
      <c r="B9" s="134">
        <v>40032</v>
      </c>
      <c r="C9" s="638">
        <v>900</v>
      </c>
      <c r="D9" s="572" t="s">
        <v>397</v>
      </c>
      <c r="E9" s="654">
        <v>6.74</v>
      </c>
      <c r="F9" s="551">
        <v>5.89</v>
      </c>
      <c r="G9" s="652">
        <v>28.9</v>
      </c>
      <c r="H9" s="654">
        <v>0.46</v>
      </c>
      <c r="I9" s="551">
        <v>0.45500000000000002</v>
      </c>
      <c r="J9" s="652">
        <v>2.2000000000000002</v>
      </c>
      <c r="K9" s="654">
        <v>4.7</v>
      </c>
      <c r="L9" s="551">
        <v>4.5</v>
      </c>
      <c r="M9" s="652">
        <v>8.9</v>
      </c>
      <c r="N9" s="654" t="s">
        <v>120</v>
      </c>
      <c r="O9" s="551" t="s">
        <v>120</v>
      </c>
      <c r="P9" s="551" t="s">
        <v>120</v>
      </c>
      <c r="Q9" s="655" t="s">
        <v>120</v>
      </c>
    </row>
    <row r="10" spans="1:18" x14ac:dyDescent="0.2">
      <c r="A10" s="285"/>
      <c r="B10" s="134"/>
      <c r="C10" s="638">
        <v>901</v>
      </c>
      <c r="D10" s="572" t="s">
        <v>390</v>
      </c>
      <c r="E10" s="151">
        <v>5.04</v>
      </c>
      <c r="F10" s="638" t="s">
        <v>120</v>
      </c>
      <c r="G10" s="572" t="s">
        <v>120</v>
      </c>
      <c r="H10" s="151">
        <v>0.45</v>
      </c>
      <c r="I10" s="638" t="s">
        <v>120</v>
      </c>
      <c r="J10" s="572" t="s">
        <v>120</v>
      </c>
      <c r="K10" s="151">
        <v>4.3</v>
      </c>
      <c r="L10" s="638" t="s">
        <v>120</v>
      </c>
      <c r="M10" s="572" t="s">
        <v>120</v>
      </c>
      <c r="N10" s="151" t="s">
        <v>120</v>
      </c>
      <c r="O10" s="638" t="s">
        <v>120</v>
      </c>
      <c r="P10" s="638" t="s">
        <v>120</v>
      </c>
      <c r="Q10" s="651" t="s">
        <v>120</v>
      </c>
    </row>
    <row r="11" spans="1:18" x14ac:dyDescent="0.2">
      <c r="A11" s="285"/>
      <c r="B11" s="134"/>
      <c r="C11" s="638"/>
      <c r="D11" s="572"/>
      <c r="E11" s="151"/>
      <c r="F11" s="638"/>
      <c r="G11" s="572"/>
      <c r="H11" s="151"/>
      <c r="I11" s="638"/>
      <c r="J11" s="572"/>
      <c r="K11" s="151"/>
      <c r="L11" s="638"/>
      <c r="M11" s="572"/>
      <c r="N11" s="151"/>
      <c r="O11" s="638"/>
      <c r="P11" s="638"/>
      <c r="Q11" s="651"/>
    </row>
    <row r="12" spans="1:18" ht="14.25" x14ac:dyDescent="0.25">
      <c r="A12" s="285" t="s">
        <v>181</v>
      </c>
      <c r="B12" s="134">
        <v>39675</v>
      </c>
      <c r="C12" s="586">
        <v>1100</v>
      </c>
      <c r="D12" s="572" t="s">
        <v>136</v>
      </c>
      <c r="E12" s="151" t="s">
        <v>120</v>
      </c>
      <c r="F12" s="638" t="s">
        <v>120</v>
      </c>
      <c r="G12" s="572" t="s">
        <v>120</v>
      </c>
      <c r="H12" s="151" t="s">
        <v>120</v>
      </c>
      <c r="I12" s="638" t="s">
        <v>120</v>
      </c>
      <c r="J12" s="572" t="s">
        <v>120</v>
      </c>
      <c r="K12" s="151" t="s">
        <v>120</v>
      </c>
      <c r="L12" s="638" t="s">
        <v>120</v>
      </c>
      <c r="M12" s="572" t="s">
        <v>120</v>
      </c>
      <c r="N12" s="648">
        <v>17.7</v>
      </c>
      <c r="O12" s="638">
        <f>AVERAGE(N12:N13)</f>
        <v>17.100000000000001</v>
      </c>
      <c r="P12" s="638">
        <v>7.1</v>
      </c>
      <c r="Q12" s="651" t="s">
        <v>182</v>
      </c>
    </row>
    <row r="13" spans="1:18" ht="14.25" x14ac:dyDescent="0.25">
      <c r="A13" s="151"/>
      <c r="B13" s="134"/>
      <c r="C13" s="586">
        <v>1101</v>
      </c>
      <c r="D13" s="653" t="s">
        <v>183</v>
      </c>
      <c r="E13" s="151" t="s">
        <v>120</v>
      </c>
      <c r="F13" s="638" t="s">
        <v>120</v>
      </c>
      <c r="G13" s="572" t="s">
        <v>120</v>
      </c>
      <c r="H13" s="151" t="s">
        <v>120</v>
      </c>
      <c r="I13" s="638" t="s">
        <v>120</v>
      </c>
      <c r="J13" s="572" t="s">
        <v>120</v>
      </c>
      <c r="K13" s="151" t="s">
        <v>120</v>
      </c>
      <c r="L13" s="638" t="s">
        <v>120</v>
      </c>
      <c r="M13" s="572" t="s">
        <v>120</v>
      </c>
      <c r="N13" s="648">
        <v>16.5</v>
      </c>
      <c r="O13" s="638" t="s">
        <v>120</v>
      </c>
      <c r="P13" s="638" t="s">
        <v>120</v>
      </c>
      <c r="Q13" s="651" t="s">
        <v>184</v>
      </c>
    </row>
    <row r="14" spans="1:18" ht="14.25" customHeight="1" x14ac:dyDescent="0.2">
      <c r="A14" s="151"/>
      <c r="B14" s="134"/>
      <c r="C14" s="638"/>
      <c r="D14" s="653"/>
      <c r="E14" s="287"/>
      <c r="F14" s="74"/>
      <c r="G14" s="301"/>
      <c r="H14" s="151"/>
      <c r="I14" s="638"/>
      <c r="J14" s="572"/>
      <c r="K14" s="151"/>
      <c r="L14" s="638"/>
      <c r="M14" s="572"/>
      <c r="N14" s="648"/>
      <c r="O14" s="270"/>
      <c r="P14" s="270"/>
      <c r="Q14" s="657"/>
    </row>
    <row r="15" spans="1:18" ht="14.25" x14ac:dyDescent="0.25">
      <c r="A15" s="151"/>
      <c r="B15" s="134"/>
      <c r="C15" s="586">
        <v>1110</v>
      </c>
      <c r="D15" s="653" t="s">
        <v>185</v>
      </c>
      <c r="E15" s="151" t="s">
        <v>120</v>
      </c>
      <c r="F15" s="638" t="s">
        <v>120</v>
      </c>
      <c r="G15" s="572" t="s">
        <v>120</v>
      </c>
      <c r="H15" s="151" t="s">
        <v>120</v>
      </c>
      <c r="I15" s="638" t="s">
        <v>120</v>
      </c>
      <c r="J15" s="572" t="s">
        <v>120</v>
      </c>
      <c r="K15" s="151" t="s">
        <v>120</v>
      </c>
      <c r="L15" s="638" t="s">
        <v>120</v>
      </c>
      <c r="M15" s="572" t="s">
        <v>120</v>
      </c>
      <c r="N15" s="648">
        <v>8.4</v>
      </c>
      <c r="O15" s="638">
        <f>AVERAGE(N15:N16)</f>
        <v>8.6000000000000014</v>
      </c>
      <c r="P15" s="638">
        <v>4.7</v>
      </c>
      <c r="Q15" s="651" t="s">
        <v>184</v>
      </c>
    </row>
    <row r="16" spans="1:18" ht="14.25" x14ac:dyDescent="0.25">
      <c r="A16" s="587"/>
      <c r="B16" s="142"/>
      <c r="C16" s="143">
        <v>1111</v>
      </c>
      <c r="D16" s="574" t="s">
        <v>140</v>
      </c>
      <c r="E16" s="587" t="s">
        <v>120</v>
      </c>
      <c r="F16" s="113" t="s">
        <v>120</v>
      </c>
      <c r="G16" s="574" t="s">
        <v>120</v>
      </c>
      <c r="H16" s="587" t="s">
        <v>120</v>
      </c>
      <c r="I16" s="113" t="s">
        <v>120</v>
      </c>
      <c r="J16" s="574" t="s">
        <v>120</v>
      </c>
      <c r="K16" s="587" t="s">
        <v>120</v>
      </c>
      <c r="L16" s="113" t="s">
        <v>120</v>
      </c>
      <c r="M16" s="574" t="s">
        <v>120</v>
      </c>
      <c r="N16" s="649">
        <v>8.8000000000000007</v>
      </c>
      <c r="O16" s="113" t="s">
        <v>120</v>
      </c>
      <c r="P16" s="113" t="s">
        <v>120</v>
      </c>
      <c r="Q16" s="656" t="s">
        <v>184</v>
      </c>
    </row>
    <row r="17" spans="1:7" x14ac:dyDescent="0.2">
      <c r="B17" s="50"/>
      <c r="C17" s="50"/>
      <c r="D17" s="50"/>
      <c r="E17" s="50"/>
      <c r="F17" s="50"/>
      <c r="G17" s="50"/>
    </row>
    <row r="18" spans="1:7" x14ac:dyDescent="0.2">
      <c r="B18" s="50"/>
      <c r="C18" s="50"/>
      <c r="D18" s="50"/>
      <c r="E18" s="50"/>
      <c r="F18" s="50"/>
      <c r="G18" s="50"/>
    </row>
    <row r="19" spans="1:7" s="74" customFormat="1" x14ac:dyDescent="0.2"/>
    <row r="20" spans="1:7" s="74" customFormat="1" x14ac:dyDescent="0.2"/>
    <row r="21" spans="1:7" s="74" customFormat="1" x14ac:dyDescent="0.2"/>
    <row r="22" spans="1:7" s="74" customFormat="1" x14ac:dyDescent="0.2">
      <c r="A22" s="638"/>
      <c r="B22" s="134"/>
      <c r="C22" s="638"/>
      <c r="D22" s="638"/>
    </row>
    <row r="23" spans="1:7" s="74" customFormat="1" x14ac:dyDescent="0.2">
      <c r="B23" s="134"/>
      <c r="C23" s="638"/>
      <c r="D23" s="638"/>
      <c r="E23" s="638"/>
      <c r="F23" s="638"/>
      <c r="G23" s="638"/>
    </row>
    <row r="24" spans="1:7" s="74" customFormat="1" x14ac:dyDescent="0.2">
      <c r="B24" s="134"/>
      <c r="C24" s="638"/>
      <c r="D24" s="638"/>
      <c r="E24" s="638"/>
      <c r="F24" s="638"/>
      <c r="G24" s="638"/>
    </row>
  </sheetData>
  <mergeCells count="8">
    <mergeCell ref="A1:Q1"/>
    <mergeCell ref="A3:Q3"/>
    <mergeCell ref="E7:G7"/>
    <mergeCell ref="H7:J7"/>
    <mergeCell ref="K7:M7"/>
    <mergeCell ref="N7:P7"/>
    <mergeCell ref="N6:Q6"/>
    <mergeCell ref="E6:M6"/>
  </mergeCells>
  <phoneticPr fontId="0" type="noConversion"/>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election activeCell="D32" sqref="D32"/>
    </sheetView>
  </sheetViews>
  <sheetFormatPr defaultRowHeight="15" x14ac:dyDescent="0.25"/>
  <cols>
    <col min="1" max="1" width="23.7109375" customWidth="1"/>
    <col min="2" max="2" width="17.85546875" customWidth="1"/>
    <col min="3" max="3" width="12.85546875" customWidth="1"/>
    <col min="4" max="4" width="10.28515625" customWidth="1"/>
    <col min="5" max="5" width="12.7109375" customWidth="1"/>
    <col min="6" max="6" width="9.42578125" customWidth="1"/>
    <col min="11" max="11" width="11.42578125" customWidth="1"/>
    <col min="18" max="18" width="5.5703125" customWidth="1"/>
  </cols>
  <sheetData>
    <row r="1" spans="1:15" ht="48" customHeight="1" x14ac:dyDescent="0.25">
      <c r="A1" s="679" t="s">
        <v>335</v>
      </c>
      <c r="B1" s="695"/>
      <c r="C1" s="695"/>
      <c r="D1" s="695"/>
      <c r="E1" s="695"/>
      <c r="F1" s="695"/>
      <c r="G1" s="292"/>
      <c r="H1" s="292"/>
      <c r="I1" s="292"/>
      <c r="J1" s="292"/>
      <c r="K1" s="292"/>
      <c r="L1" s="292"/>
      <c r="M1" s="292"/>
      <c r="N1" s="292"/>
      <c r="O1" s="292"/>
    </row>
    <row r="3" spans="1:15" ht="53.25" customHeight="1" x14ac:dyDescent="0.25">
      <c r="A3" s="822" t="s">
        <v>5</v>
      </c>
      <c r="B3" s="695"/>
      <c r="C3" s="695"/>
      <c r="D3" s="695"/>
      <c r="E3" s="695"/>
      <c r="F3" s="695"/>
      <c r="G3" s="22"/>
      <c r="H3" s="22"/>
    </row>
    <row r="4" spans="1:15" ht="17.25" customHeight="1" x14ac:dyDescent="0.25">
      <c r="A4" s="122"/>
      <c r="B4" s="22"/>
      <c r="C4" s="22"/>
      <c r="D4" s="22"/>
      <c r="E4" s="22"/>
      <c r="F4" s="22"/>
      <c r="G4" s="22"/>
      <c r="H4" s="22"/>
    </row>
    <row r="5" spans="1:15" ht="33" customHeight="1" x14ac:dyDescent="0.25">
      <c r="A5" s="144" t="s">
        <v>11</v>
      </c>
      <c r="B5" s="98" t="s">
        <v>186</v>
      </c>
      <c r="C5" s="98" t="s">
        <v>117</v>
      </c>
      <c r="D5" s="98" t="s">
        <v>187</v>
      </c>
      <c r="E5" s="98" t="s">
        <v>188</v>
      </c>
      <c r="F5" s="145" t="s">
        <v>189</v>
      </c>
      <c r="G5" s="22"/>
      <c r="H5" s="22"/>
    </row>
    <row r="6" spans="1:15" ht="17.25" customHeight="1" x14ac:dyDescent="0.25">
      <c r="A6" s="146"/>
      <c r="B6" s="147"/>
      <c r="C6" s="147"/>
      <c r="D6" s="147"/>
      <c r="E6" s="147"/>
      <c r="F6" s="148"/>
      <c r="G6" s="22"/>
      <c r="H6" s="22"/>
    </row>
    <row r="7" spans="1:15" x14ac:dyDescent="0.25">
      <c r="A7" s="823" t="s">
        <v>190</v>
      </c>
      <c r="B7" s="824"/>
      <c r="C7" s="824"/>
      <c r="D7" s="824"/>
      <c r="E7" s="824"/>
      <c r="F7" s="825"/>
    </row>
    <row r="8" spans="1:15" ht="6.75" customHeight="1" x14ac:dyDescent="0.25">
      <c r="A8" s="149"/>
      <c r="B8" s="107"/>
      <c r="C8" s="107"/>
      <c r="D8" s="107"/>
      <c r="E8" s="107"/>
      <c r="F8" s="150"/>
    </row>
    <row r="9" spans="1:15" x14ac:dyDescent="0.25">
      <c r="A9" s="285" t="s">
        <v>191</v>
      </c>
      <c r="B9" s="77" t="s">
        <v>192</v>
      </c>
      <c r="C9" s="152">
        <v>39671</v>
      </c>
      <c r="D9" s="77">
        <v>2000</v>
      </c>
      <c r="E9" s="77">
        <v>0.71</v>
      </c>
      <c r="F9" s="153" t="s">
        <v>120</v>
      </c>
    </row>
    <row r="10" spans="1:15" x14ac:dyDescent="0.25">
      <c r="A10" s="285"/>
      <c r="B10" s="638"/>
      <c r="C10" s="152"/>
      <c r="D10" s="638"/>
      <c r="E10" s="638"/>
      <c r="F10" s="153"/>
    </row>
    <row r="11" spans="1:15" x14ac:dyDescent="0.25">
      <c r="A11" s="285" t="s">
        <v>191</v>
      </c>
      <c r="B11" s="77" t="s">
        <v>192</v>
      </c>
      <c r="C11" s="152">
        <v>39917</v>
      </c>
      <c r="D11" s="77">
        <v>1405</v>
      </c>
      <c r="E11" s="77" t="s">
        <v>193</v>
      </c>
      <c r="F11" s="154" t="s">
        <v>194</v>
      </c>
    </row>
    <row r="12" spans="1:15" x14ac:dyDescent="0.25">
      <c r="A12" s="285" t="s">
        <v>191</v>
      </c>
      <c r="B12" s="77" t="s">
        <v>192</v>
      </c>
      <c r="C12" s="152">
        <v>39918</v>
      </c>
      <c r="D12" s="77">
        <v>1235</v>
      </c>
      <c r="E12" s="77" t="s">
        <v>195</v>
      </c>
      <c r="F12" s="154" t="s">
        <v>194</v>
      </c>
    </row>
    <row r="13" spans="1:15" x14ac:dyDescent="0.25">
      <c r="A13" s="285"/>
      <c r="B13" s="638"/>
      <c r="C13" s="152"/>
      <c r="D13" s="638"/>
      <c r="E13" s="638"/>
      <c r="F13" s="154"/>
    </row>
    <row r="14" spans="1:15" x14ac:dyDescent="0.25">
      <c r="A14" s="285" t="s">
        <v>196</v>
      </c>
      <c r="B14" s="77" t="s">
        <v>197</v>
      </c>
      <c r="C14" s="152">
        <v>40018</v>
      </c>
      <c r="D14" s="77">
        <v>1425</v>
      </c>
      <c r="E14" s="77" t="s">
        <v>198</v>
      </c>
      <c r="F14" s="154" t="s">
        <v>194</v>
      </c>
    </row>
    <row r="15" spans="1:15" x14ac:dyDescent="0.25">
      <c r="A15" s="285" t="s">
        <v>196</v>
      </c>
      <c r="B15" s="77" t="s">
        <v>197</v>
      </c>
      <c r="C15" s="152">
        <v>40021</v>
      </c>
      <c r="D15" s="77">
        <v>1520</v>
      </c>
      <c r="E15" s="77" t="s">
        <v>198</v>
      </c>
      <c r="F15" s="154" t="s">
        <v>194</v>
      </c>
    </row>
    <row r="16" spans="1:15" x14ac:dyDescent="0.25">
      <c r="A16" s="285"/>
      <c r="B16" s="638"/>
      <c r="C16" s="152"/>
      <c r="D16" s="638"/>
      <c r="E16" s="638"/>
      <c r="F16" s="154"/>
    </row>
    <row r="17" spans="1:11" x14ac:dyDescent="0.25">
      <c r="A17" s="285" t="s">
        <v>196</v>
      </c>
      <c r="B17" s="77" t="s">
        <v>197</v>
      </c>
      <c r="C17" s="152">
        <v>40018</v>
      </c>
      <c r="D17" s="77">
        <v>1426</v>
      </c>
      <c r="E17" s="77" t="s">
        <v>199</v>
      </c>
      <c r="F17" s="154" t="s">
        <v>200</v>
      </c>
    </row>
    <row r="18" spans="1:11" x14ac:dyDescent="0.25">
      <c r="A18" s="285" t="s">
        <v>196</v>
      </c>
      <c r="B18" s="77" t="s">
        <v>197</v>
      </c>
      <c r="C18" s="152">
        <v>40021</v>
      </c>
      <c r="D18" s="77">
        <v>1525</v>
      </c>
      <c r="E18" s="77" t="s">
        <v>201</v>
      </c>
      <c r="F18" s="154" t="s">
        <v>200</v>
      </c>
      <c r="H18" t="s">
        <v>66</v>
      </c>
    </row>
    <row r="19" spans="1:11" x14ac:dyDescent="0.25">
      <c r="A19" s="285"/>
      <c r="B19" s="638"/>
      <c r="C19" s="152"/>
      <c r="D19" s="638"/>
      <c r="E19" s="638"/>
      <c r="F19" s="154"/>
    </row>
    <row r="20" spans="1:11" x14ac:dyDescent="0.25">
      <c r="A20" s="285" t="s">
        <v>196</v>
      </c>
      <c r="B20" s="77" t="s">
        <v>197</v>
      </c>
      <c r="C20" s="152">
        <v>40035</v>
      </c>
      <c r="D20" s="77">
        <v>1142</v>
      </c>
      <c r="E20" s="77" t="s">
        <v>202</v>
      </c>
      <c r="F20" s="154" t="s">
        <v>200</v>
      </c>
    </row>
    <row r="21" spans="1:11" x14ac:dyDescent="0.25">
      <c r="A21" s="285" t="s">
        <v>196</v>
      </c>
      <c r="B21" s="77" t="s">
        <v>197</v>
      </c>
      <c r="C21" s="152">
        <v>40038</v>
      </c>
      <c r="D21" s="77">
        <v>1100</v>
      </c>
      <c r="E21" s="77" t="s">
        <v>203</v>
      </c>
      <c r="F21" s="154" t="s">
        <v>200</v>
      </c>
    </row>
    <row r="22" spans="1:11" x14ac:dyDescent="0.25">
      <c r="A22" s="285"/>
      <c r="B22" s="638"/>
      <c r="C22" s="152"/>
      <c r="D22" s="638"/>
      <c r="E22" s="638"/>
      <c r="F22" s="154"/>
    </row>
    <row r="23" spans="1:11" ht="26.25" x14ac:dyDescent="0.25">
      <c r="A23" s="146" t="s">
        <v>392</v>
      </c>
      <c r="B23" s="629" t="s">
        <v>393</v>
      </c>
      <c r="C23" s="152">
        <v>40301</v>
      </c>
      <c r="D23" s="629">
        <v>1258</v>
      </c>
      <c r="E23" s="638">
        <v>0.22</v>
      </c>
      <c r="F23" s="153" t="s">
        <v>120</v>
      </c>
    </row>
    <row r="24" spans="1:11" x14ac:dyDescent="0.25">
      <c r="A24" s="285"/>
      <c r="B24" s="638"/>
      <c r="C24" s="134"/>
      <c r="D24" s="638"/>
      <c r="E24" s="638"/>
      <c r="F24" s="154"/>
    </row>
    <row r="25" spans="1:11" x14ac:dyDescent="0.25">
      <c r="A25" s="285" t="s">
        <v>204</v>
      </c>
      <c r="B25" s="155" t="s">
        <v>205</v>
      </c>
      <c r="C25" s="152">
        <v>40303</v>
      </c>
      <c r="D25" s="77">
        <v>1525</v>
      </c>
      <c r="E25" s="156">
        <v>0.22</v>
      </c>
      <c r="F25" s="153" t="s">
        <v>120</v>
      </c>
      <c r="K25" t="s">
        <v>66</v>
      </c>
    </row>
    <row r="26" spans="1:11" x14ac:dyDescent="0.25">
      <c r="A26" s="285" t="s">
        <v>204</v>
      </c>
      <c r="B26" s="155" t="s">
        <v>205</v>
      </c>
      <c r="C26" s="152">
        <v>40303</v>
      </c>
      <c r="D26" s="77">
        <v>1530</v>
      </c>
      <c r="E26" s="156">
        <v>0.26</v>
      </c>
      <c r="F26" s="153" t="s">
        <v>120</v>
      </c>
    </row>
    <row r="27" spans="1:11" ht="9.75" customHeight="1" x14ac:dyDescent="0.25">
      <c r="A27" s="149"/>
      <c r="B27" s="107"/>
      <c r="C27" s="107"/>
      <c r="D27" s="107"/>
      <c r="E27" s="107"/>
      <c r="F27" s="150"/>
    </row>
    <row r="28" spans="1:11" x14ac:dyDescent="0.25">
      <c r="A28" s="826" t="s">
        <v>206</v>
      </c>
      <c r="B28" s="824"/>
      <c r="C28" s="824"/>
      <c r="D28" s="824"/>
      <c r="E28" s="824"/>
      <c r="F28" s="825"/>
    </row>
    <row r="29" spans="1:11" ht="6.75" customHeight="1" x14ac:dyDescent="0.25">
      <c r="A29" s="149"/>
      <c r="B29" s="107"/>
      <c r="C29" s="107"/>
      <c r="D29" s="107"/>
      <c r="E29" s="107"/>
      <c r="F29" s="150"/>
    </row>
    <row r="30" spans="1:11" x14ac:dyDescent="0.25">
      <c r="A30" s="285" t="s">
        <v>191</v>
      </c>
      <c r="B30" s="77" t="s">
        <v>192</v>
      </c>
      <c r="C30" s="152">
        <v>39671</v>
      </c>
      <c r="D30" s="77">
        <v>2000</v>
      </c>
      <c r="E30" s="77">
        <v>0.1</v>
      </c>
      <c r="F30" s="153" t="s">
        <v>120</v>
      </c>
    </row>
    <row r="31" spans="1:11" x14ac:dyDescent="0.25">
      <c r="A31" s="285"/>
      <c r="B31" s="638"/>
      <c r="C31" s="152"/>
      <c r="D31" s="638"/>
      <c r="E31" s="638"/>
      <c r="F31" s="153"/>
    </row>
    <row r="32" spans="1:11" x14ac:dyDescent="0.25">
      <c r="A32" s="285" t="s">
        <v>191</v>
      </c>
      <c r="B32" s="77" t="s">
        <v>192</v>
      </c>
      <c r="C32" s="152">
        <v>39917</v>
      </c>
      <c r="D32" s="77">
        <v>1405</v>
      </c>
      <c r="E32" s="77" t="s">
        <v>207</v>
      </c>
      <c r="F32" s="154" t="s">
        <v>194</v>
      </c>
    </row>
    <row r="33" spans="1:6" x14ac:dyDescent="0.25">
      <c r="A33" s="285" t="s">
        <v>191</v>
      </c>
      <c r="B33" s="77" t="s">
        <v>192</v>
      </c>
      <c r="C33" s="152">
        <v>39918</v>
      </c>
      <c r="D33" s="77">
        <v>1235</v>
      </c>
      <c r="E33" s="77" t="s">
        <v>207</v>
      </c>
      <c r="F33" s="154" t="s">
        <v>194</v>
      </c>
    </row>
    <row r="34" spans="1:6" x14ac:dyDescent="0.25">
      <c r="A34" s="285"/>
      <c r="B34" s="638"/>
      <c r="C34" s="152"/>
      <c r="D34" s="638"/>
      <c r="E34" s="638"/>
      <c r="F34" s="154"/>
    </row>
    <row r="35" spans="1:6" x14ac:dyDescent="0.25">
      <c r="A35" s="285" t="s">
        <v>191</v>
      </c>
      <c r="B35" s="77" t="s">
        <v>192</v>
      </c>
      <c r="C35" s="152">
        <v>39917</v>
      </c>
      <c r="D35" s="77">
        <v>1410</v>
      </c>
      <c r="E35" s="77" t="s">
        <v>208</v>
      </c>
      <c r="F35" s="154" t="s">
        <v>200</v>
      </c>
    </row>
    <row r="36" spans="1:6" x14ac:dyDescent="0.25">
      <c r="A36" s="285" t="s">
        <v>191</v>
      </c>
      <c r="B36" s="77" t="s">
        <v>192</v>
      </c>
      <c r="C36" s="152">
        <v>39918</v>
      </c>
      <c r="D36" s="77">
        <v>1230</v>
      </c>
      <c r="E36" s="77" t="s">
        <v>209</v>
      </c>
      <c r="F36" s="154" t="s">
        <v>200</v>
      </c>
    </row>
    <row r="37" spans="1:6" x14ac:dyDescent="0.25">
      <c r="A37" s="285"/>
      <c r="B37" s="638"/>
      <c r="C37" s="152"/>
      <c r="D37" s="638"/>
      <c r="E37" s="638"/>
      <c r="F37" s="154"/>
    </row>
    <row r="38" spans="1:6" x14ac:dyDescent="0.25">
      <c r="A38" s="285" t="s">
        <v>196</v>
      </c>
      <c r="B38" s="77" t="s">
        <v>197</v>
      </c>
      <c r="C38" s="152">
        <v>40018</v>
      </c>
      <c r="D38" s="77">
        <v>1425</v>
      </c>
      <c r="E38" s="77" t="s">
        <v>207</v>
      </c>
      <c r="F38" s="154" t="s">
        <v>194</v>
      </c>
    </row>
    <row r="39" spans="1:6" x14ac:dyDescent="0.25">
      <c r="A39" s="285" t="s">
        <v>196</v>
      </c>
      <c r="B39" s="77" t="s">
        <v>197</v>
      </c>
      <c r="C39" s="152">
        <v>40021</v>
      </c>
      <c r="D39" s="77">
        <v>1520</v>
      </c>
      <c r="E39" s="77" t="s">
        <v>209</v>
      </c>
      <c r="F39" s="154" t="s">
        <v>194</v>
      </c>
    </row>
    <row r="40" spans="1:6" x14ac:dyDescent="0.25">
      <c r="A40" s="285"/>
      <c r="B40" s="638"/>
      <c r="C40" s="152"/>
      <c r="D40" s="638"/>
      <c r="E40" s="638"/>
      <c r="F40" s="154"/>
    </row>
    <row r="41" spans="1:6" x14ac:dyDescent="0.25">
      <c r="A41" s="285" t="s">
        <v>196</v>
      </c>
      <c r="B41" s="77" t="s">
        <v>197</v>
      </c>
      <c r="C41" s="152">
        <v>40018</v>
      </c>
      <c r="D41" s="77">
        <v>1426</v>
      </c>
      <c r="E41" s="77" t="s">
        <v>208</v>
      </c>
      <c r="F41" s="154" t="s">
        <v>200</v>
      </c>
    </row>
    <row r="42" spans="1:6" x14ac:dyDescent="0.25">
      <c r="A42" s="285" t="s">
        <v>196</v>
      </c>
      <c r="B42" s="77" t="s">
        <v>197</v>
      </c>
      <c r="C42" s="152">
        <v>40021</v>
      </c>
      <c r="D42" s="77">
        <v>1525</v>
      </c>
      <c r="E42" s="77" t="s">
        <v>210</v>
      </c>
      <c r="F42" s="154" t="s">
        <v>200</v>
      </c>
    </row>
    <row r="43" spans="1:6" ht="11.25" customHeight="1" x14ac:dyDescent="0.25">
      <c r="A43" s="157"/>
      <c r="B43" s="102"/>
      <c r="C43" s="102"/>
      <c r="D43" s="102"/>
      <c r="E43" s="102"/>
      <c r="F43" s="158"/>
    </row>
  </sheetData>
  <mergeCells count="4">
    <mergeCell ref="A1:F1"/>
    <mergeCell ref="A3:F3"/>
    <mergeCell ref="A7:F7"/>
    <mergeCell ref="A28:F28"/>
  </mergeCells>
  <phoneticPr fontId="0"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A22" sqref="A22"/>
    </sheetView>
  </sheetViews>
  <sheetFormatPr defaultColWidth="9.140625" defaultRowHeight="12.75" x14ac:dyDescent="0.2"/>
  <cols>
    <col min="1" max="1" width="11.5703125" style="50" customWidth="1"/>
    <col min="2" max="2" width="9.42578125" style="58" customWidth="1"/>
    <col min="3" max="3" width="12.42578125" style="58" customWidth="1"/>
    <col min="4" max="4" width="8.42578125" style="77" customWidth="1"/>
    <col min="5" max="5" width="9.140625" style="58"/>
    <col min="6" max="6" width="8.7109375" style="58" customWidth="1"/>
    <col min="7" max="7" width="59.42578125" style="50" customWidth="1"/>
    <col min="8" max="16384" width="9.140625" style="50"/>
  </cols>
  <sheetData>
    <row r="1" spans="1:15" ht="37.5" customHeight="1" x14ac:dyDescent="0.25">
      <c r="A1" s="719" t="s">
        <v>365</v>
      </c>
      <c r="B1" s="695"/>
      <c r="C1" s="695"/>
      <c r="D1" s="695"/>
      <c r="E1" s="695"/>
      <c r="F1" s="695"/>
      <c r="G1" s="695"/>
      <c r="H1" s="292"/>
      <c r="I1" s="292"/>
      <c r="J1" s="292"/>
      <c r="K1" s="292"/>
      <c r="L1" s="292"/>
      <c r="M1" s="292"/>
      <c r="N1" s="292"/>
      <c r="O1" s="292"/>
    </row>
    <row r="2" spans="1:15" x14ac:dyDescent="0.2">
      <c r="A2" s="49"/>
      <c r="B2" s="124"/>
      <c r="C2" s="124"/>
      <c r="D2" s="270"/>
      <c r="E2" s="124"/>
      <c r="F2" s="124"/>
      <c r="G2" s="49"/>
    </row>
    <row r="3" spans="1:15" ht="45.75" customHeight="1" x14ac:dyDescent="0.25">
      <c r="A3" s="829" t="s">
        <v>366</v>
      </c>
      <c r="B3" s="695"/>
      <c r="C3" s="695"/>
      <c r="D3" s="695"/>
      <c r="E3" s="695"/>
      <c r="F3" s="695"/>
      <c r="G3" s="695"/>
    </row>
    <row r="5" spans="1:15" s="209" customFormat="1" ht="66" customHeight="1" x14ac:dyDescent="0.2">
      <c r="A5" s="294" t="s">
        <v>11</v>
      </c>
      <c r="B5" s="48" t="s">
        <v>117</v>
      </c>
      <c r="C5" s="120" t="s">
        <v>7</v>
      </c>
      <c r="D5" s="48" t="s">
        <v>187</v>
      </c>
      <c r="E5" s="141" t="s">
        <v>211</v>
      </c>
      <c r="F5" s="141" t="s">
        <v>6</v>
      </c>
      <c r="G5" s="295" t="s">
        <v>212</v>
      </c>
      <c r="H5" s="160"/>
    </row>
    <row r="6" spans="1:15" s="183" customFormat="1" x14ac:dyDescent="0.2">
      <c r="A6" s="296"/>
      <c r="B6" s="203"/>
      <c r="C6" s="203"/>
      <c r="D6" s="203"/>
      <c r="E6" s="203"/>
      <c r="F6" s="203"/>
      <c r="G6" s="297"/>
    </row>
    <row r="7" spans="1:15" s="183" customFormat="1" x14ac:dyDescent="0.2">
      <c r="A7" s="827" t="s">
        <v>35</v>
      </c>
      <c r="B7" s="811"/>
      <c r="C7" s="811"/>
      <c r="D7" s="811"/>
      <c r="E7" s="811"/>
      <c r="F7" s="811"/>
      <c r="G7" s="828"/>
    </row>
    <row r="8" spans="1:15" s="183" customFormat="1" x14ac:dyDescent="0.2">
      <c r="A8" s="296"/>
      <c r="B8" s="203"/>
      <c r="C8" s="203"/>
      <c r="D8" s="203"/>
      <c r="E8" s="203"/>
      <c r="F8" s="203"/>
      <c r="G8" s="297"/>
    </row>
    <row r="9" spans="1:15" x14ac:dyDescent="0.2">
      <c r="A9" s="296" t="s">
        <v>9</v>
      </c>
      <c r="B9" s="196">
        <v>39850</v>
      </c>
      <c r="C9" s="203" t="s">
        <v>213</v>
      </c>
      <c r="D9" s="271" t="s">
        <v>214</v>
      </c>
      <c r="E9" s="298">
        <v>34.6</v>
      </c>
      <c r="F9" s="299" t="s">
        <v>215</v>
      </c>
      <c r="G9" s="300" t="s">
        <v>216</v>
      </c>
    </row>
    <row r="10" spans="1:15" x14ac:dyDescent="0.2">
      <c r="A10" s="287"/>
      <c r="B10" s="77"/>
      <c r="C10" s="77"/>
      <c r="E10" s="77"/>
      <c r="F10" s="77"/>
      <c r="G10" s="301"/>
    </row>
    <row r="11" spans="1:15" x14ac:dyDescent="0.2">
      <c r="A11" s="827" t="s">
        <v>51</v>
      </c>
      <c r="B11" s="811"/>
      <c r="C11" s="811"/>
      <c r="D11" s="811"/>
      <c r="E11" s="811"/>
      <c r="F11" s="811"/>
      <c r="G11" s="828"/>
    </row>
    <row r="12" spans="1:15" x14ac:dyDescent="0.2">
      <c r="A12" s="302"/>
      <c r="B12" s="126"/>
      <c r="C12" s="126"/>
      <c r="D12" s="126"/>
      <c r="E12" s="126"/>
      <c r="F12" s="126"/>
      <c r="G12" s="303"/>
    </row>
    <row r="13" spans="1:15" s="183" customFormat="1" ht="28.5" customHeight="1" x14ac:dyDescent="0.2">
      <c r="A13" s="287" t="s">
        <v>217</v>
      </c>
      <c r="B13" s="152">
        <v>39966</v>
      </c>
      <c r="C13" s="77" t="s">
        <v>218</v>
      </c>
      <c r="D13" s="155" t="s">
        <v>219</v>
      </c>
      <c r="E13" s="608">
        <v>2.85</v>
      </c>
      <c r="F13" s="79">
        <v>0.04</v>
      </c>
      <c r="G13" s="607" t="s">
        <v>367</v>
      </c>
    </row>
    <row r="14" spans="1:15" s="183" customFormat="1" x14ac:dyDescent="0.2">
      <c r="A14" s="296"/>
      <c r="B14" s="306"/>
      <c r="C14" s="203"/>
      <c r="D14" s="272"/>
      <c r="E14" s="304"/>
      <c r="F14" s="307"/>
      <c r="G14" s="308"/>
    </row>
    <row r="15" spans="1:15" s="183" customFormat="1" ht="25.5" x14ac:dyDescent="0.2">
      <c r="A15" s="296" t="s">
        <v>220</v>
      </c>
      <c r="B15" s="196">
        <v>39969</v>
      </c>
      <c r="C15" s="203" t="s">
        <v>221</v>
      </c>
      <c r="D15" s="272" t="s">
        <v>222</v>
      </c>
      <c r="E15" s="299" t="s">
        <v>215</v>
      </c>
      <c r="F15" s="298">
        <v>1.2</v>
      </c>
      <c r="G15" s="305" t="s">
        <v>10</v>
      </c>
    </row>
    <row r="16" spans="1:15" x14ac:dyDescent="0.2">
      <c r="A16" s="296"/>
      <c r="B16" s="306"/>
      <c r="C16" s="203"/>
      <c r="D16" s="272"/>
      <c r="E16" s="309"/>
      <c r="F16" s="310"/>
      <c r="G16" s="311"/>
    </row>
    <row r="17" spans="1:7" ht="25.5" x14ac:dyDescent="0.2">
      <c r="A17" s="287" t="s">
        <v>223</v>
      </c>
      <c r="B17" s="152">
        <v>39966</v>
      </c>
      <c r="C17" s="77" t="s">
        <v>224</v>
      </c>
      <c r="D17" s="155" t="s">
        <v>225</v>
      </c>
      <c r="E17" s="78">
        <v>13.3</v>
      </c>
      <c r="F17" s="80">
        <v>20</v>
      </c>
      <c r="G17" s="607" t="s">
        <v>368</v>
      </c>
    </row>
    <row r="18" spans="1:7" x14ac:dyDescent="0.2">
      <c r="A18" s="287"/>
      <c r="B18" s="312"/>
      <c r="C18" s="77"/>
      <c r="D18" s="155"/>
      <c r="E18" s="78"/>
      <c r="F18" s="80"/>
      <c r="G18" s="311"/>
    </row>
    <row r="19" spans="1:7" x14ac:dyDescent="0.2">
      <c r="A19" s="287" t="s">
        <v>8</v>
      </c>
      <c r="B19" s="152">
        <v>39970</v>
      </c>
      <c r="C19" s="77" t="s">
        <v>226</v>
      </c>
      <c r="D19" s="155" t="s">
        <v>227</v>
      </c>
      <c r="E19" s="78">
        <v>11.9</v>
      </c>
      <c r="F19" s="80">
        <v>12</v>
      </c>
      <c r="G19" s="311" t="s">
        <v>228</v>
      </c>
    </row>
    <row r="20" spans="1:7" x14ac:dyDescent="0.2">
      <c r="A20" s="287"/>
      <c r="B20" s="77"/>
      <c r="C20" s="77"/>
      <c r="E20" s="309"/>
      <c r="F20" s="77"/>
      <c r="G20" s="301"/>
    </row>
    <row r="21" spans="1:7" x14ac:dyDescent="0.2">
      <c r="A21" s="827" t="s">
        <v>53</v>
      </c>
      <c r="B21" s="811"/>
      <c r="C21" s="811"/>
      <c r="D21" s="811"/>
      <c r="E21" s="811"/>
      <c r="F21" s="811"/>
      <c r="G21" s="828"/>
    </row>
    <row r="22" spans="1:7" x14ac:dyDescent="0.2">
      <c r="A22" s="302"/>
      <c r="B22" s="126"/>
      <c r="C22" s="126"/>
      <c r="D22" s="126"/>
      <c r="E22" s="126"/>
      <c r="F22" s="126"/>
      <c r="G22" s="303"/>
    </row>
    <row r="23" spans="1:7" x14ac:dyDescent="0.2">
      <c r="A23" s="287" t="s">
        <v>217</v>
      </c>
      <c r="B23" s="152">
        <v>40031</v>
      </c>
      <c r="C23" s="77" t="s">
        <v>229</v>
      </c>
      <c r="D23" s="155" t="s">
        <v>230</v>
      </c>
      <c r="E23" s="79">
        <v>0.04</v>
      </c>
      <c r="F23" s="79">
        <v>0.94</v>
      </c>
      <c r="G23" s="311" t="s">
        <v>231</v>
      </c>
    </row>
    <row r="24" spans="1:7" x14ac:dyDescent="0.2">
      <c r="A24" s="313"/>
      <c r="B24" s="113"/>
      <c r="C24" s="113"/>
      <c r="D24" s="113"/>
      <c r="E24" s="273"/>
      <c r="F24" s="113"/>
      <c r="G24" s="314"/>
    </row>
    <row r="25" spans="1:7" x14ac:dyDescent="0.2">
      <c r="E25" s="274"/>
    </row>
  </sheetData>
  <mergeCells count="5">
    <mergeCell ref="A1:G1"/>
    <mergeCell ref="A7:G7"/>
    <mergeCell ref="A11:G11"/>
    <mergeCell ref="A21:G21"/>
    <mergeCell ref="A3:G3"/>
  </mergeCells>
  <phoneticPr fontId="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A3" sqref="A3:L3"/>
    </sheetView>
  </sheetViews>
  <sheetFormatPr defaultRowHeight="15" x14ac:dyDescent="0.25"/>
  <cols>
    <col min="1" max="1" width="11.42578125" customWidth="1"/>
    <col min="4" max="4" width="1.28515625" customWidth="1"/>
    <col min="5" max="5" width="7" customWidth="1"/>
    <col min="6" max="6" width="6.28515625" customWidth="1"/>
    <col min="7" max="7" width="7.85546875" customWidth="1"/>
  </cols>
  <sheetData>
    <row r="1" spans="1:12" s="23" customFormat="1" ht="39" customHeight="1" x14ac:dyDescent="0.25">
      <c r="A1" s="679" t="s">
        <v>324</v>
      </c>
      <c r="B1" s="679"/>
      <c r="C1" s="679"/>
      <c r="D1" s="679"/>
      <c r="E1" s="679"/>
      <c r="F1" s="679"/>
      <c r="G1" s="679"/>
      <c r="H1" s="693"/>
      <c r="I1" s="693"/>
      <c r="J1" s="693"/>
      <c r="K1" s="693"/>
      <c r="L1" s="693"/>
    </row>
    <row r="2" spans="1:12" s="23" customFormat="1" ht="9.75" customHeight="1" x14ac:dyDescent="0.25">
      <c r="A2" s="3"/>
      <c r="B2" s="4"/>
      <c r="C2" s="1"/>
      <c r="D2" s="1"/>
      <c r="E2" s="24"/>
      <c r="F2" s="24"/>
      <c r="G2" s="24"/>
      <c r="H2" s="25"/>
      <c r="I2" s="25"/>
      <c r="J2" s="25"/>
      <c r="K2" s="25"/>
    </row>
    <row r="3" spans="1:12" s="23" customFormat="1" ht="48.75" customHeight="1" x14ac:dyDescent="0.25">
      <c r="A3" s="694" t="s">
        <v>361</v>
      </c>
      <c r="B3" s="694"/>
      <c r="C3" s="694"/>
      <c r="D3" s="694"/>
      <c r="E3" s="694"/>
      <c r="F3" s="694"/>
      <c r="G3" s="694"/>
      <c r="H3" s="695"/>
      <c r="I3" s="695"/>
      <c r="J3" s="695"/>
      <c r="K3" s="695"/>
      <c r="L3" s="695"/>
    </row>
    <row r="4" spans="1:12" s="23" customFormat="1" ht="12.75" x14ac:dyDescent="0.2">
      <c r="A4" s="25"/>
      <c r="B4" s="26"/>
      <c r="C4" s="27"/>
      <c r="D4" s="27"/>
      <c r="E4" s="27"/>
      <c r="F4" s="28"/>
      <c r="G4" s="27"/>
    </row>
    <row r="5" spans="1:12" s="23" customFormat="1" ht="12.75" x14ac:dyDescent="0.2">
      <c r="A5" s="345"/>
      <c r="B5" s="346"/>
      <c r="C5" s="346"/>
      <c r="D5" s="346"/>
      <c r="E5" s="690" t="s">
        <v>64</v>
      </c>
      <c r="F5" s="691"/>
      <c r="G5" s="692"/>
    </row>
    <row r="6" spans="1:12" s="23" customFormat="1" ht="26.25" thickBot="1" x14ac:dyDescent="0.25">
      <c r="A6" s="361" t="s">
        <v>11</v>
      </c>
      <c r="B6" s="362" t="s">
        <v>12</v>
      </c>
      <c r="C6" s="363" t="s">
        <v>13</v>
      </c>
      <c r="D6" s="363"/>
      <c r="E6" s="29" t="s">
        <v>18</v>
      </c>
      <c r="F6" s="29" t="s">
        <v>65</v>
      </c>
      <c r="G6" s="347" t="s">
        <v>20</v>
      </c>
    </row>
    <row r="7" spans="1:12" s="23" customFormat="1" ht="12.75" x14ac:dyDescent="0.2">
      <c r="A7" s="356"/>
      <c r="B7" s="357"/>
      <c r="C7" s="358"/>
      <c r="D7" s="358"/>
      <c r="E7" s="359"/>
      <c r="F7" s="359"/>
      <c r="G7" s="360"/>
    </row>
    <row r="8" spans="1:12" s="23" customFormat="1" x14ac:dyDescent="0.25">
      <c r="A8" s="687" t="s">
        <v>27</v>
      </c>
      <c r="B8" s="688"/>
      <c r="C8" s="688"/>
      <c r="D8" s="688"/>
      <c r="E8" s="688"/>
      <c r="F8" s="688"/>
      <c r="G8" s="689"/>
    </row>
    <row r="9" spans="1:12" s="23" customFormat="1" ht="12.75" x14ac:dyDescent="0.2">
      <c r="A9" s="348" t="s">
        <v>96</v>
      </c>
      <c r="B9" s="349">
        <v>39674</v>
      </c>
      <c r="C9" s="350">
        <v>1400</v>
      </c>
      <c r="D9" s="350"/>
      <c r="E9" s="351">
        <v>87</v>
      </c>
      <c r="F9" s="352">
        <v>1</v>
      </c>
      <c r="G9" s="353">
        <v>1.1000000000000001</v>
      </c>
    </row>
    <row r="10" spans="1:12" s="23" customFormat="1" ht="12.75" x14ac:dyDescent="0.2">
      <c r="A10" s="348" t="s">
        <v>96</v>
      </c>
      <c r="B10" s="349">
        <v>39846</v>
      </c>
      <c r="C10" s="351">
        <v>1245</v>
      </c>
      <c r="D10" s="351"/>
      <c r="E10" s="351">
        <v>71</v>
      </c>
      <c r="F10" s="352">
        <v>2</v>
      </c>
      <c r="G10" s="353">
        <v>2.8</v>
      </c>
    </row>
    <row r="11" spans="1:12" s="23" customFormat="1" ht="12.75" x14ac:dyDescent="0.2">
      <c r="A11" s="348" t="s">
        <v>56</v>
      </c>
      <c r="B11" s="349">
        <v>39968</v>
      </c>
      <c r="C11" s="351">
        <v>1250</v>
      </c>
      <c r="D11" s="351"/>
      <c r="E11" s="351">
        <v>72</v>
      </c>
      <c r="F11" s="352">
        <v>3</v>
      </c>
      <c r="G11" s="353">
        <v>4.2</v>
      </c>
    </row>
    <row r="12" spans="1:12" s="23" customFormat="1" ht="12.75" x14ac:dyDescent="0.2">
      <c r="A12" s="348" t="s">
        <v>59</v>
      </c>
      <c r="B12" s="349">
        <v>39968</v>
      </c>
      <c r="C12" s="351">
        <v>1035</v>
      </c>
      <c r="D12" s="351"/>
      <c r="E12" s="351">
        <v>89</v>
      </c>
      <c r="F12" s="352">
        <v>1</v>
      </c>
      <c r="G12" s="353">
        <v>1.1000000000000001</v>
      </c>
    </row>
    <row r="13" spans="1:12" s="23" customFormat="1" ht="12.75" x14ac:dyDescent="0.2">
      <c r="A13" s="348" t="s">
        <v>95</v>
      </c>
      <c r="B13" s="349">
        <v>40028</v>
      </c>
      <c r="C13" s="351">
        <v>1300</v>
      </c>
      <c r="D13" s="351"/>
      <c r="E13" s="351">
        <v>80</v>
      </c>
      <c r="F13" s="352">
        <v>2</v>
      </c>
      <c r="G13" s="353">
        <v>2.5</v>
      </c>
    </row>
    <row r="14" spans="1:12" s="23" customFormat="1" ht="12.75" x14ac:dyDescent="0.2">
      <c r="A14" s="348" t="s">
        <v>96</v>
      </c>
      <c r="B14" s="349">
        <v>40028</v>
      </c>
      <c r="C14" s="351">
        <v>1030</v>
      </c>
      <c r="D14" s="351"/>
      <c r="E14" s="351">
        <v>66</v>
      </c>
      <c r="F14" s="352">
        <v>2</v>
      </c>
      <c r="G14" s="353">
        <v>3</v>
      </c>
    </row>
    <row r="15" spans="1:12" s="23" customFormat="1" ht="12.75" x14ac:dyDescent="0.2">
      <c r="A15" s="348" t="s">
        <v>97</v>
      </c>
      <c r="B15" s="349">
        <v>40030</v>
      </c>
      <c r="C15" s="351">
        <v>1320</v>
      </c>
      <c r="D15" s="351"/>
      <c r="E15" s="351">
        <v>81</v>
      </c>
      <c r="F15" s="352">
        <v>3</v>
      </c>
      <c r="G15" s="353">
        <v>3.7</v>
      </c>
    </row>
    <row r="16" spans="1:12" s="23" customFormat="1" ht="12.75" x14ac:dyDescent="0.2">
      <c r="A16" s="348" t="s">
        <v>36</v>
      </c>
      <c r="B16" s="349">
        <v>40031</v>
      </c>
      <c r="C16" s="351">
        <v>1155</v>
      </c>
      <c r="D16" s="351"/>
      <c r="E16" s="351">
        <v>6</v>
      </c>
      <c r="F16" s="352">
        <v>0</v>
      </c>
      <c r="G16" s="353" t="s">
        <v>24</v>
      </c>
    </row>
    <row r="17" spans="1:7" s="23" customFormat="1" ht="12.75" x14ac:dyDescent="0.2">
      <c r="A17" s="348" t="s">
        <v>54</v>
      </c>
      <c r="B17" s="349">
        <v>40031</v>
      </c>
      <c r="C17" s="351">
        <v>1010</v>
      </c>
      <c r="D17" s="351"/>
      <c r="E17" s="351">
        <v>12</v>
      </c>
      <c r="F17" s="352">
        <v>0</v>
      </c>
      <c r="G17" s="353" t="s">
        <v>24</v>
      </c>
    </row>
    <row r="18" spans="1:7" s="23" customFormat="1" ht="12.75" x14ac:dyDescent="0.2">
      <c r="A18" s="348" t="s">
        <v>55</v>
      </c>
      <c r="B18" s="349">
        <v>40031</v>
      </c>
      <c r="C18" s="351">
        <v>955</v>
      </c>
      <c r="D18" s="351"/>
      <c r="E18" s="351">
        <v>13</v>
      </c>
      <c r="F18" s="352">
        <v>1</v>
      </c>
      <c r="G18" s="353">
        <v>7.7</v>
      </c>
    </row>
    <row r="19" spans="1:7" s="23" customFormat="1" ht="12.75" x14ac:dyDescent="0.2">
      <c r="A19" s="348" t="s">
        <v>52</v>
      </c>
      <c r="B19" s="349">
        <v>40031</v>
      </c>
      <c r="C19" s="351">
        <v>1040</v>
      </c>
      <c r="D19" s="351"/>
      <c r="E19" s="351">
        <v>75</v>
      </c>
      <c r="F19" s="352">
        <v>2</v>
      </c>
      <c r="G19" s="353">
        <v>2.7</v>
      </c>
    </row>
    <row r="20" spans="1:7" s="23" customFormat="1" ht="12.75" x14ac:dyDescent="0.2">
      <c r="A20" s="348" t="s">
        <v>56</v>
      </c>
      <c r="B20" s="349">
        <v>40031</v>
      </c>
      <c r="C20" s="351">
        <v>1055</v>
      </c>
      <c r="D20" s="351"/>
      <c r="E20" s="351">
        <v>70</v>
      </c>
      <c r="F20" s="352">
        <v>4</v>
      </c>
      <c r="G20" s="353">
        <v>5.7</v>
      </c>
    </row>
    <row r="21" spans="1:7" s="23" customFormat="1" ht="12.75" x14ac:dyDescent="0.2">
      <c r="A21" s="348" t="s">
        <v>57</v>
      </c>
      <c r="B21" s="349">
        <v>40031</v>
      </c>
      <c r="C21" s="351">
        <v>1120</v>
      </c>
      <c r="D21" s="351"/>
      <c r="E21" s="351">
        <v>79</v>
      </c>
      <c r="F21" s="352">
        <v>1</v>
      </c>
      <c r="G21" s="353">
        <v>1.3</v>
      </c>
    </row>
    <row r="22" spans="1:7" s="23" customFormat="1" ht="12.75" x14ac:dyDescent="0.2">
      <c r="A22" s="348" t="s">
        <v>59</v>
      </c>
      <c r="B22" s="349">
        <v>40031</v>
      </c>
      <c r="C22" s="351">
        <v>1310</v>
      </c>
      <c r="D22" s="351"/>
      <c r="E22" s="351">
        <v>35</v>
      </c>
      <c r="F22" s="352">
        <v>0</v>
      </c>
      <c r="G22" s="353" t="s">
        <v>24</v>
      </c>
    </row>
    <row r="23" spans="1:7" s="23" customFormat="1" ht="12.75" x14ac:dyDescent="0.2">
      <c r="A23" s="348"/>
      <c r="B23" s="349"/>
      <c r="C23" s="351"/>
      <c r="D23" s="351"/>
      <c r="E23" s="351"/>
      <c r="F23" s="352"/>
      <c r="G23" s="353"/>
    </row>
    <row r="24" spans="1:7" s="23" customFormat="1" x14ac:dyDescent="0.25">
      <c r="A24" s="687" t="s">
        <v>31</v>
      </c>
      <c r="B24" s="688"/>
      <c r="C24" s="688"/>
      <c r="D24" s="688"/>
      <c r="E24" s="688"/>
      <c r="F24" s="688"/>
      <c r="G24" s="689"/>
    </row>
    <row r="25" spans="1:7" s="23" customFormat="1" ht="12.75" x14ac:dyDescent="0.2">
      <c r="A25" s="348" t="s">
        <v>98</v>
      </c>
      <c r="B25" s="349">
        <v>39678</v>
      </c>
      <c r="C25" s="350">
        <v>1330</v>
      </c>
      <c r="D25" s="350"/>
      <c r="E25" s="351">
        <v>89</v>
      </c>
      <c r="F25" s="352">
        <v>1</v>
      </c>
      <c r="G25" s="353">
        <v>1.1000000000000001</v>
      </c>
    </row>
    <row r="26" spans="1:7" s="23" customFormat="1" ht="12.75" x14ac:dyDescent="0.2">
      <c r="A26" s="348" t="s">
        <v>43</v>
      </c>
      <c r="B26" s="349">
        <v>39849</v>
      </c>
      <c r="C26" s="351">
        <v>1328</v>
      </c>
      <c r="D26" s="351"/>
      <c r="E26" s="351">
        <v>79</v>
      </c>
      <c r="F26" s="352">
        <v>1</v>
      </c>
      <c r="G26" s="353">
        <v>1.3</v>
      </c>
    </row>
    <row r="27" spans="1:7" s="23" customFormat="1" ht="12.75" x14ac:dyDescent="0.2">
      <c r="A27" s="348" t="s">
        <v>43</v>
      </c>
      <c r="B27" s="349">
        <v>40031</v>
      </c>
      <c r="C27" s="351">
        <v>1325</v>
      </c>
      <c r="D27" s="351"/>
      <c r="E27" s="351">
        <v>83</v>
      </c>
      <c r="F27" s="352">
        <v>0</v>
      </c>
      <c r="G27" s="353" t="s">
        <v>24</v>
      </c>
    </row>
    <row r="28" spans="1:7" s="23" customFormat="1" ht="12.75" x14ac:dyDescent="0.2">
      <c r="A28" s="348" t="s">
        <v>45</v>
      </c>
      <c r="B28" s="349">
        <v>39849</v>
      </c>
      <c r="C28" s="351">
        <v>1345</v>
      </c>
      <c r="D28" s="351"/>
      <c r="E28" s="351">
        <v>93</v>
      </c>
      <c r="F28" s="352">
        <v>1</v>
      </c>
      <c r="G28" s="353">
        <v>1.1000000000000001</v>
      </c>
    </row>
    <row r="29" spans="1:7" s="23" customFormat="1" ht="12.75" x14ac:dyDescent="0.2">
      <c r="A29" s="348" t="s">
        <v>98</v>
      </c>
      <c r="B29" s="349">
        <v>39850</v>
      </c>
      <c r="C29" s="351">
        <v>1030</v>
      </c>
      <c r="D29" s="351"/>
      <c r="E29" s="351">
        <v>85</v>
      </c>
      <c r="F29" s="352">
        <v>1</v>
      </c>
      <c r="G29" s="353">
        <v>1.2</v>
      </c>
    </row>
    <row r="30" spans="1:7" s="23" customFormat="1" ht="12.75" x14ac:dyDescent="0.2">
      <c r="A30" s="348" t="s">
        <v>100</v>
      </c>
      <c r="B30" s="349">
        <v>39969</v>
      </c>
      <c r="C30" s="351">
        <v>1230</v>
      </c>
      <c r="D30" s="351"/>
      <c r="E30" s="351">
        <v>91</v>
      </c>
      <c r="F30" s="352">
        <v>1</v>
      </c>
      <c r="G30" s="353">
        <v>1.1000000000000001</v>
      </c>
    </row>
    <row r="31" spans="1:7" s="23" customFormat="1" ht="12.75" x14ac:dyDescent="0.2">
      <c r="A31" s="348" t="s">
        <v>46</v>
      </c>
      <c r="B31" s="349">
        <v>40028</v>
      </c>
      <c r="C31" s="351">
        <v>1115</v>
      </c>
      <c r="D31" s="351"/>
      <c r="E31" s="351">
        <v>67</v>
      </c>
      <c r="F31" s="352">
        <v>1</v>
      </c>
      <c r="G31" s="353">
        <v>1.5</v>
      </c>
    </row>
    <row r="32" spans="1:7" s="23" customFormat="1" ht="12.75" x14ac:dyDescent="0.2">
      <c r="A32" s="348" t="s">
        <v>33</v>
      </c>
      <c r="B32" s="349">
        <v>40028</v>
      </c>
      <c r="C32" s="351">
        <v>1030</v>
      </c>
      <c r="D32" s="351"/>
      <c r="E32" s="351">
        <v>65</v>
      </c>
      <c r="F32" s="352">
        <v>1</v>
      </c>
      <c r="G32" s="353">
        <v>1.5</v>
      </c>
    </row>
    <row r="33" spans="1:9" s="23" customFormat="1" ht="12.75" x14ac:dyDescent="0.2">
      <c r="A33" s="348" t="s">
        <v>42</v>
      </c>
      <c r="B33" s="349">
        <v>40029</v>
      </c>
      <c r="C33" s="351">
        <v>1230</v>
      </c>
      <c r="D33" s="351"/>
      <c r="E33" s="351">
        <v>56</v>
      </c>
      <c r="F33" s="352">
        <v>2</v>
      </c>
      <c r="G33" s="353">
        <v>3.6</v>
      </c>
    </row>
    <row r="34" spans="1:9" s="23" customFormat="1" ht="12.75" x14ac:dyDescent="0.2">
      <c r="A34" s="348" t="s">
        <v>44</v>
      </c>
      <c r="B34" s="349">
        <v>40029</v>
      </c>
      <c r="C34" s="351">
        <v>1200</v>
      </c>
      <c r="D34" s="351"/>
      <c r="E34" s="351">
        <v>79</v>
      </c>
      <c r="F34" s="352">
        <v>3</v>
      </c>
      <c r="G34" s="353">
        <v>3.8</v>
      </c>
    </row>
    <row r="35" spans="1:9" s="23" customFormat="1" ht="12.75" x14ac:dyDescent="0.2">
      <c r="A35" s="348" t="s">
        <v>47</v>
      </c>
      <c r="B35" s="349">
        <v>40029</v>
      </c>
      <c r="C35" s="351">
        <v>1045</v>
      </c>
      <c r="D35" s="351"/>
      <c r="E35" s="351">
        <v>75</v>
      </c>
      <c r="F35" s="352">
        <v>2</v>
      </c>
      <c r="G35" s="353">
        <v>2.7</v>
      </c>
    </row>
    <row r="36" spans="1:9" s="23" customFormat="1" ht="12.75" x14ac:dyDescent="0.2">
      <c r="A36" s="348" t="s">
        <v>50</v>
      </c>
      <c r="B36" s="349">
        <v>40029</v>
      </c>
      <c r="C36" s="351">
        <v>1015</v>
      </c>
      <c r="D36" s="351"/>
      <c r="E36" s="351">
        <v>68</v>
      </c>
      <c r="F36" s="352">
        <v>0</v>
      </c>
      <c r="G36" s="353" t="s">
        <v>24</v>
      </c>
    </row>
    <row r="37" spans="1:9" s="23" customFormat="1" ht="12.75" x14ac:dyDescent="0.2">
      <c r="A37" s="348" t="s">
        <v>105</v>
      </c>
      <c r="B37" s="349">
        <v>40030</v>
      </c>
      <c r="C37" s="351">
        <v>1000</v>
      </c>
      <c r="D37" s="351"/>
      <c r="E37" s="351">
        <v>87</v>
      </c>
      <c r="F37" s="352">
        <v>0</v>
      </c>
      <c r="G37" s="353" t="s">
        <v>24</v>
      </c>
    </row>
    <row r="38" spans="1:9" s="23" customFormat="1" ht="12.75" x14ac:dyDescent="0.2">
      <c r="A38" s="348" t="s">
        <v>98</v>
      </c>
      <c r="B38" s="349">
        <v>40032</v>
      </c>
      <c r="C38" s="351">
        <v>855</v>
      </c>
      <c r="D38" s="351"/>
      <c r="E38" s="351">
        <v>66</v>
      </c>
      <c r="F38" s="352">
        <v>5</v>
      </c>
      <c r="G38" s="353">
        <v>7.6</v>
      </c>
    </row>
    <row r="39" spans="1:9" s="23" customFormat="1" ht="12.75" x14ac:dyDescent="0.2">
      <c r="A39" s="354" t="s">
        <v>108</v>
      </c>
      <c r="B39" s="33">
        <v>40032</v>
      </c>
      <c r="C39" s="34">
        <v>1250</v>
      </c>
      <c r="D39" s="34"/>
      <c r="E39" s="34">
        <v>75</v>
      </c>
      <c r="F39" s="35">
        <v>0</v>
      </c>
      <c r="G39" s="355" t="s">
        <v>24</v>
      </c>
    </row>
    <row r="40" spans="1:9" s="23" customFormat="1" ht="12.75" x14ac:dyDescent="0.2">
      <c r="A40" s="16" t="s">
        <v>61</v>
      </c>
      <c r="B40" s="17"/>
      <c r="C40" s="18"/>
      <c r="D40" s="18"/>
      <c r="E40" s="19"/>
      <c r="F40" s="20"/>
      <c r="G40" s="21" t="s">
        <v>24</v>
      </c>
      <c r="I40" s="23" t="s">
        <v>66</v>
      </c>
    </row>
    <row r="41" spans="1:9" s="23" customFormat="1" ht="12.75" x14ac:dyDescent="0.2">
      <c r="A41" s="16" t="s">
        <v>62</v>
      </c>
      <c r="B41" s="17"/>
      <c r="C41" s="18"/>
      <c r="D41" s="18"/>
      <c r="E41" s="19"/>
      <c r="F41" s="20"/>
      <c r="G41" s="21">
        <v>1.3</v>
      </c>
    </row>
    <row r="42" spans="1:9" s="23" customFormat="1" ht="12.75" x14ac:dyDescent="0.2">
      <c r="A42" s="16" t="s">
        <v>63</v>
      </c>
      <c r="B42" s="17"/>
      <c r="C42" s="18"/>
      <c r="D42" s="18"/>
      <c r="E42" s="19"/>
      <c r="F42" s="20"/>
      <c r="G42" s="21">
        <v>7.7</v>
      </c>
    </row>
  </sheetData>
  <mergeCells count="5">
    <mergeCell ref="A24:G24"/>
    <mergeCell ref="E5:G5"/>
    <mergeCell ref="A8:G8"/>
    <mergeCell ref="A1:L1"/>
    <mergeCell ref="A3:L3"/>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4"/>
  <sheetViews>
    <sheetView tabSelected="1" workbookViewId="0">
      <pane xSplit="1" ySplit="8" topLeftCell="B69" activePane="bottomRight" state="frozen"/>
      <selection pane="topRight" activeCell="B1" sqref="B1"/>
      <selection pane="bottomLeft" activeCell="A9" sqref="A9"/>
      <selection pane="bottomRight" activeCell="E66" sqref="E66"/>
    </sheetView>
  </sheetViews>
  <sheetFormatPr defaultRowHeight="15" x14ac:dyDescent="0.25"/>
  <cols>
    <col min="1" max="1" width="18.140625" customWidth="1"/>
    <col min="2" max="2" width="13.7109375" style="99" customWidth="1"/>
    <col min="3" max="3" width="16.7109375" customWidth="1"/>
    <col min="4" max="4" width="0.7109375" customWidth="1"/>
    <col min="5" max="5" width="14.7109375" customWidth="1"/>
    <col min="6" max="6" width="1" customWidth="1"/>
    <col min="7" max="8" width="12.42578125" customWidth="1"/>
    <col min="9" max="9" width="0.7109375" customWidth="1"/>
    <col min="10" max="11" width="15.28515625" style="99" customWidth="1"/>
    <col min="12" max="12" width="0.7109375" customWidth="1"/>
    <col min="13" max="13" width="9.140625" style="99"/>
    <col min="14" max="14" width="0.7109375" customWidth="1"/>
    <col min="16" max="16" width="9.140625" style="99"/>
    <col min="17" max="17" width="11.28515625" customWidth="1"/>
    <col min="18" max="18" width="10.28515625" customWidth="1"/>
    <col min="19" max="19" width="10.42578125" customWidth="1"/>
    <col min="20" max="20" width="12.85546875" style="107" customWidth="1"/>
  </cols>
  <sheetData>
    <row r="1" spans="1:54" ht="37.5" customHeight="1" x14ac:dyDescent="0.25">
      <c r="A1" s="719" t="s">
        <v>325</v>
      </c>
      <c r="B1" s="695"/>
      <c r="C1" s="695"/>
      <c r="D1" s="695"/>
      <c r="E1" s="695"/>
      <c r="F1" s="695"/>
      <c r="G1" s="695"/>
      <c r="H1" s="695"/>
      <c r="I1" s="695"/>
      <c r="J1" s="695"/>
      <c r="K1" s="695"/>
      <c r="L1" s="695"/>
      <c r="M1" s="695"/>
      <c r="N1" s="695"/>
      <c r="O1" s="695"/>
      <c r="P1" s="695"/>
      <c r="Q1" s="695"/>
      <c r="R1" s="22"/>
      <c r="S1" s="22"/>
    </row>
    <row r="3" spans="1:54" ht="43.5" customHeight="1" x14ac:dyDescent="0.25">
      <c r="A3" s="720" t="s">
        <v>240</v>
      </c>
      <c r="B3" s="720"/>
      <c r="C3" s="720"/>
      <c r="D3" s="720"/>
      <c r="E3" s="720"/>
      <c r="F3" s="720"/>
      <c r="G3" s="720"/>
      <c r="H3" s="720"/>
      <c r="I3" s="720"/>
      <c r="J3" s="720"/>
      <c r="K3" s="720"/>
      <c r="L3" s="720"/>
      <c r="M3" s="720"/>
      <c r="N3" s="720"/>
      <c r="O3" s="720"/>
      <c r="P3" s="720"/>
      <c r="Q3" s="720"/>
      <c r="R3" s="720"/>
      <c r="S3" s="720"/>
    </row>
    <row r="4" spans="1:54" ht="30" customHeight="1" x14ac:dyDescent="0.25">
      <c r="J4" s="159"/>
    </row>
    <row r="5" spans="1:54" s="183" customFormat="1" ht="16.5" customHeight="1" x14ac:dyDescent="0.2">
      <c r="A5" s="50"/>
      <c r="B5" s="58"/>
      <c r="C5" s="50"/>
      <c r="D5" s="50"/>
      <c r="E5" s="50"/>
      <c r="F5" s="50"/>
      <c r="G5" s="50"/>
      <c r="H5" s="50"/>
      <c r="I5" s="50"/>
      <c r="J5" s="205"/>
      <c r="K5" s="175"/>
      <c r="M5" s="180"/>
      <c r="P5" s="180"/>
      <c r="T5" s="199"/>
    </row>
    <row r="6" spans="1:54" s="180" customFormat="1" ht="30.75" customHeight="1" x14ac:dyDescent="0.2">
      <c r="A6" s="173" t="s">
        <v>241</v>
      </c>
      <c r="B6" s="173" t="s">
        <v>242</v>
      </c>
      <c r="C6" s="174" t="s">
        <v>243</v>
      </c>
      <c r="D6" s="183"/>
      <c r="E6" s="172" t="s">
        <v>244</v>
      </c>
      <c r="F6" s="183"/>
      <c r="G6" s="721" t="s">
        <v>245</v>
      </c>
      <c r="H6" s="721"/>
      <c r="I6" s="175"/>
      <c r="J6" s="174" t="s">
        <v>246</v>
      </c>
      <c r="K6" s="174" t="s">
        <v>299</v>
      </c>
      <c r="L6" s="183"/>
      <c r="M6" s="606" t="s">
        <v>247</v>
      </c>
      <c r="N6" s="183"/>
      <c r="O6" s="174" t="s">
        <v>62</v>
      </c>
      <c r="P6" s="606" t="s">
        <v>18</v>
      </c>
      <c r="Q6" s="174" t="s">
        <v>248</v>
      </c>
      <c r="R6" s="174" t="s">
        <v>61</v>
      </c>
      <c r="S6" s="174" t="s">
        <v>63</v>
      </c>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row>
    <row r="7" spans="1:54" s="207" customFormat="1" ht="10.5" customHeight="1" x14ac:dyDescent="0.2">
      <c r="A7" s="176"/>
      <c r="B7" s="176"/>
      <c r="C7" s="177"/>
      <c r="D7" s="177"/>
      <c r="E7" s="177"/>
      <c r="F7" s="177"/>
      <c r="G7" s="177"/>
      <c r="H7" s="177"/>
      <c r="I7" s="177"/>
      <c r="J7" s="177"/>
      <c r="K7" s="177"/>
      <c r="L7" s="177"/>
      <c r="M7" s="177"/>
      <c r="N7" s="177"/>
      <c r="O7" s="177"/>
      <c r="P7" s="177"/>
      <c r="Q7" s="177"/>
      <c r="R7" s="177"/>
      <c r="S7" s="177"/>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row>
    <row r="8" spans="1:54" s="209" customFormat="1" ht="15" customHeight="1" x14ac:dyDescent="0.2">
      <c r="A8" s="699" t="s">
        <v>282</v>
      </c>
      <c r="B8" s="699"/>
      <c r="C8" s="699"/>
      <c r="D8" s="699"/>
      <c r="E8" s="699"/>
      <c r="F8" s="699"/>
      <c r="G8" s="699"/>
      <c r="H8" s="699"/>
      <c r="I8" s="699"/>
      <c r="J8" s="699"/>
      <c r="K8" s="699"/>
      <c r="L8" s="699"/>
      <c r="M8" s="699"/>
      <c r="N8" s="699"/>
      <c r="O8" s="699"/>
      <c r="P8" s="699"/>
      <c r="Q8" s="699"/>
      <c r="R8" s="699"/>
      <c r="S8" s="699"/>
      <c r="T8" s="208"/>
    </row>
    <row r="9" spans="1:54" s="206" customFormat="1" ht="12.75" customHeight="1" x14ac:dyDescent="0.2">
      <c r="A9" s="178"/>
      <c r="B9" s="178"/>
      <c r="C9" s="175"/>
      <c r="D9" s="175"/>
      <c r="E9" s="175"/>
      <c r="F9" s="175"/>
      <c r="G9" s="175"/>
      <c r="H9" s="175"/>
      <c r="I9" s="175"/>
      <c r="J9" s="175"/>
      <c r="K9" s="175"/>
      <c r="L9" s="175"/>
      <c r="M9" s="175"/>
      <c r="N9" s="175"/>
      <c r="O9" s="175"/>
      <c r="P9" s="175"/>
      <c r="Q9" s="175"/>
      <c r="R9" s="175"/>
      <c r="S9" s="175"/>
    </row>
    <row r="10" spans="1:54" s="206" customFormat="1" ht="12.75" customHeight="1" x14ac:dyDescent="0.2">
      <c r="A10" s="702" t="s">
        <v>280</v>
      </c>
      <c r="B10" s="27" t="s">
        <v>249</v>
      </c>
      <c r="C10" s="183" t="s">
        <v>250</v>
      </c>
      <c r="D10" s="183"/>
      <c r="E10" s="27" t="s">
        <v>251</v>
      </c>
      <c r="F10" s="175"/>
      <c r="G10" s="196">
        <v>39674</v>
      </c>
      <c r="H10" s="196">
        <v>40190</v>
      </c>
      <c r="I10" s="175"/>
      <c r="J10" s="32" t="s">
        <v>253</v>
      </c>
      <c r="K10" s="180" t="s">
        <v>252</v>
      </c>
      <c r="L10" s="175"/>
      <c r="M10" s="180">
        <v>8</v>
      </c>
      <c r="N10" s="183"/>
      <c r="O10" s="179">
        <v>100.5</v>
      </c>
      <c r="P10" s="32">
        <v>93.712500000000006</v>
      </c>
      <c r="Q10" s="32">
        <v>14.591429725306927</v>
      </c>
      <c r="R10" s="32">
        <v>68.099999999999994</v>
      </c>
      <c r="S10" s="32">
        <v>104.5</v>
      </c>
    </row>
    <row r="11" spans="1:54" s="206" customFormat="1" ht="12.75" customHeight="1" x14ac:dyDescent="0.2">
      <c r="A11" s="724"/>
      <c r="B11" s="178"/>
      <c r="C11" s="183" t="s">
        <v>250</v>
      </c>
      <c r="D11" s="183"/>
      <c r="E11" s="27" t="s">
        <v>251</v>
      </c>
      <c r="F11" s="175"/>
      <c r="G11" s="196">
        <v>39674</v>
      </c>
      <c r="H11" s="196">
        <v>40190</v>
      </c>
      <c r="I11" s="175"/>
      <c r="J11" s="32" t="s">
        <v>254</v>
      </c>
      <c r="K11" s="180" t="s">
        <v>252</v>
      </c>
      <c r="L11" s="175"/>
      <c r="M11" s="180">
        <v>42</v>
      </c>
      <c r="N11" s="183"/>
      <c r="O11" s="179">
        <v>97.5</v>
      </c>
      <c r="P11" s="32">
        <v>96.511904761904759</v>
      </c>
      <c r="Q11" s="32">
        <v>4.4231763435700273</v>
      </c>
      <c r="R11" s="32">
        <v>85.5</v>
      </c>
      <c r="S11" s="32">
        <v>104.8</v>
      </c>
    </row>
    <row r="12" spans="1:54" s="206" customFormat="1" ht="12.75" customHeight="1" x14ac:dyDescent="0.2">
      <c r="A12" s="724"/>
      <c r="B12" s="178"/>
      <c r="C12" s="183" t="s">
        <v>250</v>
      </c>
      <c r="D12" s="183"/>
      <c r="E12" s="27" t="s">
        <v>251</v>
      </c>
      <c r="F12" s="175"/>
      <c r="G12" s="196">
        <v>39674</v>
      </c>
      <c r="H12" s="196">
        <v>40190</v>
      </c>
      <c r="I12" s="175"/>
      <c r="J12" s="32" t="s">
        <v>255</v>
      </c>
      <c r="K12" s="180" t="s">
        <v>252</v>
      </c>
      <c r="L12" s="175"/>
      <c r="M12" s="180">
        <v>36</v>
      </c>
      <c r="N12" s="183"/>
      <c r="O12" s="179">
        <v>101.4</v>
      </c>
      <c r="P12" s="32">
        <v>100.59444444444442</v>
      </c>
      <c r="Q12" s="32">
        <v>4.4541437814017089</v>
      </c>
      <c r="R12" s="32">
        <v>91.3</v>
      </c>
      <c r="S12" s="32">
        <v>107.4</v>
      </c>
    </row>
    <row r="13" spans="1:54" s="206" customFormat="1" ht="12.75" customHeight="1" x14ac:dyDescent="0.2">
      <c r="A13" s="724"/>
      <c r="B13" s="178"/>
      <c r="C13" s="183" t="s">
        <v>256</v>
      </c>
      <c r="D13" s="183"/>
      <c r="E13" s="27" t="s">
        <v>251</v>
      </c>
      <c r="F13" s="175"/>
      <c r="G13" s="196">
        <v>39714</v>
      </c>
      <c r="H13" s="196">
        <v>40289</v>
      </c>
      <c r="I13" s="175"/>
      <c r="J13" s="32" t="s">
        <v>257</v>
      </c>
      <c r="K13" s="180" t="s">
        <v>252</v>
      </c>
      <c r="L13" s="175"/>
      <c r="M13" s="180">
        <v>227</v>
      </c>
      <c r="N13" s="183"/>
      <c r="O13" s="179">
        <v>99.951930258657342</v>
      </c>
      <c r="P13" s="32">
        <v>99.844585825846835</v>
      </c>
      <c r="Q13" s="32">
        <v>2.1884307933170697</v>
      </c>
      <c r="R13" s="32">
        <v>82.902021791940129</v>
      </c>
      <c r="S13" s="32">
        <v>109.63878973485998</v>
      </c>
    </row>
    <row r="14" spans="1:54" s="206" customFormat="1" ht="12.75" customHeight="1" x14ac:dyDescent="0.2">
      <c r="A14" s="178"/>
      <c r="B14" s="178"/>
      <c r="C14" s="183"/>
      <c r="D14" s="183"/>
      <c r="E14" s="27"/>
      <c r="F14" s="175"/>
      <c r="G14" s="196"/>
      <c r="H14" s="196"/>
      <c r="I14" s="175"/>
      <c r="J14" s="32"/>
      <c r="K14" s="180"/>
      <c r="L14" s="175"/>
      <c r="M14" s="180"/>
      <c r="N14" s="183"/>
      <c r="O14" s="179"/>
      <c r="P14" s="32"/>
      <c r="Q14" s="179"/>
      <c r="R14" s="179"/>
      <c r="S14" s="179"/>
    </row>
    <row r="15" spans="1:54" s="206" customFormat="1" ht="12.75" customHeight="1" x14ac:dyDescent="0.2">
      <c r="A15" s="708" t="s">
        <v>294</v>
      </c>
      <c r="B15" s="701" t="s">
        <v>249</v>
      </c>
      <c r="C15" s="50" t="s">
        <v>381</v>
      </c>
      <c r="D15" s="183"/>
      <c r="E15" s="27" t="s">
        <v>251</v>
      </c>
      <c r="G15" s="152">
        <v>39925</v>
      </c>
      <c r="H15" s="196">
        <v>39931</v>
      </c>
      <c r="I15" s="210">
        <v>39931</v>
      </c>
      <c r="J15" s="30">
        <v>810</v>
      </c>
      <c r="K15" s="180" t="s">
        <v>258</v>
      </c>
      <c r="L15" s="175"/>
      <c r="M15" s="180">
        <v>4</v>
      </c>
      <c r="N15" s="183"/>
      <c r="O15" s="211">
        <v>97.1</v>
      </c>
      <c r="P15" s="211">
        <v>1.8</v>
      </c>
      <c r="Q15" s="180">
        <v>1.8</v>
      </c>
      <c r="R15" s="180">
        <v>93.8</v>
      </c>
      <c r="S15" s="180">
        <v>97.7</v>
      </c>
    </row>
    <row r="16" spans="1:54" s="206" customFormat="1" ht="12.75" customHeight="1" x14ac:dyDescent="0.2">
      <c r="A16" s="700"/>
      <c r="B16" s="702"/>
      <c r="C16" s="23" t="s">
        <v>382</v>
      </c>
      <c r="D16" s="183"/>
      <c r="E16" s="27" t="s">
        <v>251</v>
      </c>
      <c r="F16" s="175"/>
      <c r="G16" s="196">
        <v>40240</v>
      </c>
      <c r="H16" s="196">
        <v>40268</v>
      </c>
      <c r="I16" s="210">
        <v>40268</v>
      </c>
      <c r="J16" s="30">
        <v>168</v>
      </c>
      <c r="K16" s="180" t="s">
        <v>258</v>
      </c>
      <c r="L16" s="175"/>
      <c r="M16" s="180">
        <v>8</v>
      </c>
      <c r="N16" s="183"/>
      <c r="O16" s="211">
        <v>84.8</v>
      </c>
      <c r="P16" s="211">
        <v>84.9</v>
      </c>
      <c r="Q16" s="180">
        <v>4.7</v>
      </c>
      <c r="R16" s="180">
        <v>76.400000000000006</v>
      </c>
      <c r="S16" s="180">
        <v>90.7</v>
      </c>
    </row>
    <row r="17" spans="1:256" s="206" customFormat="1" ht="12.75" customHeight="1" x14ac:dyDescent="0.2">
      <c r="A17" s="700"/>
      <c r="B17" s="702"/>
      <c r="C17" s="23" t="s">
        <v>250</v>
      </c>
      <c r="D17" s="183"/>
      <c r="E17" s="27" t="s">
        <v>251</v>
      </c>
      <c r="F17" s="175"/>
      <c r="G17" s="196">
        <v>40240</v>
      </c>
      <c r="H17" s="196">
        <v>39931</v>
      </c>
      <c r="I17" s="210">
        <v>40268</v>
      </c>
      <c r="J17" s="32">
        <v>0.5</v>
      </c>
      <c r="K17" s="180" t="s">
        <v>305</v>
      </c>
      <c r="L17" s="175"/>
      <c r="M17" s="180">
        <v>13</v>
      </c>
      <c r="N17" s="183"/>
      <c r="O17" s="211">
        <v>98.45</v>
      </c>
      <c r="P17" s="211">
        <v>96.7</v>
      </c>
      <c r="Q17" s="211">
        <v>6.59</v>
      </c>
      <c r="R17" s="180">
        <v>87.6</v>
      </c>
      <c r="S17" s="180">
        <v>103.5</v>
      </c>
    </row>
    <row r="18" spans="1:256" s="206" customFormat="1" ht="12.75" x14ac:dyDescent="0.2">
      <c r="A18" s="178"/>
      <c r="B18" s="178"/>
      <c r="C18" s="175"/>
      <c r="D18" s="175"/>
      <c r="E18" s="175"/>
      <c r="F18" s="175"/>
      <c r="G18" s="196"/>
      <c r="H18" s="196"/>
      <c r="I18" s="175"/>
      <c r="J18" s="180"/>
      <c r="K18" s="180"/>
      <c r="L18" s="175"/>
      <c r="M18" s="180"/>
      <c r="N18" s="183"/>
      <c r="O18" s="179"/>
      <c r="P18" s="32"/>
      <c r="Q18" s="179"/>
      <c r="R18" s="179"/>
      <c r="S18" s="179"/>
    </row>
    <row r="19" spans="1:256" s="206" customFormat="1" ht="38.25" x14ac:dyDescent="0.2">
      <c r="A19" s="197" t="s">
        <v>306</v>
      </c>
      <c r="B19" s="27" t="s">
        <v>249</v>
      </c>
      <c r="C19" s="183" t="s">
        <v>250</v>
      </c>
      <c r="D19" s="183"/>
      <c r="E19" s="27" t="s">
        <v>251</v>
      </c>
      <c r="F19" s="175"/>
      <c r="G19" s="196">
        <v>39674</v>
      </c>
      <c r="H19" s="196">
        <v>40035</v>
      </c>
      <c r="I19" s="175"/>
      <c r="J19" s="32" t="s">
        <v>259</v>
      </c>
      <c r="K19" s="180" t="s">
        <v>252</v>
      </c>
      <c r="L19" s="175"/>
      <c r="M19" s="180">
        <v>92</v>
      </c>
      <c r="N19" s="183"/>
      <c r="O19" s="32">
        <v>103.8</v>
      </c>
      <c r="P19" s="32">
        <v>104.07391304347826</v>
      </c>
      <c r="Q19" s="32">
        <v>8.4928524514197843</v>
      </c>
      <c r="R19" s="32">
        <v>70.2</v>
      </c>
      <c r="S19" s="32">
        <v>136.19999999999999</v>
      </c>
    </row>
    <row r="20" spans="1:256" s="206" customFormat="1" ht="12.75" x14ac:dyDescent="0.2">
      <c r="A20" s="197"/>
      <c r="B20" s="27"/>
      <c r="C20" s="23" t="s">
        <v>260</v>
      </c>
      <c r="D20" s="23"/>
      <c r="E20" s="180" t="s">
        <v>160</v>
      </c>
      <c r="F20" s="175"/>
      <c r="G20" s="196">
        <v>39674</v>
      </c>
      <c r="H20" s="196">
        <v>40035</v>
      </c>
      <c r="I20" s="175"/>
      <c r="J20" s="32" t="s">
        <v>259</v>
      </c>
      <c r="K20" s="180" t="s">
        <v>258</v>
      </c>
      <c r="L20" s="175"/>
      <c r="M20" s="180">
        <v>46</v>
      </c>
      <c r="N20" s="183"/>
      <c r="O20" s="32">
        <v>4.927176745984708</v>
      </c>
      <c r="P20" s="32">
        <v>6.8276336994025391</v>
      </c>
      <c r="Q20" s="32">
        <v>7.3317222783727241</v>
      </c>
      <c r="R20" s="32">
        <v>9.7608589555875369E-2</v>
      </c>
      <c r="S20" s="32">
        <v>42.953020134228176</v>
      </c>
    </row>
    <row r="21" spans="1:256" s="206" customFormat="1" ht="12.75" x14ac:dyDescent="0.2">
      <c r="A21" s="197"/>
      <c r="B21" s="27"/>
      <c r="C21" s="23"/>
      <c r="D21" s="23"/>
      <c r="E21" s="180"/>
      <c r="F21" s="175"/>
      <c r="G21" s="196"/>
      <c r="H21" s="196"/>
      <c r="I21" s="175"/>
      <c r="J21" s="32"/>
      <c r="K21" s="180"/>
      <c r="L21" s="175"/>
      <c r="M21" s="180"/>
      <c r="N21" s="183"/>
      <c r="O21" s="179"/>
      <c r="P21" s="32"/>
      <c r="Q21" s="179"/>
      <c r="R21" s="179"/>
      <c r="S21" s="179"/>
    </row>
    <row r="22" spans="1:256" s="206" customFormat="1" ht="12.75" x14ac:dyDescent="0.2">
      <c r="A22" s="708" t="s">
        <v>290</v>
      </c>
      <c r="B22" s="701" t="s">
        <v>249</v>
      </c>
      <c r="C22" s="183" t="s">
        <v>300</v>
      </c>
      <c r="D22" s="23"/>
      <c r="E22" s="27" t="s">
        <v>251</v>
      </c>
      <c r="F22" s="175"/>
      <c r="G22" s="291">
        <v>40193</v>
      </c>
      <c r="H22" s="291">
        <v>40233</v>
      </c>
      <c r="I22" s="196">
        <v>40233</v>
      </c>
      <c r="J22" s="181">
        <v>5.04</v>
      </c>
      <c r="K22" s="180" t="s">
        <v>258</v>
      </c>
      <c r="L22" s="175"/>
      <c r="M22" s="180">
        <v>6</v>
      </c>
      <c r="N22" s="183"/>
      <c r="O22" s="32">
        <v>100.8</v>
      </c>
      <c r="P22" s="32">
        <v>101.3</v>
      </c>
      <c r="Q22" s="32">
        <v>12.5</v>
      </c>
      <c r="R22" s="27">
        <v>88.6</v>
      </c>
      <c r="S22" s="27">
        <v>114.5</v>
      </c>
    </row>
    <row r="23" spans="1:256" s="183" customFormat="1" ht="12.75" x14ac:dyDescent="0.2">
      <c r="A23" s="700"/>
      <c r="B23" s="702"/>
      <c r="C23" s="23" t="s">
        <v>301</v>
      </c>
      <c r="D23" s="23"/>
      <c r="E23" s="27" t="s">
        <v>251</v>
      </c>
      <c r="F23" s="175"/>
      <c r="G23" s="291">
        <v>40193</v>
      </c>
      <c r="H23" s="291">
        <v>40233</v>
      </c>
      <c r="I23" s="196">
        <v>40233</v>
      </c>
      <c r="J23" s="212" t="s">
        <v>302</v>
      </c>
      <c r="K23" s="58" t="s">
        <v>258</v>
      </c>
      <c r="L23" s="175"/>
      <c r="M23" s="180">
        <v>6</v>
      </c>
      <c r="O23" s="211">
        <v>72.5</v>
      </c>
      <c r="P23" s="211">
        <v>75.3</v>
      </c>
      <c r="Q23" s="211">
        <v>10.9</v>
      </c>
      <c r="R23" s="180">
        <v>63.6</v>
      </c>
      <c r="S23" s="180">
        <v>91.8</v>
      </c>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6"/>
      <c r="GQ23" s="206"/>
      <c r="GR23" s="206"/>
      <c r="GS23" s="206"/>
      <c r="GT23" s="206"/>
      <c r="GU23" s="206"/>
      <c r="GV23" s="206"/>
      <c r="GW23" s="206"/>
      <c r="GX23" s="206"/>
      <c r="GY23" s="206"/>
      <c r="GZ23" s="206"/>
      <c r="HA23" s="206"/>
      <c r="HB23" s="206"/>
      <c r="HC23" s="206"/>
      <c r="HD23" s="206"/>
      <c r="HE23" s="206"/>
      <c r="HF23" s="206"/>
      <c r="HG23" s="206"/>
      <c r="HH23" s="206"/>
      <c r="HI23" s="206"/>
      <c r="HJ23" s="206"/>
      <c r="HK23" s="206"/>
      <c r="HL23" s="206"/>
      <c r="HM23" s="206"/>
      <c r="HN23" s="206"/>
      <c r="HO23" s="206"/>
      <c r="HP23" s="206"/>
      <c r="HQ23" s="206"/>
      <c r="HR23" s="206"/>
      <c r="HS23" s="206"/>
      <c r="HT23" s="206"/>
      <c r="HU23" s="206"/>
      <c r="HV23" s="206"/>
      <c r="HW23" s="206"/>
      <c r="HX23" s="206"/>
      <c r="HY23" s="206"/>
      <c r="HZ23" s="206"/>
      <c r="IA23" s="206"/>
      <c r="IB23" s="206"/>
      <c r="IC23" s="206"/>
      <c r="ID23" s="206"/>
      <c r="IE23" s="206"/>
      <c r="IF23" s="206"/>
      <c r="IG23" s="206"/>
      <c r="IH23" s="206"/>
      <c r="II23" s="206"/>
      <c r="IJ23" s="206"/>
      <c r="IK23" s="206"/>
      <c r="IL23" s="206"/>
      <c r="IM23" s="206"/>
      <c r="IN23" s="206"/>
      <c r="IO23" s="206"/>
      <c r="IP23" s="206"/>
      <c r="IQ23" s="206"/>
      <c r="IR23" s="206"/>
      <c r="IS23" s="206"/>
      <c r="IT23" s="206"/>
      <c r="IU23" s="206"/>
    </row>
    <row r="24" spans="1:256" s="183" customFormat="1" ht="12.75" x14ac:dyDescent="0.2">
      <c r="A24" s="700"/>
      <c r="B24" s="702"/>
      <c r="C24" s="198" t="s">
        <v>376</v>
      </c>
      <c r="D24" s="23"/>
      <c r="E24" s="27" t="s">
        <v>251</v>
      </c>
      <c r="F24" s="175"/>
      <c r="G24" s="291">
        <v>40233</v>
      </c>
      <c r="H24" s="291">
        <v>40420</v>
      </c>
      <c r="I24" s="196">
        <v>40420</v>
      </c>
      <c r="J24" s="182">
        <v>0.70399999999999996</v>
      </c>
      <c r="K24" s="180" t="s">
        <v>258</v>
      </c>
      <c r="L24" s="175"/>
      <c r="M24" s="180">
        <v>6</v>
      </c>
      <c r="O24" s="32">
        <v>101.2</v>
      </c>
      <c r="P24" s="32">
        <v>102.3</v>
      </c>
      <c r="Q24" s="32">
        <v>6.9</v>
      </c>
      <c r="R24" s="32">
        <v>96.2</v>
      </c>
      <c r="S24" s="32">
        <v>114.2</v>
      </c>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06"/>
      <c r="EJ24" s="206"/>
      <c r="EK24" s="206"/>
      <c r="EL24" s="206"/>
      <c r="EM24" s="206"/>
      <c r="EN24" s="206"/>
      <c r="EO24" s="206"/>
      <c r="EP24" s="206"/>
      <c r="EQ24" s="206"/>
      <c r="ER24" s="206"/>
      <c r="ES24" s="206"/>
      <c r="ET24" s="206"/>
      <c r="EU24" s="206"/>
      <c r="EV24" s="206"/>
      <c r="EW24" s="206"/>
      <c r="EX24" s="206"/>
      <c r="EY24" s="206"/>
      <c r="EZ24" s="206"/>
      <c r="FA24" s="206"/>
      <c r="FB24" s="206"/>
      <c r="FC24" s="206"/>
      <c r="FD24" s="206"/>
      <c r="FE24" s="206"/>
      <c r="FF24" s="206"/>
      <c r="FG24" s="206"/>
      <c r="FH24" s="206"/>
      <c r="FI24" s="206"/>
      <c r="FJ24" s="206"/>
      <c r="FK24" s="206"/>
      <c r="FL24" s="206"/>
      <c r="FM24" s="206"/>
      <c r="FN24" s="206"/>
      <c r="FO24" s="206"/>
      <c r="FP24" s="206"/>
      <c r="FQ24" s="206"/>
      <c r="FR24" s="206"/>
      <c r="FS24" s="206"/>
      <c r="FT24" s="206"/>
      <c r="FU24" s="206"/>
      <c r="FV24" s="206"/>
      <c r="FW24" s="206"/>
      <c r="FX24" s="206"/>
      <c r="FY24" s="206"/>
      <c r="FZ24" s="206"/>
      <c r="GA24" s="206"/>
      <c r="GB24" s="206"/>
      <c r="GC24" s="206"/>
      <c r="GD24" s="206"/>
      <c r="GE24" s="206"/>
      <c r="GF24" s="206"/>
      <c r="GG24" s="206"/>
      <c r="GH24" s="206"/>
      <c r="GI24" s="206"/>
      <c r="GJ24" s="206"/>
      <c r="GK24" s="206"/>
      <c r="GL24" s="206"/>
      <c r="GM24" s="206"/>
      <c r="GN24" s="206"/>
      <c r="GO24" s="206"/>
      <c r="GP24" s="206"/>
      <c r="GQ24" s="206"/>
      <c r="GR24" s="206"/>
      <c r="GS24" s="206"/>
      <c r="GT24" s="206"/>
      <c r="GU24" s="206"/>
      <c r="GV24" s="206"/>
      <c r="GW24" s="206"/>
      <c r="GX24" s="206"/>
      <c r="GY24" s="206"/>
      <c r="GZ24" s="206"/>
      <c r="HA24" s="206"/>
      <c r="HB24" s="206"/>
      <c r="HC24" s="206"/>
      <c r="HD24" s="206"/>
      <c r="HE24" s="206"/>
      <c r="HF24" s="206"/>
      <c r="HG24" s="206"/>
      <c r="HH24" s="206"/>
      <c r="HI24" s="206"/>
      <c r="HJ24" s="206"/>
      <c r="HK24" s="206"/>
      <c r="HL24" s="206"/>
      <c r="HM24" s="206"/>
      <c r="HN24" s="206"/>
      <c r="HO24" s="206"/>
      <c r="HP24" s="206"/>
      <c r="HQ24" s="206"/>
      <c r="HR24" s="206"/>
      <c r="HS24" s="206"/>
      <c r="HT24" s="206"/>
      <c r="HU24" s="206"/>
      <c r="HV24" s="206"/>
      <c r="HW24" s="206"/>
      <c r="HX24" s="206"/>
      <c r="HY24" s="206"/>
      <c r="HZ24" s="206"/>
      <c r="IA24" s="206"/>
      <c r="IB24" s="206"/>
      <c r="IC24" s="206"/>
      <c r="ID24" s="206"/>
      <c r="IE24" s="206"/>
      <c r="IF24" s="206"/>
      <c r="IG24" s="206"/>
      <c r="IH24" s="206"/>
      <c r="II24" s="206"/>
      <c r="IJ24" s="206"/>
      <c r="IK24" s="206"/>
      <c r="IL24" s="206"/>
      <c r="IM24" s="206"/>
      <c r="IN24" s="206"/>
      <c r="IO24" s="206"/>
      <c r="IP24" s="206"/>
      <c r="IQ24" s="206"/>
      <c r="IR24" s="206"/>
      <c r="IS24" s="206"/>
      <c r="IT24" s="206"/>
      <c r="IU24" s="206"/>
    </row>
    <row r="25" spans="1:256" s="183" customFormat="1" ht="12.75" x14ac:dyDescent="0.2">
      <c r="A25" s="711"/>
      <c r="B25" s="702"/>
      <c r="C25" s="213" t="s">
        <v>303</v>
      </c>
      <c r="D25" s="23"/>
      <c r="E25" s="27" t="s">
        <v>251</v>
      </c>
      <c r="F25" s="175"/>
      <c r="G25" s="291">
        <v>40420</v>
      </c>
      <c r="H25" s="275">
        <v>40420</v>
      </c>
      <c r="I25" s="196">
        <v>40420</v>
      </c>
      <c r="J25" s="192" t="s">
        <v>304</v>
      </c>
      <c r="K25" s="180" t="s">
        <v>258</v>
      </c>
      <c r="L25" s="175"/>
      <c r="M25" s="180">
        <v>3</v>
      </c>
      <c r="O25" s="32">
        <v>106.1</v>
      </c>
      <c r="P25" s="32">
        <v>103.3</v>
      </c>
      <c r="Q25" s="32">
        <v>5.2</v>
      </c>
      <c r="R25" s="27">
        <v>97.4</v>
      </c>
      <c r="S25" s="27">
        <v>106.6</v>
      </c>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c r="DT25" s="206"/>
      <c r="DU25" s="206"/>
      <c r="DV25" s="206"/>
      <c r="DW25" s="206"/>
      <c r="DX25" s="206"/>
      <c r="DY25" s="206"/>
      <c r="DZ25" s="206"/>
      <c r="EA25" s="206"/>
      <c r="EB25" s="206"/>
      <c r="EC25" s="206"/>
      <c r="ED25" s="206"/>
      <c r="EE25" s="206"/>
      <c r="EF25" s="206"/>
      <c r="EG25" s="206"/>
      <c r="EH25" s="206"/>
      <c r="EI25" s="206"/>
      <c r="EJ25" s="206"/>
      <c r="EK25" s="206"/>
      <c r="EL25" s="206"/>
      <c r="EM25" s="206"/>
      <c r="EN25" s="206"/>
      <c r="EO25" s="206"/>
      <c r="EP25" s="206"/>
      <c r="EQ25" s="206"/>
      <c r="ER25" s="206"/>
      <c r="ES25" s="206"/>
      <c r="ET25" s="206"/>
      <c r="EU25" s="206"/>
      <c r="EV25" s="206"/>
      <c r="EW25" s="206"/>
      <c r="EX25" s="206"/>
      <c r="EY25" s="206"/>
      <c r="EZ25" s="206"/>
      <c r="FA25" s="206"/>
      <c r="FB25" s="206"/>
      <c r="FC25" s="206"/>
      <c r="FD25" s="206"/>
      <c r="FE25" s="206"/>
      <c r="FF25" s="206"/>
      <c r="FG25" s="206"/>
      <c r="FH25" s="206"/>
      <c r="FI25" s="206"/>
      <c r="FJ25" s="206"/>
      <c r="FK25" s="206"/>
      <c r="FL25" s="206"/>
      <c r="FM25" s="206"/>
      <c r="FN25" s="206"/>
      <c r="FO25" s="206"/>
      <c r="FP25" s="206"/>
      <c r="FQ25" s="206"/>
      <c r="FR25" s="206"/>
      <c r="FS25" s="206"/>
      <c r="FT25" s="206"/>
      <c r="FU25" s="206"/>
      <c r="FV25" s="206"/>
      <c r="FW25" s="206"/>
      <c r="FX25" s="206"/>
      <c r="FY25" s="206"/>
      <c r="FZ25" s="206"/>
      <c r="GA25" s="206"/>
      <c r="GB25" s="206"/>
      <c r="GC25" s="206"/>
      <c r="GD25" s="206"/>
      <c r="GE25" s="206"/>
      <c r="GF25" s="206"/>
      <c r="GG25" s="206"/>
      <c r="GH25" s="206"/>
      <c r="GI25" s="206"/>
      <c r="GJ25" s="206"/>
      <c r="GK25" s="206"/>
      <c r="GL25" s="206"/>
      <c r="GM25" s="206"/>
      <c r="GN25" s="206"/>
      <c r="GO25" s="206"/>
      <c r="GP25" s="206"/>
      <c r="GQ25" s="206"/>
      <c r="GR25" s="206"/>
      <c r="GS25" s="206"/>
      <c r="GT25" s="206"/>
      <c r="GU25" s="206"/>
      <c r="GV25" s="206"/>
      <c r="GW25" s="206"/>
      <c r="GX25" s="206"/>
      <c r="GY25" s="206"/>
      <c r="GZ25" s="206"/>
      <c r="HA25" s="206"/>
      <c r="HB25" s="206"/>
      <c r="HC25" s="206"/>
      <c r="HD25" s="206"/>
      <c r="HE25" s="206"/>
      <c r="HF25" s="206"/>
      <c r="HG25" s="206"/>
      <c r="HH25" s="206"/>
      <c r="HI25" s="206"/>
      <c r="HJ25" s="206"/>
      <c r="HK25" s="206"/>
      <c r="HL25" s="206"/>
      <c r="HM25" s="206"/>
      <c r="HN25" s="206"/>
      <c r="HO25" s="206"/>
      <c r="HP25" s="206"/>
      <c r="HQ25" s="206"/>
      <c r="HR25" s="206"/>
      <c r="HS25" s="206"/>
      <c r="HT25" s="206"/>
      <c r="HU25" s="206"/>
      <c r="HV25" s="206"/>
      <c r="HW25" s="206"/>
      <c r="HX25" s="206"/>
      <c r="HY25" s="206"/>
      <c r="HZ25" s="206"/>
      <c r="IA25" s="206"/>
      <c r="IB25" s="206"/>
      <c r="IC25" s="206"/>
      <c r="ID25" s="206"/>
      <c r="IE25" s="206"/>
      <c r="IF25" s="206"/>
      <c r="IG25" s="206"/>
      <c r="IH25" s="206"/>
      <c r="II25" s="206"/>
      <c r="IJ25" s="206"/>
      <c r="IK25" s="206"/>
      <c r="IL25" s="206"/>
      <c r="IM25" s="206"/>
      <c r="IN25" s="206"/>
      <c r="IO25" s="206"/>
      <c r="IP25" s="206"/>
      <c r="IQ25" s="206"/>
      <c r="IR25" s="206"/>
      <c r="IS25" s="206"/>
      <c r="IT25" s="206"/>
      <c r="IU25" s="206"/>
    </row>
    <row r="26" spans="1:256" s="183" customFormat="1" ht="12.75" x14ac:dyDescent="0.2">
      <c r="A26" s="197"/>
      <c r="B26" s="27"/>
      <c r="C26" s="23"/>
      <c r="D26" s="23"/>
      <c r="E26" s="180"/>
      <c r="F26" s="175"/>
      <c r="G26" s="196"/>
      <c r="H26" s="196"/>
      <c r="I26" s="175"/>
      <c r="J26" s="32"/>
      <c r="K26" s="32"/>
      <c r="L26" s="175"/>
      <c r="M26" s="180"/>
      <c r="O26" s="179"/>
      <c r="P26" s="32"/>
      <c r="Q26" s="179"/>
      <c r="R26" s="179"/>
      <c r="S26" s="179"/>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6"/>
      <c r="DV26" s="206"/>
      <c r="DW26" s="206"/>
      <c r="DX26" s="206"/>
      <c r="DY26" s="206"/>
      <c r="DZ26" s="206"/>
      <c r="EA26" s="206"/>
      <c r="EB26" s="206"/>
      <c r="EC26" s="206"/>
      <c r="ED26" s="206"/>
      <c r="EE26" s="206"/>
      <c r="EF26" s="206"/>
      <c r="EG26" s="206"/>
      <c r="EH26" s="206"/>
      <c r="EI26" s="206"/>
      <c r="EJ26" s="206"/>
      <c r="EK26" s="206"/>
      <c r="EL26" s="206"/>
      <c r="EM26" s="206"/>
      <c r="EN26" s="206"/>
      <c r="EO26" s="206"/>
      <c r="EP26" s="206"/>
      <c r="EQ26" s="206"/>
      <c r="ER26" s="206"/>
      <c r="ES26" s="206"/>
      <c r="ET26" s="206"/>
      <c r="EU26" s="206"/>
      <c r="EV26" s="206"/>
      <c r="EW26" s="206"/>
      <c r="EX26" s="206"/>
      <c r="EY26" s="206"/>
      <c r="EZ26" s="206"/>
      <c r="FA26" s="206"/>
      <c r="FB26" s="206"/>
      <c r="FC26" s="206"/>
      <c r="FD26" s="206"/>
      <c r="FE26" s="206"/>
      <c r="FF26" s="206"/>
      <c r="FG26" s="206"/>
      <c r="FH26" s="206"/>
      <c r="FI26" s="206"/>
      <c r="FJ26" s="206"/>
      <c r="FK26" s="206"/>
      <c r="FL26" s="206"/>
      <c r="FM26" s="206"/>
      <c r="FN26" s="206"/>
      <c r="FO26" s="206"/>
      <c r="FP26" s="206"/>
      <c r="FQ26" s="206"/>
      <c r="FR26" s="206"/>
      <c r="FS26" s="206"/>
      <c r="FT26" s="206"/>
      <c r="FU26" s="206"/>
      <c r="FV26" s="206"/>
      <c r="FW26" s="206"/>
      <c r="FX26" s="206"/>
      <c r="FY26" s="206"/>
      <c r="FZ26" s="206"/>
      <c r="GA26" s="206"/>
      <c r="GB26" s="206"/>
      <c r="GC26" s="206"/>
      <c r="GD26" s="206"/>
      <c r="GE26" s="206"/>
      <c r="GF26" s="206"/>
      <c r="GG26" s="206"/>
      <c r="GH26" s="206"/>
      <c r="GI26" s="206"/>
      <c r="GJ26" s="206"/>
      <c r="GK26" s="206"/>
      <c r="GL26" s="206"/>
      <c r="GM26" s="206"/>
      <c r="GN26" s="206"/>
      <c r="GO26" s="206"/>
      <c r="GP26" s="206"/>
      <c r="GQ26" s="206"/>
      <c r="GR26" s="206"/>
      <c r="GS26" s="206"/>
      <c r="GT26" s="206"/>
      <c r="GU26" s="206"/>
      <c r="GV26" s="206"/>
      <c r="GW26" s="206"/>
      <c r="GX26" s="206"/>
      <c r="GY26" s="206"/>
      <c r="GZ26" s="206"/>
      <c r="HA26" s="206"/>
      <c r="HB26" s="206"/>
      <c r="HC26" s="206"/>
      <c r="HD26" s="206"/>
      <c r="HE26" s="206"/>
      <c r="HF26" s="206"/>
      <c r="HG26" s="206"/>
      <c r="HH26" s="206"/>
      <c r="HI26" s="206"/>
      <c r="HJ26" s="206"/>
      <c r="HK26" s="206"/>
      <c r="HL26" s="206"/>
      <c r="HM26" s="206"/>
      <c r="HN26" s="206"/>
      <c r="HO26" s="206"/>
      <c r="HP26" s="206"/>
      <c r="HQ26" s="206"/>
      <c r="HR26" s="206"/>
      <c r="HS26" s="206"/>
      <c r="HT26" s="206"/>
      <c r="HU26" s="206"/>
      <c r="HV26" s="206"/>
      <c r="HW26" s="206"/>
      <c r="HX26" s="206"/>
      <c r="HY26" s="206"/>
      <c r="HZ26" s="206"/>
      <c r="IA26" s="206"/>
      <c r="IB26" s="206"/>
      <c r="IC26" s="206"/>
      <c r="ID26" s="206"/>
      <c r="IE26" s="206"/>
      <c r="IF26" s="206"/>
      <c r="IG26" s="206"/>
      <c r="IH26" s="206"/>
      <c r="II26" s="206"/>
      <c r="IJ26" s="206"/>
      <c r="IK26" s="206"/>
      <c r="IL26" s="206"/>
      <c r="IM26" s="206"/>
      <c r="IN26" s="206"/>
      <c r="IO26" s="206"/>
      <c r="IP26" s="206"/>
      <c r="IQ26" s="206"/>
      <c r="IR26" s="206"/>
      <c r="IS26" s="206"/>
      <c r="IT26" s="206"/>
      <c r="IU26" s="206"/>
      <c r="IV26" s="206"/>
    </row>
    <row r="27" spans="1:256" s="183" customFormat="1" ht="12.75" x14ac:dyDescent="0.2">
      <c r="A27" s="178"/>
      <c r="B27" s="178"/>
      <c r="C27" s="175"/>
      <c r="D27" s="175"/>
      <c r="E27" s="175"/>
      <c r="F27" s="175"/>
      <c r="G27" s="175"/>
      <c r="H27" s="175"/>
      <c r="I27" s="175"/>
      <c r="J27" s="175"/>
      <c r="K27" s="175"/>
      <c r="L27" s="175"/>
      <c r="M27" s="175"/>
      <c r="N27" s="175"/>
      <c r="O27" s="175"/>
      <c r="P27" s="175"/>
      <c r="Q27" s="175"/>
      <c r="R27" s="175"/>
      <c r="S27" s="175"/>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6"/>
      <c r="CO27" s="206"/>
      <c r="CP27" s="206"/>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c r="DM27" s="206"/>
      <c r="DN27" s="206"/>
      <c r="DO27" s="206"/>
      <c r="DP27" s="206"/>
      <c r="DQ27" s="206"/>
      <c r="DR27" s="206"/>
      <c r="DS27" s="206"/>
      <c r="DT27" s="206"/>
      <c r="DU27" s="206"/>
      <c r="DV27" s="206"/>
      <c r="DW27" s="206"/>
      <c r="DX27" s="206"/>
      <c r="DY27" s="206"/>
      <c r="DZ27" s="206"/>
      <c r="EA27" s="206"/>
      <c r="EB27" s="206"/>
      <c r="EC27" s="206"/>
      <c r="ED27" s="206"/>
      <c r="EE27" s="206"/>
      <c r="EF27" s="206"/>
      <c r="EG27" s="206"/>
      <c r="EH27" s="206"/>
      <c r="EI27" s="206"/>
      <c r="EJ27" s="206"/>
      <c r="EK27" s="206"/>
      <c r="EL27" s="206"/>
      <c r="EM27" s="206"/>
      <c r="EN27" s="206"/>
      <c r="EO27" s="206"/>
      <c r="EP27" s="206"/>
      <c r="EQ27" s="206"/>
      <c r="ER27" s="206"/>
      <c r="ES27" s="206"/>
      <c r="ET27" s="206"/>
      <c r="EU27" s="206"/>
      <c r="EV27" s="206"/>
      <c r="EW27" s="206"/>
      <c r="EX27" s="206"/>
      <c r="EY27" s="206"/>
      <c r="EZ27" s="206"/>
      <c r="FA27" s="206"/>
      <c r="FB27" s="206"/>
      <c r="FC27" s="206"/>
      <c r="FD27" s="206"/>
      <c r="FE27" s="206"/>
      <c r="FF27" s="206"/>
      <c r="FG27" s="206"/>
      <c r="FH27" s="206"/>
      <c r="FI27" s="206"/>
      <c r="FJ27" s="206"/>
      <c r="FK27" s="206"/>
      <c r="FL27" s="206"/>
      <c r="FM27" s="206"/>
      <c r="FN27" s="206"/>
      <c r="FO27" s="206"/>
      <c r="FP27" s="206"/>
      <c r="FQ27" s="206"/>
      <c r="FR27" s="206"/>
      <c r="FS27" s="206"/>
      <c r="FT27" s="206"/>
      <c r="FU27" s="206"/>
      <c r="FV27" s="206"/>
      <c r="FW27" s="206"/>
      <c r="FX27" s="206"/>
      <c r="FY27" s="206"/>
      <c r="FZ27" s="206"/>
      <c r="GA27" s="206"/>
      <c r="GB27" s="206"/>
      <c r="GC27" s="206"/>
      <c r="GD27" s="206"/>
      <c r="GE27" s="206"/>
      <c r="GF27" s="206"/>
      <c r="GG27" s="206"/>
      <c r="GH27" s="206"/>
      <c r="GI27" s="206"/>
      <c r="GJ27" s="206"/>
      <c r="GK27" s="206"/>
      <c r="GL27" s="206"/>
      <c r="GM27" s="206"/>
      <c r="GN27" s="206"/>
      <c r="GO27" s="206"/>
      <c r="GP27" s="206"/>
      <c r="GQ27" s="206"/>
      <c r="GR27" s="206"/>
      <c r="GS27" s="206"/>
      <c r="GT27" s="206"/>
      <c r="GU27" s="206"/>
      <c r="GV27" s="206"/>
      <c r="GW27" s="206"/>
      <c r="GX27" s="206"/>
      <c r="GY27" s="206"/>
      <c r="GZ27" s="206"/>
      <c r="HA27" s="206"/>
      <c r="HB27" s="206"/>
      <c r="HC27" s="206"/>
      <c r="HD27" s="206"/>
      <c r="HE27" s="206"/>
      <c r="HF27" s="206"/>
      <c r="HG27" s="206"/>
      <c r="HH27" s="206"/>
      <c r="HI27" s="206"/>
      <c r="HJ27" s="206"/>
      <c r="HK27" s="206"/>
      <c r="HL27" s="206"/>
      <c r="HM27" s="206"/>
      <c r="HN27" s="206"/>
      <c r="HO27" s="206"/>
      <c r="HP27" s="206"/>
      <c r="HQ27" s="206"/>
      <c r="HR27" s="206"/>
      <c r="HS27" s="206"/>
      <c r="HT27" s="206"/>
      <c r="HU27" s="206"/>
      <c r="HV27" s="206"/>
      <c r="HW27" s="206"/>
      <c r="HX27" s="206"/>
      <c r="HY27" s="206"/>
      <c r="HZ27" s="206"/>
      <c r="IA27" s="206"/>
      <c r="IB27" s="206"/>
      <c r="IC27" s="206"/>
      <c r="ID27" s="206"/>
      <c r="IE27" s="206"/>
      <c r="IF27" s="206"/>
      <c r="IG27" s="206"/>
      <c r="IH27" s="206"/>
      <c r="II27" s="206"/>
      <c r="IJ27" s="206"/>
      <c r="IK27" s="206"/>
      <c r="IL27" s="206"/>
      <c r="IM27" s="206"/>
      <c r="IN27" s="206"/>
      <c r="IO27" s="206"/>
      <c r="IP27" s="206"/>
      <c r="IQ27" s="206"/>
      <c r="IR27" s="206"/>
      <c r="IS27" s="206"/>
      <c r="IT27" s="206"/>
      <c r="IU27" s="206"/>
      <c r="IV27" s="206"/>
    </row>
    <row r="28" spans="1:256" s="183" customFormat="1" ht="12.75" x14ac:dyDescent="0.2">
      <c r="A28" s="699" t="s">
        <v>283</v>
      </c>
      <c r="B28" s="699"/>
      <c r="C28" s="699"/>
      <c r="D28" s="699"/>
      <c r="E28" s="699"/>
      <c r="F28" s="699"/>
      <c r="G28" s="699"/>
      <c r="H28" s="699"/>
      <c r="I28" s="699"/>
      <c r="J28" s="699"/>
      <c r="K28" s="699"/>
      <c r="L28" s="699"/>
      <c r="M28" s="699"/>
      <c r="N28" s="699"/>
      <c r="O28" s="699"/>
      <c r="P28" s="699"/>
      <c r="Q28" s="699"/>
      <c r="R28" s="699"/>
      <c r="S28" s="699"/>
      <c r="T28" s="208"/>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09"/>
      <c r="BX28" s="209"/>
      <c r="BY28" s="209"/>
      <c r="BZ28" s="209"/>
      <c r="CA28" s="209"/>
      <c r="CB28" s="209"/>
      <c r="CC28" s="209"/>
      <c r="CD28" s="209"/>
      <c r="CE28" s="209"/>
      <c r="CF28" s="209"/>
      <c r="CG28" s="209"/>
      <c r="CH28" s="209"/>
      <c r="CI28" s="209"/>
      <c r="CJ28" s="209"/>
      <c r="CK28" s="209"/>
      <c r="CL28" s="209"/>
      <c r="CM28" s="209"/>
      <c r="CN28" s="209"/>
      <c r="CO28" s="209"/>
      <c r="CP28" s="209"/>
      <c r="CQ28" s="209"/>
      <c r="CR28" s="209"/>
      <c r="CS28" s="209"/>
      <c r="CT28" s="209"/>
      <c r="CU28" s="209"/>
      <c r="CV28" s="209"/>
      <c r="CW28" s="209"/>
      <c r="CX28" s="209"/>
      <c r="CY28" s="209"/>
      <c r="CZ28" s="209"/>
      <c r="DA28" s="209"/>
      <c r="DB28" s="209"/>
      <c r="DC28" s="209"/>
      <c r="DD28" s="209"/>
      <c r="DE28" s="209"/>
      <c r="DF28" s="209"/>
      <c r="DG28" s="209"/>
      <c r="DH28" s="209"/>
      <c r="DI28" s="209"/>
      <c r="DJ28" s="209"/>
      <c r="DK28" s="209"/>
      <c r="DL28" s="209"/>
      <c r="DM28" s="209"/>
      <c r="DN28" s="209"/>
      <c r="DO28" s="209"/>
      <c r="DP28" s="209"/>
      <c r="DQ28" s="209"/>
      <c r="DR28" s="209"/>
      <c r="DS28" s="209"/>
      <c r="DT28" s="209"/>
      <c r="DU28" s="209"/>
      <c r="DV28" s="209"/>
      <c r="DW28" s="209"/>
      <c r="DX28" s="209"/>
      <c r="DY28" s="209"/>
      <c r="DZ28" s="209"/>
      <c r="EA28" s="209"/>
      <c r="EB28" s="209"/>
      <c r="EC28" s="209"/>
      <c r="ED28" s="209"/>
      <c r="EE28" s="209"/>
      <c r="EF28" s="209"/>
      <c r="EG28" s="209"/>
      <c r="EH28" s="209"/>
      <c r="EI28" s="209"/>
      <c r="EJ28" s="209"/>
      <c r="EK28" s="209"/>
      <c r="EL28" s="209"/>
      <c r="EM28" s="209"/>
      <c r="EN28" s="209"/>
      <c r="EO28" s="209"/>
      <c r="EP28" s="209"/>
      <c r="EQ28" s="209"/>
      <c r="ER28" s="209"/>
      <c r="ES28" s="209"/>
      <c r="ET28" s="209"/>
      <c r="EU28" s="209"/>
      <c r="EV28" s="209"/>
      <c r="EW28" s="209"/>
      <c r="EX28" s="209"/>
      <c r="EY28" s="209"/>
      <c r="EZ28" s="209"/>
      <c r="FA28" s="209"/>
      <c r="FB28" s="209"/>
      <c r="FC28" s="209"/>
      <c r="FD28" s="209"/>
      <c r="FE28" s="209"/>
      <c r="FF28" s="209"/>
      <c r="FG28" s="209"/>
      <c r="FH28" s="209"/>
      <c r="FI28" s="209"/>
      <c r="FJ28" s="209"/>
      <c r="FK28" s="209"/>
      <c r="FL28" s="209"/>
      <c r="FM28" s="209"/>
      <c r="FN28" s="209"/>
      <c r="FO28" s="209"/>
      <c r="FP28" s="209"/>
      <c r="FQ28" s="209"/>
      <c r="FR28" s="209"/>
      <c r="FS28" s="209"/>
      <c r="FT28" s="209"/>
      <c r="FU28" s="209"/>
      <c r="FV28" s="209"/>
      <c r="FW28" s="209"/>
      <c r="FX28" s="209"/>
      <c r="FY28" s="209"/>
      <c r="FZ28" s="209"/>
      <c r="GA28" s="209"/>
      <c r="GB28" s="209"/>
      <c r="GC28" s="209"/>
      <c r="GD28" s="209"/>
      <c r="GE28" s="209"/>
      <c r="GF28" s="209"/>
      <c r="GG28" s="209"/>
      <c r="GH28" s="209"/>
      <c r="GI28" s="209"/>
      <c r="GJ28" s="209"/>
      <c r="GK28" s="209"/>
      <c r="GL28" s="209"/>
      <c r="GM28" s="209"/>
      <c r="GN28" s="209"/>
      <c r="GO28" s="209"/>
      <c r="GP28" s="209"/>
      <c r="GQ28" s="209"/>
      <c r="GR28" s="209"/>
      <c r="GS28" s="209"/>
      <c r="GT28" s="209"/>
      <c r="GU28" s="209"/>
      <c r="GV28" s="209"/>
      <c r="GW28" s="209"/>
      <c r="GX28" s="209"/>
      <c r="GY28" s="209"/>
      <c r="GZ28" s="209"/>
      <c r="HA28" s="209"/>
      <c r="HB28" s="209"/>
      <c r="HC28" s="209"/>
      <c r="HD28" s="209"/>
      <c r="HE28" s="209"/>
      <c r="HF28" s="209"/>
      <c r="HG28" s="209"/>
      <c r="HH28" s="209"/>
      <c r="HI28" s="209"/>
      <c r="HJ28" s="209"/>
      <c r="HK28" s="209"/>
      <c r="HL28" s="209"/>
      <c r="HM28" s="209"/>
      <c r="HN28" s="209"/>
      <c r="HO28" s="209"/>
      <c r="HP28" s="209"/>
      <c r="HQ28" s="209"/>
      <c r="HR28" s="209"/>
      <c r="HS28" s="209"/>
      <c r="HT28" s="209"/>
      <c r="HU28" s="209"/>
      <c r="HV28" s="209"/>
      <c r="HW28" s="209"/>
      <c r="HX28" s="209"/>
      <c r="HY28" s="209"/>
      <c r="HZ28" s="209"/>
      <c r="IA28" s="209"/>
      <c r="IB28" s="209"/>
      <c r="IC28" s="209"/>
      <c r="ID28" s="209"/>
      <c r="IE28" s="209"/>
      <c r="IF28" s="209"/>
      <c r="IG28" s="209"/>
      <c r="IH28" s="209"/>
      <c r="II28" s="209"/>
      <c r="IJ28" s="209"/>
      <c r="IK28" s="209"/>
      <c r="IL28" s="209"/>
      <c r="IM28" s="209"/>
      <c r="IN28" s="209"/>
      <c r="IO28" s="209"/>
      <c r="IP28" s="209"/>
      <c r="IQ28" s="209"/>
      <c r="IR28" s="209"/>
      <c r="IS28" s="209"/>
      <c r="IT28" s="209"/>
      <c r="IU28" s="209"/>
      <c r="IV28" s="209"/>
    </row>
    <row r="29" spans="1:256" s="183" customFormat="1" ht="12.75" x14ac:dyDescent="0.2">
      <c r="B29" s="180"/>
      <c r="J29" s="180"/>
      <c r="K29" s="180"/>
      <c r="M29" s="180"/>
      <c r="O29" s="179"/>
      <c r="P29" s="32"/>
      <c r="Q29" s="179"/>
      <c r="R29" s="179"/>
      <c r="S29" s="179"/>
      <c r="T29" s="199"/>
    </row>
    <row r="30" spans="1:256" s="183" customFormat="1" ht="12.75" x14ac:dyDescent="0.2">
      <c r="A30" s="711" t="s">
        <v>307</v>
      </c>
      <c r="B30" s="180"/>
      <c r="C30" s="183" t="s">
        <v>250</v>
      </c>
      <c r="E30" s="27" t="s">
        <v>251</v>
      </c>
      <c r="G30" s="196">
        <v>39602</v>
      </c>
      <c r="H30" s="196">
        <v>40214</v>
      </c>
      <c r="I30" s="200"/>
      <c r="J30" s="180" t="s">
        <v>262</v>
      </c>
      <c r="K30" s="722" t="s">
        <v>261</v>
      </c>
      <c r="M30" s="180">
        <v>2</v>
      </c>
      <c r="O30" s="179">
        <v>102</v>
      </c>
      <c r="P30" s="32">
        <v>102</v>
      </c>
      <c r="Q30" s="32">
        <v>2.8284271247461903</v>
      </c>
      <c r="R30" s="32">
        <v>100</v>
      </c>
      <c r="S30" s="32">
        <v>104</v>
      </c>
      <c r="T30" s="199"/>
    </row>
    <row r="31" spans="1:256" s="183" customFormat="1" ht="12.75" x14ac:dyDescent="0.2">
      <c r="A31" s="711" t="s">
        <v>263</v>
      </c>
      <c r="B31" s="180"/>
      <c r="C31" s="183" t="s">
        <v>250</v>
      </c>
      <c r="E31" s="27" t="s">
        <v>251</v>
      </c>
      <c r="G31" s="196">
        <v>39602</v>
      </c>
      <c r="H31" s="196">
        <v>40214</v>
      </c>
      <c r="I31" s="200"/>
      <c r="J31" s="180" t="s">
        <v>264</v>
      </c>
      <c r="K31" s="723"/>
      <c r="M31" s="180">
        <v>12</v>
      </c>
      <c r="O31" s="179">
        <v>100</v>
      </c>
      <c r="P31" s="32">
        <v>100.40032679738563</v>
      </c>
      <c r="Q31" s="32">
        <v>1.3891510010949535</v>
      </c>
      <c r="R31" s="32">
        <v>97.222222222222243</v>
      </c>
      <c r="S31" s="32">
        <v>102.77777777777777</v>
      </c>
      <c r="T31" s="199"/>
    </row>
    <row r="32" spans="1:256" s="183" customFormat="1" ht="12.75" x14ac:dyDescent="0.2">
      <c r="B32" s="180"/>
      <c r="G32" s="200"/>
      <c r="H32" s="200"/>
      <c r="I32" s="200"/>
      <c r="J32" s="180"/>
      <c r="K32" s="180"/>
      <c r="M32" s="180"/>
      <c r="O32" s="179"/>
      <c r="P32" s="32"/>
      <c r="Q32" s="32"/>
      <c r="R32" s="32"/>
      <c r="S32" s="32"/>
      <c r="T32" s="199"/>
    </row>
    <row r="33" spans="1:20" s="183" customFormat="1" ht="12.75" x14ac:dyDescent="0.2">
      <c r="A33" s="706" t="s">
        <v>310</v>
      </c>
      <c r="B33" s="180"/>
      <c r="C33" s="183" t="s">
        <v>250</v>
      </c>
      <c r="E33" s="27" t="s">
        <v>251</v>
      </c>
      <c r="G33" s="196">
        <v>39602</v>
      </c>
      <c r="H33" s="196">
        <v>40214</v>
      </c>
      <c r="I33" s="200"/>
      <c r="J33" s="180" t="s">
        <v>266</v>
      </c>
      <c r="K33" s="722" t="s">
        <v>265</v>
      </c>
      <c r="M33" s="180">
        <v>12</v>
      </c>
      <c r="O33" s="179">
        <v>99.730820508361603</v>
      </c>
      <c r="P33" s="32">
        <v>99.784560934973442</v>
      </c>
      <c r="Q33" s="32">
        <v>0.21964140928540071</v>
      </c>
      <c r="R33" s="32">
        <v>99.321266968325787</v>
      </c>
      <c r="S33" s="32">
        <v>100</v>
      </c>
      <c r="T33" s="199"/>
    </row>
    <row r="34" spans="1:20" s="183" customFormat="1" ht="12.75" x14ac:dyDescent="0.2">
      <c r="A34" s="706"/>
      <c r="B34" s="180"/>
      <c r="C34" s="183" t="s">
        <v>250</v>
      </c>
      <c r="E34" s="27" t="s">
        <v>251</v>
      </c>
      <c r="G34" s="196">
        <v>39602</v>
      </c>
      <c r="H34" s="196">
        <v>40214</v>
      </c>
      <c r="I34" s="200"/>
      <c r="J34" s="180" t="s">
        <v>267</v>
      </c>
      <c r="K34" s="723"/>
      <c r="M34" s="180">
        <v>2</v>
      </c>
      <c r="O34" s="179">
        <v>100.04623635079344</v>
      </c>
      <c r="P34" s="32">
        <v>100.04623635079344</v>
      </c>
      <c r="Q34" s="32">
        <v>0.32679538719565088</v>
      </c>
      <c r="R34" s="32">
        <v>99.815157116451019</v>
      </c>
      <c r="S34" s="32">
        <v>100.27731558513587</v>
      </c>
      <c r="T34" s="199"/>
    </row>
    <row r="35" spans="1:20" s="183" customFormat="1" ht="12.75" x14ac:dyDescent="0.2">
      <c r="B35" s="180"/>
      <c r="G35" s="200"/>
      <c r="H35" s="200"/>
      <c r="I35" s="200"/>
      <c r="J35" s="180"/>
      <c r="K35" s="180"/>
      <c r="M35" s="180"/>
      <c r="O35" s="179"/>
      <c r="P35" s="32"/>
      <c r="Q35" s="32"/>
      <c r="R35" s="32"/>
      <c r="S35" s="32"/>
      <c r="T35" s="199"/>
    </row>
    <row r="36" spans="1:20" s="183" customFormat="1" ht="25.5" x14ac:dyDescent="0.2">
      <c r="A36" s="197" t="s">
        <v>311</v>
      </c>
      <c r="B36" s="180"/>
      <c r="C36" s="183" t="s">
        <v>250</v>
      </c>
      <c r="E36" s="27" t="s">
        <v>251</v>
      </c>
      <c r="G36" s="196">
        <v>39602</v>
      </c>
      <c r="H36" s="196">
        <v>40214</v>
      </c>
      <c r="I36" s="200"/>
      <c r="J36" s="180" t="s">
        <v>269</v>
      </c>
      <c r="K36" s="180" t="s">
        <v>268</v>
      </c>
      <c r="M36" s="180">
        <v>14</v>
      </c>
      <c r="O36" s="179">
        <v>100</v>
      </c>
      <c r="P36" s="32">
        <v>99.965801439087542</v>
      </c>
      <c r="Q36" s="32">
        <v>0.5080770170423371</v>
      </c>
      <c r="R36" s="32">
        <v>98.924731182795696</v>
      </c>
      <c r="S36" s="32">
        <v>100.65934065934067</v>
      </c>
      <c r="T36" s="199"/>
    </row>
    <row r="37" spans="1:20" s="183" customFormat="1" ht="12.75" x14ac:dyDescent="0.2">
      <c r="A37" s="197"/>
      <c r="B37" s="180"/>
      <c r="G37" s="200"/>
      <c r="H37" s="200"/>
      <c r="I37" s="200"/>
      <c r="J37" s="180"/>
      <c r="K37" s="180"/>
      <c r="M37" s="180"/>
      <c r="P37" s="180"/>
      <c r="Q37" s="180"/>
      <c r="R37" s="180"/>
      <c r="S37" s="180"/>
      <c r="T37" s="199"/>
    </row>
    <row r="38" spans="1:20" s="183" customFormat="1" ht="12.75" x14ac:dyDescent="0.2">
      <c r="A38" s="214" t="s">
        <v>312</v>
      </c>
      <c r="B38" s="180"/>
      <c r="C38" s="183" t="s">
        <v>250</v>
      </c>
      <c r="E38" s="27" t="s">
        <v>251</v>
      </c>
      <c r="G38" s="196">
        <v>39602</v>
      </c>
      <c r="H38" s="196">
        <v>40214</v>
      </c>
      <c r="I38" s="200"/>
      <c r="J38" s="180" t="s">
        <v>270</v>
      </c>
      <c r="K38" s="180" t="s">
        <v>268</v>
      </c>
      <c r="M38" s="180">
        <v>14</v>
      </c>
      <c r="O38" s="179">
        <v>100</v>
      </c>
      <c r="P38" s="32">
        <v>100.20408163265306</v>
      </c>
      <c r="Q38" s="32">
        <v>0.76360354831930632</v>
      </c>
      <c r="R38" s="32">
        <v>100</v>
      </c>
      <c r="S38" s="32">
        <v>102.85714285714283</v>
      </c>
      <c r="T38" s="199"/>
    </row>
    <row r="39" spans="1:20" s="183" customFormat="1" ht="12.75" x14ac:dyDescent="0.2">
      <c r="B39" s="180"/>
      <c r="G39" s="200"/>
      <c r="H39" s="200"/>
      <c r="I39" s="200"/>
      <c r="J39" s="180"/>
      <c r="K39" s="180"/>
      <c r="M39" s="180"/>
      <c r="P39" s="180"/>
      <c r="Q39" s="180"/>
      <c r="R39" s="180"/>
      <c r="S39" s="180"/>
      <c r="T39" s="199"/>
    </row>
    <row r="40" spans="1:20" s="183" customFormat="1" ht="12.75" x14ac:dyDescent="0.2">
      <c r="A40" s="214" t="s">
        <v>313</v>
      </c>
      <c r="B40" s="180"/>
      <c r="C40" s="183" t="s">
        <v>250</v>
      </c>
      <c r="E40" s="27" t="s">
        <v>251</v>
      </c>
      <c r="G40" s="196">
        <v>39602</v>
      </c>
      <c r="H40" s="196">
        <v>40214</v>
      </c>
      <c r="I40" s="200"/>
      <c r="J40" s="180" t="s">
        <v>270</v>
      </c>
      <c r="K40" s="180" t="s">
        <v>268</v>
      </c>
      <c r="M40" s="180">
        <v>14</v>
      </c>
      <c r="O40" s="179">
        <v>100</v>
      </c>
      <c r="P40" s="32">
        <v>99.863945578231295</v>
      </c>
      <c r="Q40" s="32">
        <v>2.0771662477381443</v>
      </c>
      <c r="R40" s="32">
        <v>95.238095238095227</v>
      </c>
      <c r="S40" s="32">
        <v>103.57142857142858</v>
      </c>
      <c r="T40" s="199"/>
    </row>
    <row r="41" spans="1:20" s="183" customFormat="1" ht="12.75" x14ac:dyDescent="0.2">
      <c r="B41" s="180"/>
      <c r="G41" s="200"/>
      <c r="H41" s="200"/>
      <c r="I41" s="200"/>
      <c r="J41" s="180"/>
      <c r="K41" s="180"/>
      <c r="M41" s="180"/>
      <c r="P41" s="180"/>
      <c r="T41" s="199"/>
    </row>
    <row r="42" spans="1:20" s="183" customFormat="1" ht="12.75" x14ac:dyDescent="0.2">
      <c r="A42" s="699" t="s">
        <v>271</v>
      </c>
      <c r="B42" s="699"/>
      <c r="C42" s="699"/>
      <c r="D42" s="699"/>
      <c r="E42" s="699"/>
      <c r="F42" s="699"/>
      <c r="G42" s="699"/>
      <c r="H42" s="699"/>
      <c r="I42" s="699"/>
      <c r="J42" s="699"/>
      <c r="K42" s="699"/>
      <c r="L42" s="699"/>
      <c r="M42" s="699"/>
      <c r="N42" s="699"/>
      <c r="O42" s="699"/>
      <c r="P42" s="699"/>
      <c r="Q42" s="699"/>
      <c r="R42" s="699"/>
      <c r="S42" s="699"/>
      <c r="T42" s="199"/>
    </row>
    <row r="43" spans="1:20" s="183" customFormat="1" ht="12.75" x14ac:dyDescent="0.2">
      <c r="B43" s="180"/>
      <c r="G43" s="200"/>
      <c r="H43" s="200"/>
      <c r="I43" s="200"/>
      <c r="J43" s="180"/>
      <c r="K43" s="180"/>
      <c r="M43" s="180"/>
      <c r="P43" s="180"/>
      <c r="T43" s="199"/>
    </row>
    <row r="44" spans="1:20" s="183" customFormat="1" ht="24" customHeight="1" x14ac:dyDescent="0.2">
      <c r="A44" s="209" t="s">
        <v>308</v>
      </c>
      <c r="B44" s="180" t="s">
        <v>272</v>
      </c>
      <c r="C44" s="183" t="s">
        <v>273</v>
      </c>
      <c r="E44" s="27" t="s">
        <v>251</v>
      </c>
      <c r="G44" s="196">
        <v>39820</v>
      </c>
      <c r="H44" s="196">
        <v>40053</v>
      </c>
      <c r="I44" s="201"/>
      <c r="J44" s="180" t="s">
        <v>285</v>
      </c>
      <c r="K44" s="202" t="s">
        <v>274</v>
      </c>
      <c r="M44" s="246">
        <v>540</v>
      </c>
      <c r="O44" s="32">
        <v>97</v>
      </c>
      <c r="P44" s="32">
        <v>96.82592592592593</v>
      </c>
      <c r="Q44" s="32">
        <v>2.8032703658475131</v>
      </c>
      <c r="R44" s="32">
        <v>86</v>
      </c>
      <c r="S44" s="32">
        <v>112</v>
      </c>
      <c r="T44" s="203"/>
    </row>
    <row r="45" spans="1:20" s="183" customFormat="1" ht="12.75" x14ac:dyDescent="0.2">
      <c r="A45" s="183" t="s">
        <v>66</v>
      </c>
      <c r="B45" s="180" t="s">
        <v>272</v>
      </c>
      <c r="C45" s="183" t="s">
        <v>273</v>
      </c>
      <c r="E45" s="27" t="s">
        <v>251</v>
      </c>
      <c r="G45" s="196">
        <v>39820</v>
      </c>
      <c r="H45" s="196">
        <v>40053</v>
      </c>
      <c r="I45" s="201"/>
      <c r="J45" s="180" t="s">
        <v>286</v>
      </c>
      <c r="K45" s="202" t="s">
        <v>274</v>
      </c>
      <c r="M45" s="246">
        <v>342</v>
      </c>
      <c r="O45" s="32">
        <v>95</v>
      </c>
      <c r="P45" s="32">
        <v>95.593567251461991</v>
      </c>
      <c r="Q45" s="32">
        <v>2.2682985781738765</v>
      </c>
      <c r="R45" s="32">
        <v>85</v>
      </c>
      <c r="S45" s="32">
        <v>108</v>
      </c>
      <c r="T45" s="203"/>
    </row>
    <row r="46" spans="1:20" s="183" customFormat="1" ht="12.75" x14ac:dyDescent="0.2">
      <c r="B46" s="180"/>
      <c r="C46" s="50"/>
      <c r="G46" s="200"/>
      <c r="H46" s="200"/>
      <c r="I46" s="200"/>
      <c r="J46" s="180"/>
      <c r="K46" s="180"/>
      <c r="M46" s="246"/>
      <c r="O46" s="180"/>
      <c r="P46" s="180"/>
      <c r="Q46" s="180"/>
      <c r="R46" s="180"/>
      <c r="S46" s="180"/>
      <c r="T46" s="199"/>
    </row>
    <row r="47" spans="1:20" s="592" customFormat="1" x14ac:dyDescent="0.25">
      <c r="A47" s="712" t="s">
        <v>309</v>
      </c>
      <c r="B47" s="715" t="s">
        <v>275</v>
      </c>
      <c r="C47" s="588" t="s">
        <v>351</v>
      </c>
      <c r="D47" s="588"/>
      <c r="E47" s="27" t="s">
        <v>251</v>
      </c>
      <c r="F47" s="588"/>
      <c r="G47" s="276">
        <v>39846</v>
      </c>
      <c r="H47" s="276">
        <v>40032</v>
      </c>
      <c r="I47" s="588"/>
      <c r="J47" s="594">
        <v>0.27</v>
      </c>
      <c r="K47" s="698" t="s">
        <v>349</v>
      </c>
      <c r="L47" s="588"/>
      <c r="M47" s="595">
        <v>10</v>
      </c>
      <c r="N47" s="590"/>
      <c r="O47" s="596">
        <v>111.1</v>
      </c>
      <c r="P47" s="596">
        <v>114.8</v>
      </c>
      <c r="Q47" s="622">
        <v>9.3000000000000007</v>
      </c>
      <c r="R47" s="596">
        <v>107</v>
      </c>
      <c r="S47" s="596">
        <v>137</v>
      </c>
      <c r="T47" s="591"/>
    </row>
    <row r="48" spans="1:20" s="592" customFormat="1" x14ac:dyDescent="0.25">
      <c r="A48" s="713"/>
      <c r="B48" s="715"/>
      <c r="C48" s="588" t="s">
        <v>352</v>
      </c>
      <c r="D48" s="588"/>
      <c r="E48" s="27" t="s">
        <v>251</v>
      </c>
      <c r="F48" s="588"/>
      <c r="G48" s="276">
        <v>39846</v>
      </c>
      <c r="H48" s="276">
        <v>40032</v>
      </c>
      <c r="I48" s="588"/>
      <c r="J48" s="594">
        <v>1.31</v>
      </c>
      <c r="K48" s="698"/>
      <c r="L48" s="588"/>
      <c r="M48" s="595">
        <v>11</v>
      </c>
      <c r="N48" s="590"/>
      <c r="O48" s="589">
        <v>106.1</v>
      </c>
      <c r="P48" s="589">
        <v>106.9</v>
      </c>
      <c r="Q48" s="622">
        <v>1.4</v>
      </c>
      <c r="R48" s="596">
        <v>104.9</v>
      </c>
      <c r="S48" s="596">
        <v>109.3</v>
      </c>
      <c r="T48" s="591"/>
    </row>
    <row r="49" spans="1:256" s="592" customFormat="1" x14ac:dyDescent="0.25">
      <c r="A49" s="714"/>
      <c r="B49" s="716"/>
      <c r="C49" s="588" t="s">
        <v>353</v>
      </c>
      <c r="D49" s="588"/>
      <c r="E49" s="27" t="s">
        <v>251</v>
      </c>
      <c r="F49" s="588"/>
      <c r="G49" s="276">
        <v>39846</v>
      </c>
      <c r="H49" s="276">
        <v>40032</v>
      </c>
      <c r="I49" s="588"/>
      <c r="J49" s="594">
        <v>2.15</v>
      </c>
      <c r="K49" s="698"/>
      <c r="L49" s="588"/>
      <c r="M49" s="595">
        <v>11</v>
      </c>
      <c r="N49" s="590"/>
      <c r="O49" s="589">
        <v>107.4</v>
      </c>
      <c r="P49" s="589">
        <v>107</v>
      </c>
      <c r="Q49" s="622">
        <v>1.8</v>
      </c>
      <c r="R49" s="596">
        <v>104.7</v>
      </c>
      <c r="S49" s="596">
        <v>109.7</v>
      </c>
      <c r="T49" s="591"/>
    </row>
    <row r="50" spans="1:256" s="592" customFormat="1" x14ac:dyDescent="0.25">
      <c r="A50" s="714"/>
      <c r="B50" s="716"/>
      <c r="C50" s="588" t="s">
        <v>354</v>
      </c>
      <c r="D50" s="588"/>
      <c r="E50" s="27" t="s">
        <v>251</v>
      </c>
      <c r="F50" s="588"/>
      <c r="G50" s="276">
        <v>39846</v>
      </c>
      <c r="H50" s="276">
        <v>40032</v>
      </c>
      <c r="I50" s="588"/>
      <c r="J50" s="594">
        <v>3.35</v>
      </c>
      <c r="K50" s="698"/>
      <c r="L50" s="588"/>
      <c r="M50" s="595">
        <v>11</v>
      </c>
      <c r="N50" s="590"/>
      <c r="O50" s="589">
        <v>99.7</v>
      </c>
      <c r="P50" s="589">
        <v>99.7</v>
      </c>
      <c r="Q50" s="622">
        <v>1.4</v>
      </c>
      <c r="R50" s="596">
        <v>97</v>
      </c>
      <c r="S50" s="596">
        <v>102.9</v>
      </c>
      <c r="T50" s="591"/>
    </row>
    <row r="51" spans="1:256" s="592" customFormat="1" x14ac:dyDescent="0.25">
      <c r="A51" s="714"/>
      <c r="B51" s="716"/>
      <c r="C51" s="588" t="s">
        <v>355</v>
      </c>
      <c r="D51" s="588"/>
      <c r="E51" s="27" t="s">
        <v>251</v>
      </c>
      <c r="F51" s="588"/>
      <c r="G51" s="276">
        <v>39846</v>
      </c>
      <c r="H51" s="276">
        <v>40032</v>
      </c>
      <c r="I51" s="588"/>
      <c r="J51" s="594">
        <v>9.9499999999999993</v>
      </c>
      <c r="K51" s="698"/>
      <c r="L51" s="588"/>
      <c r="M51" s="595">
        <v>11</v>
      </c>
      <c r="N51" s="590"/>
      <c r="O51" s="589">
        <v>98.8</v>
      </c>
      <c r="P51" s="589">
        <v>98.8</v>
      </c>
      <c r="Q51" s="622">
        <v>0.2</v>
      </c>
      <c r="R51" s="596">
        <v>98.3</v>
      </c>
      <c r="S51" s="596">
        <v>99.1</v>
      </c>
      <c r="T51" s="591"/>
    </row>
    <row r="52" spans="1:256" s="592" customFormat="1" x14ac:dyDescent="0.25">
      <c r="A52" s="714"/>
      <c r="B52" s="716"/>
      <c r="C52" s="588" t="s">
        <v>356</v>
      </c>
      <c r="D52" s="588"/>
      <c r="E52" s="27" t="s">
        <v>251</v>
      </c>
      <c r="F52" s="588"/>
      <c r="G52" s="276">
        <v>39846</v>
      </c>
      <c r="H52" s="276">
        <v>40032</v>
      </c>
      <c r="I52" s="588"/>
      <c r="J52" s="594">
        <v>12</v>
      </c>
      <c r="K52" s="698"/>
      <c r="L52" s="588"/>
      <c r="M52" s="595">
        <v>11</v>
      </c>
      <c r="N52" s="590"/>
      <c r="O52" s="589">
        <v>100.6</v>
      </c>
      <c r="P52" s="589">
        <v>100.5</v>
      </c>
      <c r="Q52" s="622">
        <v>0.2</v>
      </c>
      <c r="R52" s="596">
        <v>100.3</v>
      </c>
      <c r="S52" s="596">
        <v>100.9</v>
      </c>
      <c r="T52" s="591"/>
    </row>
    <row r="53" spans="1:256" s="592" customFormat="1" x14ac:dyDescent="0.2">
      <c r="A53" s="588"/>
      <c r="B53" s="593"/>
      <c r="C53" s="588"/>
      <c r="D53" s="588"/>
      <c r="E53" s="27"/>
      <c r="F53" s="588"/>
      <c r="G53" s="588"/>
      <c r="H53" s="588"/>
      <c r="I53" s="588"/>
      <c r="J53" s="589"/>
      <c r="K53" s="589"/>
      <c r="L53" s="588"/>
      <c r="M53" s="589"/>
      <c r="N53" s="590"/>
      <c r="O53" s="588"/>
      <c r="P53" s="589"/>
      <c r="Q53" s="589"/>
      <c r="R53" s="589"/>
      <c r="S53" s="589"/>
      <c r="T53" s="591"/>
    </row>
    <row r="54" spans="1:256" s="592" customFormat="1" ht="12.75" customHeight="1" x14ac:dyDescent="0.2">
      <c r="A54" s="725" t="s">
        <v>347</v>
      </c>
      <c r="B54" s="715" t="s">
        <v>275</v>
      </c>
      <c r="C54" s="717" t="s">
        <v>357</v>
      </c>
      <c r="D54" s="588"/>
      <c r="E54" s="698" t="s">
        <v>251</v>
      </c>
      <c r="F54" s="588"/>
      <c r="G54" s="703">
        <v>39846</v>
      </c>
      <c r="H54" s="704" t="s">
        <v>348</v>
      </c>
      <c r="I54" s="588"/>
      <c r="J54" s="698">
        <v>0.17</v>
      </c>
      <c r="K54" s="698" t="s">
        <v>349</v>
      </c>
      <c r="L54" s="588"/>
      <c r="M54" s="698">
        <v>14</v>
      </c>
      <c r="N54" s="590"/>
      <c r="O54" s="698">
        <v>100</v>
      </c>
      <c r="P54" s="698">
        <v>100</v>
      </c>
      <c r="Q54" s="698">
        <v>3.5</v>
      </c>
      <c r="R54" s="698">
        <v>94.1</v>
      </c>
      <c r="S54" s="698">
        <v>105.9</v>
      </c>
      <c r="T54" s="591"/>
    </row>
    <row r="55" spans="1:256" s="592" customFormat="1" ht="12.75" x14ac:dyDescent="0.2">
      <c r="A55" s="712"/>
      <c r="B55" s="715"/>
      <c r="C55" s="718"/>
      <c r="D55" s="588"/>
      <c r="E55" s="698"/>
      <c r="F55" s="588"/>
      <c r="G55" s="698"/>
      <c r="H55" s="698"/>
      <c r="I55" s="588"/>
      <c r="J55" s="698"/>
      <c r="K55" s="698"/>
      <c r="L55" s="588"/>
      <c r="M55" s="698"/>
      <c r="N55" s="590"/>
      <c r="O55" s="698"/>
      <c r="P55" s="698"/>
      <c r="Q55" s="698"/>
      <c r="R55" s="698">
        <v>94.1</v>
      </c>
      <c r="S55" s="698">
        <v>105.9</v>
      </c>
      <c r="T55" s="591"/>
    </row>
    <row r="56" spans="1:256" s="183" customFormat="1" ht="12.75" x14ac:dyDescent="0.2">
      <c r="B56" s="180"/>
      <c r="J56" s="180"/>
      <c r="K56" s="180"/>
      <c r="M56" s="180"/>
      <c r="P56" s="180"/>
      <c r="T56" s="199"/>
    </row>
    <row r="57" spans="1:256" s="183" customFormat="1" ht="12.75" x14ac:dyDescent="0.2">
      <c r="A57" s="699" t="s">
        <v>276</v>
      </c>
      <c r="B57" s="699"/>
      <c r="C57" s="699"/>
      <c r="D57" s="699"/>
      <c r="E57" s="699"/>
      <c r="F57" s="699"/>
      <c r="G57" s="699"/>
      <c r="H57" s="699"/>
      <c r="I57" s="699"/>
      <c r="J57" s="699"/>
      <c r="K57" s="699"/>
      <c r="L57" s="699"/>
      <c r="M57" s="699"/>
      <c r="N57" s="699"/>
      <c r="O57" s="699"/>
      <c r="P57" s="699"/>
      <c r="Q57" s="699"/>
      <c r="R57" s="699"/>
      <c r="S57" s="699"/>
      <c r="T57" s="199"/>
    </row>
    <row r="58" spans="1:256" s="183" customFormat="1" ht="12.75" x14ac:dyDescent="0.2">
      <c r="B58" s="180"/>
      <c r="J58" s="180"/>
      <c r="K58" s="634"/>
      <c r="M58" s="180"/>
      <c r="P58" s="180"/>
      <c r="T58" s="199"/>
    </row>
    <row r="59" spans="1:256" s="183" customFormat="1" ht="12.75" x14ac:dyDescent="0.2">
      <c r="A59" s="700" t="s">
        <v>284</v>
      </c>
      <c r="B59" s="701" t="s">
        <v>249</v>
      </c>
      <c r="C59" s="23" t="s">
        <v>250</v>
      </c>
      <c r="E59" s="27" t="s">
        <v>251</v>
      </c>
      <c r="G59" s="707">
        <v>39873</v>
      </c>
      <c r="H59" s="707">
        <v>40178</v>
      </c>
      <c r="J59" s="180">
        <v>83.1</v>
      </c>
      <c r="K59" s="632" t="s">
        <v>387</v>
      </c>
      <c r="M59" s="27">
        <v>19</v>
      </c>
      <c r="O59" s="180" t="s">
        <v>120</v>
      </c>
      <c r="P59" s="32">
        <v>99.1</v>
      </c>
      <c r="Q59" s="180" t="s">
        <v>120</v>
      </c>
      <c r="R59" s="180" t="s">
        <v>120</v>
      </c>
      <c r="S59" s="180" t="s">
        <v>120</v>
      </c>
      <c r="T59" s="199"/>
    </row>
    <row r="60" spans="1:256" s="183" customFormat="1" ht="12.75" x14ac:dyDescent="0.2">
      <c r="A60" s="700"/>
      <c r="B60" s="702"/>
      <c r="C60" s="23" t="s">
        <v>277</v>
      </c>
      <c r="E60" s="180" t="s">
        <v>160</v>
      </c>
      <c r="G60" s="707"/>
      <c r="H60" s="707"/>
      <c r="J60" s="277">
        <v>95.6</v>
      </c>
      <c r="K60" s="632" t="s">
        <v>387</v>
      </c>
      <c r="M60" s="27">
        <v>10</v>
      </c>
      <c r="O60" s="180" t="s">
        <v>120</v>
      </c>
      <c r="P60" s="32">
        <v>8.82</v>
      </c>
      <c r="Q60" s="180" t="s">
        <v>120</v>
      </c>
      <c r="R60" s="180" t="s">
        <v>120</v>
      </c>
      <c r="S60" s="180" t="s">
        <v>120</v>
      </c>
      <c r="T60" s="199"/>
    </row>
    <row r="61" spans="1:256" s="216" customFormat="1" ht="27" customHeight="1" x14ac:dyDescent="0.2">
      <c r="A61" s="700"/>
      <c r="B61" s="702"/>
      <c r="C61" s="23" t="s">
        <v>278</v>
      </c>
      <c r="D61" s="183"/>
      <c r="E61" s="27" t="s">
        <v>251</v>
      </c>
      <c r="F61" s="183"/>
      <c r="G61" s="707"/>
      <c r="H61" s="707"/>
      <c r="I61" s="183"/>
      <c r="J61" s="180">
        <v>4.47</v>
      </c>
      <c r="K61" s="632" t="s">
        <v>387</v>
      </c>
      <c r="L61" s="183"/>
      <c r="M61" s="27">
        <v>30</v>
      </c>
      <c r="N61" s="183"/>
      <c r="O61" s="180" t="s">
        <v>120</v>
      </c>
      <c r="P61" s="32">
        <v>98.33</v>
      </c>
      <c r="Q61" s="180" t="s">
        <v>120</v>
      </c>
      <c r="R61" s="180" t="s">
        <v>120</v>
      </c>
      <c r="S61" s="180" t="s">
        <v>120</v>
      </c>
      <c r="T61" s="199"/>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c r="EO61" s="183"/>
      <c r="EP61" s="183"/>
      <c r="EQ61" s="183"/>
      <c r="ER61" s="183"/>
      <c r="ES61" s="183"/>
      <c r="ET61" s="183"/>
      <c r="EU61" s="183"/>
      <c r="EV61" s="183"/>
      <c r="EW61" s="183"/>
      <c r="EX61" s="183"/>
      <c r="EY61" s="183"/>
      <c r="EZ61" s="183"/>
      <c r="FA61" s="183"/>
      <c r="FB61" s="183"/>
      <c r="FC61" s="183"/>
      <c r="FD61" s="183"/>
      <c r="FE61" s="183"/>
      <c r="FF61" s="183"/>
      <c r="FG61" s="183"/>
      <c r="FH61" s="183"/>
      <c r="FI61" s="183"/>
      <c r="FJ61" s="183"/>
      <c r="FK61" s="183"/>
      <c r="FL61" s="183"/>
      <c r="FM61" s="183"/>
      <c r="FN61" s="183"/>
      <c r="FO61" s="183"/>
      <c r="FP61" s="183"/>
      <c r="FQ61" s="183"/>
      <c r="FR61" s="183"/>
      <c r="FS61" s="183"/>
      <c r="FT61" s="183"/>
      <c r="FU61" s="183"/>
      <c r="FV61" s="183"/>
      <c r="FW61" s="183"/>
      <c r="FX61" s="183"/>
      <c r="FY61" s="183"/>
      <c r="FZ61" s="183"/>
      <c r="GA61" s="183"/>
      <c r="GB61" s="183"/>
      <c r="GC61" s="183"/>
      <c r="GD61" s="183"/>
      <c r="GE61" s="183"/>
      <c r="GF61" s="183"/>
      <c r="GG61" s="183"/>
      <c r="GH61" s="183"/>
      <c r="GI61" s="183"/>
      <c r="GJ61" s="183"/>
      <c r="GK61" s="183"/>
      <c r="GL61" s="183"/>
      <c r="GM61" s="183"/>
      <c r="GN61" s="183"/>
      <c r="GO61" s="183"/>
      <c r="GP61" s="183"/>
      <c r="GQ61" s="183"/>
      <c r="GR61" s="183"/>
      <c r="GS61" s="183"/>
      <c r="GT61" s="183"/>
      <c r="GU61" s="183"/>
      <c r="GV61" s="183"/>
      <c r="GW61" s="183"/>
      <c r="GX61" s="183"/>
      <c r="GY61" s="183"/>
      <c r="GZ61" s="183"/>
      <c r="HA61" s="183"/>
      <c r="HB61" s="183"/>
      <c r="HC61" s="183"/>
      <c r="HD61" s="183"/>
      <c r="HE61" s="183"/>
      <c r="HF61" s="183"/>
      <c r="HG61" s="183"/>
      <c r="HH61" s="183"/>
      <c r="HI61" s="183"/>
      <c r="HJ61" s="183"/>
      <c r="HK61" s="183"/>
      <c r="HL61" s="183"/>
      <c r="HM61" s="183"/>
      <c r="HN61" s="183"/>
      <c r="HO61" s="183"/>
      <c r="HP61" s="183"/>
      <c r="HQ61" s="183"/>
      <c r="HR61" s="183"/>
      <c r="HS61" s="183"/>
      <c r="HT61" s="183"/>
      <c r="HU61" s="183"/>
      <c r="HV61" s="183"/>
      <c r="HW61" s="183"/>
      <c r="HX61" s="183"/>
      <c r="HY61" s="183"/>
      <c r="HZ61" s="183"/>
      <c r="IA61" s="183"/>
      <c r="IB61" s="183"/>
      <c r="IC61" s="183"/>
      <c r="ID61" s="183"/>
      <c r="IE61" s="183"/>
      <c r="IF61" s="183"/>
      <c r="IG61" s="183"/>
      <c r="IH61" s="183"/>
      <c r="II61" s="183"/>
      <c r="IJ61" s="183"/>
      <c r="IK61" s="183"/>
      <c r="IL61" s="183"/>
      <c r="IM61" s="183"/>
      <c r="IN61" s="183"/>
      <c r="IO61" s="183"/>
      <c r="IP61" s="183"/>
      <c r="IQ61" s="183"/>
      <c r="IR61" s="183"/>
      <c r="IS61" s="183"/>
      <c r="IT61" s="183"/>
      <c r="IU61" s="183"/>
      <c r="IV61" s="183"/>
    </row>
    <row r="62" spans="1:256" s="216" customFormat="1" ht="12.75" customHeight="1" x14ac:dyDescent="0.2">
      <c r="A62" s="700"/>
      <c r="B62" s="702"/>
      <c r="C62" s="23" t="s">
        <v>279</v>
      </c>
      <c r="D62" s="183"/>
      <c r="E62" s="27" t="s">
        <v>251</v>
      </c>
      <c r="F62" s="183"/>
      <c r="G62" s="707"/>
      <c r="H62" s="707"/>
      <c r="I62" s="183"/>
      <c r="J62" s="180">
        <v>28.1</v>
      </c>
      <c r="K62" s="632" t="s">
        <v>387</v>
      </c>
      <c r="L62" s="183"/>
      <c r="M62" s="27">
        <v>30</v>
      </c>
      <c r="N62" s="183"/>
      <c r="O62" s="180" t="s">
        <v>120</v>
      </c>
      <c r="P62" s="32">
        <v>102.28</v>
      </c>
      <c r="Q62" s="180" t="s">
        <v>120</v>
      </c>
      <c r="R62" s="180" t="s">
        <v>120</v>
      </c>
      <c r="S62" s="180" t="s">
        <v>120</v>
      </c>
      <c r="T62" s="199"/>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c r="EO62" s="183"/>
      <c r="EP62" s="183"/>
      <c r="EQ62" s="183"/>
      <c r="ER62" s="183"/>
      <c r="ES62" s="183"/>
      <c r="ET62" s="183"/>
      <c r="EU62" s="183"/>
      <c r="EV62" s="183"/>
      <c r="EW62" s="183"/>
      <c r="EX62" s="183"/>
      <c r="EY62" s="183"/>
      <c r="EZ62" s="183"/>
      <c r="FA62" s="183"/>
      <c r="FB62" s="183"/>
      <c r="FC62" s="183"/>
      <c r="FD62" s="183"/>
      <c r="FE62" s="183"/>
      <c r="FF62" s="183"/>
      <c r="FG62" s="183"/>
      <c r="FH62" s="183"/>
      <c r="FI62" s="183"/>
      <c r="FJ62" s="183"/>
      <c r="FK62" s="183"/>
      <c r="FL62" s="183"/>
      <c r="FM62" s="183"/>
      <c r="FN62" s="183"/>
      <c r="FO62" s="183"/>
      <c r="FP62" s="183"/>
      <c r="FQ62" s="183"/>
      <c r="FR62" s="183"/>
      <c r="FS62" s="183"/>
      <c r="FT62" s="183"/>
      <c r="FU62" s="183"/>
      <c r="FV62" s="183"/>
      <c r="FW62" s="183"/>
      <c r="FX62" s="183"/>
      <c r="FY62" s="183"/>
      <c r="FZ62" s="183"/>
      <c r="GA62" s="183"/>
      <c r="GB62" s="183"/>
      <c r="GC62" s="183"/>
      <c r="GD62" s="183"/>
      <c r="GE62" s="183"/>
      <c r="GF62" s="183"/>
      <c r="GG62" s="183"/>
      <c r="GH62" s="183"/>
      <c r="GI62" s="183"/>
      <c r="GJ62" s="183"/>
      <c r="GK62" s="183"/>
      <c r="GL62" s="183"/>
      <c r="GM62" s="183"/>
      <c r="GN62" s="183"/>
      <c r="GO62" s="183"/>
      <c r="GP62" s="183"/>
      <c r="GQ62" s="183"/>
      <c r="GR62" s="183"/>
      <c r="GS62" s="183"/>
      <c r="GT62" s="183"/>
      <c r="GU62" s="183"/>
      <c r="GV62" s="183"/>
      <c r="GW62" s="183"/>
      <c r="GX62" s="183"/>
      <c r="GY62" s="183"/>
      <c r="GZ62" s="183"/>
      <c r="HA62" s="183"/>
      <c r="HB62" s="183"/>
      <c r="HC62" s="183"/>
      <c r="HD62" s="183"/>
      <c r="HE62" s="183"/>
      <c r="HF62" s="183"/>
      <c r="HG62" s="183"/>
      <c r="HH62" s="183"/>
      <c r="HI62" s="183"/>
      <c r="HJ62" s="183"/>
      <c r="HK62" s="183"/>
      <c r="HL62" s="183"/>
      <c r="HM62" s="183"/>
      <c r="HN62" s="183"/>
      <c r="HO62" s="183"/>
      <c r="HP62" s="183"/>
      <c r="HQ62" s="183"/>
      <c r="HR62" s="183"/>
      <c r="HS62" s="183"/>
      <c r="HT62" s="183"/>
      <c r="HU62" s="183"/>
      <c r="HV62" s="183"/>
      <c r="HW62" s="183"/>
      <c r="HX62" s="183"/>
      <c r="HY62" s="183"/>
      <c r="HZ62" s="183"/>
      <c r="IA62" s="183"/>
      <c r="IB62" s="183"/>
      <c r="IC62" s="183"/>
      <c r="ID62" s="183"/>
      <c r="IE62" s="183"/>
      <c r="IF62" s="183"/>
      <c r="IG62" s="183"/>
      <c r="IH62" s="183"/>
      <c r="II62" s="183"/>
      <c r="IJ62" s="183"/>
      <c r="IK62" s="183"/>
      <c r="IL62" s="183"/>
      <c r="IM62" s="183"/>
      <c r="IN62" s="183"/>
      <c r="IO62" s="183"/>
      <c r="IP62" s="183"/>
      <c r="IQ62" s="183"/>
      <c r="IR62" s="183"/>
      <c r="IS62" s="183"/>
      <c r="IT62" s="183"/>
      <c r="IU62" s="183"/>
      <c r="IV62" s="183"/>
    </row>
    <row r="63" spans="1:256" s="216" customFormat="1" ht="12.75" customHeight="1" x14ac:dyDescent="0.2">
      <c r="A63" s="186"/>
      <c r="B63" s="204"/>
      <c r="C63" s="23"/>
      <c r="D63" s="183"/>
      <c r="E63" s="27"/>
      <c r="F63" s="183"/>
      <c r="G63" s="196"/>
      <c r="H63" s="196"/>
      <c r="I63" s="183"/>
      <c r="J63" s="180"/>
      <c r="K63" s="634"/>
      <c r="L63" s="183"/>
      <c r="M63" s="27"/>
      <c r="N63" s="183"/>
      <c r="O63" s="630"/>
      <c r="P63" s="32"/>
      <c r="Q63" s="180"/>
      <c r="R63" s="180"/>
      <c r="S63" s="180"/>
      <c r="T63" s="199"/>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c r="EN63" s="183"/>
      <c r="EO63" s="183"/>
      <c r="EP63" s="183"/>
      <c r="EQ63" s="183"/>
      <c r="ER63" s="183"/>
      <c r="ES63" s="183"/>
      <c r="ET63" s="183"/>
      <c r="EU63" s="183"/>
      <c r="EV63" s="183"/>
      <c r="EW63" s="183"/>
      <c r="EX63" s="183"/>
      <c r="EY63" s="183"/>
      <c r="EZ63" s="183"/>
      <c r="FA63" s="183"/>
      <c r="FB63" s="183"/>
      <c r="FC63" s="183"/>
      <c r="FD63" s="183"/>
      <c r="FE63" s="183"/>
      <c r="FF63" s="183"/>
      <c r="FG63" s="183"/>
      <c r="FH63" s="183"/>
      <c r="FI63" s="183"/>
      <c r="FJ63" s="183"/>
      <c r="FK63" s="183"/>
      <c r="FL63" s="183"/>
      <c r="FM63" s="183"/>
      <c r="FN63" s="183"/>
      <c r="FO63" s="183"/>
      <c r="FP63" s="183"/>
      <c r="FQ63" s="183"/>
      <c r="FR63" s="183"/>
      <c r="FS63" s="183"/>
      <c r="FT63" s="183"/>
      <c r="FU63" s="183"/>
      <c r="FV63" s="183"/>
      <c r="FW63" s="183"/>
      <c r="FX63" s="183"/>
      <c r="FY63" s="183"/>
      <c r="FZ63" s="183"/>
      <c r="GA63" s="183"/>
      <c r="GB63" s="183"/>
      <c r="GC63" s="183"/>
      <c r="GD63" s="183"/>
      <c r="GE63" s="183"/>
      <c r="GF63" s="183"/>
      <c r="GG63" s="183"/>
      <c r="GH63" s="183"/>
      <c r="GI63" s="183"/>
      <c r="GJ63" s="183"/>
      <c r="GK63" s="183"/>
      <c r="GL63" s="183"/>
      <c r="GM63" s="183"/>
      <c r="GN63" s="183"/>
      <c r="GO63" s="183"/>
      <c r="GP63" s="183"/>
      <c r="GQ63" s="183"/>
      <c r="GR63" s="183"/>
      <c r="GS63" s="183"/>
      <c r="GT63" s="183"/>
      <c r="GU63" s="183"/>
      <c r="GV63" s="183"/>
      <c r="GW63" s="183"/>
      <c r="GX63" s="183"/>
      <c r="GY63" s="183"/>
      <c r="GZ63" s="183"/>
      <c r="HA63" s="183"/>
      <c r="HB63" s="183"/>
      <c r="HC63" s="183"/>
      <c r="HD63" s="183"/>
      <c r="HE63" s="183"/>
      <c r="HF63" s="183"/>
      <c r="HG63" s="183"/>
      <c r="HH63" s="183"/>
      <c r="HI63" s="183"/>
      <c r="HJ63" s="183"/>
      <c r="HK63" s="183"/>
      <c r="HL63" s="183"/>
      <c r="HM63" s="183"/>
      <c r="HN63" s="183"/>
      <c r="HO63" s="183"/>
      <c r="HP63" s="183"/>
      <c r="HQ63" s="183"/>
      <c r="HR63" s="183"/>
      <c r="HS63" s="183"/>
      <c r="HT63" s="183"/>
      <c r="HU63" s="183"/>
      <c r="HV63" s="183"/>
      <c r="HW63" s="183"/>
      <c r="HX63" s="183"/>
      <c r="HY63" s="183"/>
      <c r="HZ63" s="183"/>
      <c r="IA63" s="183"/>
      <c r="IB63" s="183"/>
      <c r="IC63" s="183"/>
      <c r="ID63" s="183"/>
      <c r="IE63" s="183"/>
      <c r="IF63" s="183"/>
      <c r="IG63" s="183"/>
      <c r="IH63" s="183"/>
      <c r="II63" s="183"/>
      <c r="IJ63" s="183"/>
      <c r="IK63" s="183"/>
      <c r="IL63" s="183"/>
      <c r="IM63" s="183"/>
      <c r="IN63" s="183"/>
      <c r="IO63" s="183"/>
      <c r="IP63" s="183"/>
      <c r="IQ63" s="183"/>
      <c r="IR63" s="183"/>
      <c r="IS63" s="183"/>
      <c r="IT63" s="183"/>
      <c r="IU63" s="183"/>
      <c r="IV63" s="183"/>
    </row>
    <row r="64" spans="1:256" s="216" customFormat="1" ht="68.25" customHeight="1" x14ac:dyDescent="0.2">
      <c r="A64" s="187" t="s">
        <v>106</v>
      </c>
      <c r="B64" s="665" t="s">
        <v>413</v>
      </c>
      <c r="C64" s="23" t="s">
        <v>250</v>
      </c>
      <c r="D64" s="23"/>
      <c r="E64" s="27" t="s">
        <v>251</v>
      </c>
      <c r="F64" s="23"/>
      <c r="G64" s="830">
        <v>39671</v>
      </c>
      <c r="H64" s="831">
        <v>39678</v>
      </c>
      <c r="I64" s="23"/>
      <c r="J64" s="832" t="s">
        <v>288</v>
      </c>
      <c r="K64" s="833" t="s">
        <v>401</v>
      </c>
      <c r="L64" s="23"/>
      <c r="M64" s="27">
        <v>3</v>
      </c>
      <c r="N64" s="23"/>
      <c r="O64" s="589" t="s">
        <v>70</v>
      </c>
      <c r="P64" s="30">
        <v>78</v>
      </c>
      <c r="Q64" s="27">
        <v>12</v>
      </c>
      <c r="R64" s="589" t="s">
        <v>70</v>
      </c>
      <c r="S64" s="589" t="s">
        <v>70</v>
      </c>
      <c r="T64" s="199"/>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c r="EN64" s="183"/>
      <c r="EO64" s="183"/>
      <c r="EP64" s="183"/>
      <c r="EQ64" s="183"/>
      <c r="ER64" s="183"/>
      <c r="ES64" s="183"/>
      <c r="ET64" s="183"/>
      <c r="EU64" s="183"/>
      <c r="EV64" s="183"/>
      <c r="EW64" s="183"/>
      <c r="EX64" s="183"/>
      <c r="EY64" s="183"/>
      <c r="EZ64" s="183"/>
      <c r="FA64" s="183"/>
      <c r="FB64" s="183"/>
      <c r="FC64" s="183"/>
      <c r="FD64" s="183"/>
      <c r="FE64" s="183"/>
      <c r="FF64" s="183"/>
      <c r="FG64" s="183"/>
      <c r="FH64" s="183"/>
      <c r="FI64" s="183"/>
      <c r="FJ64" s="183"/>
      <c r="FK64" s="183"/>
      <c r="FL64" s="183"/>
      <c r="FM64" s="183"/>
      <c r="FN64" s="183"/>
      <c r="FO64" s="183"/>
      <c r="FP64" s="183"/>
      <c r="FQ64" s="183"/>
      <c r="FR64" s="183"/>
      <c r="FS64" s="183"/>
      <c r="FT64" s="183"/>
      <c r="FU64" s="183"/>
      <c r="FV64" s="183"/>
      <c r="FW64" s="183"/>
      <c r="FX64" s="183"/>
      <c r="FY64" s="183"/>
      <c r="FZ64" s="183"/>
      <c r="GA64" s="183"/>
      <c r="GB64" s="183"/>
      <c r="GC64" s="183"/>
      <c r="GD64" s="183"/>
      <c r="GE64" s="183"/>
      <c r="GF64" s="183"/>
      <c r="GG64" s="183"/>
      <c r="GH64" s="183"/>
      <c r="GI64" s="183"/>
      <c r="GJ64" s="183"/>
      <c r="GK64" s="183"/>
      <c r="GL64" s="183"/>
      <c r="GM64" s="183"/>
      <c r="GN64" s="183"/>
      <c r="GO64" s="183"/>
      <c r="GP64" s="183"/>
      <c r="GQ64" s="183"/>
      <c r="GR64" s="183"/>
      <c r="GS64" s="183"/>
      <c r="GT64" s="183"/>
      <c r="GU64" s="183"/>
      <c r="GV64" s="183"/>
      <c r="GW64" s="183"/>
      <c r="GX64" s="183"/>
      <c r="GY64" s="183"/>
      <c r="GZ64" s="183"/>
      <c r="HA64" s="183"/>
      <c r="HB64" s="183"/>
      <c r="HC64" s="183"/>
      <c r="HD64" s="183"/>
      <c r="HE64" s="183"/>
      <c r="HF64" s="183"/>
      <c r="HG64" s="183"/>
      <c r="HH64" s="183"/>
      <c r="HI64" s="183"/>
      <c r="HJ64" s="183"/>
      <c r="HK64" s="183"/>
      <c r="HL64" s="183"/>
      <c r="HM64" s="183"/>
      <c r="HN64" s="183"/>
      <c r="HO64" s="183"/>
      <c r="HP64" s="183"/>
      <c r="HQ64" s="183"/>
      <c r="HR64" s="183"/>
      <c r="HS64" s="183"/>
      <c r="HT64" s="183"/>
      <c r="HU64" s="183"/>
      <c r="HV64" s="183"/>
      <c r="HW64" s="183"/>
      <c r="HX64" s="183"/>
      <c r="HY64" s="183"/>
      <c r="HZ64" s="183"/>
      <c r="IA64" s="183"/>
      <c r="IB64" s="183"/>
      <c r="IC64" s="183"/>
      <c r="ID64" s="183"/>
      <c r="IE64" s="183"/>
      <c r="IF64" s="183"/>
      <c r="IG64" s="183"/>
      <c r="IH64" s="183"/>
      <c r="II64" s="183"/>
      <c r="IJ64" s="183"/>
      <c r="IK64" s="183"/>
      <c r="IL64" s="183"/>
      <c r="IM64" s="183"/>
      <c r="IN64" s="183"/>
      <c r="IO64" s="183"/>
      <c r="IP64" s="183"/>
      <c r="IQ64" s="183"/>
      <c r="IR64" s="183"/>
      <c r="IS64" s="183"/>
      <c r="IT64" s="183"/>
      <c r="IU64" s="183"/>
      <c r="IV64" s="183"/>
    </row>
    <row r="65" spans="1:256" s="216" customFormat="1" ht="12.95" customHeight="1" x14ac:dyDescent="0.2">
      <c r="A65" s="186"/>
      <c r="B65" s="666"/>
      <c r="C65" s="23"/>
      <c r="D65" s="23"/>
      <c r="E65" s="27"/>
      <c r="F65" s="23"/>
      <c r="G65" s="830"/>
      <c r="H65" s="830"/>
      <c r="I65" s="23"/>
      <c r="J65" s="27"/>
      <c r="K65" s="589"/>
      <c r="L65" s="23"/>
      <c r="M65" s="27"/>
      <c r="N65" s="23"/>
      <c r="O65" s="834" t="s">
        <v>70</v>
      </c>
      <c r="P65" s="30"/>
      <c r="Q65" s="27"/>
      <c r="R65" s="834" t="s">
        <v>70</v>
      </c>
      <c r="S65" s="834" t="s">
        <v>70</v>
      </c>
      <c r="T65" s="199"/>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3"/>
      <c r="DG65" s="183"/>
      <c r="DH65" s="183"/>
      <c r="DI65" s="183"/>
      <c r="DJ65" s="183"/>
      <c r="DK65" s="183"/>
      <c r="DL65" s="183"/>
      <c r="DM65" s="183"/>
      <c r="DN65" s="183"/>
      <c r="DO65" s="183"/>
      <c r="DP65" s="183"/>
      <c r="DQ65" s="183"/>
      <c r="DR65" s="183"/>
      <c r="DS65" s="183"/>
      <c r="DT65" s="183"/>
      <c r="DU65" s="183"/>
      <c r="DV65" s="183"/>
      <c r="DW65" s="183"/>
      <c r="DX65" s="183"/>
      <c r="DY65" s="183"/>
      <c r="DZ65" s="183"/>
      <c r="EA65" s="183"/>
      <c r="EB65" s="183"/>
      <c r="EC65" s="183"/>
      <c r="ED65" s="183"/>
      <c r="EE65" s="183"/>
      <c r="EF65" s="183"/>
      <c r="EG65" s="183"/>
      <c r="EH65" s="183"/>
      <c r="EI65" s="183"/>
      <c r="EJ65" s="183"/>
      <c r="EK65" s="183"/>
      <c r="EL65" s="183"/>
      <c r="EM65" s="183"/>
      <c r="EN65" s="183"/>
      <c r="EO65" s="183"/>
      <c r="EP65" s="183"/>
      <c r="EQ65" s="183"/>
      <c r="ER65" s="183"/>
      <c r="ES65" s="183"/>
      <c r="ET65" s="183"/>
      <c r="EU65" s="183"/>
      <c r="EV65" s="183"/>
      <c r="EW65" s="183"/>
      <c r="EX65" s="183"/>
      <c r="EY65" s="183"/>
      <c r="EZ65" s="183"/>
      <c r="FA65" s="183"/>
      <c r="FB65" s="183"/>
      <c r="FC65" s="183"/>
      <c r="FD65" s="183"/>
      <c r="FE65" s="183"/>
      <c r="FF65" s="183"/>
      <c r="FG65" s="183"/>
      <c r="FH65" s="183"/>
      <c r="FI65" s="183"/>
      <c r="FJ65" s="183"/>
      <c r="FK65" s="183"/>
      <c r="FL65" s="183"/>
      <c r="FM65" s="183"/>
      <c r="FN65" s="183"/>
      <c r="FO65" s="183"/>
      <c r="FP65" s="183"/>
      <c r="FQ65" s="183"/>
      <c r="FR65" s="183"/>
      <c r="FS65" s="183"/>
      <c r="FT65" s="183"/>
      <c r="FU65" s="183"/>
      <c r="FV65" s="183"/>
      <c r="FW65" s="183"/>
      <c r="FX65" s="183"/>
      <c r="FY65" s="183"/>
      <c r="FZ65" s="183"/>
      <c r="GA65" s="183"/>
      <c r="GB65" s="183"/>
      <c r="GC65" s="183"/>
      <c r="GD65" s="183"/>
      <c r="GE65" s="183"/>
      <c r="GF65" s="183"/>
      <c r="GG65" s="183"/>
      <c r="GH65" s="183"/>
      <c r="GI65" s="183"/>
      <c r="GJ65" s="183"/>
      <c r="GK65" s="183"/>
      <c r="GL65" s="183"/>
      <c r="GM65" s="183"/>
      <c r="GN65" s="183"/>
      <c r="GO65" s="183"/>
      <c r="GP65" s="183"/>
      <c r="GQ65" s="183"/>
      <c r="GR65" s="183"/>
      <c r="GS65" s="183"/>
      <c r="GT65" s="183"/>
      <c r="GU65" s="183"/>
      <c r="GV65" s="183"/>
      <c r="GW65" s="183"/>
      <c r="GX65" s="183"/>
      <c r="GY65" s="183"/>
      <c r="GZ65" s="183"/>
      <c r="HA65" s="183"/>
      <c r="HB65" s="183"/>
      <c r="HC65" s="183"/>
      <c r="HD65" s="183"/>
      <c r="HE65" s="183"/>
      <c r="HF65" s="183"/>
      <c r="HG65" s="183"/>
      <c r="HH65" s="183"/>
      <c r="HI65" s="183"/>
      <c r="HJ65" s="183"/>
      <c r="HK65" s="183"/>
      <c r="HL65" s="183"/>
      <c r="HM65" s="183"/>
      <c r="HN65" s="183"/>
      <c r="HO65" s="183"/>
      <c r="HP65" s="183"/>
      <c r="HQ65" s="183"/>
      <c r="HR65" s="183"/>
      <c r="HS65" s="183"/>
      <c r="HT65" s="183"/>
      <c r="HU65" s="183"/>
      <c r="HV65" s="183"/>
      <c r="HW65" s="183"/>
      <c r="HX65" s="183"/>
      <c r="HY65" s="183"/>
      <c r="HZ65" s="183"/>
      <c r="IA65" s="183"/>
      <c r="IB65" s="183"/>
      <c r="IC65" s="183"/>
      <c r="ID65" s="183"/>
      <c r="IE65" s="183"/>
      <c r="IF65" s="183"/>
      <c r="IG65" s="183"/>
      <c r="IH65" s="183"/>
      <c r="II65" s="183"/>
      <c r="IJ65" s="183"/>
      <c r="IK65" s="183"/>
      <c r="IL65" s="183"/>
      <c r="IM65" s="183"/>
      <c r="IN65" s="183"/>
      <c r="IO65" s="183"/>
      <c r="IP65" s="183"/>
      <c r="IQ65" s="183"/>
      <c r="IR65" s="183"/>
      <c r="IS65" s="183"/>
      <c r="IT65" s="183"/>
      <c r="IU65" s="183"/>
      <c r="IV65" s="183"/>
    </row>
    <row r="66" spans="1:256" s="216" customFormat="1" ht="83.25" customHeight="1" x14ac:dyDescent="0.2">
      <c r="A66" s="187" t="s">
        <v>287</v>
      </c>
      <c r="B66" s="665" t="s">
        <v>414</v>
      </c>
      <c r="C66" s="23" t="s">
        <v>250</v>
      </c>
      <c r="D66" s="23"/>
      <c r="E66" s="27" t="s">
        <v>251</v>
      </c>
      <c r="F66" s="23"/>
      <c r="G66" s="830">
        <v>39671</v>
      </c>
      <c r="H66" s="830">
        <v>40219</v>
      </c>
      <c r="I66" s="23"/>
      <c r="J66" s="832" t="s">
        <v>289</v>
      </c>
      <c r="K66" s="833" t="s">
        <v>401</v>
      </c>
      <c r="L66" s="23"/>
      <c r="M66" s="27">
        <v>12</v>
      </c>
      <c r="N66" s="23"/>
      <c r="O66" s="589" t="s">
        <v>70</v>
      </c>
      <c r="P66" s="30">
        <v>100</v>
      </c>
      <c r="Q66" s="27">
        <v>5</v>
      </c>
      <c r="R66" s="589" t="s">
        <v>70</v>
      </c>
      <c r="S66" s="589" t="s">
        <v>70</v>
      </c>
      <c r="T66" s="199"/>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c r="EN66" s="183"/>
      <c r="EO66" s="183"/>
      <c r="EP66" s="183"/>
      <c r="EQ66" s="183"/>
      <c r="ER66" s="183"/>
      <c r="ES66" s="183"/>
      <c r="ET66" s="183"/>
      <c r="EU66" s="183"/>
      <c r="EV66" s="183"/>
      <c r="EW66" s="183"/>
      <c r="EX66" s="183"/>
      <c r="EY66" s="183"/>
      <c r="EZ66" s="183"/>
      <c r="FA66" s="183"/>
      <c r="FB66" s="183"/>
      <c r="FC66" s="183"/>
      <c r="FD66" s="183"/>
      <c r="FE66" s="183"/>
      <c r="FF66" s="183"/>
      <c r="FG66" s="183"/>
      <c r="FH66" s="183"/>
      <c r="FI66" s="183"/>
      <c r="FJ66" s="183"/>
      <c r="FK66" s="183"/>
      <c r="FL66" s="183"/>
      <c r="FM66" s="183"/>
      <c r="FN66" s="183"/>
      <c r="FO66" s="183"/>
      <c r="FP66" s="183"/>
      <c r="FQ66" s="183"/>
      <c r="FR66" s="183"/>
      <c r="FS66" s="183"/>
      <c r="FT66" s="183"/>
      <c r="FU66" s="183"/>
      <c r="FV66" s="183"/>
      <c r="FW66" s="183"/>
      <c r="FX66" s="183"/>
      <c r="FY66" s="183"/>
      <c r="FZ66" s="183"/>
      <c r="GA66" s="183"/>
      <c r="GB66" s="183"/>
      <c r="GC66" s="183"/>
      <c r="GD66" s="183"/>
      <c r="GE66" s="183"/>
      <c r="GF66" s="183"/>
      <c r="GG66" s="183"/>
      <c r="GH66" s="183"/>
      <c r="GI66" s="183"/>
      <c r="GJ66" s="183"/>
      <c r="GK66" s="183"/>
      <c r="GL66" s="183"/>
      <c r="GM66" s="183"/>
      <c r="GN66" s="183"/>
      <c r="GO66" s="183"/>
      <c r="GP66" s="183"/>
      <c r="GQ66" s="183"/>
      <c r="GR66" s="183"/>
      <c r="GS66" s="183"/>
      <c r="GT66" s="183"/>
      <c r="GU66" s="183"/>
      <c r="GV66" s="183"/>
      <c r="GW66" s="183"/>
      <c r="GX66" s="183"/>
      <c r="GY66" s="183"/>
      <c r="GZ66" s="183"/>
      <c r="HA66" s="183"/>
      <c r="HB66" s="183"/>
      <c r="HC66" s="183"/>
      <c r="HD66" s="183"/>
      <c r="HE66" s="183"/>
      <c r="HF66" s="183"/>
      <c r="HG66" s="183"/>
      <c r="HH66" s="183"/>
      <c r="HI66" s="183"/>
      <c r="HJ66" s="183"/>
      <c r="HK66" s="183"/>
      <c r="HL66" s="183"/>
      <c r="HM66" s="183"/>
      <c r="HN66" s="183"/>
      <c r="HO66" s="183"/>
      <c r="HP66" s="183"/>
      <c r="HQ66" s="183"/>
      <c r="HR66" s="183"/>
      <c r="HS66" s="183"/>
      <c r="HT66" s="183"/>
      <c r="HU66" s="183"/>
      <c r="HV66" s="183"/>
      <c r="HW66" s="183"/>
      <c r="HX66" s="183"/>
      <c r="HY66" s="183"/>
      <c r="HZ66" s="183"/>
      <c r="IA66" s="183"/>
      <c r="IB66" s="183"/>
      <c r="IC66" s="183"/>
      <c r="ID66" s="183"/>
      <c r="IE66" s="183"/>
      <c r="IF66" s="183"/>
      <c r="IG66" s="183"/>
      <c r="IH66" s="183"/>
      <c r="II66" s="183"/>
      <c r="IJ66" s="183"/>
      <c r="IK66" s="183"/>
      <c r="IL66" s="183"/>
      <c r="IM66" s="183"/>
      <c r="IN66" s="183"/>
      <c r="IO66" s="183"/>
      <c r="IP66" s="183"/>
      <c r="IQ66" s="183"/>
      <c r="IR66" s="183"/>
      <c r="IS66" s="183"/>
      <c r="IT66" s="183"/>
      <c r="IU66" s="183"/>
      <c r="IV66" s="183"/>
    </row>
    <row r="67" spans="1:256" s="216" customFormat="1" ht="12.75" x14ac:dyDescent="0.2">
      <c r="A67" s="187"/>
      <c r="B67" s="665"/>
      <c r="C67" s="23"/>
      <c r="D67" s="23"/>
      <c r="E67" s="27"/>
      <c r="F67" s="23"/>
      <c r="G67" s="830"/>
      <c r="H67" s="830"/>
      <c r="I67" s="23"/>
      <c r="J67" s="832"/>
      <c r="K67" s="833"/>
      <c r="L67" s="23"/>
      <c r="M67" s="27"/>
      <c r="N67" s="23"/>
      <c r="O67" s="589"/>
      <c r="P67" s="30"/>
      <c r="Q67" s="27"/>
      <c r="R67" s="589"/>
      <c r="S67" s="589"/>
      <c r="T67" s="199"/>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c r="DK67" s="183"/>
      <c r="DL67" s="183"/>
      <c r="DM67" s="183"/>
      <c r="DN67" s="183"/>
      <c r="DO67" s="183"/>
      <c r="DP67" s="183"/>
      <c r="DQ67" s="183"/>
      <c r="DR67" s="183"/>
      <c r="DS67" s="183"/>
      <c r="DT67" s="183"/>
      <c r="DU67" s="183"/>
      <c r="DV67" s="183"/>
      <c r="DW67" s="183"/>
      <c r="DX67" s="183"/>
      <c r="DY67" s="183"/>
      <c r="DZ67" s="183"/>
      <c r="EA67" s="183"/>
      <c r="EB67" s="183"/>
      <c r="EC67" s="183"/>
      <c r="ED67" s="183"/>
      <c r="EE67" s="183"/>
      <c r="EF67" s="183"/>
      <c r="EG67" s="183"/>
      <c r="EH67" s="183"/>
      <c r="EI67" s="183"/>
      <c r="EJ67" s="183"/>
      <c r="EK67" s="183"/>
      <c r="EL67" s="183"/>
      <c r="EM67" s="183"/>
      <c r="EN67" s="183"/>
      <c r="EO67" s="183"/>
      <c r="EP67" s="183"/>
      <c r="EQ67" s="183"/>
      <c r="ER67" s="183"/>
      <c r="ES67" s="183"/>
      <c r="ET67" s="183"/>
      <c r="EU67" s="183"/>
      <c r="EV67" s="183"/>
      <c r="EW67" s="183"/>
      <c r="EX67" s="183"/>
      <c r="EY67" s="183"/>
      <c r="EZ67" s="183"/>
      <c r="FA67" s="183"/>
      <c r="FB67" s="183"/>
      <c r="FC67" s="183"/>
      <c r="FD67" s="183"/>
      <c r="FE67" s="183"/>
      <c r="FF67" s="183"/>
      <c r="FG67" s="183"/>
      <c r="FH67" s="183"/>
      <c r="FI67" s="183"/>
      <c r="FJ67" s="183"/>
      <c r="FK67" s="183"/>
      <c r="FL67" s="183"/>
      <c r="FM67" s="183"/>
      <c r="FN67" s="183"/>
      <c r="FO67" s="183"/>
      <c r="FP67" s="183"/>
      <c r="FQ67" s="183"/>
      <c r="FR67" s="183"/>
      <c r="FS67" s="183"/>
      <c r="FT67" s="183"/>
      <c r="FU67" s="183"/>
      <c r="FV67" s="183"/>
      <c r="FW67" s="183"/>
      <c r="FX67" s="183"/>
      <c r="FY67" s="183"/>
      <c r="FZ67" s="183"/>
      <c r="GA67" s="183"/>
      <c r="GB67" s="183"/>
      <c r="GC67" s="183"/>
      <c r="GD67" s="183"/>
      <c r="GE67" s="183"/>
      <c r="GF67" s="183"/>
      <c r="GG67" s="183"/>
      <c r="GH67" s="183"/>
      <c r="GI67" s="183"/>
      <c r="GJ67" s="183"/>
      <c r="GK67" s="183"/>
      <c r="GL67" s="183"/>
      <c r="GM67" s="183"/>
      <c r="GN67" s="183"/>
      <c r="GO67" s="183"/>
      <c r="GP67" s="183"/>
      <c r="GQ67" s="183"/>
      <c r="GR67" s="183"/>
      <c r="GS67" s="183"/>
      <c r="GT67" s="183"/>
      <c r="GU67" s="183"/>
      <c r="GV67" s="183"/>
      <c r="GW67" s="183"/>
      <c r="GX67" s="183"/>
      <c r="GY67" s="183"/>
      <c r="GZ67" s="183"/>
      <c r="HA67" s="183"/>
      <c r="HB67" s="183"/>
      <c r="HC67" s="183"/>
      <c r="HD67" s="183"/>
      <c r="HE67" s="183"/>
      <c r="HF67" s="183"/>
      <c r="HG67" s="183"/>
      <c r="HH67" s="183"/>
      <c r="HI67" s="183"/>
      <c r="HJ67" s="183"/>
      <c r="HK67" s="183"/>
      <c r="HL67" s="183"/>
      <c r="HM67" s="183"/>
      <c r="HN67" s="183"/>
      <c r="HO67" s="183"/>
      <c r="HP67" s="183"/>
      <c r="HQ67" s="183"/>
      <c r="HR67" s="183"/>
      <c r="HS67" s="183"/>
      <c r="HT67" s="183"/>
      <c r="HU67" s="183"/>
      <c r="HV67" s="183"/>
      <c r="HW67" s="183"/>
      <c r="HX67" s="183"/>
      <c r="HY67" s="183"/>
      <c r="HZ67" s="183"/>
      <c r="IA67" s="183"/>
      <c r="IB67" s="183"/>
      <c r="IC67" s="183"/>
      <c r="ID67" s="183"/>
      <c r="IE67" s="183"/>
      <c r="IF67" s="183"/>
      <c r="IG67" s="183"/>
      <c r="IH67" s="183"/>
      <c r="II67" s="183"/>
      <c r="IJ67" s="183"/>
      <c r="IK67" s="183"/>
      <c r="IL67" s="183"/>
      <c r="IM67" s="183"/>
      <c r="IN67" s="183"/>
      <c r="IO67" s="183"/>
      <c r="IP67" s="183"/>
      <c r="IQ67" s="183"/>
      <c r="IR67" s="183"/>
      <c r="IS67" s="183"/>
      <c r="IT67" s="183"/>
      <c r="IU67" s="183"/>
      <c r="IV67" s="183"/>
    </row>
    <row r="68" spans="1:256" s="216" customFormat="1" ht="63.75" x14ac:dyDescent="0.25">
      <c r="A68" s="858" t="s">
        <v>415</v>
      </c>
      <c r="B68" s="665" t="s">
        <v>405</v>
      </c>
      <c r="C68" s="23" t="s">
        <v>250</v>
      </c>
      <c r="D68" s="23"/>
      <c r="E68" s="27" t="s">
        <v>251</v>
      </c>
      <c r="F68" s="23"/>
      <c r="G68" s="830">
        <v>39671</v>
      </c>
      <c r="H68" s="830">
        <v>40219</v>
      </c>
      <c r="I68" s="23"/>
      <c r="J68" s="832" t="s">
        <v>406</v>
      </c>
      <c r="K68" s="835" t="s">
        <v>407</v>
      </c>
      <c r="L68" s="23"/>
      <c r="M68" s="27">
        <v>5</v>
      </c>
      <c r="N68" s="23"/>
      <c r="O68" s="589">
        <v>99</v>
      </c>
      <c r="P68" s="30">
        <v>105</v>
      </c>
      <c r="Q68" s="27">
        <v>14</v>
      </c>
      <c r="R68" s="589">
        <v>90</v>
      </c>
      <c r="S68" s="589">
        <v>124</v>
      </c>
      <c r="T68" s="199"/>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c r="EN68" s="183"/>
      <c r="EO68" s="183"/>
      <c r="EP68" s="183"/>
      <c r="EQ68" s="183"/>
      <c r="ER68" s="183"/>
      <c r="ES68" s="183"/>
      <c r="ET68" s="183"/>
      <c r="EU68" s="183"/>
      <c r="EV68" s="183"/>
      <c r="EW68" s="183"/>
      <c r="EX68" s="183"/>
      <c r="EY68" s="183"/>
      <c r="EZ68" s="183"/>
      <c r="FA68" s="183"/>
      <c r="FB68" s="183"/>
      <c r="FC68" s="183"/>
      <c r="FD68" s="183"/>
      <c r="FE68" s="183"/>
      <c r="FF68" s="183"/>
      <c r="FG68" s="183"/>
      <c r="FH68" s="183"/>
      <c r="FI68" s="183"/>
      <c r="FJ68" s="183"/>
      <c r="FK68" s="183"/>
      <c r="FL68" s="183"/>
      <c r="FM68" s="183"/>
      <c r="FN68" s="183"/>
      <c r="FO68" s="183"/>
      <c r="FP68" s="183"/>
      <c r="FQ68" s="183"/>
      <c r="FR68" s="183"/>
      <c r="FS68" s="183"/>
      <c r="FT68" s="183"/>
      <c r="FU68" s="183"/>
      <c r="FV68" s="183"/>
      <c r="FW68" s="183"/>
      <c r="FX68" s="183"/>
      <c r="FY68" s="183"/>
      <c r="FZ68" s="183"/>
      <c r="GA68" s="183"/>
      <c r="GB68" s="183"/>
      <c r="GC68" s="183"/>
      <c r="GD68" s="183"/>
      <c r="GE68" s="183"/>
      <c r="GF68" s="183"/>
      <c r="GG68" s="183"/>
      <c r="GH68" s="183"/>
      <c r="GI68" s="183"/>
      <c r="GJ68" s="183"/>
      <c r="GK68" s="183"/>
      <c r="GL68" s="183"/>
      <c r="GM68" s="183"/>
      <c r="GN68" s="183"/>
      <c r="GO68" s="183"/>
      <c r="GP68" s="183"/>
      <c r="GQ68" s="183"/>
      <c r="GR68" s="183"/>
      <c r="GS68" s="183"/>
      <c r="GT68" s="183"/>
      <c r="GU68" s="183"/>
      <c r="GV68" s="183"/>
      <c r="GW68" s="183"/>
      <c r="GX68" s="183"/>
      <c r="GY68" s="183"/>
      <c r="GZ68" s="183"/>
      <c r="HA68" s="183"/>
      <c r="HB68" s="183"/>
      <c r="HC68" s="183"/>
      <c r="HD68" s="183"/>
      <c r="HE68" s="183"/>
      <c r="HF68" s="183"/>
      <c r="HG68" s="183"/>
      <c r="HH68" s="183"/>
      <c r="HI68" s="183"/>
      <c r="HJ68" s="183"/>
      <c r="HK68" s="183"/>
      <c r="HL68" s="183"/>
      <c r="HM68" s="183"/>
      <c r="HN68" s="183"/>
      <c r="HO68" s="183"/>
      <c r="HP68" s="183"/>
      <c r="HQ68" s="183"/>
      <c r="HR68" s="183"/>
      <c r="HS68" s="183"/>
      <c r="HT68" s="183"/>
      <c r="HU68" s="183"/>
      <c r="HV68" s="183"/>
      <c r="HW68" s="183"/>
      <c r="HX68" s="183"/>
      <c r="HY68" s="183"/>
      <c r="HZ68" s="183"/>
      <c r="IA68" s="183"/>
      <c r="IB68" s="183"/>
      <c r="IC68" s="183"/>
      <c r="ID68" s="183"/>
      <c r="IE68" s="183"/>
      <c r="IF68" s="183"/>
      <c r="IG68" s="183"/>
      <c r="IH68" s="183"/>
      <c r="II68" s="183"/>
      <c r="IJ68" s="183"/>
      <c r="IK68" s="183"/>
      <c r="IL68" s="183"/>
      <c r="IM68" s="183"/>
      <c r="IN68" s="183"/>
      <c r="IO68" s="183"/>
      <c r="IP68" s="183"/>
      <c r="IQ68" s="183"/>
      <c r="IR68" s="183"/>
      <c r="IS68" s="183"/>
      <c r="IT68" s="183"/>
      <c r="IU68" s="183"/>
      <c r="IV68" s="183"/>
    </row>
    <row r="69" spans="1:256" s="216" customFormat="1" ht="12.75" x14ac:dyDescent="0.2">
      <c r="A69" s="858"/>
      <c r="B69" s="665"/>
      <c r="C69" s="23"/>
      <c r="D69" s="23"/>
      <c r="E69" s="27"/>
      <c r="F69" s="23"/>
      <c r="G69" s="830"/>
      <c r="H69" s="830"/>
      <c r="I69" s="23"/>
      <c r="J69" s="832"/>
      <c r="K69" s="833"/>
      <c r="L69" s="23"/>
      <c r="M69" s="27"/>
      <c r="N69" s="23"/>
      <c r="O69" s="589"/>
      <c r="P69" s="30"/>
      <c r="Q69" s="27"/>
      <c r="R69" s="589"/>
      <c r="S69" s="589"/>
      <c r="T69" s="199"/>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c r="EN69" s="183"/>
      <c r="EO69" s="183"/>
      <c r="EP69" s="183"/>
      <c r="EQ69" s="183"/>
      <c r="ER69" s="183"/>
      <c r="ES69" s="183"/>
      <c r="ET69" s="183"/>
      <c r="EU69" s="183"/>
      <c r="EV69" s="183"/>
      <c r="EW69" s="183"/>
      <c r="EX69" s="183"/>
      <c r="EY69" s="183"/>
      <c r="EZ69" s="183"/>
      <c r="FA69" s="183"/>
      <c r="FB69" s="183"/>
      <c r="FC69" s="183"/>
      <c r="FD69" s="183"/>
      <c r="FE69" s="183"/>
      <c r="FF69" s="183"/>
      <c r="FG69" s="183"/>
      <c r="FH69" s="183"/>
      <c r="FI69" s="183"/>
      <c r="FJ69" s="183"/>
      <c r="FK69" s="183"/>
      <c r="FL69" s="183"/>
      <c r="FM69" s="183"/>
      <c r="FN69" s="183"/>
      <c r="FO69" s="183"/>
      <c r="FP69" s="183"/>
      <c r="FQ69" s="183"/>
      <c r="FR69" s="183"/>
      <c r="FS69" s="183"/>
      <c r="FT69" s="183"/>
      <c r="FU69" s="183"/>
      <c r="FV69" s="183"/>
      <c r="FW69" s="183"/>
      <c r="FX69" s="183"/>
      <c r="FY69" s="183"/>
      <c r="FZ69" s="183"/>
      <c r="GA69" s="183"/>
      <c r="GB69" s="183"/>
      <c r="GC69" s="183"/>
      <c r="GD69" s="183"/>
      <c r="GE69" s="183"/>
      <c r="GF69" s="183"/>
      <c r="GG69" s="183"/>
      <c r="GH69" s="183"/>
      <c r="GI69" s="183"/>
      <c r="GJ69" s="183"/>
      <c r="GK69" s="183"/>
      <c r="GL69" s="183"/>
      <c r="GM69" s="183"/>
      <c r="GN69" s="183"/>
      <c r="GO69" s="183"/>
      <c r="GP69" s="183"/>
      <c r="GQ69" s="183"/>
      <c r="GR69" s="183"/>
      <c r="GS69" s="183"/>
      <c r="GT69" s="183"/>
      <c r="GU69" s="183"/>
      <c r="GV69" s="183"/>
      <c r="GW69" s="183"/>
      <c r="GX69" s="183"/>
      <c r="GY69" s="183"/>
      <c r="GZ69" s="183"/>
      <c r="HA69" s="183"/>
      <c r="HB69" s="183"/>
      <c r="HC69" s="183"/>
      <c r="HD69" s="183"/>
      <c r="HE69" s="183"/>
      <c r="HF69" s="183"/>
      <c r="HG69" s="183"/>
      <c r="HH69" s="183"/>
      <c r="HI69" s="183"/>
      <c r="HJ69" s="183"/>
      <c r="HK69" s="183"/>
      <c r="HL69" s="183"/>
      <c r="HM69" s="183"/>
      <c r="HN69" s="183"/>
      <c r="HO69" s="183"/>
      <c r="HP69" s="183"/>
      <c r="HQ69" s="183"/>
      <c r="HR69" s="183"/>
      <c r="HS69" s="183"/>
      <c r="HT69" s="183"/>
      <c r="HU69" s="183"/>
      <c r="HV69" s="183"/>
      <c r="HW69" s="183"/>
      <c r="HX69" s="183"/>
      <c r="HY69" s="183"/>
      <c r="HZ69" s="183"/>
      <c r="IA69" s="183"/>
      <c r="IB69" s="183"/>
      <c r="IC69" s="183"/>
      <c r="ID69" s="183"/>
      <c r="IE69" s="183"/>
      <c r="IF69" s="183"/>
      <c r="IG69" s="183"/>
      <c r="IH69" s="183"/>
      <c r="II69" s="183"/>
      <c r="IJ69" s="183"/>
      <c r="IK69" s="183"/>
      <c r="IL69" s="183"/>
      <c r="IM69" s="183"/>
      <c r="IN69" s="183"/>
      <c r="IO69" s="183"/>
      <c r="IP69" s="183"/>
      <c r="IQ69" s="183"/>
      <c r="IR69" s="183"/>
      <c r="IS69" s="183"/>
      <c r="IT69" s="183"/>
      <c r="IU69" s="183"/>
      <c r="IV69" s="183"/>
    </row>
    <row r="70" spans="1:256" s="216" customFormat="1" ht="89.25" x14ac:dyDescent="0.25">
      <c r="A70" s="858" t="s">
        <v>416</v>
      </c>
      <c r="B70" s="665" t="s">
        <v>408</v>
      </c>
      <c r="C70" s="23" t="s">
        <v>250</v>
      </c>
      <c r="D70" s="23"/>
      <c r="E70" s="27" t="s">
        <v>251</v>
      </c>
      <c r="F70" s="23"/>
      <c r="G70" s="830">
        <v>39671</v>
      </c>
      <c r="H70" s="830">
        <v>40219</v>
      </c>
      <c r="I70" s="23"/>
      <c r="J70" s="832" t="s">
        <v>409</v>
      </c>
      <c r="K70" s="835" t="s">
        <v>407</v>
      </c>
      <c r="L70" s="23"/>
      <c r="M70" s="27">
        <v>5</v>
      </c>
      <c r="N70" s="23"/>
      <c r="O70" s="589">
        <v>87</v>
      </c>
      <c r="P70" s="30">
        <v>87</v>
      </c>
      <c r="Q70" s="27">
        <v>24</v>
      </c>
      <c r="R70" s="589">
        <v>58</v>
      </c>
      <c r="S70" s="589">
        <v>120</v>
      </c>
      <c r="T70" s="199"/>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c r="EN70" s="183"/>
      <c r="EO70" s="183"/>
      <c r="EP70" s="183"/>
      <c r="EQ70" s="183"/>
      <c r="ER70" s="183"/>
      <c r="ES70" s="183"/>
      <c r="ET70" s="183"/>
      <c r="EU70" s="183"/>
      <c r="EV70" s="183"/>
      <c r="EW70" s="183"/>
      <c r="EX70" s="183"/>
      <c r="EY70" s="183"/>
      <c r="EZ70" s="183"/>
      <c r="FA70" s="183"/>
      <c r="FB70" s="183"/>
      <c r="FC70" s="183"/>
      <c r="FD70" s="183"/>
      <c r="FE70" s="183"/>
      <c r="FF70" s="183"/>
      <c r="FG70" s="183"/>
      <c r="FH70" s="183"/>
      <c r="FI70" s="183"/>
      <c r="FJ70" s="183"/>
      <c r="FK70" s="183"/>
      <c r="FL70" s="183"/>
      <c r="FM70" s="183"/>
      <c r="FN70" s="183"/>
      <c r="FO70" s="183"/>
      <c r="FP70" s="183"/>
      <c r="FQ70" s="183"/>
      <c r="FR70" s="183"/>
      <c r="FS70" s="183"/>
      <c r="FT70" s="183"/>
      <c r="FU70" s="183"/>
      <c r="FV70" s="183"/>
      <c r="FW70" s="183"/>
      <c r="FX70" s="183"/>
      <c r="FY70" s="183"/>
      <c r="FZ70" s="183"/>
      <c r="GA70" s="183"/>
      <c r="GB70" s="183"/>
      <c r="GC70" s="183"/>
      <c r="GD70" s="183"/>
      <c r="GE70" s="183"/>
      <c r="GF70" s="183"/>
      <c r="GG70" s="183"/>
      <c r="GH70" s="183"/>
      <c r="GI70" s="183"/>
      <c r="GJ70" s="183"/>
      <c r="GK70" s="183"/>
      <c r="GL70" s="183"/>
      <c r="GM70" s="183"/>
      <c r="GN70" s="183"/>
      <c r="GO70" s="183"/>
      <c r="GP70" s="183"/>
      <c r="GQ70" s="183"/>
      <c r="GR70" s="183"/>
      <c r="GS70" s="183"/>
      <c r="GT70" s="183"/>
      <c r="GU70" s="183"/>
      <c r="GV70" s="183"/>
      <c r="GW70" s="183"/>
      <c r="GX70" s="183"/>
      <c r="GY70" s="183"/>
      <c r="GZ70" s="183"/>
      <c r="HA70" s="183"/>
      <c r="HB70" s="183"/>
      <c r="HC70" s="183"/>
      <c r="HD70" s="183"/>
      <c r="HE70" s="183"/>
      <c r="HF70" s="183"/>
      <c r="HG70" s="183"/>
      <c r="HH70" s="183"/>
      <c r="HI70" s="183"/>
      <c r="HJ70" s="183"/>
      <c r="HK70" s="183"/>
      <c r="HL70" s="183"/>
      <c r="HM70" s="183"/>
      <c r="HN70" s="183"/>
      <c r="HO70" s="183"/>
      <c r="HP70" s="183"/>
      <c r="HQ70" s="183"/>
      <c r="HR70" s="183"/>
      <c r="HS70" s="183"/>
      <c r="HT70" s="183"/>
      <c r="HU70" s="183"/>
      <c r="HV70" s="183"/>
      <c r="HW70" s="183"/>
      <c r="HX70" s="183"/>
      <c r="HY70" s="183"/>
      <c r="HZ70" s="183"/>
      <c r="IA70" s="183"/>
      <c r="IB70" s="183"/>
      <c r="IC70" s="183"/>
      <c r="ID70" s="183"/>
      <c r="IE70" s="183"/>
      <c r="IF70" s="183"/>
      <c r="IG70" s="183"/>
      <c r="IH70" s="183"/>
      <c r="II70" s="183"/>
      <c r="IJ70" s="183"/>
      <c r="IK70" s="183"/>
      <c r="IL70" s="183"/>
      <c r="IM70" s="183"/>
      <c r="IN70" s="183"/>
      <c r="IO70" s="183"/>
      <c r="IP70" s="183"/>
      <c r="IQ70" s="183"/>
      <c r="IR70" s="183"/>
      <c r="IS70" s="183"/>
      <c r="IT70" s="183"/>
      <c r="IU70" s="183"/>
      <c r="IV70" s="183"/>
    </row>
    <row r="71" spans="1:256" s="216" customFormat="1" ht="12.75" x14ac:dyDescent="0.2">
      <c r="A71" s="187"/>
      <c r="B71" s="665"/>
      <c r="C71" s="23"/>
      <c r="D71" s="23"/>
      <c r="E71" s="27"/>
      <c r="F71" s="23"/>
      <c r="G71" s="830"/>
      <c r="H71" s="830"/>
      <c r="I71" s="23"/>
      <c r="J71" s="832"/>
      <c r="K71" s="833"/>
      <c r="L71" s="23"/>
      <c r="M71" s="27"/>
      <c r="N71" s="23"/>
      <c r="O71" s="589"/>
      <c r="P71" s="30"/>
      <c r="Q71" s="27"/>
      <c r="R71" s="589"/>
      <c r="S71" s="589"/>
      <c r="T71" s="199"/>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c r="EN71" s="183"/>
      <c r="EO71" s="183"/>
      <c r="EP71" s="183"/>
      <c r="EQ71" s="183"/>
      <c r="ER71" s="183"/>
      <c r="ES71" s="183"/>
      <c r="ET71" s="183"/>
      <c r="EU71" s="183"/>
      <c r="EV71" s="183"/>
      <c r="EW71" s="183"/>
      <c r="EX71" s="183"/>
      <c r="EY71" s="183"/>
      <c r="EZ71" s="183"/>
      <c r="FA71" s="183"/>
      <c r="FB71" s="183"/>
      <c r="FC71" s="183"/>
      <c r="FD71" s="183"/>
      <c r="FE71" s="183"/>
      <c r="FF71" s="183"/>
      <c r="FG71" s="183"/>
      <c r="FH71" s="183"/>
      <c r="FI71" s="183"/>
      <c r="FJ71" s="183"/>
      <c r="FK71" s="183"/>
      <c r="FL71" s="183"/>
      <c r="FM71" s="183"/>
      <c r="FN71" s="183"/>
      <c r="FO71" s="183"/>
      <c r="FP71" s="183"/>
      <c r="FQ71" s="183"/>
      <c r="FR71" s="183"/>
      <c r="FS71" s="183"/>
      <c r="FT71" s="183"/>
      <c r="FU71" s="183"/>
      <c r="FV71" s="183"/>
      <c r="FW71" s="183"/>
      <c r="FX71" s="183"/>
      <c r="FY71" s="183"/>
      <c r="FZ71" s="183"/>
      <c r="GA71" s="183"/>
      <c r="GB71" s="183"/>
      <c r="GC71" s="183"/>
      <c r="GD71" s="183"/>
      <c r="GE71" s="183"/>
      <c r="GF71" s="183"/>
      <c r="GG71" s="183"/>
      <c r="GH71" s="183"/>
      <c r="GI71" s="183"/>
      <c r="GJ71" s="183"/>
      <c r="GK71" s="183"/>
      <c r="GL71" s="183"/>
      <c r="GM71" s="183"/>
      <c r="GN71" s="183"/>
      <c r="GO71" s="183"/>
      <c r="GP71" s="183"/>
      <c r="GQ71" s="183"/>
      <c r="GR71" s="183"/>
      <c r="GS71" s="183"/>
      <c r="GT71" s="183"/>
      <c r="GU71" s="183"/>
      <c r="GV71" s="183"/>
      <c r="GW71" s="183"/>
      <c r="GX71" s="183"/>
      <c r="GY71" s="183"/>
      <c r="GZ71" s="183"/>
      <c r="HA71" s="183"/>
      <c r="HB71" s="183"/>
      <c r="HC71" s="183"/>
      <c r="HD71" s="183"/>
      <c r="HE71" s="183"/>
      <c r="HF71" s="183"/>
      <c r="HG71" s="183"/>
      <c r="HH71" s="183"/>
      <c r="HI71" s="183"/>
      <c r="HJ71" s="183"/>
      <c r="HK71" s="183"/>
      <c r="HL71" s="183"/>
      <c r="HM71" s="183"/>
      <c r="HN71" s="183"/>
      <c r="HO71" s="183"/>
      <c r="HP71" s="183"/>
      <c r="HQ71" s="183"/>
      <c r="HR71" s="183"/>
      <c r="HS71" s="183"/>
      <c r="HT71" s="183"/>
      <c r="HU71" s="183"/>
      <c r="HV71" s="183"/>
      <c r="HW71" s="183"/>
      <c r="HX71" s="183"/>
      <c r="HY71" s="183"/>
      <c r="HZ71" s="183"/>
      <c r="IA71" s="183"/>
      <c r="IB71" s="183"/>
      <c r="IC71" s="183"/>
      <c r="ID71" s="183"/>
      <c r="IE71" s="183"/>
      <c r="IF71" s="183"/>
      <c r="IG71" s="183"/>
      <c r="IH71" s="183"/>
      <c r="II71" s="183"/>
      <c r="IJ71" s="183"/>
      <c r="IK71" s="183"/>
      <c r="IL71" s="183"/>
      <c r="IM71" s="183"/>
      <c r="IN71" s="183"/>
      <c r="IO71" s="183"/>
      <c r="IP71" s="183"/>
      <c r="IQ71" s="183"/>
      <c r="IR71" s="183"/>
      <c r="IS71" s="183"/>
      <c r="IT71" s="183"/>
      <c r="IU71" s="183"/>
      <c r="IV71" s="183"/>
    </row>
    <row r="72" spans="1:256" s="216" customFormat="1" ht="12.75" customHeight="1" x14ac:dyDescent="0.2">
      <c r="A72" s="708" t="s">
        <v>281</v>
      </c>
      <c r="B72" s="666" t="s">
        <v>249</v>
      </c>
      <c r="C72" s="23" t="s">
        <v>410</v>
      </c>
      <c r="D72" s="23"/>
      <c r="E72" s="666" t="s">
        <v>251</v>
      </c>
      <c r="F72" s="23"/>
      <c r="G72" s="836">
        <v>39671</v>
      </c>
      <c r="H72" s="836">
        <v>40219</v>
      </c>
      <c r="I72" s="23"/>
      <c r="J72" s="27">
        <v>810</v>
      </c>
      <c r="K72" s="589" t="s">
        <v>387</v>
      </c>
      <c r="L72" s="23"/>
      <c r="M72" s="27">
        <v>8</v>
      </c>
      <c r="N72" s="23"/>
      <c r="O72" s="589">
        <v>94</v>
      </c>
      <c r="P72" s="30">
        <v>93</v>
      </c>
      <c r="Q72" s="27">
        <v>6</v>
      </c>
      <c r="R72" s="589">
        <v>82</v>
      </c>
      <c r="S72" s="589">
        <v>99</v>
      </c>
      <c r="T72" s="199"/>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c r="DP72" s="183"/>
      <c r="DQ72" s="183"/>
      <c r="DR72" s="183"/>
      <c r="DS72" s="183"/>
      <c r="DT72" s="183"/>
      <c r="DU72" s="183"/>
      <c r="DV72" s="183"/>
      <c r="DW72" s="183"/>
      <c r="DX72" s="183"/>
      <c r="DY72" s="183"/>
      <c r="DZ72" s="183"/>
      <c r="EA72" s="183"/>
      <c r="EB72" s="183"/>
      <c r="EC72" s="183"/>
      <c r="ED72" s="183"/>
      <c r="EE72" s="183"/>
      <c r="EF72" s="183"/>
      <c r="EG72" s="183"/>
      <c r="EH72" s="183"/>
      <c r="EI72" s="183"/>
      <c r="EJ72" s="183"/>
      <c r="EK72" s="183"/>
      <c r="EL72" s="183"/>
      <c r="EM72" s="183"/>
      <c r="EN72" s="183"/>
      <c r="EO72" s="183"/>
      <c r="EP72" s="183"/>
      <c r="EQ72" s="183"/>
      <c r="ER72" s="183"/>
      <c r="ES72" s="183"/>
      <c r="ET72" s="183"/>
      <c r="EU72" s="183"/>
      <c r="EV72" s="183"/>
      <c r="EW72" s="183"/>
      <c r="EX72" s="183"/>
      <c r="EY72" s="183"/>
      <c r="EZ72" s="183"/>
      <c r="FA72" s="183"/>
      <c r="FB72" s="183"/>
      <c r="FC72" s="183"/>
      <c r="FD72" s="183"/>
      <c r="FE72" s="183"/>
      <c r="FF72" s="183"/>
      <c r="FG72" s="183"/>
      <c r="FH72" s="183"/>
      <c r="FI72" s="183"/>
      <c r="FJ72" s="183"/>
      <c r="FK72" s="183"/>
      <c r="FL72" s="183"/>
      <c r="FM72" s="183"/>
      <c r="FN72" s="183"/>
      <c r="FO72" s="183"/>
      <c r="FP72" s="183"/>
      <c r="FQ72" s="183"/>
      <c r="FR72" s="183"/>
      <c r="FS72" s="183"/>
      <c r="FT72" s="183"/>
      <c r="FU72" s="183"/>
      <c r="FV72" s="183"/>
      <c r="FW72" s="183"/>
      <c r="FX72" s="183"/>
      <c r="FY72" s="183"/>
      <c r="FZ72" s="183"/>
      <c r="GA72" s="183"/>
      <c r="GB72" s="183"/>
      <c r="GC72" s="183"/>
      <c r="GD72" s="183"/>
      <c r="GE72" s="183"/>
      <c r="GF72" s="183"/>
      <c r="GG72" s="183"/>
      <c r="GH72" s="183"/>
      <c r="GI72" s="183"/>
      <c r="GJ72" s="183"/>
      <c r="GK72" s="183"/>
      <c r="GL72" s="183"/>
      <c r="GM72" s="183"/>
      <c r="GN72" s="183"/>
      <c r="GO72" s="183"/>
      <c r="GP72" s="183"/>
      <c r="GQ72" s="183"/>
      <c r="GR72" s="183"/>
      <c r="GS72" s="183"/>
      <c r="GT72" s="183"/>
      <c r="GU72" s="183"/>
      <c r="GV72" s="183"/>
      <c r="GW72" s="183"/>
      <c r="GX72" s="183"/>
      <c r="GY72" s="183"/>
      <c r="GZ72" s="183"/>
      <c r="HA72" s="183"/>
      <c r="HB72" s="183"/>
      <c r="HC72" s="183"/>
      <c r="HD72" s="183"/>
      <c r="HE72" s="183"/>
      <c r="HF72" s="183"/>
      <c r="HG72" s="183"/>
      <c r="HH72" s="183"/>
      <c r="HI72" s="183"/>
      <c r="HJ72" s="183"/>
      <c r="HK72" s="183"/>
      <c r="HL72" s="183"/>
      <c r="HM72" s="183"/>
      <c r="HN72" s="183"/>
      <c r="HO72" s="183"/>
      <c r="HP72" s="183"/>
      <c r="HQ72" s="183"/>
      <c r="HR72" s="183"/>
      <c r="HS72" s="183"/>
      <c r="HT72" s="183"/>
      <c r="HU72" s="183"/>
      <c r="HV72" s="183"/>
      <c r="HW72" s="183"/>
      <c r="HX72" s="183"/>
      <c r="HY72" s="183"/>
      <c r="HZ72" s="183"/>
      <c r="IA72" s="183"/>
      <c r="IB72" s="183"/>
      <c r="IC72" s="183"/>
      <c r="ID72" s="183"/>
      <c r="IE72" s="183"/>
      <c r="IF72" s="183"/>
      <c r="IG72" s="183"/>
      <c r="IH72" s="183"/>
      <c r="II72" s="183"/>
      <c r="IJ72" s="183"/>
      <c r="IK72" s="183"/>
      <c r="IL72" s="183"/>
      <c r="IM72" s="183"/>
      <c r="IN72" s="183"/>
      <c r="IO72" s="183"/>
      <c r="IP72" s="183"/>
      <c r="IQ72" s="183"/>
      <c r="IR72" s="183"/>
      <c r="IS72" s="183"/>
      <c r="IT72" s="183"/>
      <c r="IU72" s="183"/>
      <c r="IV72" s="183"/>
    </row>
    <row r="73" spans="1:256" s="183" customFormat="1" ht="12.75" x14ac:dyDescent="0.2">
      <c r="A73" s="695"/>
      <c r="B73" s="666" t="s">
        <v>249</v>
      </c>
      <c r="C73" s="837" t="s">
        <v>250</v>
      </c>
      <c r="D73" s="837"/>
      <c r="E73" s="666" t="s">
        <v>251</v>
      </c>
      <c r="F73" s="837"/>
      <c r="G73" s="838"/>
      <c r="H73" s="838"/>
      <c r="I73" s="839"/>
      <c r="J73" s="188" t="s">
        <v>291</v>
      </c>
      <c r="K73" s="589" t="s">
        <v>387</v>
      </c>
      <c r="L73" s="839"/>
      <c r="M73" s="666">
        <v>9</v>
      </c>
      <c r="N73" s="837"/>
      <c r="O73" s="589">
        <v>96</v>
      </c>
      <c r="P73" s="31">
        <v>95</v>
      </c>
      <c r="Q73" s="31">
        <v>8</v>
      </c>
      <c r="R73" s="589">
        <v>82</v>
      </c>
      <c r="S73" s="589">
        <v>104</v>
      </c>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c r="BW73" s="216"/>
      <c r="BX73" s="216"/>
      <c r="BY73" s="216"/>
      <c r="BZ73" s="216"/>
      <c r="CA73" s="216"/>
      <c r="CB73" s="216"/>
      <c r="CC73" s="216"/>
      <c r="CD73" s="216"/>
      <c r="CE73" s="216"/>
      <c r="CF73" s="216"/>
      <c r="CG73" s="216"/>
      <c r="CH73" s="216"/>
      <c r="CI73" s="216"/>
      <c r="CJ73" s="216"/>
      <c r="CK73" s="216"/>
      <c r="CL73" s="216"/>
      <c r="CM73" s="216"/>
      <c r="CN73" s="216"/>
      <c r="CO73" s="216"/>
      <c r="CP73" s="216"/>
      <c r="CQ73" s="216"/>
      <c r="CR73" s="216"/>
      <c r="CS73" s="216"/>
      <c r="CT73" s="216"/>
      <c r="CU73" s="216"/>
      <c r="CV73" s="216"/>
      <c r="CW73" s="216"/>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6"/>
      <c r="EJ73" s="216"/>
      <c r="EK73" s="216"/>
      <c r="EL73" s="216"/>
      <c r="EM73" s="216"/>
      <c r="EN73" s="216"/>
      <c r="EO73" s="216"/>
      <c r="EP73" s="216"/>
      <c r="EQ73" s="216"/>
      <c r="ER73" s="216"/>
      <c r="ES73" s="216"/>
      <c r="ET73" s="216"/>
      <c r="EU73" s="216"/>
      <c r="EV73" s="216"/>
      <c r="EW73" s="216"/>
      <c r="EX73" s="216"/>
      <c r="EY73" s="216"/>
      <c r="EZ73" s="216"/>
      <c r="FA73" s="216"/>
      <c r="FB73" s="216"/>
      <c r="FC73" s="216"/>
      <c r="FD73" s="216"/>
      <c r="FE73" s="216"/>
      <c r="FF73" s="216"/>
      <c r="FG73" s="216"/>
      <c r="FH73" s="216"/>
      <c r="FI73" s="216"/>
      <c r="FJ73" s="216"/>
      <c r="FK73" s="216"/>
      <c r="FL73" s="216"/>
      <c r="FM73" s="216"/>
      <c r="FN73" s="216"/>
      <c r="FO73" s="216"/>
      <c r="FP73" s="216"/>
      <c r="FQ73" s="216"/>
      <c r="FR73" s="216"/>
      <c r="FS73" s="216"/>
      <c r="FT73" s="216"/>
      <c r="FU73" s="216"/>
      <c r="FV73" s="216"/>
      <c r="FW73" s="216"/>
      <c r="FX73" s="216"/>
      <c r="FY73" s="216"/>
      <c r="FZ73" s="216"/>
      <c r="GA73" s="216"/>
      <c r="GB73" s="216"/>
      <c r="GC73" s="216"/>
      <c r="GD73" s="216"/>
      <c r="GE73" s="216"/>
      <c r="GF73" s="216"/>
      <c r="GG73" s="216"/>
      <c r="GH73" s="216"/>
      <c r="GI73" s="216"/>
      <c r="GJ73" s="216"/>
      <c r="GK73" s="216"/>
      <c r="GL73" s="216"/>
      <c r="GM73" s="216"/>
      <c r="GN73" s="216"/>
      <c r="GO73" s="216"/>
      <c r="GP73" s="216"/>
      <c r="GQ73" s="216"/>
      <c r="GR73" s="216"/>
      <c r="GS73" s="216"/>
      <c r="GT73" s="216"/>
      <c r="GU73" s="216"/>
      <c r="GV73" s="216"/>
      <c r="GW73" s="216"/>
      <c r="GX73" s="216"/>
      <c r="GY73" s="216"/>
      <c r="GZ73" s="216"/>
      <c r="HA73" s="216"/>
      <c r="HB73" s="216"/>
      <c r="HC73" s="216"/>
      <c r="HD73" s="216"/>
      <c r="HE73" s="216"/>
      <c r="HF73" s="216"/>
      <c r="HG73" s="216"/>
      <c r="HH73" s="216"/>
      <c r="HI73" s="216"/>
      <c r="HJ73" s="216"/>
      <c r="HK73" s="216"/>
      <c r="HL73" s="216"/>
      <c r="HM73" s="216"/>
      <c r="HN73" s="216"/>
      <c r="HO73" s="216"/>
      <c r="HP73" s="216"/>
      <c r="HQ73" s="216"/>
      <c r="HR73" s="216"/>
      <c r="HS73" s="216"/>
      <c r="HT73" s="216"/>
      <c r="HU73" s="216"/>
      <c r="HV73" s="216"/>
      <c r="HW73" s="216"/>
      <c r="HX73" s="216"/>
      <c r="HY73" s="216"/>
      <c r="HZ73" s="216"/>
      <c r="IA73" s="216"/>
      <c r="IB73" s="216"/>
      <c r="IC73" s="216"/>
      <c r="ID73" s="216"/>
      <c r="IE73" s="216"/>
      <c r="IF73" s="216"/>
      <c r="IG73" s="216"/>
      <c r="IH73" s="216"/>
      <c r="II73" s="216"/>
      <c r="IJ73" s="216"/>
      <c r="IK73" s="216"/>
      <c r="IL73" s="216"/>
      <c r="IM73" s="216"/>
      <c r="IN73" s="216"/>
      <c r="IO73" s="216"/>
      <c r="IP73" s="216"/>
      <c r="IQ73" s="216"/>
      <c r="IR73" s="216"/>
      <c r="IS73" s="216"/>
      <c r="IT73" s="216"/>
      <c r="IU73" s="216"/>
      <c r="IV73" s="216"/>
    </row>
    <row r="74" spans="1:256" s="183" customFormat="1" ht="12.75" x14ac:dyDescent="0.2">
      <c r="A74" s="215"/>
      <c r="B74" s="840"/>
      <c r="C74" s="837"/>
      <c r="D74" s="837"/>
      <c r="E74" s="666"/>
      <c r="F74" s="839"/>
      <c r="G74" s="841"/>
      <c r="H74" s="841"/>
      <c r="I74" s="839"/>
      <c r="J74" s="667"/>
      <c r="K74" s="633"/>
      <c r="L74" s="839"/>
      <c r="M74" s="666"/>
      <c r="N74" s="837"/>
      <c r="O74" s="834" t="s">
        <v>70</v>
      </c>
      <c r="P74" s="667"/>
      <c r="Q74" s="189"/>
      <c r="R74" s="834" t="s">
        <v>70</v>
      </c>
      <c r="S74" s="834" t="s">
        <v>70</v>
      </c>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6"/>
      <c r="CA74" s="216"/>
      <c r="CB74" s="216"/>
      <c r="CC74" s="216"/>
      <c r="CD74" s="216"/>
      <c r="CE74" s="216"/>
      <c r="CF74" s="216"/>
      <c r="CG74" s="216"/>
      <c r="CH74" s="216"/>
      <c r="CI74" s="216"/>
      <c r="CJ74" s="216"/>
      <c r="CK74" s="216"/>
      <c r="CL74" s="216"/>
      <c r="CM74" s="216"/>
      <c r="CN74" s="216"/>
      <c r="CO74" s="216"/>
      <c r="CP74" s="216"/>
      <c r="CQ74" s="216"/>
      <c r="CR74" s="216"/>
      <c r="CS74" s="216"/>
      <c r="CT74" s="216"/>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6"/>
      <c r="DQ74" s="216"/>
      <c r="DR74" s="216"/>
      <c r="DS74" s="216"/>
      <c r="DT74" s="216"/>
      <c r="DU74" s="216"/>
      <c r="DV74" s="216"/>
      <c r="DW74" s="216"/>
      <c r="DX74" s="216"/>
      <c r="DY74" s="216"/>
      <c r="DZ74" s="216"/>
      <c r="EA74" s="216"/>
      <c r="EB74" s="216"/>
      <c r="EC74" s="216"/>
      <c r="ED74" s="216"/>
      <c r="EE74" s="216"/>
      <c r="EF74" s="216"/>
      <c r="EG74" s="216"/>
      <c r="EH74" s="216"/>
      <c r="EI74" s="216"/>
      <c r="EJ74" s="216"/>
      <c r="EK74" s="216"/>
      <c r="EL74" s="216"/>
      <c r="EM74" s="216"/>
      <c r="EN74" s="216"/>
      <c r="EO74" s="216"/>
      <c r="EP74" s="216"/>
      <c r="EQ74" s="216"/>
      <c r="ER74" s="216"/>
      <c r="ES74" s="216"/>
      <c r="ET74" s="216"/>
      <c r="EU74" s="216"/>
      <c r="EV74" s="216"/>
      <c r="EW74" s="216"/>
      <c r="EX74" s="216"/>
      <c r="EY74" s="216"/>
      <c r="EZ74" s="216"/>
      <c r="FA74" s="216"/>
      <c r="FB74" s="216"/>
      <c r="FC74" s="216"/>
      <c r="FD74" s="216"/>
      <c r="FE74" s="216"/>
      <c r="FF74" s="216"/>
      <c r="FG74" s="216"/>
      <c r="FH74" s="216"/>
      <c r="FI74" s="216"/>
      <c r="FJ74" s="216"/>
      <c r="FK74" s="216"/>
      <c r="FL74" s="216"/>
      <c r="FM74" s="216"/>
      <c r="FN74" s="216"/>
      <c r="FO74" s="216"/>
      <c r="FP74" s="216"/>
      <c r="FQ74" s="216"/>
      <c r="FR74" s="216"/>
      <c r="FS74" s="216"/>
      <c r="FT74" s="216"/>
      <c r="FU74" s="216"/>
      <c r="FV74" s="216"/>
      <c r="FW74" s="216"/>
      <c r="FX74" s="216"/>
      <c r="FY74" s="216"/>
      <c r="FZ74" s="216"/>
      <c r="GA74" s="216"/>
      <c r="GB74" s="216"/>
      <c r="GC74" s="216"/>
      <c r="GD74" s="216"/>
      <c r="GE74" s="216"/>
      <c r="GF74" s="216"/>
      <c r="GG74" s="216"/>
      <c r="GH74" s="216"/>
      <c r="GI74" s="216"/>
      <c r="GJ74" s="216"/>
      <c r="GK74" s="216"/>
      <c r="GL74" s="216"/>
      <c r="GM74" s="216"/>
      <c r="GN74" s="216"/>
      <c r="GO74" s="216"/>
      <c r="GP74" s="216"/>
      <c r="GQ74" s="216"/>
      <c r="GR74" s="216"/>
      <c r="GS74" s="216"/>
      <c r="GT74" s="216"/>
      <c r="GU74" s="216"/>
      <c r="GV74" s="216"/>
      <c r="GW74" s="216"/>
      <c r="GX74" s="216"/>
      <c r="GY74" s="216"/>
      <c r="GZ74" s="216"/>
      <c r="HA74" s="216"/>
      <c r="HB74" s="216"/>
      <c r="HC74" s="216"/>
      <c r="HD74" s="216"/>
      <c r="HE74" s="216"/>
      <c r="HF74" s="216"/>
      <c r="HG74" s="216"/>
      <c r="HH74" s="216"/>
      <c r="HI74" s="216"/>
      <c r="HJ74" s="216"/>
      <c r="HK74" s="216"/>
      <c r="HL74" s="216"/>
      <c r="HM74" s="216"/>
      <c r="HN74" s="216"/>
      <c r="HO74" s="216"/>
      <c r="HP74" s="216"/>
      <c r="HQ74" s="216"/>
      <c r="HR74" s="216"/>
      <c r="HS74" s="216"/>
      <c r="HT74" s="216"/>
      <c r="HU74" s="216"/>
      <c r="HV74" s="216"/>
      <c r="HW74" s="216"/>
      <c r="HX74" s="216"/>
      <c r="HY74" s="216"/>
      <c r="HZ74" s="216"/>
      <c r="IA74" s="216"/>
      <c r="IB74" s="216"/>
      <c r="IC74" s="216"/>
      <c r="ID74" s="216"/>
      <c r="IE74" s="216"/>
      <c r="IF74" s="216"/>
      <c r="IG74" s="216"/>
      <c r="IH74" s="216"/>
      <c r="II74" s="216"/>
      <c r="IJ74" s="216"/>
      <c r="IK74" s="216"/>
      <c r="IL74" s="216"/>
      <c r="IM74" s="216"/>
      <c r="IN74" s="216"/>
      <c r="IO74" s="216"/>
      <c r="IP74" s="216"/>
      <c r="IQ74" s="216"/>
      <c r="IR74" s="216"/>
      <c r="IS74" s="216"/>
      <c r="IT74" s="216"/>
      <c r="IU74" s="216"/>
      <c r="IV74" s="216"/>
    </row>
    <row r="75" spans="1:256" s="183" customFormat="1" ht="12.75" x14ac:dyDescent="0.2">
      <c r="A75" s="700" t="s">
        <v>290</v>
      </c>
      <c r="B75" s="710" t="s">
        <v>249</v>
      </c>
      <c r="C75" s="837" t="s">
        <v>410</v>
      </c>
      <c r="D75" s="837"/>
      <c r="E75" s="666" t="s">
        <v>251</v>
      </c>
      <c r="F75" s="839"/>
      <c r="G75" s="836">
        <v>39671</v>
      </c>
      <c r="H75" s="836">
        <v>40219</v>
      </c>
      <c r="I75" s="839"/>
      <c r="J75" s="619">
        <v>5.49</v>
      </c>
      <c r="K75" s="664" t="s">
        <v>387</v>
      </c>
      <c r="L75" s="839"/>
      <c r="M75" s="666">
        <v>12</v>
      </c>
      <c r="N75" s="837"/>
      <c r="O75" s="589">
        <v>100</v>
      </c>
      <c r="P75" s="31">
        <v>102</v>
      </c>
      <c r="Q75" s="31">
        <v>9</v>
      </c>
      <c r="R75" s="589">
        <v>91</v>
      </c>
      <c r="S75" s="589">
        <v>118</v>
      </c>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c r="BT75" s="216"/>
      <c r="BU75" s="216"/>
      <c r="BV75" s="216"/>
      <c r="BW75" s="216"/>
      <c r="BX75" s="216"/>
      <c r="BY75" s="216"/>
      <c r="BZ75" s="216"/>
      <c r="CA75" s="216"/>
      <c r="CB75" s="216"/>
      <c r="CC75" s="216"/>
      <c r="CD75" s="216"/>
      <c r="CE75" s="216"/>
      <c r="CF75" s="216"/>
      <c r="CG75" s="216"/>
      <c r="CH75" s="216"/>
      <c r="CI75" s="216"/>
      <c r="CJ75" s="216"/>
      <c r="CK75" s="216"/>
      <c r="CL75" s="216"/>
      <c r="CM75" s="216"/>
      <c r="CN75" s="216"/>
      <c r="CO75" s="216"/>
      <c r="CP75" s="216"/>
      <c r="CQ75" s="216"/>
      <c r="CR75" s="216"/>
      <c r="CS75" s="216"/>
      <c r="CT75" s="216"/>
      <c r="CU75" s="216"/>
      <c r="CV75" s="216"/>
      <c r="CW75" s="216"/>
      <c r="CX75" s="216"/>
      <c r="CY75" s="216"/>
      <c r="CZ75" s="216"/>
      <c r="DA75" s="216"/>
      <c r="DB75" s="216"/>
      <c r="DC75" s="216"/>
      <c r="DD75" s="216"/>
      <c r="DE75" s="216"/>
      <c r="DF75" s="216"/>
      <c r="DG75" s="216"/>
      <c r="DH75" s="216"/>
      <c r="DI75" s="216"/>
      <c r="DJ75" s="216"/>
      <c r="DK75" s="216"/>
      <c r="DL75" s="216"/>
      <c r="DM75" s="216"/>
      <c r="DN75" s="216"/>
      <c r="DO75" s="216"/>
      <c r="DP75" s="216"/>
      <c r="DQ75" s="216"/>
      <c r="DR75" s="216"/>
      <c r="DS75" s="216"/>
      <c r="DT75" s="216"/>
      <c r="DU75" s="216"/>
      <c r="DV75" s="216"/>
      <c r="DW75" s="216"/>
      <c r="DX75" s="216"/>
      <c r="DY75" s="216"/>
      <c r="DZ75" s="216"/>
      <c r="EA75" s="216"/>
      <c r="EB75" s="216"/>
      <c r="EC75" s="216"/>
      <c r="ED75" s="216"/>
      <c r="EE75" s="216"/>
      <c r="EF75" s="216"/>
      <c r="EG75" s="216"/>
      <c r="EH75" s="216"/>
      <c r="EI75" s="216"/>
      <c r="EJ75" s="216"/>
      <c r="EK75" s="216"/>
      <c r="EL75" s="216"/>
      <c r="EM75" s="216"/>
      <c r="EN75" s="216"/>
      <c r="EO75" s="216"/>
      <c r="EP75" s="216"/>
      <c r="EQ75" s="216"/>
      <c r="ER75" s="216"/>
      <c r="ES75" s="216"/>
      <c r="ET75" s="216"/>
      <c r="EU75" s="216"/>
      <c r="EV75" s="216"/>
      <c r="EW75" s="216"/>
      <c r="EX75" s="216"/>
      <c r="EY75" s="216"/>
      <c r="EZ75" s="216"/>
      <c r="FA75" s="216"/>
      <c r="FB75" s="216"/>
      <c r="FC75" s="216"/>
      <c r="FD75" s="216"/>
      <c r="FE75" s="216"/>
      <c r="FF75" s="216"/>
      <c r="FG75" s="216"/>
      <c r="FH75" s="216"/>
      <c r="FI75" s="216"/>
      <c r="FJ75" s="216"/>
      <c r="FK75" s="216"/>
      <c r="FL75" s="216"/>
      <c r="FM75" s="216"/>
      <c r="FN75" s="216"/>
      <c r="FO75" s="216"/>
      <c r="FP75" s="216"/>
      <c r="FQ75" s="216"/>
      <c r="FR75" s="216"/>
      <c r="FS75" s="216"/>
      <c r="FT75" s="216"/>
      <c r="FU75" s="216"/>
      <c r="FV75" s="216"/>
      <c r="FW75" s="216"/>
      <c r="FX75" s="216"/>
      <c r="FY75" s="216"/>
      <c r="FZ75" s="216"/>
      <c r="GA75" s="216"/>
      <c r="GB75" s="216"/>
      <c r="GC75" s="216"/>
      <c r="GD75" s="216"/>
      <c r="GE75" s="216"/>
      <c r="GF75" s="216"/>
      <c r="GG75" s="216"/>
      <c r="GH75" s="216"/>
      <c r="GI75" s="216"/>
      <c r="GJ75" s="216"/>
      <c r="GK75" s="216"/>
      <c r="GL75" s="216"/>
      <c r="GM75" s="216"/>
      <c r="GN75" s="216"/>
      <c r="GO75" s="216"/>
      <c r="GP75" s="216"/>
      <c r="GQ75" s="216"/>
      <c r="GR75" s="216"/>
      <c r="GS75" s="216"/>
      <c r="GT75" s="216"/>
      <c r="GU75" s="216"/>
      <c r="GV75" s="216"/>
      <c r="GW75" s="216"/>
      <c r="GX75" s="216"/>
      <c r="GY75" s="216"/>
      <c r="GZ75" s="216"/>
      <c r="HA75" s="216"/>
      <c r="HB75" s="216"/>
      <c r="HC75" s="216"/>
      <c r="HD75" s="216"/>
      <c r="HE75" s="216"/>
      <c r="HF75" s="216"/>
      <c r="HG75" s="216"/>
      <c r="HH75" s="216"/>
      <c r="HI75" s="216"/>
      <c r="HJ75" s="216"/>
      <c r="HK75" s="216"/>
      <c r="HL75" s="216"/>
      <c r="HM75" s="216"/>
      <c r="HN75" s="216"/>
      <c r="HO75" s="216"/>
      <c r="HP75" s="216"/>
      <c r="HQ75" s="216"/>
      <c r="HR75" s="216"/>
      <c r="HS75" s="216"/>
      <c r="HT75" s="216"/>
      <c r="HU75" s="216"/>
      <c r="HV75" s="216"/>
      <c r="HW75" s="216"/>
      <c r="HX75" s="216"/>
      <c r="HY75" s="216"/>
      <c r="HZ75" s="216"/>
      <c r="IA75" s="216"/>
      <c r="IB75" s="216"/>
      <c r="IC75" s="216"/>
      <c r="ID75" s="216"/>
      <c r="IE75" s="216"/>
      <c r="IF75" s="216"/>
      <c r="IG75" s="216"/>
      <c r="IH75" s="216"/>
      <c r="II75" s="216"/>
      <c r="IJ75" s="216"/>
      <c r="IK75" s="216"/>
      <c r="IL75" s="216"/>
      <c r="IM75" s="216"/>
      <c r="IN75" s="216"/>
      <c r="IO75" s="216"/>
      <c r="IP75" s="216"/>
      <c r="IQ75" s="216"/>
      <c r="IR75" s="216"/>
      <c r="IS75" s="216"/>
      <c r="IT75" s="216"/>
      <c r="IU75" s="216"/>
      <c r="IV75" s="216"/>
    </row>
    <row r="76" spans="1:256" s="183" customFormat="1" ht="12.75" customHeight="1" x14ac:dyDescent="0.2">
      <c r="A76" s="709"/>
      <c r="B76" s="842"/>
      <c r="C76" s="843" t="s">
        <v>250</v>
      </c>
      <c r="D76" s="837"/>
      <c r="E76" s="666" t="s">
        <v>251</v>
      </c>
      <c r="F76" s="837"/>
      <c r="G76" s="842"/>
      <c r="H76" s="842"/>
      <c r="I76" s="839"/>
      <c r="J76" s="705">
        <v>0.3</v>
      </c>
      <c r="K76" s="844" t="s">
        <v>411</v>
      </c>
      <c r="L76" s="839"/>
      <c r="M76" s="666">
        <v>23</v>
      </c>
      <c r="N76" s="837"/>
      <c r="O76" s="589">
        <v>87</v>
      </c>
      <c r="P76" s="31">
        <v>84</v>
      </c>
      <c r="Q76" s="31">
        <v>12</v>
      </c>
      <c r="R76" s="589">
        <v>61</v>
      </c>
      <c r="S76" s="589">
        <v>113</v>
      </c>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6"/>
      <c r="BP76" s="216"/>
      <c r="BQ76" s="216"/>
      <c r="BR76" s="216"/>
      <c r="BS76" s="216"/>
      <c r="BT76" s="216"/>
      <c r="BU76" s="216"/>
      <c r="BV76" s="216"/>
      <c r="BW76" s="216"/>
      <c r="BX76" s="216"/>
      <c r="BY76" s="216"/>
      <c r="BZ76" s="216"/>
      <c r="CA76" s="216"/>
      <c r="CB76" s="216"/>
      <c r="CC76" s="216"/>
      <c r="CD76" s="216"/>
      <c r="CE76" s="216"/>
      <c r="CF76" s="216"/>
      <c r="CG76" s="216"/>
      <c r="CH76" s="216"/>
      <c r="CI76" s="216"/>
      <c r="CJ76" s="216"/>
      <c r="CK76" s="216"/>
      <c r="CL76" s="216"/>
      <c r="CM76" s="216"/>
      <c r="CN76" s="216"/>
      <c r="CO76" s="216"/>
      <c r="CP76" s="216"/>
      <c r="CQ76" s="216"/>
      <c r="CR76" s="216"/>
      <c r="CS76" s="216"/>
      <c r="CT76" s="216"/>
      <c r="CU76" s="216"/>
      <c r="CV76" s="216"/>
      <c r="CW76" s="216"/>
      <c r="CX76" s="216"/>
      <c r="CY76" s="216"/>
      <c r="CZ76" s="216"/>
      <c r="DA76" s="216"/>
      <c r="DB76" s="216"/>
      <c r="DC76" s="216"/>
      <c r="DD76" s="216"/>
      <c r="DE76" s="216"/>
      <c r="DF76" s="216"/>
      <c r="DG76" s="216"/>
      <c r="DH76" s="216"/>
      <c r="DI76" s="216"/>
      <c r="DJ76" s="216"/>
      <c r="DK76" s="216"/>
      <c r="DL76" s="216"/>
      <c r="DM76" s="216"/>
      <c r="DN76" s="216"/>
      <c r="DO76" s="216"/>
      <c r="DP76" s="216"/>
      <c r="DQ76" s="216"/>
      <c r="DR76" s="216"/>
      <c r="DS76" s="216"/>
      <c r="DT76" s="216"/>
      <c r="DU76" s="216"/>
      <c r="DV76" s="216"/>
      <c r="DW76" s="216"/>
      <c r="DX76" s="216"/>
      <c r="DY76" s="216"/>
      <c r="DZ76" s="216"/>
      <c r="EA76" s="216"/>
      <c r="EB76" s="216"/>
      <c r="EC76" s="216"/>
      <c r="ED76" s="216"/>
      <c r="EE76" s="216"/>
      <c r="EF76" s="216"/>
      <c r="EG76" s="216"/>
      <c r="EH76" s="216"/>
      <c r="EI76" s="216"/>
      <c r="EJ76" s="216"/>
      <c r="EK76" s="216"/>
      <c r="EL76" s="216"/>
      <c r="EM76" s="216"/>
      <c r="EN76" s="216"/>
      <c r="EO76" s="216"/>
      <c r="EP76" s="216"/>
      <c r="EQ76" s="216"/>
      <c r="ER76" s="216"/>
      <c r="ES76" s="216"/>
      <c r="ET76" s="216"/>
      <c r="EU76" s="216"/>
      <c r="EV76" s="216"/>
      <c r="EW76" s="216"/>
      <c r="EX76" s="216"/>
      <c r="EY76" s="216"/>
      <c r="EZ76" s="216"/>
      <c r="FA76" s="216"/>
      <c r="FB76" s="216"/>
      <c r="FC76" s="216"/>
      <c r="FD76" s="216"/>
      <c r="FE76" s="216"/>
      <c r="FF76" s="216"/>
      <c r="FG76" s="216"/>
      <c r="FH76" s="216"/>
      <c r="FI76" s="216"/>
      <c r="FJ76" s="216"/>
      <c r="FK76" s="216"/>
      <c r="FL76" s="216"/>
      <c r="FM76" s="216"/>
      <c r="FN76" s="216"/>
      <c r="FO76" s="216"/>
      <c r="FP76" s="216"/>
      <c r="FQ76" s="216"/>
      <c r="FR76" s="216"/>
      <c r="FS76" s="216"/>
      <c r="FT76" s="216"/>
      <c r="FU76" s="216"/>
      <c r="FV76" s="216"/>
      <c r="FW76" s="216"/>
      <c r="FX76" s="216"/>
      <c r="FY76" s="216"/>
      <c r="FZ76" s="216"/>
      <c r="GA76" s="216"/>
      <c r="GB76" s="216"/>
      <c r="GC76" s="216"/>
      <c r="GD76" s="216"/>
      <c r="GE76" s="216"/>
      <c r="GF76" s="216"/>
      <c r="GG76" s="216"/>
      <c r="GH76" s="216"/>
      <c r="GI76" s="216"/>
      <c r="GJ76" s="216"/>
      <c r="GK76" s="216"/>
      <c r="GL76" s="216"/>
      <c r="GM76" s="216"/>
      <c r="GN76" s="216"/>
      <c r="GO76" s="216"/>
      <c r="GP76" s="216"/>
      <c r="GQ76" s="216"/>
      <c r="GR76" s="216"/>
      <c r="GS76" s="216"/>
      <c r="GT76" s="216"/>
      <c r="GU76" s="216"/>
      <c r="GV76" s="216"/>
      <c r="GW76" s="216"/>
      <c r="GX76" s="216"/>
      <c r="GY76" s="216"/>
      <c r="GZ76" s="216"/>
      <c r="HA76" s="216"/>
      <c r="HB76" s="216"/>
      <c r="HC76" s="216"/>
      <c r="HD76" s="216"/>
      <c r="HE76" s="216"/>
      <c r="HF76" s="216"/>
      <c r="HG76" s="216"/>
      <c r="HH76" s="216"/>
      <c r="HI76" s="216"/>
      <c r="HJ76" s="216"/>
      <c r="HK76" s="216"/>
      <c r="HL76" s="216"/>
      <c r="HM76" s="216"/>
      <c r="HN76" s="216"/>
      <c r="HO76" s="216"/>
      <c r="HP76" s="216"/>
      <c r="HQ76" s="216"/>
      <c r="HR76" s="216"/>
      <c r="HS76" s="216"/>
      <c r="HT76" s="216"/>
      <c r="HU76" s="216"/>
      <c r="HV76" s="216"/>
      <c r="HW76" s="216"/>
      <c r="HX76" s="216"/>
      <c r="HY76" s="216"/>
      <c r="HZ76" s="216"/>
      <c r="IA76" s="216"/>
      <c r="IB76" s="216"/>
      <c r="IC76" s="216"/>
      <c r="ID76" s="216"/>
      <c r="IE76" s="216"/>
      <c r="IF76" s="216"/>
      <c r="IG76" s="216"/>
      <c r="IH76" s="216"/>
      <c r="II76" s="216"/>
      <c r="IJ76" s="216"/>
      <c r="IK76" s="216"/>
      <c r="IL76" s="216"/>
      <c r="IM76" s="216"/>
      <c r="IN76" s="216"/>
      <c r="IO76" s="216"/>
      <c r="IP76" s="216"/>
      <c r="IQ76" s="216"/>
      <c r="IR76" s="216"/>
      <c r="IS76" s="216"/>
      <c r="IT76" s="216"/>
      <c r="IU76" s="216"/>
      <c r="IV76" s="216"/>
    </row>
    <row r="77" spans="1:256" s="183" customFormat="1" ht="25.5" x14ac:dyDescent="0.2">
      <c r="A77" s="709"/>
      <c r="B77" s="842"/>
      <c r="C77" s="843"/>
      <c r="D77" s="837"/>
      <c r="E77" s="665" t="s">
        <v>295</v>
      </c>
      <c r="F77" s="837"/>
      <c r="G77" s="842"/>
      <c r="H77" s="842"/>
      <c r="I77" s="839"/>
      <c r="J77" s="705"/>
      <c r="K77" s="844"/>
      <c r="L77" s="839"/>
      <c r="M77" s="666">
        <v>11</v>
      </c>
      <c r="N77" s="666"/>
      <c r="O77" s="845">
        <v>4.3</v>
      </c>
      <c r="P77" s="667">
        <v>4.8</v>
      </c>
      <c r="Q77" s="667">
        <v>3</v>
      </c>
      <c r="R77" s="845">
        <v>1.6</v>
      </c>
      <c r="S77" s="845">
        <v>11.7</v>
      </c>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c r="BL77" s="216"/>
      <c r="BM77" s="216"/>
      <c r="BN77" s="216"/>
      <c r="BO77" s="216"/>
      <c r="BP77" s="216"/>
      <c r="BQ77" s="216"/>
      <c r="BR77" s="216"/>
      <c r="BS77" s="216"/>
      <c r="BT77" s="216"/>
      <c r="BU77" s="216"/>
      <c r="BV77" s="216"/>
      <c r="BW77" s="216"/>
      <c r="BX77" s="216"/>
      <c r="BY77" s="216"/>
      <c r="BZ77" s="216"/>
      <c r="CA77" s="216"/>
      <c r="CB77" s="216"/>
      <c r="CC77" s="216"/>
      <c r="CD77" s="216"/>
      <c r="CE77" s="216"/>
      <c r="CF77" s="216"/>
      <c r="CG77" s="216"/>
      <c r="CH77" s="216"/>
      <c r="CI77" s="216"/>
      <c r="CJ77" s="216"/>
      <c r="CK77" s="216"/>
      <c r="CL77" s="216"/>
      <c r="CM77" s="216"/>
      <c r="CN77" s="216"/>
      <c r="CO77" s="216"/>
      <c r="CP77" s="216"/>
      <c r="CQ77" s="216"/>
      <c r="CR77" s="216"/>
      <c r="CS77" s="216"/>
      <c r="CT77" s="216"/>
      <c r="CU77" s="216"/>
      <c r="CV77" s="216"/>
      <c r="CW77" s="216"/>
      <c r="CX77" s="216"/>
      <c r="CY77" s="216"/>
      <c r="CZ77" s="216"/>
      <c r="DA77" s="216"/>
      <c r="DB77" s="216"/>
      <c r="DC77" s="216"/>
      <c r="DD77" s="216"/>
      <c r="DE77" s="216"/>
      <c r="DF77" s="216"/>
      <c r="DG77" s="216"/>
      <c r="DH77" s="216"/>
      <c r="DI77" s="216"/>
      <c r="DJ77" s="216"/>
      <c r="DK77" s="216"/>
      <c r="DL77" s="216"/>
      <c r="DM77" s="216"/>
      <c r="DN77" s="216"/>
      <c r="DO77" s="216"/>
      <c r="DP77" s="216"/>
      <c r="DQ77" s="216"/>
      <c r="DR77" s="216"/>
      <c r="DS77" s="216"/>
      <c r="DT77" s="216"/>
      <c r="DU77" s="216"/>
      <c r="DV77" s="216"/>
      <c r="DW77" s="216"/>
      <c r="DX77" s="216"/>
      <c r="DY77" s="216"/>
      <c r="DZ77" s="216"/>
      <c r="EA77" s="216"/>
      <c r="EB77" s="216"/>
      <c r="EC77" s="216"/>
      <c r="ED77" s="216"/>
      <c r="EE77" s="216"/>
      <c r="EF77" s="216"/>
      <c r="EG77" s="216"/>
      <c r="EH77" s="216"/>
      <c r="EI77" s="216"/>
      <c r="EJ77" s="216"/>
      <c r="EK77" s="216"/>
      <c r="EL77" s="216"/>
      <c r="EM77" s="216"/>
      <c r="EN77" s="216"/>
      <c r="EO77" s="216"/>
      <c r="EP77" s="216"/>
      <c r="EQ77" s="216"/>
      <c r="ER77" s="216"/>
      <c r="ES77" s="216"/>
      <c r="ET77" s="216"/>
      <c r="EU77" s="216"/>
      <c r="EV77" s="216"/>
      <c r="EW77" s="216"/>
      <c r="EX77" s="216"/>
      <c r="EY77" s="216"/>
      <c r="EZ77" s="216"/>
      <c r="FA77" s="216"/>
      <c r="FB77" s="216"/>
      <c r="FC77" s="216"/>
      <c r="FD77" s="216"/>
      <c r="FE77" s="216"/>
      <c r="FF77" s="216"/>
      <c r="FG77" s="216"/>
      <c r="FH77" s="216"/>
      <c r="FI77" s="216"/>
      <c r="FJ77" s="216"/>
      <c r="FK77" s="216"/>
      <c r="FL77" s="216"/>
      <c r="FM77" s="216"/>
      <c r="FN77" s="216"/>
      <c r="FO77" s="216"/>
      <c r="FP77" s="216"/>
      <c r="FQ77" s="216"/>
      <c r="FR77" s="216"/>
      <c r="FS77" s="216"/>
      <c r="FT77" s="216"/>
      <c r="FU77" s="216"/>
      <c r="FV77" s="216"/>
      <c r="FW77" s="216"/>
      <c r="FX77" s="216"/>
      <c r="FY77" s="216"/>
      <c r="FZ77" s="216"/>
      <c r="GA77" s="216"/>
      <c r="GB77" s="216"/>
      <c r="GC77" s="216"/>
      <c r="GD77" s="216"/>
      <c r="GE77" s="216"/>
      <c r="GF77" s="216"/>
      <c r="GG77" s="216"/>
      <c r="GH77" s="216"/>
      <c r="GI77" s="216"/>
      <c r="GJ77" s="216"/>
      <c r="GK77" s="216"/>
      <c r="GL77" s="216"/>
      <c r="GM77" s="216"/>
      <c r="GN77" s="216"/>
      <c r="GO77" s="216"/>
      <c r="GP77" s="216"/>
      <c r="GQ77" s="216"/>
      <c r="GR77" s="216"/>
      <c r="GS77" s="216"/>
      <c r="GT77" s="216"/>
      <c r="GU77" s="216"/>
      <c r="GV77" s="216"/>
      <c r="GW77" s="216"/>
      <c r="GX77" s="216"/>
      <c r="GY77" s="216"/>
      <c r="GZ77" s="216"/>
      <c r="HA77" s="216"/>
      <c r="HB77" s="216"/>
      <c r="HC77" s="216"/>
      <c r="HD77" s="216"/>
      <c r="HE77" s="216"/>
      <c r="HF77" s="216"/>
      <c r="HG77" s="216"/>
      <c r="HH77" s="216"/>
      <c r="HI77" s="216"/>
      <c r="HJ77" s="216"/>
      <c r="HK77" s="216"/>
      <c r="HL77" s="216"/>
      <c r="HM77" s="216"/>
      <c r="HN77" s="216"/>
      <c r="HO77" s="216"/>
      <c r="HP77" s="216"/>
      <c r="HQ77" s="216"/>
      <c r="HR77" s="216"/>
      <c r="HS77" s="216"/>
      <c r="HT77" s="216"/>
      <c r="HU77" s="216"/>
      <c r="HV77" s="216"/>
      <c r="HW77" s="216"/>
      <c r="HX77" s="216"/>
      <c r="HY77" s="216"/>
      <c r="HZ77" s="216"/>
      <c r="IA77" s="216"/>
      <c r="IB77" s="216"/>
      <c r="IC77" s="216"/>
      <c r="ID77" s="216"/>
      <c r="IE77" s="216"/>
      <c r="IF77" s="216"/>
      <c r="IG77" s="216"/>
      <c r="IH77" s="216"/>
      <c r="II77" s="216"/>
      <c r="IJ77" s="216"/>
      <c r="IK77" s="216"/>
      <c r="IL77" s="216"/>
      <c r="IM77" s="216"/>
      <c r="IN77" s="216"/>
      <c r="IO77" s="216"/>
      <c r="IP77" s="216"/>
      <c r="IQ77" s="216"/>
      <c r="IR77" s="216"/>
      <c r="IS77" s="216"/>
      <c r="IT77" s="216"/>
      <c r="IU77" s="216"/>
      <c r="IV77" s="216"/>
    </row>
    <row r="78" spans="1:256" s="183" customFormat="1" ht="12.75" x14ac:dyDescent="0.2">
      <c r="A78" s="215"/>
      <c r="B78" s="840"/>
      <c r="C78" s="837"/>
      <c r="D78" s="837"/>
      <c r="E78" s="666"/>
      <c r="F78" s="839"/>
      <c r="G78" s="841"/>
      <c r="H78" s="841"/>
      <c r="I78" s="839"/>
      <c r="J78" s="667"/>
      <c r="K78" s="633"/>
      <c r="L78" s="839"/>
      <c r="M78" s="666"/>
      <c r="N78" s="837"/>
      <c r="O78" s="631"/>
      <c r="P78" s="667"/>
      <c r="Q78" s="189"/>
      <c r="R78" s="631"/>
      <c r="S78" s="631"/>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6"/>
      <c r="BW78" s="216"/>
      <c r="BX78" s="216"/>
      <c r="BY78" s="216"/>
      <c r="BZ78" s="216"/>
      <c r="CA78" s="216"/>
      <c r="CB78" s="216"/>
      <c r="CC78" s="216"/>
      <c r="CD78" s="216"/>
      <c r="CE78" s="216"/>
      <c r="CF78" s="216"/>
      <c r="CG78" s="216"/>
      <c r="CH78" s="216"/>
      <c r="CI78" s="216"/>
      <c r="CJ78" s="216"/>
      <c r="CK78" s="216"/>
      <c r="CL78" s="216"/>
      <c r="CM78" s="216"/>
      <c r="CN78" s="216"/>
      <c r="CO78" s="216"/>
      <c r="CP78" s="216"/>
      <c r="CQ78" s="216"/>
      <c r="CR78" s="216"/>
      <c r="CS78" s="216"/>
      <c r="CT78" s="216"/>
      <c r="CU78" s="216"/>
      <c r="CV78" s="216"/>
      <c r="CW78" s="216"/>
      <c r="CX78" s="216"/>
      <c r="CY78" s="216"/>
      <c r="CZ78" s="216"/>
      <c r="DA78" s="216"/>
      <c r="DB78" s="216"/>
      <c r="DC78" s="216"/>
      <c r="DD78" s="216"/>
      <c r="DE78" s="216"/>
      <c r="DF78" s="216"/>
      <c r="DG78" s="216"/>
      <c r="DH78" s="216"/>
      <c r="DI78" s="216"/>
      <c r="DJ78" s="216"/>
      <c r="DK78" s="216"/>
      <c r="DL78" s="216"/>
      <c r="DM78" s="216"/>
      <c r="DN78" s="216"/>
      <c r="DO78" s="216"/>
      <c r="DP78" s="216"/>
      <c r="DQ78" s="216"/>
      <c r="DR78" s="216"/>
      <c r="DS78" s="216"/>
      <c r="DT78" s="216"/>
      <c r="DU78" s="216"/>
      <c r="DV78" s="216"/>
      <c r="DW78" s="216"/>
      <c r="DX78" s="216"/>
      <c r="DY78" s="216"/>
      <c r="DZ78" s="216"/>
      <c r="EA78" s="216"/>
      <c r="EB78" s="216"/>
      <c r="EC78" s="216"/>
      <c r="ED78" s="216"/>
      <c r="EE78" s="216"/>
      <c r="EF78" s="216"/>
      <c r="EG78" s="216"/>
      <c r="EH78" s="216"/>
      <c r="EI78" s="216"/>
      <c r="EJ78" s="216"/>
      <c r="EK78" s="216"/>
      <c r="EL78" s="216"/>
      <c r="EM78" s="216"/>
      <c r="EN78" s="216"/>
      <c r="EO78" s="216"/>
      <c r="EP78" s="216"/>
      <c r="EQ78" s="216"/>
      <c r="ER78" s="216"/>
      <c r="ES78" s="216"/>
      <c r="ET78" s="216"/>
      <c r="EU78" s="216"/>
      <c r="EV78" s="216"/>
      <c r="EW78" s="216"/>
      <c r="EX78" s="216"/>
      <c r="EY78" s="216"/>
      <c r="EZ78" s="216"/>
      <c r="FA78" s="216"/>
      <c r="FB78" s="216"/>
      <c r="FC78" s="216"/>
      <c r="FD78" s="216"/>
      <c r="FE78" s="216"/>
      <c r="FF78" s="216"/>
      <c r="FG78" s="216"/>
      <c r="FH78" s="216"/>
      <c r="FI78" s="216"/>
      <c r="FJ78" s="216"/>
      <c r="FK78" s="216"/>
      <c r="FL78" s="216"/>
      <c r="FM78" s="216"/>
      <c r="FN78" s="216"/>
      <c r="FO78" s="216"/>
      <c r="FP78" s="216"/>
      <c r="FQ78" s="216"/>
      <c r="FR78" s="216"/>
      <c r="FS78" s="216"/>
      <c r="FT78" s="216"/>
      <c r="FU78" s="216"/>
      <c r="FV78" s="216"/>
      <c r="FW78" s="216"/>
      <c r="FX78" s="216"/>
      <c r="FY78" s="216"/>
      <c r="FZ78" s="216"/>
      <c r="GA78" s="216"/>
      <c r="GB78" s="216"/>
      <c r="GC78" s="216"/>
      <c r="GD78" s="216"/>
      <c r="GE78" s="216"/>
      <c r="GF78" s="216"/>
      <c r="GG78" s="216"/>
      <c r="GH78" s="216"/>
      <c r="GI78" s="216"/>
      <c r="GJ78" s="216"/>
      <c r="GK78" s="216"/>
      <c r="GL78" s="216"/>
      <c r="GM78" s="216"/>
      <c r="GN78" s="216"/>
      <c r="GO78" s="216"/>
      <c r="GP78" s="216"/>
      <c r="GQ78" s="216"/>
      <c r="GR78" s="216"/>
      <c r="GS78" s="216"/>
      <c r="GT78" s="216"/>
      <c r="GU78" s="216"/>
      <c r="GV78" s="216"/>
      <c r="GW78" s="216"/>
      <c r="GX78" s="216"/>
      <c r="GY78" s="216"/>
      <c r="GZ78" s="216"/>
      <c r="HA78" s="216"/>
      <c r="HB78" s="216"/>
      <c r="HC78" s="216"/>
      <c r="HD78" s="216"/>
      <c r="HE78" s="216"/>
      <c r="HF78" s="216"/>
      <c r="HG78" s="216"/>
      <c r="HH78" s="216"/>
      <c r="HI78" s="216"/>
      <c r="HJ78" s="216"/>
      <c r="HK78" s="216"/>
      <c r="HL78" s="216"/>
      <c r="HM78" s="216"/>
      <c r="HN78" s="216"/>
      <c r="HO78" s="216"/>
      <c r="HP78" s="216"/>
      <c r="HQ78" s="216"/>
      <c r="HR78" s="216"/>
      <c r="HS78" s="216"/>
      <c r="HT78" s="216"/>
      <c r="HU78" s="216"/>
      <c r="HV78" s="216"/>
      <c r="HW78" s="216"/>
      <c r="HX78" s="216"/>
      <c r="HY78" s="216"/>
      <c r="HZ78" s="216"/>
      <c r="IA78" s="216"/>
      <c r="IB78" s="216"/>
      <c r="IC78" s="216"/>
      <c r="ID78" s="216"/>
      <c r="IE78" s="216"/>
      <c r="IF78" s="216"/>
      <c r="IG78" s="216"/>
      <c r="IH78" s="216"/>
      <c r="II78" s="216"/>
      <c r="IJ78" s="216"/>
      <c r="IK78" s="216"/>
      <c r="IL78" s="216"/>
      <c r="IM78" s="216"/>
      <c r="IN78" s="216"/>
      <c r="IO78" s="216"/>
      <c r="IP78" s="216"/>
      <c r="IQ78" s="216"/>
      <c r="IR78" s="216"/>
      <c r="IS78" s="216"/>
      <c r="IT78" s="216"/>
      <c r="IU78" s="216"/>
      <c r="IV78" s="216"/>
    </row>
    <row r="79" spans="1:256" s="209" customFormat="1" ht="18.75" customHeight="1" x14ac:dyDescent="0.2">
      <c r="A79" s="696" t="s">
        <v>350</v>
      </c>
      <c r="B79" s="846" t="s">
        <v>412</v>
      </c>
      <c r="C79" s="23" t="s">
        <v>410</v>
      </c>
      <c r="D79" s="847"/>
      <c r="E79" s="665" t="s">
        <v>251</v>
      </c>
      <c r="F79" s="839"/>
      <c r="G79" s="848">
        <v>39671</v>
      </c>
      <c r="H79" s="848">
        <v>40219</v>
      </c>
      <c r="I79" s="839"/>
      <c r="J79" s="619">
        <v>5.49</v>
      </c>
      <c r="K79" s="589" t="s">
        <v>387</v>
      </c>
      <c r="L79" s="839"/>
      <c r="M79" s="665">
        <v>36</v>
      </c>
      <c r="N79" s="665"/>
      <c r="O79" s="849">
        <v>102</v>
      </c>
      <c r="P79" s="850">
        <v>105</v>
      </c>
      <c r="Q79" s="850">
        <v>16</v>
      </c>
      <c r="R79" s="850">
        <v>71</v>
      </c>
      <c r="S79" s="850">
        <v>148</v>
      </c>
      <c r="T79" s="597"/>
      <c r="U79" s="597"/>
      <c r="V79" s="597"/>
      <c r="W79" s="597"/>
      <c r="X79" s="597"/>
      <c r="Y79" s="597"/>
      <c r="Z79" s="597"/>
      <c r="AA79" s="597"/>
      <c r="AB79" s="597"/>
      <c r="AC79" s="597"/>
      <c r="AD79" s="597"/>
      <c r="AE79" s="597"/>
      <c r="AF79" s="597"/>
      <c r="AG79" s="597"/>
      <c r="AH79" s="597"/>
      <c r="AI79" s="597"/>
      <c r="AJ79" s="597"/>
      <c r="AK79" s="597"/>
      <c r="AL79" s="597"/>
      <c r="AM79" s="597"/>
      <c r="AN79" s="597"/>
      <c r="AO79" s="597"/>
      <c r="AP79" s="597"/>
      <c r="AQ79" s="597"/>
      <c r="AR79" s="597"/>
      <c r="AS79" s="597"/>
      <c r="AT79" s="597"/>
      <c r="AU79" s="597"/>
      <c r="AV79" s="597"/>
      <c r="AW79" s="597"/>
      <c r="AX79" s="597"/>
      <c r="AY79" s="597"/>
      <c r="AZ79" s="597"/>
      <c r="BA79" s="597"/>
      <c r="BB79" s="597"/>
      <c r="BC79" s="597"/>
      <c r="BD79" s="597"/>
      <c r="BE79" s="597"/>
      <c r="BF79" s="597"/>
      <c r="BG79" s="597"/>
      <c r="BH79" s="597"/>
      <c r="BI79" s="597"/>
      <c r="BJ79" s="597"/>
      <c r="BK79" s="597"/>
      <c r="BL79" s="597"/>
      <c r="BM79" s="597"/>
      <c r="BN79" s="597"/>
      <c r="BO79" s="597"/>
      <c r="BP79" s="597"/>
      <c r="BQ79" s="597"/>
      <c r="BR79" s="597"/>
      <c r="BS79" s="597"/>
      <c r="BT79" s="597"/>
      <c r="BU79" s="597"/>
      <c r="BV79" s="597"/>
      <c r="BW79" s="597"/>
      <c r="BX79" s="597"/>
      <c r="BY79" s="597"/>
      <c r="BZ79" s="597"/>
      <c r="CA79" s="597"/>
      <c r="CB79" s="597"/>
      <c r="CC79" s="597"/>
      <c r="CD79" s="597"/>
      <c r="CE79" s="597"/>
      <c r="CF79" s="597"/>
      <c r="CG79" s="597"/>
      <c r="CH79" s="597"/>
      <c r="CI79" s="597"/>
      <c r="CJ79" s="597"/>
      <c r="CK79" s="597"/>
      <c r="CL79" s="597"/>
      <c r="CM79" s="597"/>
      <c r="CN79" s="597"/>
      <c r="CO79" s="597"/>
      <c r="CP79" s="597"/>
      <c r="CQ79" s="597"/>
      <c r="CR79" s="597"/>
      <c r="CS79" s="597"/>
      <c r="CT79" s="597"/>
      <c r="CU79" s="597"/>
      <c r="CV79" s="597"/>
      <c r="CW79" s="597"/>
      <c r="CX79" s="597"/>
      <c r="CY79" s="597"/>
      <c r="CZ79" s="597"/>
      <c r="DA79" s="597"/>
      <c r="DB79" s="597"/>
      <c r="DC79" s="597"/>
      <c r="DD79" s="597"/>
      <c r="DE79" s="597"/>
      <c r="DF79" s="597"/>
      <c r="DG79" s="597"/>
      <c r="DH79" s="597"/>
      <c r="DI79" s="597"/>
      <c r="DJ79" s="597"/>
      <c r="DK79" s="597"/>
      <c r="DL79" s="597"/>
      <c r="DM79" s="597"/>
      <c r="DN79" s="597"/>
      <c r="DO79" s="597"/>
      <c r="DP79" s="597"/>
      <c r="DQ79" s="597"/>
      <c r="DR79" s="597"/>
      <c r="DS79" s="597"/>
      <c r="DT79" s="597"/>
      <c r="DU79" s="597"/>
      <c r="DV79" s="597"/>
      <c r="DW79" s="597"/>
      <c r="DX79" s="597"/>
      <c r="DY79" s="597"/>
      <c r="DZ79" s="597"/>
      <c r="EA79" s="597"/>
      <c r="EB79" s="597"/>
      <c r="EC79" s="597"/>
      <c r="ED79" s="597"/>
      <c r="EE79" s="597"/>
      <c r="EF79" s="597"/>
      <c r="EG79" s="597"/>
      <c r="EH79" s="597"/>
      <c r="EI79" s="597"/>
      <c r="EJ79" s="597"/>
      <c r="EK79" s="597"/>
      <c r="EL79" s="597"/>
      <c r="EM79" s="597"/>
      <c r="EN79" s="597"/>
      <c r="EO79" s="597"/>
      <c r="EP79" s="597"/>
      <c r="EQ79" s="597"/>
      <c r="ER79" s="597"/>
      <c r="ES79" s="597"/>
      <c r="ET79" s="597"/>
      <c r="EU79" s="597"/>
      <c r="EV79" s="597"/>
      <c r="EW79" s="597"/>
      <c r="EX79" s="597"/>
      <c r="EY79" s="597"/>
      <c r="EZ79" s="597"/>
      <c r="FA79" s="597"/>
      <c r="FB79" s="597"/>
      <c r="FC79" s="597"/>
      <c r="FD79" s="597"/>
      <c r="FE79" s="597"/>
      <c r="FF79" s="597"/>
      <c r="FG79" s="597"/>
      <c r="FH79" s="597"/>
      <c r="FI79" s="597"/>
      <c r="FJ79" s="597"/>
      <c r="FK79" s="597"/>
      <c r="FL79" s="597"/>
      <c r="FM79" s="597"/>
      <c r="FN79" s="597"/>
      <c r="FO79" s="597"/>
      <c r="FP79" s="597"/>
      <c r="FQ79" s="597"/>
      <c r="FR79" s="597"/>
      <c r="FS79" s="597"/>
      <c r="FT79" s="597"/>
      <c r="FU79" s="597"/>
      <c r="FV79" s="597"/>
      <c r="FW79" s="597"/>
      <c r="FX79" s="597"/>
      <c r="FY79" s="597"/>
      <c r="FZ79" s="597"/>
      <c r="GA79" s="597"/>
      <c r="GB79" s="597"/>
      <c r="GC79" s="597"/>
      <c r="GD79" s="597"/>
      <c r="GE79" s="597"/>
      <c r="GF79" s="597"/>
      <c r="GG79" s="597"/>
      <c r="GH79" s="597"/>
      <c r="GI79" s="597"/>
      <c r="GJ79" s="597"/>
      <c r="GK79" s="597"/>
      <c r="GL79" s="597"/>
      <c r="GM79" s="597"/>
      <c r="GN79" s="597"/>
      <c r="GO79" s="597"/>
      <c r="GP79" s="597"/>
      <c r="GQ79" s="597"/>
      <c r="GR79" s="597"/>
      <c r="GS79" s="597"/>
      <c r="GT79" s="597"/>
      <c r="GU79" s="597"/>
      <c r="GV79" s="597"/>
      <c r="GW79" s="597"/>
      <c r="GX79" s="597"/>
      <c r="GY79" s="597"/>
      <c r="GZ79" s="597"/>
      <c r="HA79" s="597"/>
      <c r="HB79" s="597"/>
      <c r="HC79" s="597"/>
      <c r="HD79" s="597"/>
      <c r="HE79" s="597"/>
      <c r="HF79" s="597"/>
      <c r="HG79" s="597"/>
      <c r="HH79" s="597"/>
      <c r="HI79" s="597"/>
      <c r="HJ79" s="597"/>
      <c r="HK79" s="597"/>
      <c r="HL79" s="597"/>
      <c r="HM79" s="597"/>
      <c r="HN79" s="597"/>
      <c r="HO79" s="597"/>
      <c r="HP79" s="597"/>
      <c r="HQ79" s="597"/>
      <c r="HR79" s="597"/>
      <c r="HS79" s="597"/>
      <c r="HT79" s="597"/>
      <c r="HU79" s="597"/>
      <c r="HV79" s="597"/>
      <c r="HW79" s="597"/>
      <c r="HX79" s="597"/>
      <c r="HY79" s="597"/>
      <c r="HZ79" s="597"/>
      <c r="IA79" s="597"/>
      <c r="IB79" s="597"/>
      <c r="IC79" s="597"/>
      <c r="ID79" s="597"/>
      <c r="IE79" s="597"/>
      <c r="IF79" s="597"/>
      <c r="IG79" s="597"/>
      <c r="IH79" s="597"/>
      <c r="II79" s="597"/>
      <c r="IJ79" s="597"/>
      <c r="IK79" s="597"/>
      <c r="IL79" s="597"/>
      <c r="IM79" s="597"/>
      <c r="IN79" s="597"/>
      <c r="IO79" s="597"/>
      <c r="IP79" s="597"/>
      <c r="IQ79" s="597"/>
      <c r="IR79" s="597"/>
      <c r="IS79" s="597"/>
      <c r="IT79" s="597"/>
      <c r="IU79" s="597"/>
      <c r="IV79" s="597"/>
    </row>
    <row r="80" spans="1:256" s="183" customFormat="1" ht="12.75" x14ac:dyDescent="0.2">
      <c r="A80" s="697"/>
      <c r="B80" s="851"/>
      <c r="C80" s="852" t="s">
        <v>250</v>
      </c>
      <c r="D80" s="853"/>
      <c r="E80" s="854" t="s">
        <v>251</v>
      </c>
      <c r="F80" s="853"/>
      <c r="G80" s="855">
        <v>39671</v>
      </c>
      <c r="H80" s="855">
        <v>40219</v>
      </c>
      <c r="I80" s="853"/>
      <c r="J80" s="856">
        <v>0.3</v>
      </c>
      <c r="K80" s="857" t="s">
        <v>411</v>
      </c>
      <c r="L80" s="853"/>
      <c r="M80" s="856">
        <v>20</v>
      </c>
      <c r="N80" s="853"/>
      <c r="O80" s="856">
        <v>115</v>
      </c>
      <c r="P80" s="856">
        <v>112</v>
      </c>
      <c r="Q80" s="856">
        <v>26</v>
      </c>
      <c r="R80" s="856">
        <v>55</v>
      </c>
      <c r="S80" s="856">
        <v>165</v>
      </c>
      <c r="T80" s="199"/>
    </row>
    <row r="81" spans="1:20" s="183" customFormat="1" ht="12.75" x14ac:dyDescent="0.2">
      <c r="B81" s="27"/>
      <c r="C81" s="23"/>
      <c r="D81" s="23"/>
      <c r="E81" s="23"/>
      <c r="F81" s="23"/>
      <c r="G81" s="23"/>
      <c r="H81" s="23"/>
      <c r="I81" s="23"/>
      <c r="J81" s="27"/>
      <c r="K81" s="27"/>
      <c r="L81" s="23"/>
      <c r="M81" s="27"/>
      <c r="N81" s="23"/>
      <c r="O81" s="23"/>
      <c r="P81" s="27"/>
      <c r="Q81" s="23"/>
      <c r="R81" s="23"/>
      <c r="S81" s="23"/>
      <c r="T81" s="199"/>
    </row>
    <row r="82" spans="1:20" s="183" customFormat="1" ht="12.75" x14ac:dyDescent="0.2">
      <c r="A82" s="183" t="s">
        <v>292</v>
      </c>
      <c r="B82" s="27"/>
      <c r="C82" s="23"/>
      <c r="D82" s="23"/>
      <c r="E82" s="23"/>
      <c r="F82" s="23"/>
      <c r="G82" s="23"/>
      <c r="H82" s="23"/>
      <c r="I82" s="23"/>
      <c r="J82" s="27"/>
      <c r="K82" s="27"/>
      <c r="L82" s="23"/>
      <c r="M82" s="27"/>
      <c r="N82" s="23"/>
      <c r="O82" s="23"/>
      <c r="P82" s="27"/>
      <c r="Q82" s="23"/>
      <c r="R82" s="23"/>
      <c r="S82" s="23"/>
      <c r="T82" s="199"/>
    </row>
    <row r="83" spans="1:20" s="183" customFormat="1" ht="12.75" x14ac:dyDescent="0.2">
      <c r="A83" s="183" t="s">
        <v>293</v>
      </c>
      <c r="B83" s="180"/>
      <c r="J83" s="180"/>
      <c r="K83" s="180"/>
      <c r="M83" s="180"/>
      <c r="P83" s="180"/>
      <c r="T83" s="199"/>
    </row>
    <row r="84" spans="1:20" s="183" customFormat="1" ht="12.75" x14ac:dyDescent="0.2">
      <c r="B84" s="180"/>
      <c r="J84" s="180"/>
      <c r="K84" s="180"/>
      <c r="M84" s="180"/>
      <c r="P84" s="180"/>
      <c r="T84" s="199"/>
    </row>
  </sheetData>
  <mergeCells count="49">
    <mergeCell ref="A1:Q1"/>
    <mergeCell ref="A3:S3"/>
    <mergeCell ref="G6:H6"/>
    <mergeCell ref="A8:S8"/>
    <mergeCell ref="K33:K34"/>
    <mergeCell ref="A10:A13"/>
    <mergeCell ref="A28:S28"/>
    <mergeCell ref="A22:A25"/>
    <mergeCell ref="B22:B25"/>
    <mergeCell ref="K30:K31"/>
    <mergeCell ref="B54:B55"/>
    <mergeCell ref="A42:S42"/>
    <mergeCell ref="J54:J55"/>
    <mergeCell ref="K54:K55"/>
    <mergeCell ref="C54:C55"/>
    <mergeCell ref="K47:K52"/>
    <mergeCell ref="A54:A55"/>
    <mergeCell ref="Q54:Q55"/>
    <mergeCell ref="R54:R55"/>
    <mergeCell ref="S54:S55"/>
    <mergeCell ref="M54:M55"/>
    <mergeCell ref="A15:A17"/>
    <mergeCell ref="B15:B17"/>
    <mergeCell ref="A33:A34"/>
    <mergeCell ref="A30:A31"/>
    <mergeCell ref="A47:A52"/>
    <mergeCell ref="B47:B52"/>
    <mergeCell ref="H59:H62"/>
    <mergeCell ref="A72:A73"/>
    <mergeCell ref="A75:A77"/>
    <mergeCell ref="B75:B77"/>
    <mergeCell ref="G75:G77"/>
    <mergeCell ref="H75:H77"/>
    <mergeCell ref="A79:A80"/>
    <mergeCell ref="B79:B80"/>
    <mergeCell ref="K76:K77"/>
    <mergeCell ref="O54:O55"/>
    <mergeCell ref="P54:P55"/>
    <mergeCell ref="A57:S57"/>
    <mergeCell ref="A59:A62"/>
    <mergeCell ref="B59:B62"/>
    <mergeCell ref="E54:E55"/>
    <mergeCell ref="G54:G55"/>
    <mergeCell ref="H54:H55"/>
    <mergeCell ref="J76:J77"/>
    <mergeCell ref="C76:C77"/>
    <mergeCell ref="G59:G62"/>
    <mergeCell ref="G72:G73"/>
    <mergeCell ref="H72:H73"/>
  </mergeCells>
  <phoneticPr fontId="0"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9"/>
  <sheetViews>
    <sheetView workbookViewId="0">
      <selection sqref="A1:M1"/>
    </sheetView>
  </sheetViews>
  <sheetFormatPr defaultColWidth="9.140625" defaultRowHeight="12" x14ac:dyDescent="0.2"/>
  <cols>
    <col min="1" max="1" width="9.5703125" style="38" customWidth="1"/>
    <col min="2" max="2" width="8.7109375" style="39" customWidth="1"/>
    <col min="3" max="3" width="9.28515625" style="36" customWidth="1"/>
    <col min="4" max="7" width="8.42578125" style="36" customWidth="1"/>
    <col min="8" max="8" width="8.42578125" style="40" customWidth="1"/>
    <col min="9" max="9" width="2" style="40" customWidth="1"/>
    <col min="10" max="16384" width="9.140625" style="36"/>
  </cols>
  <sheetData>
    <row r="1" spans="1:13" ht="48.75" customHeight="1" x14ac:dyDescent="0.25">
      <c r="A1" s="679" t="s">
        <v>326</v>
      </c>
      <c r="B1" s="695"/>
      <c r="C1" s="695"/>
      <c r="D1" s="695"/>
      <c r="E1" s="695"/>
      <c r="F1" s="695"/>
      <c r="G1" s="695"/>
      <c r="H1" s="695"/>
      <c r="I1" s="695"/>
      <c r="J1" s="695"/>
      <c r="K1" s="695"/>
      <c r="L1" s="695"/>
      <c r="M1" s="695"/>
    </row>
    <row r="3" spans="1:13" ht="54" customHeight="1" x14ac:dyDescent="0.25">
      <c r="A3" s="726" t="s">
        <v>386</v>
      </c>
      <c r="B3" s="726"/>
      <c r="C3" s="726"/>
      <c r="D3" s="726"/>
      <c r="E3" s="726"/>
      <c r="F3" s="726"/>
      <c r="G3" s="726"/>
      <c r="H3" s="727"/>
      <c r="I3" s="727"/>
      <c r="J3" s="695"/>
      <c r="K3" s="695"/>
      <c r="L3" s="695"/>
      <c r="M3" s="695"/>
    </row>
    <row r="4" spans="1:13" s="191" customFormat="1" ht="19.5" customHeight="1" x14ac:dyDescent="0.2">
      <c r="A4" s="161"/>
      <c r="B4" s="161"/>
      <c r="C4" s="161"/>
      <c r="D4" s="161"/>
      <c r="E4" s="161"/>
      <c r="F4" s="161"/>
      <c r="G4" s="161"/>
      <c r="H4" s="40"/>
      <c r="I4" s="40"/>
    </row>
    <row r="5" spans="1:13" s="168" customFormat="1" ht="24" customHeight="1" x14ac:dyDescent="0.2">
      <c r="A5" s="405"/>
      <c r="B5" s="406"/>
      <c r="C5" s="407"/>
      <c r="D5" s="735" t="s">
        <v>233</v>
      </c>
      <c r="E5" s="735"/>
      <c r="F5" s="735"/>
      <c r="G5" s="735"/>
      <c r="H5" s="735"/>
      <c r="I5" s="376"/>
    </row>
    <row r="6" spans="1:13" s="191" customFormat="1" ht="24" customHeight="1" thickBot="1" x14ac:dyDescent="0.25">
      <c r="A6" s="409" t="s">
        <v>11</v>
      </c>
      <c r="B6" s="381" t="s">
        <v>12</v>
      </c>
      <c r="C6" s="380" t="s">
        <v>13</v>
      </c>
      <c r="D6" s="736" t="s">
        <v>342</v>
      </c>
      <c r="E6" s="736"/>
      <c r="F6" s="736"/>
      <c r="G6" s="737"/>
      <c r="H6" s="737"/>
      <c r="I6" s="396"/>
    </row>
    <row r="7" spans="1:13" s="191" customFormat="1" x14ac:dyDescent="0.2">
      <c r="I7" s="377"/>
    </row>
    <row r="8" spans="1:13" s="191" customFormat="1" ht="12.75" customHeight="1" x14ac:dyDescent="0.2">
      <c r="A8" s="411"/>
      <c r="B8" s="282"/>
      <c r="C8" s="372"/>
      <c r="D8" s="372"/>
      <c r="E8" s="372"/>
      <c r="F8" s="372"/>
      <c r="G8" s="372"/>
      <c r="H8" s="372"/>
      <c r="I8" s="372"/>
    </row>
    <row r="9" spans="1:13" s="191" customFormat="1" ht="21.75" customHeight="1" x14ac:dyDescent="0.2">
      <c r="A9" s="741" t="s">
        <v>238</v>
      </c>
      <c r="B9" s="742"/>
      <c r="C9" s="742"/>
      <c r="D9" s="742"/>
      <c r="E9" s="742"/>
      <c r="F9" s="742"/>
      <c r="G9" s="742"/>
      <c r="H9" s="742"/>
      <c r="I9" s="463"/>
    </row>
    <row r="10" spans="1:13" s="383" customFormat="1" ht="15" customHeight="1" x14ac:dyDescent="0.25">
      <c r="A10" s="732" t="s">
        <v>359</v>
      </c>
      <c r="B10" s="743"/>
      <c r="C10" s="743"/>
      <c r="D10" s="743"/>
      <c r="E10" s="743"/>
      <c r="F10" s="743"/>
      <c r="G10" s="743"/>
      <c r="H10" s="743"/>
      <c r="I10" s="734"/>
    </row>
    <row r="11" spans="1:13" s="383" customFormat="1" ht="15" customHeight="1" x14ac:dyDescent="0.25">
      <c r="A11" s="614"/>
      <c r="B11" s="611"/>
      <c r="C11" s="611"/>
      <c r="D11" s="611"/>
      <c r="E11" s="611"/>
      <c r="F11" s="611"/>
      <c r="G11" s="611"/>
      <c r="H11" s="611"/>
      <c r="I11" s="610"/>
    </row>
    <row r="12" spans="1:13" s="191" customFormat="1" ht="12.75" thickBot="1" x14ac:dyDescent="0.25">
      <c r="A12" s="452" t="s">
        <v>27</v>
      </c>
      <c r="B12" s="399"/>
      <c r="C12" s="399"/>
      <c r="D12" s="365" t="s">
        <v>18</v>
      </c>
      <c r="E12" s="366" t="s">
        <v>67</v>
      </c>
      <c r="F12" s="366" t="s">
        <v>68</v>
      </c>
      <c r="G12" s="367" t="s">
        <v>19</v>
      </c>
      <c r="H12" s="382" t="s">
        <v>20</v>
      </c>
      <c r="I12" s="399"/>
    </row>
    <row r="13" spans="1:13" s="383" customFormat="1" x14ac:dyDescent="0.2">
      <c r="A13" s="413" t="s">
        <v>52</v>
      </c>
      <c r="B13" s="390">
        <v>40031</v>
      </c>
      <c r="C13" s="400">
        <v>1046</v>
      </c>
      <c r="D13" s="400">
        <v>722</v>
      </c>
      <c r="E13" s="454" t="s">
        <v>314</v>
      </c>
      <c r="F13" s="454" t="s">
        <v>314</v>
      </c>
      <c r="G13" s="454" t="s">
        <v>314</v>
      </c>
      <c r="H13" s="403">
        <v>1.6</v>
      </c>
      <c r="I13" s="403"/>
    </row>
    <row r="14" spans="1:13" s="383" customFormat="1" x14ac:dyDescent="0.2">
      <c r="A14" s="413" t="s">
        <v>97</v>
      </c>
      <c r="B14" s="390">
        <v>40030</v>
      </c>
      <c r="C14" s="403">
        <v>1346</v>
      </c>
      <c r="D14" s="400">
        <v>653</v>
      </c>
      <c r="E14" s="454" t="s">
        <v>314</v>
      </c>
      <c r="F14" s="454" t="s">
        <v>314</v>
      </c>
      <c r="G14" s="454" t="s">
        <v>314</v>
      </c>
      <c r="H14" s="403">
        <v>1.3</v>
      </c>
      <c r="I14" s="403"/>
    </row>
    <row r="15" spans="1:13" s="383" customFormat="1" x14ac:dyDescent="0.2">
      <c r="A15" s="413" t="s">
        <v>96</v>
      </c>
      <c r="B15" s="390">
        <v>39965</v>
      </c>
      <c r="C15" s="403">
        <v>1100</v>
      </c>
      <c r="D15" s="400">
        <v>526</v>
      </c>
      <c r="E15" s="454" t="s">
        <v>314</v>
      </c>
      <c r="F15" s="454" t="s">
        <v>314</v>
      </c>
      <c r="G15" s="454" t="s">
        <v>314</v>
      </c>
      <c r="H15" s="403">
        <v>1.7</v>
      </c>
      <c r="I15" s="403"/>
    </row>
    <row r="16" spans="1:13" s="383" customFormat="1" x14ac:dyDescent="0.2">
      <c r="A16" s="412" t="s">
        <v>31</v>
      </c>
      <c r="B16" s="390"/>
      <c r="C16" s="403"/>
      <c r="D16" s="400"/>
      <c r="E16" s="457"/>
      <c r="F16" s="457"/>
      <c r="G16" s="457"/>
      <c r="H16" s="403"/>
      <c r="I16" s="403"/>
    </row>
    <row r="17" spans="1:10" s="191" customFormat="1" ht="11.25" customHeight="1" x14ac:dyDescent="0.2">
      <c r="A17" s="413" t="s">
        <v>42</v>
      </c>
      <c r="B17" s="390">
        <v>39966</v>
      </c>
      <c r="C17" s="403">
        <v>1430</v>
      </c>
      <c r="D17" s="400">
        <v>325</v>
      </c>
      <c r="E17" s="454" t="s">
        <v>314</v>
      </c>
      <c r="F17" s="454" t="s">
        <v>314</v>
      </c>
      <c r="G17" s="454" t="s">
        <v>314</v>
      </c>
      <c r="H17" s="403">
        <v>17.399999999999999</v>
      </c>
      <c r="I17" s="403"/>
    </row>
    <row r="18" spans="1:10" s="191" customFormat="1" ht="15.75" customHeight="1" x14ac:dyDescent="0.2">
      <c r="A18" s="413"/>
      <c r="B18" s="390">
        <v>39966</v>
      </c>
      <c r="C18" s="391">
        <v>1430</v>
      </c>
      <c r="D18" s="400">
        <v>325</v>
      </c>
      <c r="E18" s="454" t="s">
        <v>314</v>
      </c>
      <c r="F18" s="454" t="s">
        <v>314</v>
      </c>
      <c r="G18" s="454" t="s">
        <v>314</v>
      </c>
      <c r="H18" s="403">
        <v>15.3</v>
      </c>
      <c r="I18" s="403"/>
    </row>
    <row r="19" spans="1:10" s="383" customFormat="1" ht="12" customHeight="1" x14ac:dyDescent="0.2">
      <c r="A19" s="413" t="s">
        <v>46</v>
      </c>
      <c r="B19" s="390">
        <v>40029</v>
      </c>
      <c r="C19" s="403">
        <v>1330</v>
      </c>
      <c r="D19" s="400">
        <v>469</v>
      </c>
      <c r="E19" s="454" t="s">
        <v>314</v>
      </c>
      <c r="F19" s="454" t="s">
        <v>314</v>
      </c>
      <c r="G19" s="454" t="s">
        <v>314</v>
      </c>
      <c r="H19" s="403">
        <v>1.8</v>
      </c>
      <c r="I19" s="403"/>
    </row>
    <row r="20" spans="1:10" s="383" customFormat="1" x14ac:dyDescent="0.2">
      <c r="A20" s="413" t="s">
        <v>98</v>
      </c>
      <c r="B20" s="390">
        <v>39678</v>
      </c>
      <c r="C20" s="391">
        <v>1335</v>
      </c>
      <c r="D20" s="400">
        <v>941.5</v>
      </c>
      <c r="E20" s="454" t="s">
        <v>314</v>
      </c>
      <c r="F20" s="454" t="s">
        <v>314</v>
      </c>
      <c r="G20" s="454" t="s">
        <v>314</v>
      </c>
      <c r="H20" s="403">
        <v>2.4</v>
      </c>
      <c r="I20" s="403"/>
    </row>
    <row r="21" spans="1:10" s="383" customFormat="1" x14ac:dyDescent="0.2">
      <c r="A21" s="413" t="s">
        <v>38</v>
      </c>
      <c r="B21" s="390">
        <v>39966</v>
      </c>
      <c r="C21" s="391">
        <v>1445</v>
      </c>
      <c r="D21" s="400">
        <v>738</v>
      </c>
      <c r="E21" s="454" t="s">
        <v>314</v>
      </c>
      <c r="F21" s="454" t="s">
        <v>314</v>
      </c>
      <c r="G21" s="454" t="s">
        <v>314</v>
      </c>
      <c r="H21" s="403">
        <v>3.9</v>
      </c>
      <c r="I21" s="403"/>
    </row>
    <row r="22" spans="1:10" s="191" customFormat="1" ht="14.25" customHeight="1" x14ac:dyDescent="0.2">
      <c r="A22" s="413" t="s">
        <v>100</v>
      </c>
      <c r="B22" s="390">
        <v>39969</v>
      </c>
      <c r="C22" s="391">
        <v>1300</v>
      </c>
      <c r="D22" s="400">
        <v>512</v>
      </c>
      <c r="E22" s="454" t="s">
        <v>314</v>
      </c>
      <c r="F22" s="454" t="s">
        <v>314</v>
      </c>
      <c r="G22" s="454" t="s">
        <v>314</v>
      </c>
      <c r="H22" s="403">
        <v>9.3000000000000007</v>
      </c>
      <c r="I22" s="403"/>
      <c r="J22" s="44"/>
    </row>
    <row r="23" spans="1:10" s="383" customFormat="1" ht="12" customHeight="1" x14ac:dyDescent="0.2">
      <c r="A23" s="413"/>
      <c r="B23" s="390">
        <v>40032</v>
      </c>
      <c r="C23" s="403">
        <v>1301</v>
      </c>
      <c r="D23" s="400">
        <v>545</v>
      </c>
      <c r="E23" s="454" t="s">
        <v>314</v>
      </c>
      <c r="F23" s="454" t="s">
        <v>314</v>
      </c>
      <c r="G23" s="454" t="s">
        <v>314</v>
      </c>
      <c r="H23" s="403">
        <v>6.9</v>
      </c>
      <c r="I23" s="403"/>
    </row>
    <row r="24" spans="1:10" s="383" customFormat="1" ht="12" customHeight="1" x14ac:dyDescent="0.2">
      <c r="A24" s="448"/>
      <c r="B24" s="390"/>
      <c r="C24" s="403"/>
      <c r="D24" s="400"/>
      <c r="E24" s="457"/>
      <c r="F24" s="457"/>
      <c r="G24" s="397" t="s">
        <v>316</v>
      </c>
      <c r="H24" s="447">
        <v>1.3</v>
      </c>
      <c r="I24" s="427"/>
    </row>
    <row r="25" spans="1:10" s="383" customFormat="1" ht="12" customHeight="1" x14ac:dyDescent="0.2">
      <c r="A25" s="448"/>
      <c r="B25" s="390"/>
      <c r="C25" s="403"/>
      <c r="D25" s="400"/>
      <c r="E25" s="457"/>
      <c r="F25" s="457"/>
      <c r="G25" s="397" t="s">
        <v>317</v>
      </c>
      <c r="H25" s="447">
        <v>3.1</v>
      </c>
      <c r="I25" s="427"/>
    </row>
    <row r="26" spans="1:10" s="191" customFormat="1" ht="12" customHeight="1" x14ac:dyDescent="0.2">
      <c r="A26" s="448"/>
      <c r="B26" s="403"/>
      <c r="C26" s="403"/>
      <c r="D26" s="404"/>
      <c r="E26" s="403"/>
      <c r="F26" s="403"/>
      <c r="G26" s="397" t="s">
        <v>318</v>
      </c>
      <c r="H26" s="369">
        <v>17.399999999999999</v>
      </c>
      <c r="I26" s="385"/>
    </row>
    <row r="27" spans="1:10" s="191" customFormat="1" ht="12.75" customHeight="1" x14ac:dyDescent="0.2">
      <c r="A27" s="458"/>
      <c r="B27" s="459"/>
      <c r="C27" s="459"/>
      <c r="D27" s="460"/>
      <c r="E27" s="459"/>
      <c r="F27" s="459"/>
      <c r="G27" s="459"/>
      <c r="H27" s="461"/>
      <c r="I27" s="461"/>
    </row>
    <row r="28" spans="1:10" s="191" customFormat="1" x14ac:dyDescent="0.2">
      <c r="A28" s="411"/>
      <c r="B28" s="282"/>
      <c r="C28" s="372"/>
      <c r="D28" s="372"/>
      <c r="E28" s="372"/>
      <c r="F28" s="372"/>
      <c r="G28" s="372"/>
      <c r="H28" s="372"/>
      <c r="I28" s="372"/>
    </row>
    <row r="29" spans="1:10" s="191" customFormat="1" x14ac:dyDescent="0.2">
      <c r="A29" s="739" t="s">
        <v>339</v>
      </c>
      <c r="B29" s="740"/>
      <c r="C29" s="740"/>
      <c r="D29" s="740"/>
      <c r="E29" s="740"/>
      <c r="F29" s="740"/>
      <c r="G29" s="740"/>
      <c r="H29" s="740"/>
      <c r="I29" s="740"/>
    </row>
    <row r="30" spans="1:10" s="191" customFormat="1" x14ac:dyDescent="0.2">
      <c r="A30" s="408"/>
      <c r="B30" s="640"/>
      <c r="C30" s="640"/>
      <c r="D30" s="641"/>
      <c r="E30" s="641"/>
      <c r="F30" s="641"/>
      <c r="G30" s="641"/>
      <c r="H30" s="641"/>
      <c r="I30" s="641"/>
    </row>
    <row r="31" spans="1:10" s="384" customFormat="1" ht="12.75" thickBot="1" x14ac:dyDescent="0.25">
      <c r="A31" s="412" t="s">
        <v>31</v>
      </c>
      <c r="B31" s="374"/>
      <c r="C31" s="374"/>
      <c r="D31" s="365" t="s">
        <v>18</v>
      </c>
      <c r="E31" s="366" t="s">
        <v>67</v>
      </c>
      <c r="F31" s="366" t="s">
        <v>68</v>
      </c>
      <c r="G31" s="367" t="s">
        <v>19</v>
      </c>
      <c r="H31" s="365" t="s">
        <v>160</v>
      </c>
      <c r="I31" s="366"/>
    </row>
    <row r="32" spans="1:10" s="384" customFormat="1" x14ac:dyDescent="0.2">
      <c r="A32" s="413" t="s">
        <v>98</v>
      </c>
      <c r="B32" s="390">
        <v>39678</v>
      </c>
      <c r="C32" s="391">
        <v>1330</v>
      </c>
      <c r="D32" s="400">
        <v>1019</v>
      </c>
      <c r="E32" s="400">
        <v>1002</v>
      </c>
      <c r="F32" s="400">
        <v>1035</v>
      </c>
      <c r="G32" s="391">
        <v>17</v>
      </c>
      <c r="H32" s="391">
        <v>3.3</v>
      </c>
      <c r="I32" s="385"/>
    </row>
    <row r="33" spans="1:9" s="384" customFormat="1" x14ac:dyDescent="0.2">
      <c r="A33" s="413" t="s">
        <v>98</v>
      </c>
      <c r="B33" s="390">
        <v>39678</v>
      </c>
      <c r="C33" s="391">
        <v>1335</v>
      </c>
      <c r="D33" s="400">
        <v>942</v>
      </c>
      <c r="E33" s="400">
        <v>912</v>
      </c>
      <c r="F33" s="400">
        <v>971</v>
      </c>
      <c r="G33" s="391">
        <v>30</v>
      </c>
      <c r="H33" s="391">
        <v>6.4</v>
      </c>
      <c r="I33" s="385"/>
    </row>
    <row r="34" spans="1:9" s="384" customFormat="1" x14ac:dyDescent="0.2">
      <c r="A34" s="413" t="s">
        <v>100</v>
      </c>
      <c r="B34" s="390">
        <v>39678</v>
      </c>
      <c r="C34" s="391">
        <v>1550</v>
      </c>
      <c r="D34" s="400">
        <v>522</v>
      </c>
      <c r="E34" s="391">
        <v>517</v>
      </c>
      <c r="F34" s="391">
        <v>526</v>
      </c>
      <c r="G34" s="391">
        <v>5</v>
      </c>
      <c r="H34" s="391">
        <v>1.9</v>
      </c>
      <c r="I34" s="385"/>
    </row>
    <row r="35" spans="1:9" s="384" customFormat="1" x14ac:dyDescent="0.2">
      <c r="A35" s="413" t="s">
        <v>100</v>
      </c>
      <c r="B35" s="390">
        <v>39678</v>
      </c>
      <c r="C35" s="391">
        <v>1600</v>
      </c>
      <c r="D35" s="400">
        <v>550</v>
      </c>
      <c r="E35" s="391">
        <v>565</v>
      </c>
      <c r="F35" s="391">
        <v>534</v>
      </c>
      <c r="G35" s="391">
        <v>16</v>
      </c>
      <c r="H35" s="391">
        <v>5.8</v>
      </c>
      <c r="I35" s="385"/>
    </row>
    <row r="36" spans="1:9" s="384" customFormat="1" ht="12" customHeight="1" x14ac:dyDescent="0.2">
      <c r="A36" s="728" t="s">
        <v>340</v>
      </c>
      <c r="B36" s="738"/>
      <c r="C36" s="738"/>
      <c r="D36" s="738"/>
      <c r="E36" s="738"/>
      <c r="F36" s="738"/>
      <c r="G36" s="738"/>
      <c r="H36" s="738"/>
      <c r="I36" s="738"/>
    </row>
    <row r="37" spans="1:9" s="639" customFormat="1" ht="12" customHeight="1" x14ac:dyDescent="0.2">
      <c r="A37" s="614"/>
      <c r="B37" s="281"/>
      <c r="C37" s="281"/>
      <c r="D37" s="281"/>
      <c r="E37" s="281"/>
      <c r="F37" s="281"/>
      <c r="G37" s="281"/>
      <c r="H37" s="281"/>
      <c r="I37" s="281"/>
    </row>
    <row r="38" spans="1:9" s="384" customFormat="1" ht="12.75" thickBot="1" x14ac:dyDescent="0.25">
      <c r="A38" s="428" t="s">
        <v>31</v>
      </c>
      <c r="B38" s="417"/>
      <c r="C38" s="280"/>
      <c r="D38" s="365" t="s">
        <v>18</v>
      </c>
      <c r="E38" s="366" t="s">
        <v>67</v>
      </c>
      <c r="F38" s="366" t="s">
        <v>68</v>
      </c>
      <c r="G38" s="367" t="s">
        <v>19</v>
      </c>
      <c r="H38" s="365" t="s">
        <v>160</v>
      </c>
      <c r="I38" s="418"/>
    </row>
    <row r="39" spans="1:9" s="384" customFormat="1" ht="12.75" customHeight="1" x14ac:dyDescent="0.2">
      <c r="A39" s="416" t="s">
        <v>98</v>
      </c>
      <c r="B39" s="417">
        <v>39678</v>
      </c>
      <c r="C39" s="280">
        <v>1330</v>
      </c>
      <c r="D39" s="435">
        <v>981</v>
      </c>
      <c r="E39" s="435">
        <v>1019</v>
      </c>
      <c r="F39" s="418">
        <v>942</v>
      </c>
      <c r="G39" s="280">
        <v>39</v>
      </c>
      <c r="H39" s="429">
        <v>8</v>
      </c>
      <c r="I39" s="429"/>
    </row>
    <row r="40" spans="1:9" s="384" customFormat="1" ht="12.75" customHeight="1" x14ac:dyDescent="0.2">
      <c r="A40" s="422" t="s">
        <v>100</v>
      </c>
      <c r="B40" s="423">
        <v>39678</v>
      </c>
      <c r="C40" s="403">
        <v>1550</v>
      </c>
      <c r="D40" s="437">
        <v>536</v>
      </c>
      <c r="E40" s="400">
        <v>522</v>
      </c>
      <c r="F40" s="424">
        <v>550</v>
      </c>
      <c r="G40" s="403">
        <v>14</v>
      </c>
      <c r="H40" s="403">
        <v>5.2</v>
      </c>
      <c r="I40" s="427"/>
    </row>
    <row r="41" spans="1:9" s="37" customFormat="1" x14ac:dyDescent="0.2">
      <c r="A41" s="422"/>
      <c r="B41" s="423"/>
      <c r="C41" s="403"/>
      <c r="D41" s="437"/>
      <c r="E41" s="400"/>
      <c r="F41" s="424"/>
      <c r="G41" s="424"/>
      <c r="H41" s="427"/>
      <c r="I41" s="427"/>
    </row>
    <row r="42" spans="1:9" s="383" customFormat="1" x14ac:dyDescent="0.2">
      <c r="A42" s="413"/>
      <c r="B42" s="390"/>
      <c r="C42" s="391"/>
      <c r="D42" s="387"/>
      <c r="E42" s="386"/>
      <c r="F42" s="386"/>
      <c r="G42" s="387"/>
      <c r="H42" s="385"/>
      <c r="I42" s="385"/>
    </row>
    <row r="43" spans="1:9" s="383" customFormat="1" x14ac:dyDescent="0.2">
      <c r="A43" s="728" t="s">
        <v>341</v>
      </c>
      <c r="B43" s="729"/>
      <c r="C43" s="729"/>
      <c r="D43" s="729"/>
      <c r="E43" s="729"/>
      <c r="F43" s="729"/>
      <c r="G43" s="729"/>
      <c r="H43" s="729"/>
      <c r="I43" s="729"/>
    </row>
    <row r="44" spans="1:9" s="383" customFormat="1" x14ac:dyDescent="0.2">
      <c r="A44" s="614"/>
      <c r="B44" s="628"/>
      <c r="C44" s="628"/>
      <c r="D44" s="628"/>
      <c r="E44" s="628"/>
      <c r="F44" s="628"/>
      <c r="G44" s="628"/>
      <c r="H44" s="628"/>
      <c r="I44" s="628"/>
    </row>
    <row r="45" spans="1:9" s="383" customFormat="1" ht="12.75" thickBot="1" x14ac:dyDescent="0.25">
      <c r="A45" s="428" t="s">
        <v>27</v>
      </c>
      <c r="B45" s="440"/>
      <c r="C45" s="372"/>
      <c r="D45" s="365" t="s">
        <v>18</v>
      </c>
      <c r="E45" s="366" t="s">
        <v>67</v>
      </c>
      <c r="F45" s="366" t="s">
        <v>68</v>
      </c>
      <c r="G45" s="367" t="s">
        <v>19</v>
      </c>
      <c r="H45" s="365" t="s">
        <v>160</v>
      </c>
      <c r="I45" s="334"/>
    </row>
    <row r="46" spans="1:9" s="383" customFormat="1" x14ac:dyDescent="0.2">
      <c r="A46" s="413" t="s">
        <v>0</v>
      </c>
      <c r="B46" s="390">
        <v>39968</v>
      </c>
      <c r="C46" s="391" t="s">
        <v>83</v>
      </c>
      <c r="D46" s="400">
        <v>82</v>
      </c>
      <c r="E46" s="400">
        <v>105</v>
      </c>
      <c r="F46" s="400">
        <v>59</v>
      </c>
      <c r="G46" s="391">
        <v>23</v>
      </c>
      <c r="H46" s="391">
        <v>56.1</v>
      </c>
      <c r="I46" s="385"/>
    </row>
    <row r="47" spans="1:9" s="383" customFormat="1" x14ac:dyDescent="0.2">
      <c r="A47" s="413"/>
      <c r="B47" s="390">
        <v>40031</v>
      </c>
      <c r="C47" s="391" t="s">
        <v>85</v>
      </c>
      <c r="D47" s="400">
        <v>66</v>
      </c>
      <c r="E47" s="400">
        <v>48</v>
      </c>
      <c r="F47" s="400">
        <v>84</v>
      </c>
      <c r="G47" s="391">
        <v>18</v>
      </c>
      <c r="H47" s="391">
        <v>54.5</v>
      </c>
      <c r="I47" s="385"/>
    </row>
    <row r="48" spans="1:9" s="383" customFormat="1" ht="19.5" customHeight="1" x14ac:dyDescent="0.2">
      <c r="A48" s="413" t="s">
        <v>97</v>
      </c>
      <c r="B48" s="390">
        <v>39967</v>
      </c>
      <c r="C48" s="391" t="s">
        <v>81</v>
      </c>
      <c r="D48" s="400">
        <v>707</v>
      </c>
      <c r="E48" s="400">
        <v>722</v>
      </c>
      <c r="F48" s="400">
        <v>692</v>
      </c>
      <c r="G48" s="391">
        <v>15</v>
      </c>
      <c r="H48" s="391">
        <v>4.2</v>
      </c>
      <c r="I48" s="385"/>
    </row>
    <row r="49" spans="1:9" s="383" customFormat="1" x14ac:dyDescent="0.2">
      <c r="A49" s="413"/>
      <c r="B49" s="390">
        <v>40030</v>
      </c>
      <c r="C49" s="391" t="s">
        <v>76</v>
      </c>
      <c r="D49" s="400">
        <v>631</v>
      </c>
      <c r="E49" s="400">
        <v>608</v>
      </c>
      <c r="F49" s="400">
        <v>653</v>
      </c>
      <c r="G49" s="391">
        <v>23</v>
      </c>
      <c r="H49" s="391">
        <v>7.3</v>
      </c>
      <c r="I49" s="385"/>
    </row>
    <row r="50" spans="1:9" s="383" customFormat="1" x14ac:dyDescent="0.2">
      <c r="A50" s="413" t="s">
        <v>95</v>
      </c>
      <c r="B50" s="390">
        <v>39965</v>
      </c>
      <c r="C50" s="391" t="s">
        <v>83</v>
      </c>
      <c r="D50" s="400">
        <v>609</v>
      </c>
      <c r="E50" s="400">
        <v>617</v>
      </c>
      <c r="F50" s="400">
        <v>600</v>
      </c>
      <c r="G50" s="391">
        <v>9</v>
      </c>
      <c r="H50" s="385">
        <v>3</v>
      </c>
      <c r="I50" s="385"/>
    </row>
    <row r="51" spans="1:9" s="383" customFormat="1" x14ac:dyDescent="0.2">
      <c r="A51" s="413"/>
      <c r="B51" s="390">
        <v>40028</v>
      </c>
      <c r="C51" s="391" t="s">
        <v>84</v>
      </c>
      <c r="D51" s="400">
        <v>667</v>
      </c>
      <c r="E51" s="400">
        <v>638</v>
      </c>
      <c r="F51" s="400">
        <v>695</v>
      </c>
      <c r="G51" s="391">
        <v>29</v>
      </c>
      <c r="H51" s="391">
        <v>8.6999999999999993</v>
      </c>
      <c r="I51" s="385"/>
    </row>
    <row r="52" spans="1:9" s="383" customFormat="1" x14ac:dyDescent="0.2">
      <c r="A52" s="413" t="s">
        <v>96</v>
      </c>
      <c r="B52" s="390">
        <v>39965</v>
      </c>
      <c r="C52" s="391" t="s">
        <v>79</v>
      </c>
      <c r="D52" s="400">
        <v>528</v>
      </c>
      <c r="E52" s="400">
        <v>526</v>
      </c>
      <c r="F52" s="400">
        <v>529</v>
      </c>
      <c r="G52" s="391">
        <v>2</v>
      </c>
      <c r="H52" s="391">
        <v>0.8</v>
      </c>
      <c r="I52" s="385"/>
    </row>
    <row r="53" spans="1:9" s="383" customFormat="1" x14ac:dyDescent="0.2">
      <c r="A53" s="413"/>
      <c r="B53" s="390">
        <v>40028</v>
      </c>
      <c r="C53" s="391" t="s">
        <v>80</v>
      </c>
      <c r="D53" s="400">
        <v>519</v>
      </c>
      <c r="E53" s="400">
        <v>505</v>
      </c>
      <c r="F53" s="400">
        <v>532</v>
      </c>
      <c r="G53" s="391">
        <v>14</v>
      </c>
      <c r="H53" s="391">
        <v>5.4</v>
      </c>
      <c r="I53" s="385"/>
    </row>
    <row r="54" spans="1:9" s="383" customFormat="1" x14ac:dyDescent="0.2">
      <c r="A54" s="413" t="s">
        <v>54</v>
      </c>
      <c r="B54" s="390">
        <v>39968</v>
      </c>
      <c r="C54" s="391" t="s">
        <v>73</v>
      </c>
      <c r="D54" s="400">
        <v>39</v>
      </c>
      <c r="E54" s="400">
        <v>40</v>
      </c>
      <c r="F54" s="400">
        <v>37</v>
      </c>
      <c r="G54" s="391">
        <v>2</v>
      </c>
      <c r="H54" s="391">
        <v>10.3</v>
      </c>
      <c r="I54" s="385"/>
    </row>
    <row r="55" spans="1:9" s="383" customFormat="1" x14ac:dyDescent="0.2">
      <c r="A55" s="413"/>
      <c r="B55" s="390">
        <v>40031</v>
      </c>
      <c r="C55" s="391" t="s">
        <v>74</v>
      </c>
      <c r="D55" s="400">
        <v>52</v>
      </c>
      <c r="E55" s="400">
        <v>49</v>
      </c>
      <c r="F55" s="400">
        <v>55</v>
      </c>
      <c r="G55" s="391">
        <v>3</v>
      </c>
      <c r="H55" s="391">
        <v>11.5</v>
      </c>
      <c r="I55" s="385"/>
    </row>
    <row r="56" spans="1:9" s="383" customFormat="1" ht="14.25" customHeight="1" x14ac:dyDescent="0.2">
      <c r="A56" s="413" t="s">
        <v>55</v>
      </c>
      <c r="B56" s="390">
        <v>40031</v>
      </c>
      <c r="C56" s="391" t="s">
        <v>75</v>
      </c>
      <c r="D56" s="400">
        <v>93</v>
      </c>
      <c r="E56" s="400">
        <v>91</v>
      </c>
      <c r="F56" s="400">
        <v>94</v>
      </c>
      <c r="G56" s="391">
        <v>2</v>
      </c>
      <c r="H56" s="391">
        <v>4.3</v>
      </c>
      <c r="I56" s="385"/>
    </row>
    <row r="57" spans="1:9" s="392" customFormat="1" ht="12" customHeight="1" x14ac:dyDescent="0.2">
      <c r="A57" s="413" t="s">
        <v>52</v>
      </c>
      <c r="B57" s="390">
        <v>39968</v>
      </c>
      <c r="C57" s="391" t="s">
        <v>76</v>
      </c>
      <c r="D57" s="400">
        <v>677</v>
      </c>
      <c r="E57" s="400">
        <v>679</v>
      </c>
      <c r="F57" s="400">
        <v>674</v>
      </c>
      <c r="G57" s="391">
        <v>3</v>
      </c>
      <c r="H57" s="391">
        <v>0.9</v>
      </c>
      <c r="I57" s="385"/>
    </row>
    <row r="58" spans="1:9" s="392" customFormat="1" x14ac:dyDescent="0.2">
      <c r="A58" s="413"/>
      <c r="B58" s="390">
        <v>40031</v>
      </c>
      <c r="C58" s="391" t="s">
        <v>77</v>
      </c>
      <c r="D58" s="400">
        <v>696</v>
      </c>
      <c r="E58" s="400">
        <v>669</v>
      </c>
      <c r="F58" s="400">
        <v>722</v>
      </c>
      <c r="G58" s="391">
        <v>27</v>
      </c>
      <c r="H58" s="391">
        <v>7.8</v>
      </c>
      <c r="I58" s="385"/>
    </row>
    <row r="59" spans="1:9" s="383" customFormat="1" x14ac:dyDescent="0.2">
      <c r="A59" s="413" t="s">
        <v>56</v>
      </c>
      <c r="B59" s="390">
        <v>39968</v>
      </c>
      <c r="C59" s="391" t="s">
        <v>78</v>
      </c>
      <c r="D59" s="400">
        <v>684</v>
      </c>
      <c r="E59" s="400">
        <v>733</v>
      </c>
      <c r="F59" s="400">
        <v>634</v>
      </c>
      <c r="G59" s="391">
        <v>50</v>
      </c>
      <c r="H59" s="391">
        <v>14.6</v>
      </c>
      <c r="I59" s="385"/>
    </row>
    <row r="60" spans="1:9" s="383" customFormat="1" x14ac:dyDescent="0.2">
      <c r="A60" s="413"/>
      <c r="B60" s="390">
        <v>40031</v>
      </c>
      <c r="C60" s="391" t="s">
        <v>79</v>
      </c>
      <c r="D60" s="400">
        <v>652</v>
      </c>
      <c r="E60" s="400">
        <v>661</v>
      </c>
      <c r="F60" s="400">
        <v>642</v>
      </c>
      <c r="G60" s="391">
        <v>10</v>
      </c>
      <c r="H60" s="391">
        <v>3.1</v>
      </c>
      <c r="I60" s="385"/>
    </row>
    <row r="61" spans="1:9" s="383" customFormat="1" x14ac:dyDescent="0.2">
      <c r="A61" s="413" t="s">
        <v>57</v>
      </c>
      <c r="B61" s="390">
        <v>39968</v>
      </c>
      <c r="C61" s="391" t="s">
        <v>82</v>
      </c>
      <c r="D61" s="400">
        <v>626</v>
      </c>
      <c r="E61" s="400">
        <v>669</v>
      </c>
      <c r="F61" s="400">
        <v>583</v>
      </c>
      <c r="G61" s="391">
        <v>43</v>
      </c>
      <c r="H61" s="391">
        <v>13.7</v>
      </c>
      <c r="I61" s="385"/>
    </row>
    <row r="62" spans="1:9" s="395" customFormat="1" x14ac:dyDescent="0.2">
      <c r="A62" s="413"/>
      <c r="B62" s="390">
        <v>40031</v>
      </c>
      <c r="C62" s="391" t="s">
        <v>80</v>
      </c>
      <c r="D62" s="400">
        <v>636</v>
      </c>
      <c r="E62" s="400">
        <v>751</v>
      </c>
      <c r="F62" s="400">
        <v>521</v>
      </c>
      <c r="G62" s="391">
        <v>115</v>
      </c>
      <c r="H62" s="391">
        <v>36.200000000000003</v>
      </c>
      <c r="I62" s="385"/>
    </row>
    <row r="63" spans="1:9" s="383" customFormat="1" ht="11.25" customHeight="1" x14ac:dyDescent="0.2">
      <c r="A63" s="413" t="s">
        <v>59</v>
      </c>
      <c r="B63" s="390">
        <v>39968</v>
      </c>
      <c r="C63" s="391" t="s">
        <v>79</v>
      </c>
      <c r="D63" s="400">
        <v>469</v>
      </c>
      <c r="E63" s="400">
        <v>469</v>
      </c>
      <c r="F63" s="400">
        <v>468</v>
      </c>
      <c r="G63" s="391">
        <v>1</v>
      </c>
      <c r="H63" s="391">
        <v>0.4</v>
      </c>
      <c r="I63" s="385"/>
    </row>
    <row r="64" spans="1:9" s="383" customFormat="1" x14ac:dyDescent="0.2">
      <c r="A64" s="413"/>
      <c r="B64" s="390">
        <v>40031</v>
      </c>
      <c r="C64" s="391" t="s">
        <v>78</v>
      </c>
      <c r="D64" s="400">
        <v>270</v>
      </c>
      <c r="E64" s="400">
        <v>272</v>
      </c>
      <c r="F64" s="400">
        <v>267</v>
      </c>
      <c r="G64" s="391">
        <v>3</v>
      </c>
      <c r="H64" s="391">
        <v>2.2000000000000002</v>
      </c>
      <c r="I64" s="385"/>
    </row>
    <row r="65" spans="1:9" s="383" customFormat="1" x14ac:dyDescent="0.2">
      <c r="A65" s="413"/>
      <c r="B65" s="390"/>
      <c r="C65" s="391"/>
      <c r="D65" s="400"/>
      <c r="E65" s="400"/>
      <c r="F65" s="400"/>
      <c r="G65" s="400"/>
      <c r="H65" s="385"/>
      <c r="I65" s="385"/>
    </row>
    <row r="66" spans="1:9" s="383" customFormat="1" ht="12.75" thickBot="1" x14ac:dyDescent="0.25">
      <c r="A66" s="412" t="s">
        <v>31</v>
      </c>
      <c r="B66" s="392"/>
      <c r="C66" s="392"/>
      <c r="D66" s="365" t="s">
        <v>18</v>
      </c>
      <c r="E66" s="366" t="s">
        <v>67</v>
      </c>
      <c r="F66" s="366" t="s">
        <v>68</v>
      </c>
      <c r="G66" s="367" t="s">
        <v>19</v>
      </c>
      <c r="H66" s="365" t="s">
        <v>160</v>
      </c>
      <c r="I66" s="375"/>
    </row>
    <row r="67" spans="1:9" s="383" customFormat="1" ht="12" customHeight="1" x14ac:dyDescent="0.2">
      <c r="A67" s="413" t="s">
        <v>38</v>
      </c>
      <c r="B67" s="390">
        <v>39966</v>
      </c>
      <c r="C67" s="391" t="s">
        <v>86</v>
      </c>
      <c r="D67" s="400">
        <v>763</v>
      </c>
      <c r="E67" s="400">
        <v>738</v>
      </c>
      <c r="F67" s="400">
        <v>788</v>
      </c>
      <c r="G67" s="391">
        <v>25</v>
      </c>
      <c r="H67" s="391">
        <v>6.6</v>
      </c>
      <c r="I67" s="385"/>
    </row>
    <row r="68" spans="1:9" s="383" customFormat="1" ht="15.75" customHeight="1" x14ac:dyDescent="0.2">
      <c r="A68" s="413" t="s">
        <v>42</v>
      </c>
      <c r="B68" s="390">
        <v>39966</v>
      </c>
      <c r="C68" s="391" t="s">
        <v>81</v>
      </c>
      <c r="D68" s="400">
        <v>466</v>
      </c>
      <c r="E68" s="400">
        <v>325</v>
      </c>
      <c r="F68" s="400">
        <v>606</v>
      </c>
      <c r="G68" s="391">
        <v>141</v>
      </c>
      <c r="H68" s="391">
        <v>60.5</v>
      </c>
      <c r="I68" s="385"/>
    </row>
    <row r="69" spans="1:9" s="191" customFormat="1" x14ac:dyDescent="0.2">
      <c r="A69" s="413"/>
      <c r="B69" s="390">
        <v>40029</v>
      </c>
      <c r="C69" s="391" t="s">
        <v>82</v>
      </c>
      <c r="D69" s="400">
        <v>435</v>
      </c>
      <c r="E69" s="400">
        <v>418</v>
      </c>
      <c r="F69" s="400">
        <v>451</v>
      </c>
      <c r="G69" s="391">
        <v>17</v>
      </c>
      <c r="H69" s="391">
        <v>7.8</v>
      </c>
      <c r="I69" s="385"/>
    </row>
    <row r="70" spans="1:9" s="191" customFormat="1" x14ac:dyDescent="0.2">
      <c r="A70" s="413" t="s">
        <v>43</v>
      </c>
      <c r="B70" s="390">
        <v>39968</v>
      </c>
      <c r="C70" s="391" t="s">
        <v>85</v>
      </c>
      <c r="D70" s="400">
        <v>229</v>
      </c>
      <c r="E70" s="400">
        <v>244</v>
      </c>
      <c r="F70" s="400">
        <v>214</v>
      </c>
      <c r="G70" s="391">
        <v>15</v>
      </c>
      <c r="H70" s="391">
        <v>13.1</v>
      </c>
      <c r="I70" s="385"/>
    </row>
    <row r="71" spans="1:9" s="191" customFormat="1" x14ac:dyDescent="0.2">
      <c r="A71" s="413"/>
      <c r="B71" s="390">
        <v>40031</v>
      </c>
      <c r="C71" s="391" t="s">
        <v>87</v>
      </c>
      <c r="D71" s="400">
        <v>399</v>
      </c>
      <c r="E71" s="400">
        <v>389</v>
      </c>
      <c r="F71" s="400">
        <v>409</v>
      </c>
      <c r="G71" s="391">
        <v>10</v>
      </c>
      <c r="H71" s="385">
        <v>5</v>
      </c>
      <c r="I71" s="385"/>
    </row>
    <row r="72" spans="1:9" s="191" customFormat="1" ht="12" customHeight="1" x14ac:dyDescent="0.2">
      <c r="A72" s="413" t="s">
        <v>44</v>
      </c>
      <c r="B72" s="390">
        <v>39966</v>
      </c>
      <c r="C72" s="391" t="s">
        <v>76</v>
      </c>
      <c r="D72" s="400">
        <v>743</v>
      </c>
      <c r="E72" s="400">
        <v>764</v>
      </c>
      <c r="F72" s="400">
        <v>722</v>
      </c>
      <c r="G72" s="391">
        <v>21</v>
      </c>
      <c r="H72" s="391">
        <v>5.7</v>
      </c>
      <c r="I72" s="385"/>
    </row>
    <row r="73" spans="1:9" s="191" customFormat="1" x14ac:dyDescent="0.2">
      <c r="A73" s="413"/>
      <c r="B73" s="390">
        <v>40029</v>
      </c>
      <c r="C73" s="391" t="s">
        <v>88</v>
      </c>
      <c r="D73" s="400">
        <v>727</v>
      </c>
      <c r="E73" s="400">
        <v>758</v>
      </c>
      <c r="F73" s="400">
        <v>696</v>
      </c>
      <c r="G73" s="391">
        <v>31</v>
      </c>
      <c r="H73" s="391">
        <v>8.5</v>
      </c>
      <c r="I73" s="385"/>
    </row>
    <row r="74" spans="1:9" s="383" customFormat="1" x14ac:dyDescent="0.2">
      <c r="A74" s="413" t="s">
        <v>46</v>
      </c>
      <c r="B74" s="390">
        <v>39966</v>
      </c>
      <c r="C74" s="391" t="s">
        <v>85</v>
      </c>
      <c r="D74" s="400">
        <v>576</v>
      </c>
      <c r="E74" s="400">
        <v>600</v>
      </c>
      <c r="F74" s="400">
        <v>552</v>
      </c>
      <c r="G74" s="391">
        <v>24</v>
      </c>
      <c r="H74" s="391">
        <v>8.3000000000000007</v>
      </c>
      <c r="I74" s="385"/>
    </row>
    <row r="75" spans="1:9" s="383" customFormat="1" ht="13.5" customHeight="1" x14ac:dyDescent="0.2">
      <c r="A75" s="413"/>
      <c r="B75" s="390">
        <v>40029</v>
      </c>
      <c r="C75" s="391" t="s">
        <v>89</v>
      </c>
      <c r="D75" s="400">
        <v>419</v>
      </c>
      <c r="E75" s="400">
        <v>469</v>
      </c>
      <c r="F75" s="400">
        <v>368</v>
      </c>
      <c r="G75" s="391">
        <v>51</v>
      </c>
      <c r="H75" s="391">
        <v>24.3</v>
      </c>
      <c r="I75" s="385"/>
    </row>
    <row r="76" spans="1:9" s="383" customFormat="1" ht="13.5" customHeight="1" x14ac:dyDescent="0.2">
      <c r="A76" s="413" t="s">
        <v>98</v>
      </c>
      <c r="B76" s="390">
        <v>39969</v>
      </c>
      <c r="C76" s="392"/>
      <c r="D76" s="400">
        <v>836</v>
      </c>
      <c r="E76" s="400">
        <v>899</v>
      </c>
      <c r="F76" s="400">
        <v>772</v>
      </c>
      <c r="G76" s="391">
        <v>64</v>
      </c>
      <c r="H76" s="391">
        <v>15.3</v>
      </c>
      <c r="I76" s="385"/>
    </row>
    <row r="77" spans="1:9" s="383" customFormat="1" x14ac:dyDescent="0.2">
      <c r="A77" s="413"/>
      <c r="B77" s="390">
        <v>40032</v>
      </c>
      <c r="C77" s="391" t="s">
        <v>90</v>
      </c>
      <c r="D77" s="400">
        <v>903</v>
      </c>
      <c r="E77" s="400">
        <v>799</v>
      </c>
      <c r="F77" s="400">
        <v>1006</v>
      </c>
      <c r="G77" s="391">
        <v>104</v>
      </c>
      <c r="H77" s="391">
        <v>23</v>
      </c>
      <c r="I77" s="385"/>
    </row>
    <row r="78" spans="1:9" s="383" customFormat="1" x14ac:dyDescent="0.2">
      <c r="A78" s="413" t="s">
        <v>47</v>
      </c>
      <c r="B78" s="390">
        <v>39966</v>
      </c>
      <c r="C78" s="391" t="s">
        <v>88</v>
      </c>
      <c r="D78" s="400">
        <v>855</v>
      </c>
      <c r="E78" s="400">
        <v>824</v>
      </c>
      <c r="F78" s="400">
        <v>886</v>
      </c>
      <c r="G78" s="391">
        <v>31</v>
      </c>
      <c r="H78" s="391">
        <v>7.3</v>
      </c>
      <c r="I78" s="385"/>
    </row>
    <row r="79" spans="1:9" s="383" customFormat="1" x14ac:dyDescent="0.2">
      <c r="A79" s="413"/>
      <c r="B79" s="390">
        <v>40029</v>
      </c>
      <c r="C79" s="391" t="s">
        <v>79</v>
      </c>
      <c r="D79" s="400">
        <v>840</v>
      </c>
      <c r="E79" s="400">
        <v>883</v>
      </c>
      <c r="F79" s="400">
        <v>796</v>
      </c>
      <c r="G79" s="391">
        <v>44</v>
      </c>
      <c r="H79" s="391">
        <v>10.5</v>
      </c>
      <c r="I79" s="385"/>
    </row>
    <row r="80" spans="1:9" s="383" customFormat="1" x14ac:dyDescent="0.2">
      <c r="A80" s="413" t="s">
        <v>99</v>
      </c>
      <c r="B80" s="390">
        <v>39966</v>
      </c>
      <c r="C80" s="391" t="s">
        <v>79</v>
      </c>
      <c r="D80" s="400">
        <v>606</v>
      </c>
      <c r="E80" s="400">
        <v>650</v>
      </c>
      <c r="F80" s="400">
        <v>562</v>
      </c>
      <c r="G80" s="391">
        <v>44</v>
      </c>
      <c r="H80" s="391">
        <v>14.5</v>
      </c>
      <c r="I80" s="385"/>
    </row>
    <row r="81" spans="1:9" s="383" customFormat="1" x14ac:dyDescent="0.2">
      <c r="A81" s="413"/>
      <c r="B81" s="390">
        <v>40029</v>
      </c>
      <c r="C81" s="391" t="s">
        <v>77</v>
      </c>
      <c r="D81" s="400">
        <v>842</v>
      </c>
      <c r="E81" s="400">
        <v>770</v>
      </c>
      <c r="F81" s="400">
        <v>913</v>
      </c>
      <c r="G81" s="391">
        <v>72</v>
      </c>
      <c r="H81" s="391">
        <v>17.100000000000001</v>
      </c>
      <c r="I81" s="385"/>
    </row>
    <row r="82" spans="1:9" s="383" customFormat="1" x14ac:dyDescent="0.2">
      <c r="A82" s="413" t="s">
        <v>49</v>
      </c>
      <c r="B82" s="390">
        <v>39967</v>
      </c>
      <c r="C82" s="391" t="s">
        <v>79</v>
      </c>
      <c r="D82" s="400">
        <v>639</v>
      </c>
      <c r="E82" s="400">
        <v>683</v>
      </c>
      <c r="F82" s="400">
        <v>594</v>
      </c>
      <c r="G82" s="391">
        <v>45</v>
      </c>
      <c r="H82" s="391">
        <v>14.1</v>
      </c>
      <c r="I82" s="385"/>
    </row>
    <row r="83" spans="1:9" s="383" customFormat="1" x14ac:dyDescent="0.2">
      <c r="A83" s="413"/>
      <c r="B83" s="390">
        <v>40030</v>
      </c>
      <c r="C83" s="391" t="s">
        <v>74</v>
      </c>
      <c r="D83" s="400">
        <v>693</v>
      </c>
      <c r="E83" s="400">
        <v>625</v>
      </c>
      <c r="F83" s="400">
        <v>761</v>
      </c>
      <c r="G83" s="391">
        <v>68</v>
      </c>
      <c r="H83" s="391">
        <v>19.600000000000001</v>
      </c>
      <c r="I83" s="385"/>
    </row>
    <row r="84" spans="1:9" s="383" customFormat="1" x14ac:dyDescent="0.2">
      <c r="A84" s="413" t="s">
        <v>50</v>
      </c>
      <c r="B84" s="390">
        <v>39966</v>
      </c>
      <c r="C84" s="391" t="s">
        <v>77</v>
      </c>
      <c r="D84" s="400">
        <v>1519</v>
      </c>
      <c r="E84" s="400">
        <v>2420</v>
      </c>
      <c r="F84" s="400">
        <v>618</v>
      </c>
      <c r="G84" s="391">
        <v>901</v>
      </c>
      <c r="H84" s="391">
        <v>118.6</v>
      </c>
      <c r="I84" s="385"/>
    </row>
    <row r="85" spans="1:9" s="383" customFormat="1" x14ac:dyDescent="0.2">
      <c r="A85" s="413"/>
      <c r="B85" s="390">
        <v>40029</v>
      </c>
      <c r="C85" s="391" t="s">
        <v>80</v>
      </c>
      <c r="D85" s="400">
        <v>1290</v>
      </c>
      <c r="E85" s="400">
        <v>1170</v>
      </c>
      <c r="F85" s="400">
        <v>1410</v>
      </c>
      <c r="G85" s="391">
        <v>120</v>
      </c>
      <c r="H85" s="391">
        <v>18.600000000000001</v>
      </c>
      <c r="I85" s="385"/>
    </row>
    <row r="86" spans="1:9" s="191" customFormat="1" x14ac:dyDescent="0.2">
      <c r="A86" s="413" t="s">
        <v>100</v>
      </c>
      <c r="B86" s="390">
        <v>39969</v>
      </c>
      <c r="C86" s="391" t="s">
        <v>91</v>
      </c>
      <c r="D86" s="400">
        <v>486</v>
      </c>
      <c r="E86" s="400">
        <v>512</v>
      </c>
      <c r="F86" s="400">
        <v>459</v>
      </c>
      <c r="G86" s="391">
        <v>27</v>
      </c>
      <c r="H86" s="391">
        <v>11.1</v>
      </c>
      <c r="I86" s="385"/>
    </row>
    <row r="87" spans="1:9" s="191" customFormat="1" x14ac:dyDescent="0.2">
      <c r="A87" s="413"/>
      <c r="B87" s="390">
        <v>40032</v>
      </c>
      <c r="C87" s="391" t="s">
        <v>91</v>
      </c>
      <c r="D87" s="400">
        <v>644</v>
      </c>
      <c r="E87" s="400">
        <v>743</v>
      </c>
      <c r="F87" s="400">
        <v>545</v>
      </c>
      <c r="G87" s="391">
        <v>99</v>
      </c>
      <c r="H87" s="391">
        <v>30.7</v>
      </c>
      <c r="I87" s="385"/>
    </row>
    <row r="88" spans="1:9" s="191" customFormat="1" x14ac:dyDescent="0.2">
      <c r="A88" s="442"/>
      <c r="B88" s="443"/>
      <c r="C88" s="444"/>
      <c r="D88" s="444"/>
      <c r="E88" s="444"/>
      <c r="F88" s="444"/>
      <c r="G88" s="444"/>
      <c r="H88" s="385"/>
      <c r="I88" s="385"/>
    </row>
    <row r="89" spans="1:9" s="383" customFormat="1" x14ac:dyDescent="0.2">
      <c r="A89" s="446" t="s">
        <v>66</v>
      </c>
      <c r="B89" s="401"/>
      <c r="C89" s="392"/>
      <c r="D89" s="392"/>
      <c r="E89" s="392"/>
      <c r="F89" s="392"/>
      <c r="G89" s="397" t="s">
        <v>316</v>
      </c>
      <c r="H89" s="447">
        <v>0.4</v>
      </c>
      <c r="I89" s="427"/>
    </row>
    <row r="90" spans="1:9" s="383" customFormat="1" x14ac:dyDescent="0.2">
      <c r="A90" s="446" t="s">
        <v>66</v>
      </c>
      <c r="B90" s="401"/>
      <c r="C90" s="392"/>
      <c r="D90" s="392"/>
      <c r="E90" s="392"/>
      <c r="F90" s="392"/>
      <c r="G90" s="397" t="s">
        <v>317</v>
      </c>
      <c r="H90" s="447">
        <v>10.4</v>
      </c>
      <c r="I90" s="427"/>
    </row>
    <row r="91" spans="1:9" s="383" customFormat="1" x14ac:dyDescent="0.2">
      <c r="A91" s="615" t="s">
        <v>66</v>
      </c>
      <c r="B91" s="616"/>
      <c r="C91" s="462"/>
      <c r="D91" s="462"/>
      <c r="E91" s="462"/>
      <c r="F91" s="462"/>
      <c r="G91" s="499" t="s">
        <v>318</v>
      </c>
      <c r="H91" s="617">
        <v>118.6</v>
      </c>
      <c r="I91" s="385"/>
    </row>
    <row r="92" spans="1:9" s="383" customFormat="1" x14ac:dyDescent="0.2">
      <c r="A92" s="448"/>
      <c r="B92" s="391"/>
      <c r="C92" s="392"/>
      <c r="D92" s="392"/>
      <c r="E92" s="392"/>
      <c r="F92" s="392"/>
      <c r="G92" s="392"/>
      <c r="H92" s="392"/>
      <c r="I92" s="392"/>
    </row>
    <row r="93" spans="1:9" s="383" customFormat="1" ht="15" customHeight="1" x14ac:dyDescent="0.2">
      <c r="A93" s="730" t="s">
        <v>69</v>
      </c>
      <c r="B93" s="731"/>
      <c r="C93" s="731"/>
      <c r="D93" s="731"/>
      <c r="E93" s="731"/>
      <c r="F93" s="731"/>
      <c r="G93" s="731"/>
      <c r="H93" s="731"/>
      <c r="I93" s="399"/>
    </row>
    <row r="94" spans="1:9" s="383" customFormat="1" ht="15" x14ac:dyDescent="0.25">
      <c r="A94" s="732" t="s">
        <v>395</v>
      </c>
      <c r="B94" s="733"/>
      <c r="C94" s="733"/>
      <c r="D94" s="733"/>
      <c r="E94" s="733"/>
      <c r="F94" s="733"/>
      <c r="G94" s="733"/>
      <c r="H94" s="733"/>
      <c r="I94" s="734"/>
    </row>
    <row r="95" spans="1:9" s="643" customFormat="1" ht="15" x14ac:dyDescent="0.25">
      <c r="A95" s="614"/>
      <c r="B95" s="281"/>
      <c r="C95" s="281"/>
      <c r="D95" s="281"/>
      <c r="E95" s="281"/>
      <c r="F95" s="281"/>
      <c r="G95" s="281"/>
      <c r="H95" s="281"/>
      <c r="I95" s="642"/>
    </row>
    <row r="96" spans="1:9" s="383" customFormat="1" ht="12.75" thickBot="1" x14ac:dyDescent="0.25">
      <c r="A96" s="452" t="s">
        <v>27</v>
      </c>
      <c r="B96" s="453"/>
      <c r="C96" s="368"/>
      <c r="D96" s="365" t="s">
        <v>18</v>
      </c>
      <c r="E96" s="366" t="s">
        <v>67</v>
      </c>
      <c r="F96" s="366" t="s">
        <v>68</v>
      </c>
      <c r="G96" s="367" t="s">
        <v>19</v>
      </c>
      <c r="H96" s="382" t="s">
        <v>160</v>
      </c>
      <c r="I96" s="447"/>
    </row>
    <row r="97" spans="1:9" s="383" customFormat="1" x14ac:dyDescent="0.2">
      <c r="A97" s="413" t="s">
        <v>96</v>
      </c>
      <c r="B97" s="390">
        <v>39674</v>
      </c>
      <c r="C97" s="391">
        <v>1400</v>
      </c>
      <c r="D97" s="400">
        <v>647</v>
      </c>
      <c r="E97" s="454" t="s">
        <v>314</v>
      </c>
      <c r="F97" s="454" t="s">
        <v>314</v>
      </c>
      <c r="G97" s="402">
        <v>110</v>
      </c>
      <c r="H97" s="384">
        <v>34</v>
      </c>
      <c r="I97" s="427"/>
    </row>
    <row r="98" spans="1:9" s="383" customFormat="1" x14ac:dyDescent="0.2">
      <c r="A98" s="413" t="s">
        <v>96</v>
      </c>
      <c r="B98" s="390">
        <v>40028</v>
      </c>
      <c r="C98" s="391">
        <v>1030</v>
      </c>
      <c r="D98" s="400">
        <v>421</v>
      </c>
      <c r="E98" s="454" t="s">
        <v>314</v>
      </c>
      <c r="F98" s="454" t="s">
        <v>314</v>
      </c>
      <c r="G98" s="455">
        <v>0.5</v>
      </c>
      <c r="H98" s="384">
        <v>0.2</v>
      </c>
      <c r="I98" s="427"/>
    </row>
    <row r="99" spans="1:9" s="383" customFormat="1" x14ac:dyDescent="0.2">
      <c r="A99" s="413" t="s">
        <v>54</v>
      </c>
      <c r="B99" s="390">
        <v>40219</v>
      </c>
      <c r="C99" s="391">
        <v>1048</v>
      </c>
      <c r="D99" s="400">
        <v>75</v>
      </c>
      <c r="E99" s="454" t="s">
        <v>314</v>
      </c>
      <c r="F99" s="454" t="s">
        <v>314</v>
      </c>
      <c r="G99" s="455">
        <v>0.2</v>
      </c>
      <c r="H99" s="384">
        <v>0.5</v>
      </c>
      <c r="I99" s="427"/>
    </row>
    <row r="100" spans="1:9" s="383" customFormat="1" x14ac:dyDescent="0.2">
      <c r="A100" s="413" t="s">
        <v>59</v>
      </c>
      <c r="B100" s="390">
        <v>39968</v>
      </c>
      <c r="C100" s="391">
        <v>1035</v>
      </c>
      <c r="D100" s="400">
        <v>465</v>
      </c>
      <c r="E100" s="454" t="s">
        <v>314</v>
      </c>
      <c r="F100" s="454" t="s">
        <v>314</v>
      </c>
      <c r="G100" s="402">
        <v>4.3</v>
      </c>
      <c r="H100" s="384">
        <v>1.8</v>
      </c>
      <c r="I100" s="427"/>
    </row>
    <row r="101" spans="1:9" s="383" customFormat="1" x14ac:dyDescent="0.2">
      <c r="A101" s="413"/>
      <c r="B101" s="390"/>
      <c r="C101" s="391"/>
      <c r="D101" s="400"/>
      <c r="E101" s="454"/>
      <c r="F101" s="454"/>
      <c r="G101" s="402"/>
      <c r="H101" s="384"/>
      <c r="I101" s="427"/>
    </row>
    <row r="102" spans="1:9" s="395" customFormat="1" x14ac:dyDescent="0.2">
      <c r="A102" s="412" t="s">
        <v>31</v>
      </c>
      <c r="B102" s="390"/>
      <c r="C102" s="456"/>
      <c r="D102" s="400"/>
      <c r="E102" s="457"/>
      <c r="F102" s="457"/>
      <c r="G102" s="402"/>
      <c r="H102" s="384"/>
      <c r="I102" s="427"/>
    </row>
    <row r="103" spans="1:9" s="54" customFormat="1" ht="13.5" customHeight="1" x14ac:dyDescent="0.2">
      <c r="A103" s="413" t="s">
        <v>38</v>
      </c>
      <c r="B103" s="390">
        <v>39966</v>
      </c>
      <c r="C103" s="391">
        <v>1435</v>
      </c>
      <c r="D103" s="400">
        <v>719</v>
      </c>
      <c r="E103" s="454" t="s">
        <v>314</v>
      </c>
      <c r="F103" s="454" t="s">
        <v>314</v>
      </c>
      <c r="G103" s="402">
        <v>30.2</v>
      </c>
      <c r="H103" s="384">
        <v>8.4</v>
      </c>
      <c r="I103" s="427"/>
    </row>
    <row r="104" spans="1:9" s="54" customFormat="1" ht="15.75" customHeight="1" x14ac:dyDescent="0.2">
      <c r="A104" s="413" t="s">
        <v>42</v>
      </c>
      <c r="B104" s="390">
        <v>39848</v>
      </c>
      <c r="C104" s="391">
        <v>1525</v>
      </c>
      <c r="D104" s="400">
        <v>543</v>
      </c>
      <c r="E104" s="454" t="s">
        <v>314</v>
      </c>
      <c r="F104" s="454" t="s">
        <v>314</v>
      </c>
      <c r="G104" s="402">
        <v>8.1999999999999993</v>
      </c>
      <c r="H104" s="388">
        <v>3</v>
      </c>
      <c r="I104" s="427"/>
    </row>
    <row r="105" spans="1:9" s="54" customFormat="1" ht="18.75" customHeight="1" x14ac:dyDescent="0.2">
      <c r="A105" s="413" t="s">
        <v>45</v>
      </c>
      <c r="B105" s="390">
        <v>39849</v>
      </c>
      <c r="C105" s="391">
        <v>1345</v>
      </c>
      <c r="D105" s="400">
        <v>864</v>
      </c>
      <c r="E105" s="454" t="s">
        <v>314</v>
      </c>
      <c r="F105" s="454" t="s">
        <v>314</v>
      </c>
      <c r="G105" s="402">
        <v>74.7</v>
      </c>
      <c r="H105" s="384">
        <v>17.3</v>
      </c>
      <c r="I105" s="427"/>
    </row>
    <row r="106" spans="1:9" s="191" customFormat="1" x14ac:dyDescent="0.2">
      <c r="A106" s="413" t="s">
        <v>99</v>
      </c>
      <c r="B106" s="390">
        <v>40028</v>
      </c>
      <c r="C106" s="391">
        <v>1030</v>
      </c>
      <c r="D106" s="400">
        <v>734</v>
      </c>
      <c r="E106" s="454" t="s">
        <v>314</v>
      </c>
      <c r="F106" s="454" t="s">
        <v>314</v>
      </c>
      <c r="G106" s="455">
        <v>0.5</v>
      </c>
      <c r="H106" s="384">
        <v>0.1</v>
      </c>
      <c r="I106" s="427"/>
    </row>
    <row r="107" spans="1:9" s="191" customFormat="1" x14ac:dyDescent="0.2">
      <c r="A107" s="448"/>
      <c r="B107" s="390"/>
      <c r="C107" s="391"/>
      <c r="D107" s="391"/>
      <c r="E107" s="391"/>
      <c r="F107" s="391"/>
      <c r="G107" s="397" t="s">
        <v>316</v>
      </c>
      <c r="H107" s="447">
        <v>0.2</v>
      </c>
      <c r="I107" s="427"/>
    </row>
    <row r="108" spans="1:9" s="191" customFormat="1" x14ac:dyDescent="0.2">
      <c r="A108" s="448"/>
      <c r="B108" s="390"/>
      <c r="C108" s="391"/>
      <c r="D108" s="391"/>
      <c r="E108" s="391"/>
      <c r="F108" s="391"/>
      <c r="G108" s="397" t="s">
        <v>317</v>
      </c>
      <c r="H108" s="447">
        <v>3</v>
      </c>
      <c r="I108" s="427"/>
    </row>
    <row r="109" spans="1:9" s="191" customFormat="1" x14ac:dyDescent="0.2">
      <c r="A109" s="448"/>
      <c r="B109" s="390"/>
      <c r="C109" s="391"/>
      <c r="D109" s="391"/>
      <c r="E109" s="391"/>
      <c r="F109" s="391"/>
      <c r="G109" s="397" t="s">
        <v>318</v>
      </c>
      <c r="H109" s="617">
        <v>34</v>
      </c>
      <c r="I109" s="427"/>
    </row>
    <row r="110" spans="1:9" x14ac:dyDescent="0.2">
      <c r="A110" s="458"/>
      <c r="B110" s="459"/>
      <c r="C110" s="459"/>
      <c r="D110" s="460"/>
      <c r="E110" s="459"/>
      <c r="F110" s="459"/>
      <c r="G110" s="459"/>
      <c r="H110" s="461"/>
      <c r="I110" s="461"/>
    </row>
    <row r="111" spans="1:9" x14ac:dyDescent="0.2">
      <c r="A111" s="393"/>
      <c r="B111" s="394"/>
      <c r="C111" s="395"/>
      <c r="D111" s="395"/>
      <c r="E111" s="395"/>
      <c r="F111" s="395"/>
      <c r="G111" s="395"/>
      <c r="H111" s="388"/>
      <c r="I111" s="388"/>
    </row>
    <row r="112" spans="1:9" ht="37.15" customHeight="1" x14ac:dyDescent="0.2">
      <c r="A112" s="241"/>
      <c r="B112" s="54"/>
      <c r="C112" s="54"/>
      <c r="D112" s="54"/>
      <c r="E112" s="54"/>
      <c r="F112" s="54"/>
      <c r="G112" s="54"/>
      <c r="H112" s="54"/>
      <c r="I112" s="54"/>
    </row>
    <row r="113" spans="2:7" x14ac:dyDescent="0.2">
      <c r="B113" s="371"/>
      <c r="C113" s="191"/>
      <c r="D113" s="191"/>
      <c r="E113" s="191"/>
      <c r="F113" s="191"/>
      <c r="G113" s="191"/>
    </row>
    <row r="114" spans="2:7" x14ac:dyDescent="0.2">
      <c r="B114" s="371"/>
      <c r="C114" s="191"/>
      <c r="D114" s="191"/>
      <c r="E114" s="191"/>
      <c r="F114" s="191"/>
      <c r="G114" s="191"/>
    </row>
    <row r="115" spans="2:7" x14ac:dyDescent="0.2">
      <c r="B115" s="371"/>
      <c r="C115" s="191"/>
      <c r="D115" s="191"/>
      <c r="E115" s="191"/>
      <c r="F115" s="191"/>
      <c r="G115" s="191"/>
    </row>
    <row r="116" spans="2:7" x14ac:dyDescent="0.2">
      <c r="B116" s="371"/>
      <c r="C116" s="191"/>
      <c r="D116" s="191"/>
      <c r="E116" s="191"/>
      <c r="F116" s="191"/>
      <c r="G116" s="191"/>
    </row>
    <row r="117" spans="2:7" x14ac:dyDescent="0.2">
      <c r="B117" s="371"/>
      <c r="C117" s="191"/>
      <c r="D117" s="191"/>
      <c r="E117" s="191"/>
      <c r="F117" s="191"/>
      <c r="G117" s="191"/>
    </row>
    <row r="118" spans="2:7" x14ac:dyDescent="0.2">
      <c r="B118" s="371"/>
      <c r="C118" s="191"/>
      <c r="D118" s="191"/>
      <c r="E118" s="191"/>
      <c r="F118" s="191"/>
      <c r="G118" s="191"/>
    </row>
    <row r="119" spans="2:7" x14ac:dyDescent="0.2">
      <c r="B119" s="371"/>
      <c r="C119" s="191"/>
      <c r="D119" s="191"/>
      <c r="E119" s="191"/>
      <c r="F119" s="191"/>
      <c r="G119" s="191"/>
    </row>
  </sheetData>
  <mergeCells count="11">
    <mergeCell ref="A1:M1"/>
    <mergeCell ref="A3:M3"/>
    <mergeCell ref="A43:I43"/>
    <mergeCell ref="A93:H93"/>
    <mergeCell ref="A94:I94"/>
    <mergeCell ref="D5:H5"/>
    <mergeCell ref="D6:H6"/>
    <mergeCell ref="A36:I36"/>
    <mergeCell ref="A29:I29"/>
    <mergeCell ref="A9:H9"/>
    <mergeCell ref="A10:I10"/>
  </mergeCells>
  <phoneticPr fontId="0" type="noConversion"/>
  <pageMargins left="0.7" right="0.7" top="0.75" bottom="0.75" header="0.3" footer="0.3"/>
  <pageSetup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topLeftCell="A16" workbookViewId="0">
      <selection activeCell="J15" sqref="J15"/>
    </sheetView>
  </sheetViews>
  <sheetFormatPr defaultColWidth="9.140625" defaultRowHeight="12" x14ac:dyDescent="0.2"/>
  <cols>
    <col min="1" max="1" width="9.5703125" style="38" customWidth="1"/>
    <col min="2" max="2" width="8.7109375" style="39" customWidth="1"/>
    <col min="3" max="3" width="9.28515625" style="36" customWidth="1"/>
    <col min="4" max="4" width="2" style="40" customWidth="1"/>
    <col min="5" max="5" width="9.28515625" style="36" customWidth="1"/>
    <col min="6" max="6" width="10.28515625" style="37" customWidth="1"/>
    <col min="7" max="7" width="13" style="36" customWidth="1"/>
    <col min="8" max="9" width="9.140625" style="36"/>
    <col min="10" max="10" width="6.28515625" style="36" customWidth="1"/>
    <col min="11" max="11" width="8.5703125" style="36" customWidth="1"/>
    <col min="12" max="12" width="6.42578125" style="36" customWidth="1"/>
    <col min="13" max="13" width="6.85546875" style="36" customWidth="1"/>
    <col min="14" max="14" width="7.5703125" style="36" customWidth="1"/>
    <col min="15" max="16384" width="9.140625" style="36"/>
  </cols>
  <sheetData>
    <row r="1" spans="1:13" ht="39.75" customHeight="1" x14ac:dyDescent="0.25">
      <c r="A1" s="679" t="s">
        <v>326</v>
      </c>
      <c r="B1" s="695"/>
      <c r="C1" s="695"/>
      <c r="D1" s="695"/>
      <c r="E1" s="695"/>
      <c r="F1" s="695"/>
      <c r="G1" s="695"/>
      <c r="H1" s="695"/>
      <c r="I1" s="695"/>
      <c r="J1" s="695"/>
      <c r="K1" s="695"/>
      <c r="L1" s="695"/>
      <c r="M1" s="695"/>
    </row>
    <row r="3" spans="1:13" ht="62.25" customHeight="1" x14ac:dyDescent="0.25">
      <c r="A3" s="744" t="s">
        <v>400</v>
      </c>
      <c r="B3" s="744"/>
      <c r="C3" s="744"/>
      <c r="D3" s="744"/>
      <c r="E3" s="744"/>
      <c r="F3" s="744"/>
      <c r="G3" s="744"/>
      <c r="H3" s="744"/>
      <c r="I3" s="744"/>
      <c r="J3" s="744"/>
      <c r="K3" s="744"/>
      <c r="L3" s="695"/>
      <c r="M3" s="695"/>
    </row>
    <row r="4" spans="1:13" ht="11.25" customHeight="1" x14ac:dyDescent="0.25">
      <c r="A4" s="623"/>
      <c r="B4" s="623"/>
      <c r="C4" s="623"/>
      <c r="D4" s="624"/>
      <c r="E4" s="621"/>
      <c r="F4" s="621"/>
      <c r="G4" s="621"/>
      <c r="H4" s="621"/>
      <c r="I4" s="621"/>
      <c r="J4" s="621"/>
      <c r="K4" s="621"/>
    </row>
    <row r="5" spans="1:13" s="191" customFormat="1" ht="12" customHeight="1" x14ac:dyDescent="0.2">
      <c r="A5" s="408"/>
      <c r="B5" s="389"/>
      <c r="C5" s="392"/>
      <c r="D5" s="396"/>
      <c r="E5" s="749" t="s">
        <v>342</v>
      </c>
      <c r="F5" s="750"/>
      <c r="G5" s="751"/>
    </row>
    <row r="6" spans="1:13" s="191" customFormat="1" ht="24.75" thickBot="1" x14ac:dyDescent="0.25">
      <c r="A6" s="409" t="s">
        <v>11</v>
      </c>
      <c r="B6" s="381" t="s">
        <v>12</v>
      </c>
      <c r="C6" s="380" t="s">
        <v>13</v>
      </c>
      <c r="D6" s="377"/>
      <c r="E6" s="378" t="s">
        <v>235</v>
      </c>
      <c r="F6" s="378" t="s">
        <v>71</v>
      </c>
      <c r="G6" s="410" t="s">
        <v>372</v>
      </c>
    </row>
    <row r="7" spans="1:13" s="383" customFormat="1" ht="12" customHeight="1" x14ac:dyDescent="0.2">
      <c r="A7" s="728" t="s">
        <v>371</v>
      </c>
      <c r="B7" s="742"/>
      <c r="C7" s="742"/>
      <c r="D7" s="742"/>
      <c r="E7" s="752"/>
      <c r="F7" s="752"/>
      <c r="G7" s="753"/>
    </row>
    <row r="8" spans="1:13" s="191" customFormat="1" x14ac:dyDescent="0.2">
      <c r="A8" s="414" t="s">
        <v>101</v>
      </c>
      <c r="B8" s="370"/>
      <c r="C8" s="281"/>
      <c r="D8" s="281"/>
      <c r="E8" s="281"/>
      <c r="F8" s="281"/>
      <c r="G8" s="415"/>
    </row>
    <row r="9" spans="1:13" s="383" customFormat="1" x14ac:dyDescent="0.2">
      <c r="A9" s="416" t="s">
        <v>92</v>
      </c>
      <c r="B9" s="417">
        <v>39671</v>
      </c>
      <c r="C9" s="280">
        <v>1300</v>
      </c>
      <c r="D9" s="418"/>
      <c r="E9" s="419">
        <v>30</v>
      </c>
      <c r="F9" s="420" t="s">
        <v>102</v>
      </c>
      <c r="G9" s="433" t="s">
        <v>375</v>
      </c>
    </row>
    <row r="10" spans="1:13" s="383" customFormat="1" x14ac:dyDescent="0.2">
      <c r="A10" s="422" t="s">
        <v>93</v>
      </c>
      <c r="B10" s="423">
        <v>39672</v>
      </c>
      <c r="C10" s="403">
        <v>1040</v>
      </c>
      <c r="D10" s="424"/>
      <c r="E10" s="425">
        <v>176</v>
      </c>
      <c r="F10" s="424">
        <v>97</v>
      </c>
      <c r="G10" s="421">
        <v>-44.9</v>
      </c>
    </row>
    <row r="11" spans="1:13" s="383" customFormat="1" x14ac:dyDescent="0.2">
      <c r="A11" s="422" t="s">
        <v>94</v>
      </c>
      <c r="B11" s="423">
        <v>39673</v>
      </c>
      <c r="C11" s="403">
        <v>1230</v>
      </c>
      <c r="D11" s="424"/>
      <c r="E11" s="426">
        <v>168</v>
      </c>
      <c r="F11" s="424">
        <v>91</v>
      </c>
      <c r="G11" s="421">
        <v>-45.8</v>
      </c>
    </row>
    <row r="12" spans="1:13" s="383" customFormat="1" x14ac:dyDescent="0.2">
      <c r="A12" s="422"/>
      <c r="B12" s="423"/>
      <c r="C12" s="403"/>
      <c r="D12" s="424"/>
      <c r="E12" s="426"/>
      <c r="F12" s="424"/>
      <c r="G12" s="421"/>
    </row>
    <row r="13" spans="1:13" s="191" customFormat="1" x14ac:dyDescent="0.2">
      <c r="A13" s="428" t="s">
        <v>27</v>
      </c>
      <c r="B13" s="417"/>
      <c r="C13" s="280"/>
      <c r="D13" s="418"/>
      <c r="E13" s="426"/>
      <c r="F13" s="424"/>
      <c r="G13" s="430"/>
    </row>
    <row r="14" spans="1:13" s="191" customFormat="1" ht="15.75" customHeight="1" x14ac:dyDescent="0.2">
      <c r="A14" s="422" t="s">
        <v>97</v>
      </c>
      <c r="B14" s="423">
        <v>39675</v>
      </c>
      <c r="C14" s="403">
        <v>1400</v>
      </c>
      <c r="D14" s="424"/>
      <c r="E14" s="426">
        <v>603</v>
      </c>
      <c r="F14" s="424">
        <v>659</v>
      </c>
      <c r="G14" s="421">
        <v>9.3000000000000007</v>
      </c>
    </row>
    <row r="15" spans="1:13" s="383" customFormat="1" ht="12" customHeight="1" x14ac:dyDescent="0.2">
      <c r="A15" s="422" t="s">
        <v>95</v>
      </c>
      <c r="B15" s="423">
        <v>39674</v>
      </c>
      <c r="C15" s="403">
        <v>1230</v>
      </c>
      <c r="D15" s="424"/>
      <c r="E15" s="431">
        <v>588</v>
      </c>
      <c r="F15" s="424">
        <v>199</v>
      </c>
      <c r="G15" s="421">
        <v>-66.2</v>
      </c>
    </row>
    <row r="16" spans="1:13" s="383" customFormat="1" x14ac:dyDescent="0.2">
      <c r="A16" s="422" t="s">
        <v>96</v>
      </c>
      <c r="B16" s="423">
        <v>39674</v>
      </c>
      <c r="C16" s="403">
        <v>1400</v>
      </c>
      <c r="D16" s="424"/>
      <c r="E16" s="426">
        <v>728</v>
      </c>
      <c r="F16" s="432">
        <v>647</v>
      </c>
      <c r="G16" s="433">
        <v>-11.1</v>
      </c>
    </row>
    <row r="17" spans="1:16" s="383" customFormat="1" x14ac:dyDescent="0.2">
      <c r="A17" s="416"/>
      <c r="B17" s="417"/>
      <c r="C17" s="280"/>
      <c r="D17" s="418"/>
      <c r="E17" s="426"/>
      <c r="F17" s="432"/>
      <c r="G17" s="433"/>
    </row>
    <row r="18" spans="1:16" s="191" customFormat="1" ht="14.25" customHeight="1" x14ac:dyDescent="0.2">
      <c r="A18" s="428" t="s">
        <v>31</v>
      </c>
      <c r="B18" s="417"/>
      <c r="C18" s="280"/>
      <c r="D18" s="418"/>
      <c r="E18" s="426"/>
      <c r="F18" s="432"/>
      <c r="G18" s="434"/>
      <c r="H18" s="383"/>
      <c r="I18" s="383"/>
      <c r="J18" s="383"/>
      <c r="K18" s="383"/>
      <c r="L18" s="383"/>
      <c r="M18" s="383"/>
      <c r="N18" s="383"/>
      <c r="O18" s="383"/>
      <c r="P18" s="44"/>
    </row>
    <row r="19" spans="1:16" s="383" customFormat="1" ht="12" customHeight="1" x14ac:dyDescent="0.2">
      <c r="A19" s="416" t="s">
        <v>98</v>
      </c>
      <c r="B19" s="417">
        <v>39678</v>
      </c>
      <c r="C19" s="280">
        <v>1330</v>
      </c>
      <c r="D19" s="429"/>
      <c r="E19" s="436">
        <v>981</v>
      </c>
      <c r="F19" s="418">
        <v>1056</v>
      </c>
      <c r="G19" s="433">
        <v>7.6</v>
      </c>
    </row>
    <row r="20" spans="1:16" s="383" customFormat="1" ht="12" customHeight="1" x14ac:dyDescent="0.2">
      <c r="A20" s="416" t="s">
        <v>99</v>
      </c>
      <c r="B20" s="417">
        <v>39675</v>
      </c>
      <c r="C20" s="280">
        <v>1000</v>
      </c>
      <c r="D20" s="418"/>
      <c r="E20" s="426">
        <v>776</v>
      </c>
      <c r="F20" s="424">
        <v>305</v>
      </c>
      <c r="G20" s="421">
        <v>-60.7</v>
      </c>
    </row>
    <row r="21" spans="1:16" s="383" customFormat="1" ht="12" customHeight="1" x14ac:dyDescent="0.2">
      <c r="A21" s="422" t="s">
        <v>100</v>
      </c>
      <c r="B21" s="423">
        <v>39678</v>
      </c>
      <c r="C21" s="403">
        <v>1550</v>
      </c>
      <c r="D21" s="427"/>
      <c r="E21" s="438">
        <v>536</v>
      </c>
      <c r="F21" s="424">
        <v>110</v>
      </c>
      <c r="G21" s="421">
        <v>-79.5</v>
      </c>
    </row>
    <row r="22" spans="1:16" s="191" customFormat="1" ht="12" customHeight="1" x14ac:dyDescent="0.2">
      <c r="A22" s="422"/>
      <c r="B22" s="423"/>
      <c r="C22" s="403"/>
      <c r="D22" s="427"/>
      <c r="E22" s="438"/>
      <c r="F22" s="424"/>
      <c r="G22" s="421"/>
    </row>
    <row r="23" spans="1:16" s="191" customFormat="1" ht="12.75" customHeight="1" x14ac:dyDescent="0.2">
      <c r="A23" s="413"/>
      <c r="B23" s="390"/>
      <c r="C23" s="391"/>
      <c r="D23" s="392"/>
      <c r="E23" s="392"/>
      <c r="F23" s="397" t="s">
        <v>316</v>
      </c>
      <c r="G23" s="439">
        <v>-79.5</v>
      </c>
    </row>
    <row r="24" spans="1:16" s="191" customFormat="1" x14ac:dyDescent="0.2">
      <c r="A24" s="413"/>
      <c r="B24" s="390"/>
      <c r="C24" s="391"/>
      <c r="D24" s="385"/>
      <c r="E24" s="392"/>
      <c r="F24" s="397" t="s">
        <v>317</v>
      </c>
      <c r="G24" s="439">
        <v>-45.349999999999994</v>
      </c>
    </row>
    <row r="25" spans="1:16" s="191" customFormat="1" x14ac:dyDescent="0.2">
      <c r="A25" s="413"/>
      <c r="B25" s="390"/>
      <c r="C25" s="391"/>
      <c r="D25" s="385"/>
      <c r="E25" s="392"/>
      <c r="F25" s="397" t="s">
        <v>318</v>
      </c>
      <c r="G25" s="439">
        <v>9.3000000000000007</v>
      </c>
    </row>
    <row r="26" spans="1:16" s="383" customFormat="1" ht="14.25" customHeight="1" x14ac:dyDescent="0.2">
      <c r="A26" s="728" t="s">
        <v>373</v>
      </c>
      <c r="B26" s="729"/>
      <c r="C26" s="729"/>
      <c r="D26" s="729"/>
      <c r="E26" s="752"/>
      <c r="F26" s="752"/>
      <c r="G26" s="753"/>
    </row>
    <row r="27" spans="1:16" s="383" customFormat="1" ht="12" customHeight="1" x14ac:dyDescent="0.2">
      <c r="A27" s="428" t="s">
        <v>27</v>
      </c>
      <c r="B27" s="440"/>
      <c r="C27" s="372"/>
      <c r="D27" s="334"/>
      <c r="E27" s="372"/>
      <c r="F27" s="372"/>
      <c r="G27" s="441"/>
    </row>
    <row r="28" spans="1:16" s="383" customFormat="1" ht="12" customHeight="1" x14ac:dyDescent="0.2">
      <c r="A28" s="413" t="s">
        <v>0</v>
      </c>
      <c r="B28" s="390">
        <v>39968</v>
      </c>
      <c r="C28" s="391" t="s">
        <v>83</v>
      </c>
      <c r="D28" s="385"/>
      <c r="E28" s="400">
        <v>82</v>
      </c>
      <c r="F28" s="400">
        <v>86</v>
      </c>
      <c r="G28" s="421">
        <v>4.9000000000000004</v>
      </c>
    </row>
    <row r="29" spans="1:16" s="383" customFormat="1" ht="12" customHeight="1" x14ac:dyDescent="0.2">
      <c r="A29" s="413"/>
      <c r="B29" s="390">
        <v>40031</v>
      </c>
      <c r="C29" s="391" t="s">
        <v>85</v>
      </c>
      <c r="D29" s="385"/>
      <c r="E29" s="400">
        <v>66</v>
      </c>
      <c r="F29" s="400">
        <v>59</v>
      </c>
      <c r="G29" s="421">
        <v>-10.6</v>
      </c>
    </row>
    <row r="30" spans="1:16" s="383" customFormat="1" x14ac:dyDescent="0.2">
      <c r="A30" s="413" t="s">
        <v>97</v>
      </c>
      <c r="B30" s="390">
        <v>39967</v>
      </c>
      <c r="C30" s="391" t="s">
        <v>81</v>
      </c>
      <c r="D30" s="385"/>
      <c r="E30" s="400">
        <v>707</v>
      </c>
      <c r="F30" s="400">
        <v>654</v>
      </c>
      <c r="G30" s="421">
        <v>-7.5</v>
      </c>
    </row>
    <row r="31" spans="1:16" s="383" customFormat="1" x14ac:dyDescent="0.2">
      <c r="A31" s="413"/>
      <c r="B31" s="390">
        <v>40030</v>
      </c>
      <c r="C31" s="391" t="s">
        <v>76</v>
      </c>
      <c r="D31" s="385"/>
      <c r="E31" s="400">
        <v>630.5</v>
      </c>
      <c r="F31" s="400">
        <v>535</v>
      </c>
      <c r="G31" s="421">
        <v>-15.1</v>
      </c>
    </row>
    <row r="32" spans="1:16" s="191" customFormat="1" ht="15" customHeight="1" x14ac:dyDescent="0.2">
      <c r="A32" s="413" t="s">
        <v>95</v>
      </c>
      <c r="B32" s="390">
        <v>39965</v>
      </c>
      <c r="C32" s="391" t="s">
        <v>83</v>
      </c>
      <c r="D32" s="385"/>
      <c r="E32" s="400">
        <v>608.5</v>
      </c>
      <c r="F32" s="400">
        <v>500</v>
      </c>
      <c r="G32" s="421">
        <v>-17.8</v>
      </c>
    </row>
    <row r="33" spans="1:16" s="191" customFormat="1" x14ac:dyDescent="0.2">
      <c r="A33" s="413"/>
      <c r="B33" s="390">
        <v>40028</v>
      </c>
      <c r="C33" s="391" t="s">
        <v>84</v>
      </c>
      <c r="D33" s="385"/>
      <c r="E33" s="400">
        <v>666.5</v>
      </c>
      <c r="F33" s="400">
        <v>651</v>
      </c>
      <c r="G33" s="421">
        <v>-2.2999999999999998</v>
      </c>
    </row>
    <row r="34" spans="1:16" s="384" customFormat="1" x14ac:dyDescent="0.2">
      <c r="A34" s="413" t="s">
        <v>96</v>
      </c>
      <c r="B34" s="390">
        <v>39965</v>
      </c>
      <c r="C34" s="391" t="s">
        <v>79</v>
      </c>
      <c r="D34" s="385"/>
      <c r="E34" s="400">
        <v>527.5</v>
      </c>
      <c r="F34" s="400">
        <v>449</v>
      </c>
      <c r="G34" s="421">
        <v>-14.9</v>
      </c>
    </row>
    <row r="35" spans="1:16" s="384" customFormat="1" x14ac:dyDescent="0.2">
      <c r="A35" s="413"/>
      <c r="B35" s="390">
        <v>40028</v>
      </c>
      <c r="C35" s="391" t="s">
        <v>80</v>
      </c>
      <c r="D35" s="385"/>
      <c r="E35" s="400">
        <v>518.5</v>
      </c>
      <c r="F35" s="400">
        <v>421</v>
      </c>
      <c r="G35" s="421">
        <v>-18.8</v>
      </c>
    </row>
    <row r="36" spans="1:16" s="384" customFormat="1" x14ac:dyDescent="0.2">
      <c r="A36" s="413" t="s">
        <v>54</v>
      </c>
      <c r="B36" s="390">
        <v>39968</v>
      </c>
      <c r="C36" s="391" t="s">
        <v>73</v>
      </c>
      <c r="D36" s="385"/>
      <c r="E36" s="400">
        <v>38.5</v>
      </c>
      <c r="F36" s="400">
        <v>53</v>
      </c>
      <c r="G36" s="421">
        <v>37.700000000000003</v>
      </c>
    </row>
    <row r="37" spans="1:16" s="384" customFormat="1" x14ac:dyDescent="0.2">
      <c r="A37" s="413"/>
      <c r="B37" s="390">
        <v>40031</v>
      </c>
      <c r="C37" s="391" t="s">
        <v>74</v>
      </c>
      <c r="D37" s="385"/>
      <c r="E37" s="400">
        <v>52</v>
      </c>
      <c r="F37" s="400">
        <v>46</v>
      </c>
      <c r="G37" s="421">
        <v>-11.5</v>
      </c>
    </row>
    <row r="38" spans="1:16" s="384" customFormat="1" x14ac:dyDescent="0.2">
      <c r="A38" s="413" t="s">
        <v>55</v>
      </c>
      <c r="B38" s="390">
        <v>40031</v>
      </c>
      <c r="C38" s="391" t="s">
        <v>75</v>
      </c>
      <c r="D38" s="385"/>
      <c r="E38" s="400">
        <v>92.5</v>
      </c>
      <c r="F38" s="400">
        <v>79</v>
      </c>
      <c r="G38" s="421">
        <v>-14.6</v>
      </c>
    </row>
    <row r="39" spans="1:16" s="384" customFormat="1" x14ac:dyDescent="0.2">
      <c r="A39" s="413" t="s">
        <v>52</v>
      </c>
      <c r="B39" s="390">
        <v>39968</v>
      </c>
      <c r="C39" s="391" t="s">
        <v>76</v>
      </c>
      <c r="D39" s="385"/>
      <c r="E39" s="400">
        <v>676.5</v>
      </c>
      <c r="F39" s="400">
        <v>659</v>
      </c>
      <c r="G39" s="421">
        <v>-2.6</v>
      </c>
    </row>
    <row r="40" spans="1:16" s="384" customFormat="1" x14ac:dyDescent="0.2">
      <c r="A40" s="413"/>
      <c r="B40" s="390">
        <v>40031</v>
      </c>
      <c r="C40" s="391" t="s">
        <v>77</v>
      </c>
      <c r="D40" s="385"/>
      <c r="E40" s="400">
        <v>695.5</v>
      </c>
      <c r="F40" s="400">
        <v>588</v>
      </c>
      <c r="G40" s="421">
        <v>-15.5</v>
      </c>
    </row>
    <row r="41" spans="1:16" s="384" customFormat="1" x14ac:dyDescent="0.2">
      <c r="A41" s="413" t="s">
        <v>56</v>
      </c>
      <c r="B41" s="390">
        <v>39968</v>
      </c>
      <c r="C41" s="391" t="s">
        <v>78</v>
      </c>
      <c r="D41" s="385"/>
      <c r="E41" s="400">
        <v>683.5</v>
      </c>
      <c r="F41" s="400">
        <v>710</v>
      </c>
      <c r="G41" s="421">
        <v>3.9</v>
      </c>
    </row>
    <row r="42" spans="1:16" s="383" customFormat="1" x14ac:dyDescent="0.2">
      <c r="A42" s="413"/>
      <c r="B42" s="390">
        <v>40031</v>
      </c>
      <c r="C42" s="391" t="s">
        <v>79</v>
      </c>
      <c r="D42" s="385"/>
      <c r="E42" s="400">
        <v>651.5</v>
      </c>
      <c r="F42" s="400">
        <v>564</v>
      </c>
      <c r="G42" s="421">
        <v>-13.4</v>
      </c>
      <c r="P42" s="389"/>
    </row>
    <row r="43" spans="1:16" s="383" customFormat="1" x14ac:dyDescent="0.2">
      <c r="A43" s="413" t="s">
        <v>57</v>
      </c>
      <c r="B43" s="390">
        <v>39968</v>
      </c>
      <c r="C43" s="391" t="s">
        <v>82</v>
      </c>
      <c r="D43" s="385"/>
      <c r="E43" s="400">
        <v>626</v>
      </c>
      <c r="F43" s="400">
        <v>683</v>
      </c>
      <c r="G43" s="421">
        <v>9.1</v>
      </c>
    </row>
    <row r="44" spans="1:16" s="383" customFormat="1" ht="15" customHeight="1" x14ac:dyDescent="0.2">
      <c r="A44" s="413"/>
      <c r="B44" s="390">
        <v>40031</v>
      </c>
      <c r="C44" s="391" t="s">
        <v>80</v>
      </c>
      <c r="D44" s="385"/>
      <c r="E44" s="400">
        <v>636</v>
      </c>
      <c r="F44" s="400">
        <v>606</v>
      </c>
      <c r="G44" s="421">
        <v>-4.7</v>
      </c>
    </row>
    <row r="45" spans="1:16" s="383" customFormat="1" ht="14.25" customHeight="1" x14ac:dyDescent="0.2">
      <c r="A45" s="413" t="s">
        <v>59</v>
      </c>
      <c r="B45" s="390">
        <v>39968</v>
      </c>
      <c r="C45" s="391" t="s">
        <v>79</v>
      </c>
      <c r="D45" s="385"/>
      <c r="E45" s="400">
        <v>468.5</v>
      </c>
      <c r="F45" s="400">
        <v>465</v>
      </c>
      <c r="G45" s="421">
        <v>-0.7</v>
      </c>
    </row>
    <row r="46" spans="1:16" s="383" customFormat="1" x14ac:dyDescent="0.2">
      <c r="A46" s="413"/>
      <c r="B46" s="390">
        <v>40031</v>
      </c>
      <c r="C46" s="391" t="s">
        <v>78</v>
      </c>
      <c r="D46" s="385"/>
      <c r="E46" s="400">
        <v>269.5</v>
      </c>
      <c r="F46" s="400">
        <v>215</v>
      </c>
      <c r="G46" s="421">
        <v>-20.2</v>
      </c>
    </row>
    <row r="47" spans="1:16" s="383" customFormat="1" x14ac:dyDescent="0.2">
      <c r="A47" s="413"/>
      <c r="B47" s="390"/>
      <c r="C47" s="391"/>
      <c r="D47" s="385"/>
      <c r="E47" s="400"/>
      <c r="F47" s="400"/>
      <c r="G47" s="421"/>
    </row>
    <row r="48" spans="1:16" s="383" customFormat="1" x14ac:dyDescent="0.2">
      <c r="A48" s="412" t="s">
        <v>31</v>
      </c>
      <c r="B48" s="392"/>
      <c r="C48" s="392"/>
      <c r="D48" s="375"/>
      <c r="E48" s="379"/>
      <c r="F48" s="379"/>
      <c r="G48" s="441"/>
    </row>
    <row r="49" spans="1:7" s="384" customFormat="1" x14ac:dyDescent="0.2">
      <c r="A49" s="413" t="s">
        <v>38</v>
      </c>
      <c r="B49" s="390">
        <v>39966</v>
      </c>
      <c r="C49" s="391" t="s">
        <v>86</v>
      </c>
      <c r="D49" s="385"/>
      <c r="E49" s="400">
        <v>763</v>
      </c>
      <c r="F49" s="400">
        <v>719</v>
      </c>
      <c r="G49" s="421">
        <v>-5.8</v>
      </c>
    </row>
    <row r="50" spans="1:7" s="384" customFormat="1" x14ac:dyDescent="0.2">
      <c r="A50" s="413" t="s">
        <v>42</v>
      </c>
      <c r="B50" s="390">
        <v>39966</v>
      </c>
      <c r="C50" s="391" t="s">
        <v>81</v>
      </c>
      <c r="D50" s="385"/>
      <c r="E50" s="400">
        <v>465.5</v>
      </c>
      <c r="F50" s="400">
        <v>377</v>
      </c>
      <c r="G50" s="421">
        <v>-19</v>
      </c>
    </row>
    <row r="51" spans="1:7" s="384" customFormat="1" x14ac:dyDescent="0.2">
      <c r="A51" s="413"/>
      <c r="B51" s="390">
        <v>40029</v>
      </c>
      <c r="C51" s="391" t="s">
        <v>82</v>
      </c>
      <c r="D51" s="385"/>
      <c r="E51" s="400">
        <v>434.5</v>
      </c>
      <c r="F51" s="400">
        <v>366</v>
      </c>
      <c r="G51" s="421">
        <v>-15.8</v>
      </c>
    </row>
    <row r="52" spans="1:7" s="384" customFormat="1" x14ac:dyDescent="0.2">
      <c r="A52" s="413" t="s">
        <v>43</v>
      </c>
      <c r="B52" s="390">
        <v>39968</v>
      </c>
      <c r="C52" s="391" t="s">
        <v>85</v>
      </c>
      <c r="D52" s="385"/>
      <c r="E52" s="400">
        <v>229</v>
      </c>
      <c r="F52" s="400">
        <v>330</v>
      </c>
      <c r="G52" s="421">
        <v>44.1</v>
      </c>
    </row>
    <row r="53" spans="1:7" s="384" customFormat="1" x14ac:dyDescent="0.2">
      <c r="A53" s="413"/>
      <c r="B53" s="390">
        <v>40031</v>
      </c>
      <c r="C53" s="391" t="s">
        <v>87</v>
      </c>
      <c r="D53" s="385"/>
      <c r="E53" s="400">
        <v>399</v>
      </c>
      <c r="F53" s="400">
        <v>331</v>
      </c>
      <c r="G53" s="421">
        <v>-17</v>
      </c>
    </row>
    <row r="54" spans="1:7" s="37" customFormat="1" x14ac:dyDescent="0.2">
      <c r="A54" s="413" t="s">
        <v>44</v>
      </c>
      <c r="B54" s="390">
        <v>39966</v>
      </c>
      <c r="C54" s="391" t="s">
        <v>76</v>
      </c>
      <c r="D54" s="385"/>
      <c r="E54" s="400">
        <v>743</v>
      </c>
      <c r="F54" s="400">
        <v>756</v>
      </c>
      <c r="G54" s="421">
        <v>1.7</v>
      </c>
    </row>
    <row r="55" spans="1:7" s="384" customFormat="1" x14ac:dyDescent="0.2">
      <c r="A55" s="413"/>
      <c r="B55" s="390">
        <v>40029</v>
      </c>
      <c r="C55" s="391" t="s">
        <v>88</v>
      </c>
      <c r="D55" s="385"/>
      <c r="E55" s="400">
        <v>727</v>
      </c>
      <c r="F55" s="400">
        <v>686</v>
      </c>
      <c r="G55" s="421">
        <v>-5.6</v>
      </c>
    </row>
    <row r="56" spans="1:7" s="383" customFormat="1" x14ac:dyDescent="0.2">
      <c r="A56" s="413" t="s">
        <v>46</v>
      </c>
      <c r="B56" s="390">
        <v>39966</v>
      </c>
      <c r="C56" s="391" t="s">
        <v>85</v>
      </c>
      <c r="D56" s="385"/>
      <c r="E56" s="400">
        <v>576</v>
      </c>
      <c r="F56" s="400">
        <v>531</v>
      </c>
      <c r="G56" s="421">
        <v>-7.8</v>
      </c>
    </row>
    <row r="57" spans="1:7" s="383" customFormat="1" x14ac:dyDescent="0.2">
      <c r="A57" s="413"/>
      <c r="B57" s="390">
        <v>40029</v>
      </c>
      <c r="C57" s="391" t="s">
        <v>89</v>
      </c>
      <c r="D57" s="385"/>
      <c r="E57" s="400">
        <v>418.5</v>
      </c>
      <c r="F57" s="400">
        <v>265</v>
      </c>
      <c r="G57" s="421">
        <v>-36.700000000000003</v>
      </c>
    </row>
    <row r="58" spans="1:7" s="383" customFormat="1" x14ac:dyDescent="0.2">
      <c r="A58" s="413" t="s">
        <v>98</v>
      </c>
      <c r="B58" s="390">
        <v>39969</v>
      </c>
      <c r="C58" s="392"/>
      <c r="D58" s="385"/>
      <c r="E58" s="400">
        <v>835.5</v>
      </c>
      <c r="F58" s="400">
        <v>734</v>
      </c>
      <c r="G58" s="421">
        <v>-12.1</v>
      </c>
    </row>
    <row r="59" spans="1:7" s="383" customFormat="1" x14ac:dyDescent="0.2">
      <c r="A59" s="413"/>
      <c r="B59" s="390">
        <v>40032</v>
      </c>
      <c r="C59" s="391" t="s">
        <v>90</v>
      </c>
      <c r="D59" s="385"/>
      <c r="E59" s="400">
        <v>902.5</v>
      </c>
      <c r="F59" s="400">
        <v>676</v>
      </c>
      <c r="G59" s="421">
        <v>-25.1</v>
      </c>
    </row>
    <row r="60" spans="1:7" s="383" customFormat="1" x14ac:dyDescent="0.2">
      <c r="A60" s="413" t="s">
        <v>47</v>
      </c>
      <c r="B60" s="390">
        <v>39966</v>
      </c>
      <c r="C60" s="391" t="s">
        <v>88</v>
      </c>
      <c r="D60" s="385"/>
      <c r="E60" s="400">
        <v>855</v>
      </c>
      <c r="F60" s="400">
        <v>859</v>
      </c>
      <c r="G60" s="421">
        <v>0.5</v>
      </c>
    </row>
    <row r="61" spans="1:7" s="383" customFormat="1" x14ac:dyDescent="0.2">
      <c r="A61" s="413"/>
      <c r="B61" s="390">
        <v>40029</v>
      </c>
      <c r="C61" s="391" t="s">
        <v>79</v>
      </c>
      <c r="D61" s="385"/>
      <c r="E61" s="400">
        <v>839.5</v>
      </c>
      <c r="F61" s="400">
        <v>900</v>
      </c>
      <c r="G61" s="421">
        <v>7.2</v>
      </c>
    </row>
    <row r="62" spans="1:7" s="383" customFormat="1" x14ac:dyDescent="0.2">
      <c r="A62" s="413" t="s">
        <v>99</v>
      </c>
      <c r="B62" s="390">
        <v>39966</v>
      </c>
      <c r="C62" s="391" t="s">
        <v>79</v>
      </c>
      <c r="D62" s="385"/>
      <c r="E62" s="400">
        <v>606</v>
      </c>
      <c r="F62" s="400">
        <v>722</v>
      </c>
      <c r="G62" s="421">
        <v>19.100000000000001</v>
      </c>
    </row>
    <row r="63" spans="1:7" s="383" customFormat="1" x14ac:dyDescent="0.2">
      <c r="A63" s="413"/>
      <c r="B63" s="390">
        <v>40029</v>
      </c>
      <c r="C63" s="391" t="s">
        <v>77</v>
      </c>
      <c r="D63" s="385"/>
      <c r="E63" s="400">
        <v>841.5</v>
      </c>
      <c r="F63" s="400">
        <v>734</v>
      </c>
      <c r="G63" s="421">
        <v>-12.8</v>
      </c>
    </row>
    <row r="64" spans="1:7" s="383" customFormat="1" x14ac:dyDescent="0.2">
      <c r="A64" s="413" t="s">
        <v>49</v>
      </c>
      <c r="B64" s="390">
        <v>39967</v>
      </c>
      <c r="C64" s="391" t="s">
        <v>79</v>
      </c>
      <c r="D64" s="385"/>
      <c r="E64" s="400">
        <v>638.5</v>
      </c>
      <c r="F64" s="400">
        <v>510</v>
      </c>
      <c r="G64" s="421">
        <v>-20.100000000000001</v>
      </c>
    </row>
    <row r="65" spans="1:11" s="383" customFormat="1" x14ac:dyDescent="0.2">
      <c r="A65" s="413"/>
      <c r="B65" s="390">
        <v>40030</v>
      </c>
      <c r="C65" s="391" t="s">
        <v>74</v>
      </c>
      <c r="D65" s="385"/>
      <c r="E65" s="400">
        <v>693</v>
      </c>
      <c r="F65" s="400">
        <v>605</v>
      </c>
      <c r="G65" s="421">
        <v>-12.7</v>
      </c>
    </row>
    <row r="66" spans="1:11" s="383" customFormat="1" x14ac:dyDescent="0.2">
      <c r="A66" s="413" t="s">
        <v>50</v>
      </c>
      <c r="B66" s="390">
        <v>39966</v>
      </c>
      <c r="C66" s="391" t="s">
        <v>77</v>
      </c>
      <c r="D66" s="385"/>
      <c r="E66" s="400">
        <v>1519</v>
      </c>
      <c r="F66" s="400">
        <v>530</v>
      </c>
      <c r="G66" s="421">
        <v>-65.099999999999994</v>
      </c>
    </row>
    <row r="67" spans="1:11" s="383" customFormat="1" x14ac:dyDescent="0.2">
      <c r="A67" s="413"/>
      <c r="B67" s="390">
        <v>40029</v>
      </c>
      <c r="C67" s="391" t="s">
        <v>80</v>
      </c>
      <c r="D67" s="385"/>
      <c r="E67" s="400">
        <v>1290</v>
      </c>
      <c r="F67" s="400">
        <v>568</v>
      </c>
      <c r="G67" s="421">
        <v>-56</v>
      </c>
    </row>
    <row r="68" spans="1:11" s="383" customFormat="1" x14ac:dyDescent="0.2">
      <c r="A68" s="413" t="s">
        <v>100</v>
      </c>
      <c r="B68" s="390">
        <v>39969</v>
      </c>
      <c r="C68" s="391" t="s">
        <v>91</v>
      </c>
      <c r="D68" s="385"/>
      <c r="E68" s="400">
        <v>485.5</v>
      </c>
      <c r="F68" s="400">
        <v>518</v>
      </c>
      <c r="G68" s="421">
        <v>6.7</v>
      </c>
    </row>
    <row r="69" spans="1:11" s="383" customFormat="1" x14ac:dyDescent="0.2">
      <c r="A69" s="413"/>
      <c r="B69" s="390">
        <v>40032</v>
      </c>
      <c r="C69" s="391" t="s">
        <v>91</v>
      </c>
      <c r="D69" s="385"/>
      <c r="E69" s="400">
        <v>644</v>
      </c>
      <c r="F69" s="400">
        <v>430</v>
      </c>
      <c r="G69" s="421">
        <v>-33.200000000000003</v>
      </c>
    </row>
    <row r="70" spans="1:11" s="383" customFormat="1" x14ac:dyDescent="0.2">
      <c r="A70" s="442"/>
      <c r="B70" s="443"/>
      <c r="C70" s="444"/>
      <c r="D70" s="385"/>
      <c r="E70" s="444"/>
      <c r="F70" s="391"/>
      <c r="G70" s="445"/>
    </row>
    <row r="71" spans="1:11" s="392" customFormat="1" x14ac:dyDescent="0.2">
      <c r="A71" s="446" t="s">
        <v>66</v>
      </c>
      <c r="B71" s="401"/>
      <c r="D71" s="427"/>
      <c r="F71" s="397" t="s">
        <v>316</v>
      </c>
      <c r="G71" s="439">
        <v>-65.099999999999994</v>
      </c>
    </row>
    <row r="72" spans="1:11" s="392" customFormat="1" x14ac:dyDescent="0.2">
      <c r="A72" s="446" t="s">
        <v>66</v>
      </c>
      <c r="B72" s="401"/>
      <c r="D72" s="427"/>
      <c r="F72" s="397" t="s">
        <v>317</v>
      </c>
      <c r="G72" s="439">
        <v>-11.8</v>
      </c>
    </row>
    <row r="73" spans="1:11" s="383" customFormat="1" x14ac:dyDescent="0.2">
      <c r="A73" s="615" t="s">
        <v>66</v>
      </c>
      <c r="B73" s="616"/>
      <c r="C73" s="462"/>
      <c r="D73" s="461"/>
      <c r="E73" s="462"/>
      <c r="F73" s="499" t="s">
        <v>318</v>
      </c>
      <c r="G73" s="618">
        <v>44.1</v>
      </c>
    </row>
    <row r="74" spans="1:11" s="383" customFormat="1" ht="42" customHeight="1" x14ac:dyDescent="0.25">
      <c r="A74" s="745" t="s">
        <v>369</v>
      </c>
      <c r="B74" s="746"/>
      <c r="C74" s="746"/>
      <c r="D74" s="746"/>
      <c r="E74" s="746"/>
      <c r="F74" s="746"/>
      <c r="G74" s="747"/>
      <c r="H74" s="695"/>
      <c r="I74" s="695"/>
      <c r="J74" s="695"/>
      <c r="K74" s="695"/>
    </row>
    <row r="75" spans="1:11" s="395" customFormat="1" ht="64.5" customHeight="1" x14ac:dyDescent="0.25">
      <c r="A75" s="748" t="s">
        <v>374</v>
      </c>
      <c r="B75" s="727"/>
      <c r="C75" s="727"/>
      <c r="D75" s="727"/>
      <c r="E75" s="727"/>
      <c r="F75" s="727"/>
      <c r="G75" s="695"/>
      <c r="H75" s="695"/>
      <c r="I75" s="695"/>
      <c r="J75" s="695"/>
      <c r="K75" s="695"/>
    </row>
    <row r="76" spans="1:11" s="383" customFormat="1" x14ac:dyDescent="0.2">
      <c r="A76" s="38"/>
      <c r="B76" s="371"/>
      <c r="C76" s="191"/>
      <c r="D76" s="40"/>
      <c r="E76" s="191"/>
      <c r="F76" s="37"/>
      <c r="G76" s="191"/>
      <c r="H76" s="191"/>
    </row>
    <row r="77" spans="1:11" s="383" customFormat="1" x14ac:dyDescent="0.2">
      <c r="A77" s="38"/>
      <c r="B77" s="371"/>
      <c r="C77" s="191"/>
      <c r="D77" s="40"/>
      <c r="E77" s="191"/>
      <c r="F77" s="37"/>
      <c r="G77" s="191"/>
      <c r="H77" s="191"/>
    </row>
    <row r="78" spans="1:11" s="383" customFormat="1" x14ac:dyDescent="0.2">
      <c r="A78" s="38"/>
      <c r="B78" s="371"/>
      <c r="C78" s="191"/>
      <c r="D78" s="40"/>
      <c r="E78" s="191"/>
      <c r="F78" s="37"/>
      <c r="G78" s="191"/>
      <c r="H78" s="191"/>
    </row>
    <row r="79" spans="1:11" s="383" customFormat="1" ht="14.45" customHeight="1" x14ac:dyDescent="0.2">
      <c r="A79" s="38"/>
      <c r="B79" s="371"/>
      <c r="C79" s="191"/>
      <c r="D79" s="40"/>
      <c r="E79" s="191"/>
      <c r="F79" s="37"/>
      <c r="G79" s="191"/>
    </row>
    <row r="80" spans="1:11" s="383" customFormat="1" ht="12" customHeight="1" x14ac:dyDescent="0.2">
      <c r="A80" s="38"/>
      <c r="B80" s="371"/>
      <c r="C80" s="191"/>
      <c r="D80" s="40"/>
      <c r="E80" s="191"/>
      <c r="F80" s="37"/>
      <c r="G80" s="191"/>
    </row>
    <row r="81" spans="1:8" s="383" customFormat="1" ht="14.45" customHeight="1" x14ac:dyDescent="0.2">
      <c r="A81" s="38"/>
      <c r="B81" s="371"/>
      <c r="C81" s="191"/>
      <c r="D81" s="40"/>
      <c r="E81" s="191"/>
      <c r="F81" s="37"/>
      <c r="G81" s="191"/>
    </row>
    <row r="82" spans="1:8" s="191" customFormat="1" x14ac:dyDescent="0.2">
      <c r="A82" s="38"/>
      <c r="B82" s="371"/>
      <c r="D82" s="40"/>
      <c r="F82" s="37"/>
      <c r="H82" s="383"/>
    </row>
    <row r="83" spans="1:8" s="191" customFormat="1" x14ac:dyDescent="0.2">
      <c r="A83" s="38"/>
      <c r="B83" s="39"/>
      <c r="C83" s="36"/>
      <c r="D83" s="40"/>
      <c r="E83" s="36"/>
      <c r="F83" s="37"/>
      <c r="G83" s="36"/>
      <c r="H83" s="383"/>
    </row>
    <row r="84" spans="1:8" s="191" customFormat="1" x14ac:dyDescent="0.2">
      <c r="A84" s="38"/>
      <c r="B84" s="39"/>
      <c r="C84" s="36"/>
      <c r="D84" s="40"/>
      <c r="E84" s="36"/>
      <c r="F84" s="37"/>
      <c r="G84" s="36"/>
      <c r="H84" s="383"/>
    </row>
    <row r="85" spans="1:8" s="191" customFormat="1" x14ac:dyDescent="0.2">
      <c r="A85" s="38"/>
      <c r="B85" s="39"/>
      <c r="C85" s="36"/>
      <c r="D85" s="40"/>
      <c r="E85" s="36"/>
      <c r="F85" s="37"/>
      <c r="G85" s="36"/>
      <c r="H85" s="383"/>
    </row>
    <row r="86" spans="1:8" s="191" customFormat="1" x14ac:dyDescent="0.2">
      <c r="A86" s="38"/>
      <c r="B86" s="39"/>
      <c r="C86" s="36"/>
      <c r="D86" s="40"/>
      <c r="E86" s="36"/>
      <c r="F86" s="37"/>
      <c r="G86" s="36"/>
      <c r="H86" s="383"/>
    </row>
    <row r="87" spans="1:8" s="383" customFormat="1" x14ac:dyDescent="0.2">
      <c r="A87" s="38"/>
      <c r="B87" s="39"/>
      <c r="C87" s="36"/>
      <c r="D87" s="40"/>
      <c r="E87" s="36"/>
      <c r="F87" s="37"/>
      <c r="G87" s="36"/>
    </row>
    <row r="88" spans="1:8" s="383" customFormat="1" x14ac:dyDescent="0.2">
      <c r="A88" s="38"/>
      <c r="B88" s="39"/>
      <c r="C88" s="36"/>
      <c r="D88" s="40"/>
      <c r="E88" s="36"/>
      <c r="F88" s="37"/>
      <c r="G88" s="36"/>
    </row>
    <row r="89" spans="1:8" s="383" customFormat="1" x14ac:dyDescent="0.2">
      <c r="A89" s="38"/>
      <c r="B89" s="39"/>
      <c r="C89" s="36"/>
      <c r="D89" s="40"/>
      <c r="E89" s="36"/>
      <c r="F89" s="37"/>
      <c r="G89" s="36"/>
    </row>
    <row r="90" spans="1:8" s="383" customFormat="1" x14ac:dyDescent="0.2">
      <c r="A90" s="38"/>
      <c r="B90" s="39"/>
      <c r="C90" s="36"/>
      <c r="D90" s="40"/>
      <c r="E90" s="36"/>
      <c r="F90" s="37"/>
      <c r="G90" s="36"/>
    </row>
    <row r="91" spans="1:8" s="383" customFormat="1" x14ac:dyDescent="0.2">
      <c r="A91" s="38"/>
      <c r="B91" s="39"/>
      <c r="C91" s="36"/>
      <c r="D91" s="40"/>
      <c r="E91" s="36"/>
      <c r="F91" s="37"/>
      <c r="G91" s="36"/>
      <c r="H91" s="191"/>
    </row>
    <row r="92" spans="1:8" s="383" customFormat="1" x14ac:dyDescent="0.2">
      <c r="A92" s="38"/>
      <c r="B92" s="39"/>
      <c r="C92" s="36"/>
      <c r="D92" s="40"/>
      <c r="E92" s="36"/>
      <c r="F92" s="37"/>
      <c r="G92" s="36"/>
      <c r="H92" s="191"/>
    </row>
    <row r="93" spans="1:8" s="383" customFormat="1" ht="12" customHeight="1" x14ac:dyDescent="0.2">
      <c r="A93" s="38"/>
      <c r="B93" s="39"/>
      <c r="C93" s="36"/>
      <c r="D93" s="40"/>
      <c r="E93" s="36"/>
      <c r="F93" s="37"/>
      <c r="G93" s="36"/>
      <c r="H93" s="191"/>
    </row>
    <row r="94" spans="1:8" s="383" customFormat="1" ht="14.45" customHeight="1" x14ac:dyDescent="0.2">
      <c r="A94" s="38"/>
      <c r="B94" s="39"/>
      <c r="C94" s="36"/>
      <c r="D94" s="40"/>
      <c r="E94" s="36"/>
      <c r="F94" s="37"/>
      <c r="G94" s="36"/>
    </row>
    <row r="95" spans="1:8" s="383" customFormat="1" x14ac:dyDescent="0.2">
      <c r="A95" s="38"/>
      <c r="B95" s="39"/>
      <c r="C95" s="36"/>
      <c r="D95" s="40"/>
      <c r="E95" s="36"/>
      <c r="F95" s="37"/>
      <c r="G95" s="36"/>
    </row>
    <row r="96" spans="1:8" s="383" customFormat="1" x14ac:dyDescent="0.2">
      <c r="A96" s="38"/>
      <c r="B96" s="39"/>
      <c r="C96" s="36"/>
      <c r="D96" s="40"/>
      <c r="E96" s="36"/>
      <c r="F96" s="37"/>
      <c r="G96" s="36"/>
    </row>
    <row r="97" spans="1:8" s="383" customFormat="1" x14ac:dyDescent="0.2">
      <c r="A97" s="38"/>
      <c r="B97" s="39"/>
      <c r="C97" s="36"/>
      <c r="D97" s="40"/>
      <c r="E97" s="36"/>
      <c r="F97" s="37"/>
      <c r="G97" s="36"/>
    </row>
    <row r="98" spans="1:8" s="383" customFormat="1" x14ac:dyDescent="0.2">
      <c r="A98" s="38"/>
      <c r="B98" s="39"/>
      <c r="C98" s="36"/>
      <c r="D98" s="40"/>
      <c r="E98" s="36"/>
      <c r="F98" s="37"/>
      <c r="G98" s="36"/>
    </row>
    <row r="99" spans="1:8" s="191" customFormat="1" x14ac:dyDescent="0.2">
      <c r="A99" s="38"/>
      <c r="B99" s="39"/>
      <c r="C99" s="36"/>
      <c r="D99" s="40"/>
      <c r="E99" s="36"/>
      <c r="F99" s="37"/>
      <c r="G99" s="36"/>
      <c r="H99" s="383"/>
    </row>
    <row r="100" spans="1:8" s="191" customFormat="1" x14ac:dyDescent="0.2">
      <c r="A100" s="38"/>
      <c r="B100" s="39"/>
      <c r="C100" s="36"/>
      <c r="D100" s="40"/>
      <c r="E100" s="36"/>
      <c r="F100" s="37"/>
      <c r="G100" s="36"/>
      <c r="H100" s="383"/>
    </row>
    <row r="101" spans="1:8" s="191" customFormat="1" x14ac:dyDescent="0.2">
      <c r="A101" s="38"/>
      <c r="B101" s="39"/>
      <c r="C101" s="36"/>
      <c r="D101" s="40"/>
      <c r="E101" s="36"/>
      <c r="F101" s="37"/>
      <c r="G101" s="36"/>
      <c r="H101" s="383"/>
    </row>
    <row r="102" spans="1:8" s="383" customFormat="1" x14ac:dyDescent="0.2">
      <c r="A102" s="38"/>
      <c r="B102" s="39"/>
      <c r="C102" s="36"/>
      <c r="D102" s="40"/>
      <c r="E102" s="36"/>
      <c r="F102" s="37"/>
      <c r="G102" s="36"/>
    </row>
    <row r="103" spans="1:8" s="383" customFormat="1" x14ac:dyDescent="0.2">
      <c r="A103" s="38"/>
      <c r="B103" s="39"/>
      <c r="C103" s="36"/>
      <c r="D103" s="40"/>
      <c r="E103" s="36"/>
      <c r="F103" s="37"/>
      <c r="G103" s="36"/>
    </row>
    <row r="104" spans="1:8" s="383" customFormat="1" x14ac:dyDescent="0.2">
      <c r="A104" s="38"/>
      <c r="B104" s="39"/>
      <c r="C104" s="36"/>
      <c r="D104" s="40"/>
      <c r="E104" s="36"/>
      <c r="F104" s="37"/>
      <c r="G104" s="36"/>
    </row>
    <row r="105" spans="1:8" s="383" customFormat="1" x14ac:dyDescent="0.2">
      <c r="A105" s="38"/>
      <c r="B105" s="39"/>
      <c r="C105" s="36"/>
      <c r="D105" s="40"/>
      <c r="E105" s="36"/>
      <c r="F105" s="37"/>
      <c r="G105" s="36"/>
    </row>
    <row r="106" spans="1:8" s="383" customFormat="1" x14ac:dyDescent="0.2">
      <c r="A106" s="38"/>
      <c r="B106" s="39"/>
      <c r="C106" s="36"/>
      <c r="D106" s="40"/>
      <c r="E106" s="36"/>
      <c r="F106" s="37"/>
      <c r="G106" s="36"/>
    </row>
    <row r="107" spans="1:8" s="383" customFormat="1" x14ac:dyDescent="0.2">
      <c r="A107" s="38"/>
      <c r="B107" s="39"/>
      <c r="C107" s="36"/>
      <c r="D107" s="40"/>
      <c r="E107" s="36"/>
      <c r="F107" s="37"/>
      <c r="G107" s="36"/>
    </row>
    <row r="108" spans="1:8" s="383" customFormat="1" x14ac:dyDescent="0.2">
      <c r="A108" s="38"/>
      <c r="B108" s="39"/>
      <c r="C108" s="36"/>
      <c r="D108" s="40"/>
      <c r="E108" s="36"/>
      <c r="F108" s="37"/>
      <c r="G108" s="36"/>
    </row>
    <row r="109" spans="1:8" s="383" customFormat="1" x14ac:dyDescent="0.2">
      <c r="A109" s="38"/>
      <c r="B109" s="39"/>
      <c r="C109" s="36"/>
      <c r="D109" s="40"/>
      <c r="E109" s="36"/>
      <c r="F109" s="37"/>
      <c r="G109" s="36"/>
      <c r="H109" s="395"/>
    </row>
    <row r="110" spans="1:8" s="383" customFormat="1" x14ac:dyDescent="0.2">
      <c r="A110" s="38"/>
      <c r="B110" s="39"/>
      <c r="C110" s="36"/>
      <c r="D110" s="40"/>
      <c r="E110" s="36"/>
      <c r="F110" s="37"/>
      <c r="G110" s="36"/>
      <c r="H110" s="609"/>
    </row>
    <row r="111" spans="1:8" s="383" customFormat="1" x14ac:dyDescent="0.2">
      <c r="A111" s="38"/>
      <c r="B111" s="39"/>
      <c r="C111" s="36"/>
      <c r="D111" s="40"/>
      <c r="E111" s="36"/>
      <c r="F111" s="37"/>
      <c r="G111" s="36"/>
      <c r="H111" s="609"/>
    </row>
    <row r="112" spans="1:8" s="383" customFormat="1" x14ac:dyDescent="0.2">
      <c r="A112" s="38"/>
      <c r="B112" s="39"/>
      <c r="C112" s="36"/>
      <c r="D112" s="40"/>
      <c r="E112" s="36"/>
      <c r="F112" s="37"/>
      <c r="G112" s="36"/>
      <c r="H112" s="609"/>
    </row>
    <row r="113" spans="1:8" s="383" customFormat="1" x14ac:dyDescent="0.2">
      <c r="A113" s="38"/>
      <c r="B113" s="39"/>
      <c r="C113" s="36"/>
      <c r="D113" s="40"/>
      <c r="E113" s="36"/>
      <c r="F113" s="37"/>
      <c r="G113" s="36"/>
      <c r="H113" s="191"/>
    </row>
    <row r="114" spans="1:8" s="383" customFormat="1" x14ac:dyDescent="0.2">
      <c r="A114" s="38"/>
      <c r="B114" s="39"/>
      <c r="C114" s="36"/>
      <c r="D114" s="40"/>
      <c r="E114" s="36"/>
      <c r="F114" s="37"/>
      <c r="G114" s="36"/>
      <c r="H114" s="191"/>
    </row>
    <row r="115" spans="1:8" s="383" customFormat="1" x14ac:dyDescent="0.2">
      <c r="A115" s="38"/>
      <c r="B115" s="39"/>
      <c r="C115" s="36"/>
      <c r="D115" s="40"/>
      <c r="E115" s="36"/>
      <c r="F115" s="37"/>
      <c r="G115" s="36"/>
      <c r="H115" s="191"/>
    </row>
    <row r="116" spans="1:8" s="383" customFormat="1" x14ac:dyDescent="0.2">
      <c r="A116" s="38"/>
      <c r="B116" s="39"/>
      <c r="C116" s="36"/>
      <c r="D116" s="40"/>
      <c r="E116" s="36"/>
      <c r="F116" s="37"/>
      <c r="G116" s="36"/>
      <c r="H116" s="191"/>
    </row>
    <row r="117" spans="1:8" s="395" customFormat="1" x14ac:dyDescent="0.2">
      <c r="A117" s="38"/>
      <c r="B117" s="39"/>
      <c r="C117" s="36"/>
      <c r="D117" s="40"/>
      <c r="E117" s="36"/>
      <c r="F117" s="37"/>
      <c r="G117" s="36"/>
      <c r="H117" s="191"/>
    </row>
    <row r="118" spans="1:8" s="609" customFormat="1" x14ac:dyDescent="0.2">
      <c r="A118" s="38"/>
      <c r="B118" s="39"/>
      <c r="C118" s="36"/>
      <c r="D118" s="40"/>
      <c r="E118" s="36"/>
      <c r="F118" s="37"/>
      <c r="G118" s="36"/>
      <c r="H118" s="191"/>
    </row>
    <row r="119" spans="1:8" s="609" customFormat="1" x14ac:dyDescent="0.2">
      <c r="A119" s="38"/>
      <c r="B119" s="39"/>
      <c r="C119" s="36"/>
      <c r="D119" s="40"/>
      <c r="E119" s="36"/>
      <c r="F119" s="37"/>
      <c r="G119" s="36"/>
      <c r="H119" s="191"/>
    </row>
    <row r="120" spans="1:8" s="609" customFormat="1" x14ac:dyDescent="0.2">
      <c r="A120" s="38"/>
      <c r="B120" s="39"/>
      <c r="C120" s="36"/>
      <c r="D120" s="40"/>
      <c r="E120" s="36"/>
      <c r="F120" s="37"/>
      <c r="G120" s="36"/>
      <c r="H120" s="36"/>
    </row>
    <row r="121" spans="1:8" s="191" customFormat="1" x14ac:dyDescent="0.2">
      <c r="A121" s="38"/>
      <c r="B121" s="39"/>
      <c r="C121" s="36"/>
      <c r="D121" s="40"/>
      <c r="E121" s="36"/>
      <c r="F121" s="37"/>
      <c r="G121" s="36"/>
      <c r="H121" s="36"/>
    </row>
    <row r="122" spans="1:8" s="191" customFormat="1" x14ac:dyDescent="0.2">
      <c r="A122" s="38"/>
      <c r="B122" s="39"/>
      <c r="C122" s="36"/>
      <c r="D122" s="40"/>
      <c r="E122" s="36"/>
      <c r="F122" s="37"/>
      <c r="G122" s="36"/>
      <c r="H122" s="36"/>
    </row>
    <row r="123" spans="1:8" s="191" customFormat="1" x14ac:dyDescent="0.2">
      <c r="A123" s="38"/>
      <c r="B123" s="39"/>
      <c r="C123" s="36"/>
      <c r="D123" s="40"/>
      <c r="E123" s="36"/>
      <c r="F123" s="37"/>
      <c r="G123" s="36"/>
      <c r="H123" s="36"/>
    </row>
    <row r="124" spans="1:8" s="191" customFormat="1" x14ac:dyDescent="0.2">
      <c r="A124" s="38"/>
      <c r="B124" s="39"/>
      <c r="C124" s="36"/>
      <c r="D124" s="40"/>
      <c r="E124" s="36"/>
      <c r="F124" s="37"/>
      <c r="G124" s="36"/>
      <c r="H124" s="36"/>
    </row>
    <row r="125" spans="1:8" s="191" customFormat="1" x14ac:dyDescent="0.2">
      <c r="A125" s="38"/>
      <c r="B125" s="39"/>
      <c r="C125" s="36"/>
      <c r="D125" s="40"/>
      <c r="E125" s="36"/>
      <c r="F125" s="37"/>
      <c r="G125" s="36"/>
      <c r="H125" s="36"/>
    </row>
    <row r="126" spans="1:8" s="191" customFormat="1" x14ac:dyDescent="0.2">
      <c r="A126" s="38"/>
      <c r="B126" s="39"/>
      <c r="C126" s="36"/>
      <c r="D126" s="40"/>
      <c r="E126" s="36"/>
      <c r="F126" s="37"/>
      <c r="G126" s="36"/>
      <c r="H126" s="36"/>
    </row>
    <row r="127" spans="1:8" s="191" customFormat="1" x14ac:dyDescent="0.2">
      <c r="A127" s="38"/>
      <c r="B127" s="39"/>
      <c r="C127" s="36"/>
      <c r="D127" s="40"/>
      <c r="E127" s="36"/>
      <c r="F127" s="37"/>
      <c r="G127" s="36"/>
      <c r="H127" s="36"/>
    </row>
  </sheetData>
  <mergeCells count="7">
    <mergeCell ref="A1:M1"/>
    <mergeCell ref="A3:M3"/>
    <mergeCell ref="A74:K74"/>
    <mergeCell ref="A75:K75"/>
    <mergeCell ref="E5:G5"/>
    <mergeCell ref="A7:G7"/>
    <mergeCell ref="A26:G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4" workbookViewId="0">
      <selection activeCell="A9" sqref="A9"/>
    </sheetView>
  </sheetViews>
  <sheetFormatPr defaultColWidth="9.140625" defaultRowHeight="12.75" x14ac:dyDescent="0.2"/>
  <cols>
    <col min="1" max="1" width="13" style="183" customWidth="1"/>
    <col min="2" max="2" width="9.7109375" style="242" customWidth="1"/>
    <col min="3" max="3" width="6.7109375" style="180" customWidth="1"/>
    <col min="4" max="4" width="8.5703125" style="180" customWidth="1"/>
    <col min="5" max="5" width="9.5703125" style="180" customWidth="1"/>
    <col min="6" max="6" width="9.140625" style="211"/>
    <col min="7" max="17" width="9.140625" style="183"/>
    <col min="18" max="18" width="14.7109375" style="183" customWidth="1"/>
    <col min="19" max="16384" width="9.140625" style="183"/>
  </cols>
  <sheetData>
    <row r="1" spans="1:15" ht="54.75" customHeight="1" x14ac:dyDescent="0.25">
      <c r="A1" s="754" t="s">
        <v>327</v>
      </c>
      <c r="B1" s="695"/>
      <c r="C1" s="695"/>
      <c r="D1" s="695"/>
      <c r="E1" s="695"/>
      <c r="F1" s="695"/>
      <c r="G1" s="695"/>
      <c r="H1" s="695"/>
      <c r="I1" s="695"/>
      <c r="J1" s="695"/>
      <c r="K1" s="315"/>
      <c r="L1" s="315"/>
      <c r="M1" s="315"/>
      <c r="N1" s="315"/>
      <c r="O1" s="315"/>
    </row>
    <row r="2" spans="1:15" ht="12" customHeight="1" x14ac:dyDescent="0.2">
      <c r="A2" s="115"/>
      <c r="B2" s="209"/>
      <c r="C2" s="209"/>
      <c r="D2" s="209"/>
      <c r="E2" s="209"/>
      <c r="F2" s="209"/>
      <c r="G2" s="209"/>
      <c r="H2" s="209"/>
      <c r="I2" s="209"/>
      <c r="J2" s="209"/>
      <c r="K2" s="209"/>
    </row>
    <row r="3" spans="1:15" ht="50.25" customHeight="1" x14ac:dyDescent="0.2">
      <c r="A3" s="727" t="s">
        <v>360</v>
      </c>
      <c r="B3" s="727"/>
      <c r="C3" s="727"/>
      <c r="D3" s="727"/>
      <c r="E3" s="727"/>
      <c r="F3" s="727"/>
      <c r="G3" s="727"/>
      <c r="H3" s="727"/>
      <c r="I3" s="727"/>
      <c r="J3" s="209"/>
      <c r="K3" s="209"/>
    </row>
    <row r="5" spans="1:15" ht="27" customHeight="1" x14ac:dyDescent="0.2">
      <c r="A5" s="755" t="s">
        <v>11</v>
      </c>
      <c r="B5" s="755" t="s">
        <v>12</v>
      </c>
      <c r="C5" s="755" t="s">
        <v>13</v>
      </c>
      <c r="D5" s="757" t="s">
        <v>103</v>
      </c>
      <c r="E5" s="757"/>
      <c r="F5" s="758"/>
    </row>
    <row r="6" spans="1:15" ht="11.25" customHeight="1" x14ac:dyDescent="0.2">
      <c r="A6" s="756"/>
      <c r="B6" s="756"/>
      <c r="C6" s="756"/>
      <c r="D6" s="48" t="s">
        <v>18</v>
      </c>
      <c r="E6" s="48" t="s">
        <v>65</v>
      </c>
      <c r="F6" s="48" t="s">
        <v>20</v>
      </c>
    </row>
    <row r="7" spans="1:15" x14ac:dyDescent="0.2">
      <c r="F7" s="180"/>
    </row>
    <row r="8" spans="1:15" x14ac:dyDescent="0.2">
      <c r="A8" s="243" t="s">
        <v>104</v>
      </c>
    </row>
    <row r="9" spans="1:15" x14ac:dyDescent="0.2">
      <c r="A9" s="183" t="s">
        <v>93</v>
      </c>
      <c r="B9" s="244">
        <v>39672</v>
      </c>
      <c r="C9" s="180">
        <v>1040</v>
      </c>
      <c r="D9" s="245">
        <v>0.11</v>
      </c>
      <c r="E9" s="245">
        <v>0.02</v>
      </c>
      <c r="F9" s="211">
        <v>18.2</v>
      </c>
    </row>
    <row r="10" spans="1:15" x14ac:dyDescent="0.2">
      <c r="A10" s="243" t="s">
        <v>27</v>
      </c>
      <c r="B10" s="244"/>
      <c r="D10" s="245"/>
      <c r="E10" s="245"/>
    </row>
    <row r="11" spans="1:15" x14ac:dyDescent="0.2">
      <c r="A11" s="183" t="s">
        <v>97</v>
      </c>
      <c r="B11" s="244">
        <v>40030</v>
      </c>
      <c r="C11" s="246">
        <v>1320</v>
      </c>
      <c r="D11" s="245">
        <v>0.24</v>
      </c>
      <c r="E11" s="245">
        <v>0.02</v>
      </c>
      <c r="F11" s="211">
        <v>8.3000000000000007</v>
      </c>
    </row>
    <row r="12" spans="1:15" x14ac:dyDescent="0.2">
      <c r="A12" s="183" t="s">
        <v>95</v>
      </c>
      <c r="B12" s="244">
        <v>39674</v>
      </c>
      <c r="C12" s="180">
        <v>1230</v>
      </c>
      <c r="D12" s="245">
        <v>0.61</v>
      </c>
      <c r="E12" s="245">
        <v>7.0000000000000007E-2</v>
      </c>
      <c r="F12" s="211">
        <v>11.5</v>
      </c>
    </row>
    <row r="13" spans="1:15" x14ac:dyDescent="0.2">
      <c r="A13" s="183" t="s">
        <v>96</v>
      </c>
      <c r="B13" s="244">
        <v>39674</v>
      </c>
      <c r="C13" s="180">
        <v>1400</v>
      </c>
      <c r="D13" s="245">
        <v>0.19</v>
      </c>
      <c r="E13" s="245">
        <v>0</v>
      </c>
      <c r="F13" s="211" t="s">
        <v>24</v>
      </c>
    </row>
    <row r="14" spans="1:15" x14ac:dyDescent="0.2">
      <c r="B14" s="244">
        <v>39846</v>
      </c>
      <c r="C14" s="246">
        <v>1245</v>
      </c>
      <c r="D14" s="245">
        <v>0.26</v>
      </c>
      <c r="E14" s="245">
        <v>0.05</v>
      </c>
      <c r="F14" s="211">
        <v>19.2</v>
      </c>
    </row>
    <row r="15" spans="1:15" x14ac:dyDescent="0.2">
      <c r="B15" s="244">
        <v>40028</v>
      </c>
      <c r="C15" s="246">
        <v>1030</v>
      </c>
      <c r="D15" s="245">
        <v>0.2</v>
      </c>
      <c r="E15" s="245">
        <v>0.01</v>
      </c>
      <c r="F15" s="211">
        <v>5</v>
      </c>
    </row>
    <row r="16" spans="1:15" x14ac:dyDescent="0.2">
      <c r="A16" s="183" t="s">
        <v>56</v>
      </c>
      <c r="B16" s="244">
        <v>40031</v>
      </c>
      <c r="C16" s="246">
        <v>1055</v>
      </c>
      <c r="D16" s="245">
        <v>0.28000000000000003</v>
      </c>
      <c r="E16" s="245">
        <v>0.02</v>
      </c>
      <c r="F16" s="211">
        <v>7.1</v>
      </c>
    </row>
    <row r="17" spans="1:8" x14ac:dyDescent="0.2">
      <c r="A17" s="183" t="s">
        <v>58</v>
      </c>
      <c r="B17" s="244">
        <v>40219</v>
      </c>
      <c r="C17" s="246">
        <v>1010</v>
      </c>
      <c r="D17" s="245">
        <v>0.28999999999999998</v>
      </c>
      <c r="E17" s="245">
        <v>0.02</v>
      </c>
      <c r="F17" s="211">
        <v>6.9</v>
      </c>
    </row>
    <row r="18" spans="1:8" x14ac:dyDescent="0.2">
      <c r="A18" s="183" t="s">
        <v>59</v>
      </c>
      <c r="B18" s="244">
        <v>40219</v>
      </c>
      <c r="C18" s="246">
        <v>1010</v>
      </c>
      <c r="D18" s="245">
        <v>0.12</v>
      </c>
      <c r="E18" s="245">
        <v>0.01</v>
      </c>
      <c r="F18" s="211">
        <v>8.3000000000000007</v>
      </c>
    </row>
    <row r="19" spans="1:8" x14ac:dyDescent="0.2">
      <c r="A19" s="243" t="s">
        <v>31</v>
      </c>
      <c r="B19" s="244"/>
      <c r="C19" s="246"/>
      <c r="D19" s="245"/>
      <c r="E19" s="245"/>
    </row>
    <row r="20" spans="1:8" x14ac:dyDescent="0.2">
      <c r="A20" s="183" t="s">
        <v>38</v>
      </c>
      <c r="B20" s="244">
        <v>39966</v>
      </c>
      <c r="C20" s="246">
        <v>1435</v>
      </c>
      <c r="D20" s="245">
        <v>0.49</v>
      </c>
      <c r="E20" s="245">
        <v>0.01</v>
      </c>
      <c r="F20" s="211">
        <v>2</v>
      </c>
    </row>
    <row r="21" spans="1:8" x14ac:dyDescent="0.2">
      <c r="A21" s="183" t="s">
        <v>42</v>
      </c>
      <c r="B21" s="244">
        <v>39848</v>
      </c>
      <c r="C21" s="246">
        <v>1525</v>
      </c>
      <c r="D21" s="245">
        <v>2.1</v>
      </c>
      <c r="E21" s="245">
        <v>0.33</v>
      </c>
      <c r="F21" s="211">
        <v>15.7</v>
      </c>
    </row>
    <row r="22" spans="1:8" x14ac:dyDescent="0.2">
      <c r="A22" s="183" t="s">
        <v>43</v>
      </c>
      <c r="B22" s="244">
        <v>39849</v>
      </c>
      <c r="C22" s="246">
        <v>1328</v>
      </c>
      <c r="D22" s="245">
        <v>0.33</v>
      </c>
      <c r="E22" s="245">
        <v>0</v>
      </c>
      <c r="F22" s="211" t="s">
        <v>24</v>
      </c>
    </row>
    <row r="23" spans="1:8" x14ac:dyDescent="0.2">
      <c r="A23" s="183" t="s">
        <v>45</v>
      </c>
      <c r="B23" s="244">
        <v>39849</v>
      </c>
      <c r="C23" s="246">
        <v>1345</v>
      </c>
      <c r="D23" s="245">
        <v>0.42</v>
      </c>
      <c r="E23" s="245">
        <v>0.01</v>
      </c>
      <c r="F23" s="211">
        <v>2.4</v>
      </c>
    </row>
    <row r="24" spans="1:8" x14ac:dyDescent="0.2">
      <c r="A24" s="183" t="s">
        <v>98</v>
      </c>
      <c r="B24" s="244">
        <v>39678</v>
      </c>
      <c r="C24" s="180">
        <v>1315</v>
      </c>
      <c r="D24" s="245">
        <v>0.74</v>
      </c>
      <c r="E24" s="245">
        <v>0.01</v>
      </c>
      <c r="F24" s="211">
        <v>1.4</v>
      </c>
    </row>
    <row r="25" spans="1:8" x14ac:dyDescent="0.2">
      <c r="A25" s="183" t="s">
        <v>99</v>
      </c>
      <c r="B25" s="244">
        <v>39675</v>
      </c>
      <c r="C25" s="180">
        <v>1000</v>
      </c>
      <c r="D25" s="245">
        <v>0.46</v>
      </c>
      <c r="E25" s="245">
        <v>0.03</v>
      </c>
      <c r="F25" s="211">
        <v>6.5</v>
      </c>
    </row>
    <row r="26" spans="1:8" x14ac:dyDescent="0.2">
      <c r="B26" s="244">
        <v>40028</v>
      </c>
      <c r="C26" s="246">
        <v>1030</v>
      </c>
      <c r="D26" s="245">
        <v>0.47</v>
      </c>
      <c r="E26" s="245">
        <v>7.0000000000000007E-2</v>
      </c>
      <c r="F26" s="211">
        <v>14.9</v>
      </c>
    </row>
    <row r="27" spans="1:8" x14ac:dyDescent="0.2">
      <c r="A27" s="183" t="s">
        <v>50</v>
      </c>
      <c r="B27" s="244">
        <v>39966</v>
      </c>
      <c r="C27" s="246">
        <v>1015</v>
      </c>
      <c r="D27" s="245">
        <v>0.42</v>
      </c>
      <c r="E27" s="245">
        <v>0.09</v>
      </c>
      <c r="F27" s="211">
        <v>21.4</v>
      </c>
    </row>
    <row r="28" spans="1:8" x14ac:dyDescent="0.2">
      <c r="A28" s="184" t="s">
        <v>100</v>
      </c>
      <c r="B28" s="247">
        <v>39678</v>
      </c>
      <c r="C28" s="185">
        <v>1530</v>
      </c>
      <c r="D28" s="248">
        <v>0.3</v>
      </c>
      <c r="E28" s="248">
        <v>0.03</v>
      </c>
      <c r="F28" s="249">
        <v>10</v>
      </c>
    </row>
    <row r="29" spans="1:8" x14ac:dyDescent="0.2">
      <c r="B29" s="250"/>
      <c r="C29" s="251"/>
      <c r="D29" s="252"/>
      <c r="E29" s="254" t="s">
        <v>316</v>
      </c>
      <c r="F29" s="253" t="s">
        <v>24</v>
      </c>
      <c r="G29" s="214"/>
      <c r="H29" s="183" t="s">
        <v>66</v>
      </c>
    </row>
    <row r="30" spans="1:8" x14ac:dyDescent="0.2">
      <c r="B30" s="250"/>
      <c r="C30" s="251"/>
      <c r="D30" s="252"/>
      <c r="E30" s="254" t="s">
        <v>317</v>
      </c>
      <c r="F30" s="253">
        <v>7.7</v>
      </c>
      <c r="G30" s="214"/>
    </row>
    <row r="31" spans="1:8" x14ac:dyDescent="0.2">
      <c r="B31" s="250"/>
      <c r="C31" s="251"/>
      <c r="D31" s="252"/>
      <c r="E31" s="254" t="s">
        <v>318</v>
      </c>
      <c r="F31" s="253">
        <v>21.4</v>
      </c>
      <c r="G31" s="214"/>
    </row>
  </sheetData>
  <mergeCells count="6">
    <mergeCell ref="A1:J1"/>
    <mergeCell ref="A3:I3"/>
    <mergeCell ref="A5:A6"/>
    <mergeCell ref="B5:B6"/>
    <mergeCell ref="C5:C6"/>
    <mergeCell ref="D5:F5"/>
  </mergeCells>
  <phoneticPr fontId="0"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topLeftCell="A70" workbookViewId="0">
      <selection activeCell="A102" sqref="A102:N103"/>
    </sheetView>
  </sheetViews>
  <sheetFormatPr defaultColWidth="9.140625" defaultRowHeight="12" x14ac:dyDescent="0.2"/>
  <cols>
    <col min="1" max="1" width="12" style="36" customWidth="1"/>
    <col min="2" max="2" width="8.85546875" style="162" customWidth="1"/>
    <col min="3" max="3" width="9.5703125" style="37" customWidth="1"/>
    <col min="4" max="4" width="8.42578125" style="163" customWidth="1"/>
    <col min="5" max="6" width="8.42578125" style="37" customWidth="1"/>
    <col min="7" max="7" width="8.42578125" style="40" customWidth="1"/>
    <col min="8" max="8" width="9.85546875" style="43" customWidth="1"/>
    <col min="9" max="9" width="1.85546875" style="36" customWidth="1"/>
    <col min="10" max="11" width="9.140625" style="36"/>
    <col min="12" max="12" width="14.7109375" style="36" customWidth="1"/>
    <col min="13" max="16384" width="9.140625" style="36"/>
  </cols>
  <sheetData>
    <row r="1" spans="1:14" ht="44.25" customHeight="1" x14ac:dyDescent="0.25">
      <c r="A1" s="719" t="s">
        <v>328</v>
      </c>
      <c r="B1" s="695"/>
      <c r="C1" s="695"/>
      <c r="D1" s="695"/>
      <c r="E1" s="695"/>
      <c r="F1" s="695"/>
      <c r="G1" s="695"/>
      <c r="H1" s="695"/>
      <c r="I1" s="695"/>
      <c r="J1" s="695"/>
      <c r="K1" s="695"/>
      <c r="L1" s="695"/>
      <c r="M1" s="695"/>
      <c r="N1" s="695"/>
    </row>
    <row r="3" spans="1:14" ht="41.25" customHeight="1" x14ac:dyDescent="0.25">
      <c r="A3" s="726" t="s">
        <v>396</v>
      </c>
      <c r="B3" s="726"/>
      <c r="C3" s="726"/>
      <c r="D3" s="726"/>
      <c r="E3" s="726"/>
      <c r="F3" s="726"/>
      <c r="G3" s="726"/>
      <c r="H3" s="727"/>
      <c r="I3" s="727"/>
      <c r="J3" s="695"/>
      <c r="K3" s="695"/>
      <c r="L3" s="695"/>
      <c r="M3" s="695"/>
      <c r="N3" s="695"/>
    </row>
    <row r="5" spans="1:14" ht="24" customHeight="1" x14ac:dyDescent="0.2">
      <c r="A5" s="477"/>
      <c r="B5" s="190"/>
      <c r="C5" s="190"/>
      <c r="D5" s="759" t="s">
        <v>233</v>
      </c>
      <c r="E5" s="759"/>
      <c r="F5" s="759"/>
      <c r="G5" s="759"/>
      <c r="H5" s="759"/>
      <c r="I5" s="190"/>
    </row>
    <row r="6" spans="1:14" ht="25.5" thickBot="1" x14ac:dyDescent="0.3">
      <c r="A6" s="501" t="s">
        <v>11</v>
      </c>
      <c r="B6" s="502" t="s">
        <v>12</v>
      </c>
      <c r="C6" s="503" t="s">
        <v>13</v>
      </c>
      <c r="D6" s="736" t="s">
        <v>234</v>
      </c>
      <c r="E6" s="736"/>
      <c r="F6" s="736"/>
      <c r="G6" s="736"/>
      <c r="H6" s="760"/>
      <c r="I6" s="42"/>
    </row>
    <row r="7" spans="1:14" ht="12.75" customHeight="1" x14ac:dyDescent="0.2">
      <c r="A7" s="479"/>
      <c r="B7" s="373"/>
      <c r="C7" s="379"/>
      <c r="D7" s="451"/>
      <c r="E7" s="379"/>
      <c r="F7" s="379"/>
      <c r="G7" s="334"/>
      <c r="H7" s="45"/>
      <c r="I7" s="42"/>
    </row>
    <row r="8" spans="1:14" ht="15" x14ac:dyDescent="0.25">
      <c r="A8" s="761" t="s">
        <v>238</v>
      </c>
      <c r="B8" s="762"/>
      <c r="C8" s="762"/>
      <c r="D8" s="762"/>
      <c r="E8" s="762"/>
      <c r="F8" s="762"/>
      <c r="G8" s="762"/>
      <c r="H8" s="762"/>
      <c r="I8" s="481"/>
    </row>
    <row r="9" spans="1:14" ht="15" x14ac:dyDescent="0.25">
      <c r="A9" s="770" t="s">
        <v>345</v>
      </c>
      <c r="B9" s="771"/>
      <c r="C9" s="771"/>
      <c r="D9" s="771"/>
      <c r="E9" s="771"/>
      <c r="F9" s="771"/>
      <c r="G9" s="771"/>
      <c r="H9" s="771"/>
      <c r="I9" s="772"/>
    </row>
    <row r="10" spans="1:14" ht="15.75" thickBot="1" x14ac:dyDescent="0.3">
      <c r="A10" s="408"/>
      <c r="B10" s="612"/>
      <c r="C10" s="612"/>
      <c r="D10" s="169" t="s">
        <v>18</v>
      </c>
      <c r="E10" s="170" t="s">
        <v>67</v>
      </c>
      <c r="F10" s="170" t="s">
        <v>68</v>
      </c>
      <c r="G10" s="171" t="s">
        <v>19</v>
      </c>
      <c r="H10" s="171" t="s">
        <v>20</v>
      </c>
      <c r="I10" s="613"/>
    </row>
    <row r="11" spans="1:14" x14ac:dyDescent="0.2">
      <c r="A11" s="442" t="s">
        <v>58</v>
      </c>
      <c r="B11" s="390">
        <v>40031</v>
      </c>
      <c r="C11" s="469">
        <v>1330</v>
      </c>
      <c r="D11" s="495">
        <v>2.8</v>
      </c>
      <c r="E11" s="474" t="s">
        <v>314</v>
      </c>
      <c r="F11" s="474" t="s">
        <v>314</v>
      </c>
      <c r="G11" s="474" t="s">
        <v>314</v>
      </c>
      <c r="H11" s="470">
        <v>23.9</v>
      </c>
      <c r="I11" s="391"/>
    </row>
    <row r="12" spans="1:14" x14ac:dyDescent="0.2">
      <c r="A12" s="442" t="s">
        <v>47</v>
      </c>
      <c r="B12" s="390">
        <v>40029</v>
      </c>
      <c r="C12" s="391">
        <v>1100</v>
      </c>
      <c r="D12" s="495">
        <v>2.6</v>
      </c>
      <c r="E12" s="474" t="s">
        <v>314</v>
      </c>
      <c r="F12" s="474" t="s">
        <v>314</v>
      </c>
      <c r="G12" s="474" t="s">
        <v>314</v>
      </c>
      <c r="H12" s="470">
        <v>9</v>
      </c>
      <c r="I12" s="391"/>
    </row>
    <row r="13" spans="1:14" x14ac:dyDescent="0.2">
      <c r="A13" s="442" t="s">
        <v>50</v>
      </c>
      <c r="B13" s="473">
        <v>39966</v>
      </c>
      <c r="C13" s="469">
        <v>1045</v>
      </c>
      <c r="D13" s="495">
        <v>4.7</v>
      </c>
      <c r="E13" s="474" t="s">
        <v>314</v>
      </c>
      <c r="F13" s="474" t="s">
        <v>314</v>
      </c>
      <c r="G13" s="474" t="s">
        <v>314</v>
      </c>
      <c r="H13" s="471">
        <v>25.4</v>
      </c>
      <c r="I13" s="391"/>
    </row>
    <row r="14" spans="1:14" ht="19.5" customHeight="1" x14ac:dyDescent="0.2">
      <c r="A14" s="442" t="s">
        <v>100</v>
      </c>
      <c r="B14" s="473">
        <v>39969</v>
      </c>
      <c r="C14" s="469">
        <v>1300</v>
      </c>
      <c r="D14" s="495">
        <v>3.8</v>
      </c>
      <c r="E14" s="474" t="s">
        <v>314</v>
      </c>
      <c r="F14" s="474" t="s">
        <v>314</v>
      </c>
      <c r="G14" s="474" t="s">
        <v>314</v>
      </c>
      <c r="H14" s="471">
        <v>54.8</v>
      </c>
      <c r="I14" s="391"/>
    </row>
    <row r="15" spans="1:14" x14ac:dyDescent="0.2">
      <c r="A15" s="505"/>
      <c r="B15" s="390">
        <v>40032</v>
      </c>
      <c r="C15" s="391">
        <v>1301</v>
      </c>
      <c r="D15" s="472">
        <v>2</v>
      </c>
      <c r="E15" s="474" t="s">
        <v>314</v>
      </c>
      <c r="F15" s="474" t="s">
        <v>314</v>
      </c>
      <c r="G15" s="474" t="s">
        <v>314</v>
      </c>
      <c r="H15" s="470">
        <v>11.6</v>
      </c>
      <c r="I15" s="391"/>
    </row>
    <row r="16" spans="1:14" x14ac:dyDescent="0.2">
      <c r="A16" s="506"/>
      <c r="B16" s="193"/>
      <c r="C16" s="194"/>
      <c r="D16" s="195"/>
      <c r="E16" s="334"/>
      <c r="F16" s="334"/>
      <c r="G16" s="397" t="s">
        <v>316</v>
      </c>
      <c r="H16" s="476">
        <v>9</v>
      </c>
      <c r="I16" s="379"/>
    </row>
    <row r="17" spans="1:9" x14ac:dyDescent="0.2">
      <c r="A17" s="506"/>
      <c r="B17" s="193"/>
      <c r="C17" s="194"/>
      <c r="D17" s="195"/>
      <c r="E17" s="334"/>
      <c r="F17" s="334"/>
      <c r="G17" s="397" t="s">
        <v>317</v>
      </c>
      <c r="H17" s="475">
        <f>MEDIAN(H11:H15)</f>
        <v>23.9</v>
      </c>
      <c r="I17" s="379"/>
    </row>
    <row r="18" spans="1:9" x14ac:dyDescent="0.2">
      <c r="A18" s="507"/>
      <c r="B18" s="496"/>
      <c r="C18" s="497"/>
      <c r="D18" s="498"/>
      <c r="E18" s="497"/>
      <c r="F18" s="497"/>
      <c r="G18" s="499" t="s">
        <v>318</v>
      </c>
      <c r="H18" s="500">
        <v>54.8</v>
      </c>
      <c r="I18" s="497"/>
    </row>
    <row r="19" spans="1:9" ht="15" x14ac:dyDescent="0.25">
      <c r="A19" s="399"/>
      <c r="B19" s="610"/>
      <c r="C19" s="610"/>
      <c r="D19" s="610"/>
      <c r="E19" s="610"/>
      <c r="F19" s="610"/>
      <c r="G19" s="610"/>
      <c r="H19" s="610"/>
      <c r="I19" s="481"/>
    </row>
    <row r="20" spans="1:9" s="42" customFormat="1" ht="15" x14ac:dyDescent="0.25">
      <c r="A20" s="763" t="s">
        <v>343</v>
      </c>
      <c r="B20" s="764"/>
      <c r="C20" s="764"/>
      <c r="D20" s="764"/>
      <c r="E20" s="764"/>
      <c r="F20" s="764"/>
      <c r="G20" s="764"/>
      <c r="H20" s="764"/>
      <c r="I20" s="764"/>
    </row>
    <row r="21" spans="1:9" s="42" customFormat="1" ht="15.75" thickBot="1" x14ac:dyDescent="0.3">
      <c r="A21" s="482" t="s">
        <v>239</v>
      </c>
      <c r="B21" s="635"/>
      <c r="C21" s="635"/>
      <c r="D21" s="169" t="s">
        <v>18</v>
      </c>
      <c r="E21" s="170" t="s">
        <v>67</v>
      </c>
      <c r="F21" s="170" t="s">
        <v>68</v>
      </c>
      <c r="G21" s="171" t="s">
        <v>19</v>
      </c>
      <c r="H21" s="171" t="s">
        <v>160</v>
      </c>
      <c r="I21" s="635"/>
    </row>
    <row r="22" spans="1:9" x14ac:dyDescent="0.2">
      <c r="A22" s="479" t="s">
        <v>98</v>
      </c>
      <c r="B22" s="373">
        <v>39678</v>
      </c>
      <c r="C22" s="379">
        <v>1330</v>
      </c>
      <c r="D22" s="451">
        <v>5.95</v>
      </c>
      <c r="E22" s="379">
        <v>6.3</v>
      </c>
      <c r="F22" s="379">
        <v>5.6</v>
      </c>
      <c r="G22" s="334">
        <v>0.4</v>
      </c>
      <c r="H22" s="45">
        <v>13.4</v>
      </c>
      <c r="I22" s="42"/>
    </row>
    <row r="23" spans="1:9" x14ac:dyDescent="0.2">
      <c r="A23" s="479" t="s">
        <v>98</v>
      </c>
      <c r="B23" s="373">
        <v>39678</v>
      </c>
      <c r="C23" s="379">
        <v>1335</v>
      </c>
      <c r="D23" s="451">
        <v>4.75</v>
      </c>
      <c r="E23" s="379">
        <v>4.2</v>
      </c>
      <c r="F23" s="379">
        <v>5.3</v>
      </c>
      <c r="G23" s="334">
        <v>0.6</v>
      </c>
      <c r="H23" s="45">
        <v>25.3</v>
      </c>
      <c r="I23" s="42"/>
    </row>
    <row r="24" spans="1:9" x14ac:dyDescent="0.2">
      <c r="A24" s="479" t="s">
        <v>100</v>
      </c>
      <c r="B24" s="373">
        <v>39678</v>
      </c>
      <c r="C24" s="379">
        <v>1550</v>
      </c>
      <c r="D24" s="451">
        <v>1.25</v>
      </c>
      <c r="E24" s="379">
        <v>1.3</v>
      </c>
      <c r="F24" s="379">
        <v>1.2</v>
      </c>
      <c r="G24" s="334">
        <v>0.1</v>
      </c>
      <c r="H24" s="45">
        <v>16</v>
      </c>
      <c r="I24" s="42"/>
    </row>
    <row r="25" spans="1:9" x14ac:dyDescent="0.2">
      <c r="A25" s="479" t="s">
        <v>100</v>
      </c>
      <c r="B25" s="373">
        <v>39678</v>
      </c>
      <c r="C25" s="379">
        <v>1600</v>
      </c>
      <c r="D25" s="451">
        <v>1.2</v>
      </c>
      <c r="E25" s="379">
        <v>1.2</v>
      </c>
      <c r="F25" s="379">
        <v>1.2</v>
      </c>
      <c r="G25" s="334">
        <v>0</v>
      </c>
      <c r="H25" s="45" t="s">
        <v>24</v>
      </c>
      <c r="I25" s="42"/>
    </row>
    <row r="26" spans="1:9" x14ac:dyDescent="0.2">
      <c r="A26" s="479"/>
      <c r="B26" s="373"/>
      <c r="C26" s="379"/>
      <c r="D26" s="451"/>
      <c r="E26" s="379"/>
      <c r="F26" s="379"/>
      <c r="G26" s="334"/>
      <c r="H26" s="45"/>
      <c r="I26" s="42"/>
    </row>
    <row r="27" spans="1:9" ht="14.45" customHeight="1" x14ac:dyDescent="0.2">
      <c r="A27" s="765" t="s">
        <v>344</v>
      </c>
      <c r="B27" s="766"/>
      <c r="C27" s="766"/>
      <c r="D27" s="766"/>
      <c r="E27" s="766"/>
      <c r="F27" s="766"/>
      <c r="G27" s="766"/>
      <c r="H27" s="766"/>
      <c r="I27" s="766"/>
    </row>
    <row r="28" spans="1:9" ht="12.75" thickBot="1" x14ac:dyDescent="0.25">
      <c r="A28" s="482" t="s">
        <v>31</v>
      </c>
      <c r="B28" s="373"/>
      <c r="C28" s="379"/>
      <c r="D28" s="169" t="s">
        <v>18</v>
      </c>
      <c r="E28" s="170" t="s">
        <v>67</v>
      </c>
      <c r="F28" s="170" t="s">
        <v>68</v>
      </c>
      <c r="G28" s="171" t="s">
        <v>19</v>
      </c>
      <c r="H28" s="171" t="s">
        <v>160</v>
      </c>
      <c r="I28" s="465"/>
    </row>
    <row r="29" spans="1:9" x14ac:dyDescent="0.2">
      <c r="A29" s="598" t="s">
        <v>98</v>
      </c>
      <c r="B29" s="417">
        <v>39678</v>
      </c>
      <c r="C29" s="280">
        <v>1330</v>
      </c>
      <c r="D29" s="599">
        <v>5.35</v>
      </c>
      <c r="E29" s="600">
        <v>5.95</v>
      </c>
      <c r="F29" s="600">
        <v>4.75</v>
      </c>
      <c r="G29" s="599">
        <v>0.6</v>
      </c>
      <c r="H29" s="45">
        <v>22.4</v>
      </c>
      <c r="I29" s="602"/>
    </row>
    <row r="30" spans="1:9" x14ac:dyDescent="0.2">
      <c r="A30" s="479" t="s">
        <v>100</v>
      </c>
      <c r="B30" s="373">
        <v>39678</v>
      </c>
      <c r="C30" s="379">
        <v>1550</v>
      </c>
      <c r="D30" s="451">
        <v>1.23</v>
      </c>
      <c r="E30" s="605">
        <v>1.25</v>
      </c>
      <c r="F30" s="605">
        <v>1.2</v>
      </c>
      <c r="G30" s="451">
        <v>0.03</v>
      </c>
      <c r="H30" s="45">
        <v>4.9000000000000004</v>
      </c>
      <c r="I30" s="465"/>
    </row>
    <row r="31" spans="1:9" x14ac:dyDescent="0.2">
      <c r="A31" s="479"/>
      <c r="B31" s="373"/>
      <c r="C31" s="379"/>
      <c r="D31" s="451"/>
      <c r="E31" s="379"/>
      <c r="F31" s="379"/>
      <c r="G31" s="435"/>
      <c r="H31" s="45"/>
      <c r="I31" s="465"/>
    </row>
    <row r="32" spans="1:9" ht="15" x14ac:dyDescent="0.25">
      <c r="A32" s="739" t="s">
        <v>346</v>
      </c>
      <c r="B32" s="767"/>
      <c r="C32" s="767"/>
      <c r="D32" s="767"/>
      <c r="E32" s="767"/>
      <c r="F32" s="767"/>
      <c r="G32" s="767"/>
      <c r="H32" s="767"/>
      <c r="I32" s="768"/>
    </row>
    <row r="33" spans="1:9" ht="12.75" thickBot="1" x14ac:dyDescent="0.25">
      <c r="A33" s="482" t="s">
        <v>27</v>
      </c>
      <c r="B33" s="379"/>
      <c r="C33" s="379"/>
      <c r="D33" s="169" t="s">
        <v>18</v>
      </c>
      <c r="E33" s="170" t="s">
        <v>67</v>
      </c>
      <c r="F33" s="170" t="s">
        <v>68</v>
      </c>
      <c r="G33" s="171" t="s">
        <v>19</v>
      </c>
      <c r="H33" s="171" t="s">
        <v>160</v>
      </c>
      <c r="I33" s="42"/>
    </row>
    <row r="34" spans="1:9" x14ac:dyDescent="0.2">
      <c r="A34" s="479" t="s">
        <v>54</v>
      </c>
      <c r="B34" s="373">
        <v>39968</v>
      </c>
      <c r="C34" s="379" t="s">
        <v>73</v>
      </c>
      <c r="D34" s="451">
        <v>1.2</v>
      </c>
      <c r="E34" s="451">
        <v>1.4</v>
      </c>
      <c r="F34" s="451">
        <v>1</v>
      </c>
      <c r="G34" s="451">
        <f>ABS(F34-D34)</f>
        <v>0.19999999999999996</v>
      </c>
      <c r="H34" s="45">
        <v>33.299999999999997</v>
      </c>
      <c r="I34" s="42"/>
    </row>
    <row r="35" spans="1:9" x14ac:dyDescent="0.2">
      <c r="A35" s="479"/>
      <c r="B35" s="373">
        <v>40031</v>
      </c>
      <c r="C35" s="379" t="s">
        <v>74</v>
      </c>
      <c r="D35" s="451">
        <v>0.44</v>
      </c>
      <c r="E35" s="451">
        <v>0.55000000000000004</v>
      </c>
      <c r="F35" s="451">
        <v>0.33</v>
      </c>
      <c r="G35" s="451">
        <v>0.10999999999999999</v>
      </c>
      <c r="H35" s="45">
        <v>50</v>
      </c>
      <c r="I35" s="42"/>
    </row>
    <row r="36" spans="1:9" x14ac:dyDescent="0.2">
      <c r="A36" s="479" t="s">
        <v>55</v>
      </c>
      <c r="B36" s="373">
        <v>40031</v>
      </c>
      <c r="C36" s="379" t="s">
        <v>75</v>
      </c>
      <c r="D36" s="451">
        <v>0.3</v>
      </c>
      <c r="E36" s="451">
        <v>0.09</v>
      </c>
      <c r="F36" s="451">
        <v>0.51</v>
      </c>
      <c r="G36" s="451">
        <v>0.21000000000000002</v>
      </c>
      <c r="H36" s="45">
        <v>140</v>
      </c>
      <c r="I36" s="42"/>
    </row>
    <row r="37" spans="1:9" x14ac:dyDescent="0.2">
      <c r="A37" s="479" t="s">
        <v>52</v>
      </c>
      <c r="B37" s="373">
        <v>39968</v>
      </c>
      <c r="C37" s="379" t="s">
        <v>76</v>
      </c>
      <c r="D37" s="451">
        <v>5.75</v>
      </c>
      <c r="E37" s="451">
        <v>6.3</v>
      </c>
      <c r="F37" s="451">
        <v>5.2</v>
      </c>
      <c r="G37" s="451">
        <f>ABS(F37-D37)</f>
        <v>0.54999999999999982</v>
      </c>
      <c r="H37" s="45">
        <v>19.100000000000001</v>
      </c>
      <c r="I37" s="42"/>
    </row>
    <row r="38" spans="1:9" x14ac:dyDescent="0.2">
      <c r="A38" s="479"/>
      <c r="B38" s="373">
        <v>40031</v>
      </c>
      <c r="C38" s="379" t="s">
        <v>77</v>
      </c>
      <c r="D38" s="451">
        <v>2.75</v>
      </c>
      <c r="E38" s="451">
        <v>3.2</v>
      </c>
      <c r="F38" s="451">
        <v>2.2999999999999998</v>
      </c>
      <c r="G38" s="451">
        <v>0.45000000000000018</v>
      </c>
      <c r="H38" s="45">
        <v>32.700000000000003</v>
      </c>
      <c r="I38" s="42"/>
    </row>
    <row r="39" spans="1:9" s="604" customFormat="1" x14ac:dyDescent="0.2">
      <c r="A39" s="479" t="s">
        <v>56</v>
      </c>
      <c r="B39" s="373">
        <v>39968</v>
      </c>
      <c r="C39" s="379" t="s">
        <v>78</v>
      </c>
      <c r="D39" s="451">
        <v>5.15</v>
      </c>
      <c r="E39" s="451">
        <v>3.9</v>
      </c>
      <c r="F39" s="451">
        <v>6.4</v>
      </c>
      <c r="G39" s="451">
        <f>ABS(F39-D39)</f>
        <v>1.25</v>
      </c>
      <c r="H39" s="45">
        <v>48.5</v>
      </c>
      <c r="I39" s="42"/>
    </row>
    <row r="40" spans="1:9" x14ac:dyDescent="0.2">
      <c r="A40" s="479"/>
      <c r="B40" s="373">
        <v>40031</v>
      </c>
      <c r="C40" s="379" t="s">
        <v>79</v>
      </c>
      <c r="D40" s="451">
        <v>2.5</v>
      </c>
      <c r="E40" s="451">
        <v>3.2</v>
      </c>
      <c r="F40" s="451">
        <v>1.8</v>
      </c>
      <c r="G40" s="451">
        <v>0.7</v>
      </c>
      <c r="H40" s="45">
        <v>56</v>
      </c>
      <c r="I40" s="42"/>
    </row>
    <row r="41" spans="1:9" x14ac:dyDescent="0.2">
      <c r="A41" s="479" t="s">
        <v>57</v>
      </c>
      <c r="B41" s="373">
        <v>39968</v>
      </c>
      <c r="C41" s="379" t="s">
        <v>82</v>
      </c>
      <c r="D41" s="451">
        <v>3.85</v>
      </c>
      <c r="E41" s="451">
        <v>4.3</v>
      </c>
      <c r="F41" s="451">
        <v>3.4</v>
      </c>
      <c r="G41" s="451">
        <f>ABS(F41-D41)</f>
        <v>0.45000000000000018</v>
      </c>
      <c r="H41" s="45">
        <v>23.4</v>
      </c>
      <c r="I41" s="42"/>
    </row>
    <row r="42" spans="1:9" x14ac:dyDescent="0.2">
      <c r="A42" s="479"/>
      <c r="B42" s="373">
        <v>40031</v>
      </c>
      <c r="C42" s="379" t="s">
        <v>89</v>
      </c>
      <c r="D42" s="451">
        <v>1.02</v>
      </c>
      <c r="E42" s="451">
        <v>0.84</v>
      </c>
      <c r="F42" s="451">
        <v>1.2</v>
      </c>
      <c r="G42" s="451">
        <v>0.17999999999999994</v>
      </c>
      <c r="H42" s="45">
        <v>35.299999999999997</v>
      </c>
      <c r="I42" s="42"/>
    </row>
    <row r="43" spans="1:9" x14ac:dyDescent="0.2">
      <c r="A43" s="479" t="s">
        <v>59</v>
      </c>
      <c r="B43" s="373">
        <v>39968</v>
      </c>
      <c r="C43" s="379" t="s">
        <v>79</v>
      </c>
      <c r="D43" s="451">
        <v>3.2</v>
      </c>
      <c r="E43" s="451">
        <v>3.7</v>
      </c>
      <c r="F43" s="451">
        <v>2.7</v>
      </c>
      <c r="G43" s="451">
        <f>ABS(F43-D43)</f>
        <v>0.5</v>
      </c>
      <c r="H43" s="45">
        <v>31.3</v>
      </c>
      <c r="I43" s="42"/>
    </row>
    <row r="44" spans="1:9" x14ac:dyDescent="0.2">
      <c r="A44" s="479"/>
      <c r="B44" s="373">
        <v>40031</v>
      </c>
      <c r="C44" s="379" t="s">
        <v>78</v>
      </c>
      <c r="D44" s="451">
        <v>1.46</v>
      </c>
      <c r="E44" s="451">
        <v>2.4</v>
      </c>
      <c r="F44" s="451">
        <v>0.51</v>
      </c>
      <c r="G44" s="451">
        <v>0.95</v>
      </c>
      <c r="H44" s="45">
        <v>130.1</v>
      </c>
      <c r="I44" s="42"/>
    </row>
    <row r="45" spans="1:9" x14ac:dyDescent="0.2">
      <c r="A45" s="479" t="s">
        <v>96</v>
      </c>
      <c r="B45" s="373">
        <v>39965</v>
      </c>
      <c r="C45" s="379" t="s">
        <v>79</v>
      </c>
      <c r="D45" s="451">
        <v>4.25</v>
      </c>
      <c r="E45" s="451">
        <v>5.2</v>
      </c>
      <c r="F45" s="451">
        <v>3.3</v>
      </c>
      <c r="G45" s="451">
        <f>ABS(F45-D45)</f>
        <v>0.95000000000000018</v>
      </c>
      <c r="H45" s="45">
        <v>44.7</v>
      </c>
      <c r="I45" s="42"/>
    </row>
    <row r="46" spans="1:9" x14ac:dyDescent="0.2">
      <c r="A46" s="479"/>
      <c r="B46" s="373">
        <v>40028</v>
      </c>
      <c r="C46" s="379" t="s">
        <v>80</v>
      </c>
      <c r="D46" s="451">
        <v>0.52</v>
      </c>
      <c r="E46" s="451">
        <v>0.41</v>
      </c>
      <c r="F46" s="451">
        <v>0.63</v>
      </c>
      <c r="G46" s="451">
        <v>0.10999999999999999</v>
      </c>
      <c r="H46" s="45">
        <v>42.3</v>
      </c>
      <c r="I46" s="42"/>
    </row>
    <row r="47" spans="1:9" x14ac:dyDescent="0.2">
      <c r="A47" s="479" t="s">
        <v>95</v>
      </c>
      <c r="B47" s="373">
        <v>39965</v>
      </c>
      <c r="C47" s="379" t="s">
        <v>83</v>
      </c>
      <c r="D47" s="451">
        <v>0.9</v>
      </c>
      <c r="E47" s="451">
        <v>0.59</v>
      </c>
      <c r="F47" s="451">
        <v>1.2</v>
      </c>
      <c r="G47" s="451">
        <f>ABS(F47-D47)</f>
        <v>0.29999999999999993</v>
      </c>
      <c r="H47" s="45">
        <v>67.8</v>
      </c>
      <c r="I47" s="42"/>
    </row>
    <row r="48" spans="1:9" x14ac:dyDescent="0.2">
      <c r="A48" s="479"/>
      <c r="B48" s="373">
        <v>40028</v>
      </c>
      <c r="C48" s="379" t="s">
        <v>84</v>
      </c>
      <c r="D48" s="451">
        <v>1.6</v>
      </c>
      <c r="E48" s="451">
        <v>1.2</v>
      </c>
      <c r="F48" s="451">
        <v>2</v>
      </c>
      <c r="G48" s="451">
        <v>0.39999999999999991</v>
      </c>
      <c r="H48" s="45">
        <v>50</v>
      </c>
      <c r="I48" s="42"/>
    </row>
    <row r="49" spans="1:9" x14ac:dyDescent="0.2">
      <c r="A49" s="479" t="s">
        <v>97</v>
      </c>
      <c r="B49" s="373">
        <v>39967</v>
      </c>
      <c r="C49" s="379" t="s">
        <v>81</v>
      </c>
      <c r="D49" s="451">
        <v>5.05</v>
      </c>
      <c r="E49" s="451">
        <v>5</v>
      </c>
      <c r="F49" s="451">
        <v>5.0999999999999996</v>
      </c>
      <c r="G49" s="451">
        <f>ABS(F49-D49)</f>
        <v>4.9999999999999822E-2</v>
      </c>
      <c r="H49" s="45">
        <v>2</v>
      </c>
      <c r="I49" s="42"/>
    </row>
    <row r="50" spans="1:9" s="191" customFormat="1" ht="15" customHeight="1" x14ac:dyDescent="0.2">
      <c r="A50" s="479"/>
      <c r="B50" s="373">
        <v>40030</v>
      </c>
      <c r="C50" s="379" t="s">
        <v>76</v>
      </c>
      <c r="D50" s="451">
        <v>2.4</v>
      </c>
      <c r="E50" s="451">
        <v>1.5</v>
      </c>
      <c r="F50" s="451">
        <v>3.3</v>
      </c>
      <c r="G50" s="451">
        <v>0.89999999999999991</v>
      </c>
      <c r="H50" s="45">
        <v>75</v>
      </c>
      <c r="I50" s="42"/>
    </row>
    <row r="51" spans="1:9" ht="15.75" customHeight="1" x14ac:dyDescent="0.2">
      <c r="A51" s="479" t="s">
        <v>0</v>
      </c>
      <c r="B51" s="373">
        <v>39968</v>
      </c>
      <c r="C51" s="379" t="s">
        <v>83</v>
      </c>
      <c r="D51" s="451">
        <v>0.59</v>
      </c>
      <c r="E51" s="379">
        <v>0.64</v>
      </c>
      <c r="F51" s="379">
        <v>0.54</v>
      </c>
      <c r="G51" s="451">
        <f>ABS(F51-D51)</f>
        <v>4.9999999999999933E-2</v>
      </c>
      <c r="H51" s="45">
        <v>16.899999999999999</v>
      </c>
      <c r="I51" s="42"/>
    </row>
    <row r="52" spans="1:9" x14ac:dyDescent="0.2">
      <c r="A52" s="479"/>
      <c r="B52" s="373">
        <v>40031</v>
      </c>
      <c r="C52" s="379" t="s">
        <v>85</v>
      </c>
      <c r="D52" s="451">
        <v>0.33</v>
      </c>
      <c r="E52" s="451">
        <v>0.33</v>
      </c>
      <c r="F52" s="451">
        <v>0.33</v>
      </c>
      <c r="G52" s="451">
        <v>0</v>
      </c>
      <c r="H52" s="45" t="s">
        <v>24</v>
      </c>
      <c r="I52" s="42"/>
    </row>
    <row r="53" spans="1:9" x14ac:dyDescent="0.2">
      <c r="A53" s="479"/>
      <c r="B53" s="373"/>
      <c r="C53" s="379"/>
      <c r="D53" s="451"/>
      <c r="E53" s="451"/>
      <c r="F53" s="451"/>
      <c r="G53" s="451"/>
      <c r="H53" s="45"/>
      <c r="I53" s="42"/>
    </row>
    <row r="54" spans="1:9" x14ac:dyDescent="0.2">
      <c r="A54" s="482" t="s">
        <v>239</v>
      </c>
      <c r="B54" s="379"/>
      <c r="C54" s="379"/>
      <c r="D54" s="451"/>
      <c r="E54" s="451"/>
      <c r="F54" s="451"/>
      <c r="G54" s="334"/>
      <c r="H54" s="483"/>
      <c r="I54" s="42"/>
    </row>
    <row r="55" spans="1:9" x14ac:dyDescent="0.2">
      <c r="A55" s="479" t="s">
        <v>298</v>
      </c>
      <c r="B55" s="373">
        <v>39966</v>
      </c>
      <c r="C55" s="379" t="s">
        <v>86</v>
      </c>
      <c r="D55" s="451">
        <v>2.65</v>
      </c>
      <c r="E55" s="451">
        <v>3.1</v>
      </c>
      <c r="F55" s="451">
        <v>2.2000000000000002</v>
      </c>
      <c r="G55" s="451">
        <f>ABS(F55-D55)</f>
        <v>0.44999999999999973</v>
      </c>
      <c r="H55" s="45">
        <v>34</v>
      </c>
      <c r="I55" s="42"/>
    </row>
    <row r="56" spans="1:9" x14ac:dyDescent="0.2">
      <c r="A56" s="479" t="s">
        <v>42</v>
      </c>
      <c r="B56" s="373">
        <v>39966</v>
      </c>
      <c r="C56" s="379" t="s">
        <v>81</v>
      </c>
      <c r="D56" s="451">
        <v>0.98</v>
      </c>
      <c r="E56" s="451">
        <v>0.99</v>
      </c>
      <c r="F56" s="451">
        <v>0.96</v>
      </c>
      <c r="G56" s="451">
        <f>ABS(F56-D56)</f>
        <v>2.0000000000000018E-2</v>
      </c>
      <c r="H56" s="45" t="s">
        <v>24</v>
      </c>
      <c r="I56" s="42"/>
    </row>
    <row r="57" spans="1:9" x14ac:dyDescent="0.2">
      <c r="A57" s="479"/>
      <c r="B57" s="373">
        <v>40029</v>
      </c>
      <c r="C57" s="379" t="s">
        <v>82</v>
      </c>
      <c r="D57" s="451">
        <v>1.35</v>
      </c>
      <c r="E57" s="451">
        <v>1.3</v>
      </c>
      <c r="F57" s="451">
        <v>1.4</v>
      </c>
      <c r="G57" s="451">
        <v>4.9999999999999822E-2</v>
      </c>
      <c r="H57" s="45">
        <v>7.4</v>
      </c>
      <c r="I57" s="42"/>
    </row>
    <row r="58" spans="1:9" x14ac:dyDescent="0.2">
      <c r="A58" s="479" t="s">
        <v>43</v>
      </c>
      <c r="B58" s="373">
        <v>39968</v>
      </c>
      <c r="C58" s="379" t="s">
        <v>85</v>
      </c>
      <c r="D58" s="451">
        <v>0.63</v>
      </c>
      <c r="E58" s="451">
        <v>0.66</v>
      </c>
      <c r="F58" s="451">
        <v>0.6</v>
      </c>
      <c r="G58" s="451">
        <f>ABS(F58-D58)</f>
        <v>3.0000000000000027E-2</v>
      </c>
      <c r="H58" s="45">
        <v>9.5</v>
      </c>
      <c r="I58" s="42"/>
    </row>
    <row r="59" spans="1:9" x14ac:dyDescent="0.2">
      <c r="A59" s="479"/>
      <c r="B59" s="373">
        <v>40031</v>
      </c>
      <c r="C59" s="379" t="s">
        <v>87</v>
      </c>
      <c r="D59" s="451">
        <v>2.15</v>
      </c>
      <c r="E59" s="451">
        <v>2.8</v>
      </c>
      <c r="F59" s="451">
        <v>1.5</v>
      </c>
      <c r="G59" s="451">
        <v>0.64999999999999991</v>
      </c>
      <c r="H59" s="45">
        <v>60.5</v>
      </c>
      <c r="I59" s="42"/>
    </row>
    <row r="60" spans="1:9" x14ac:dyDescent="0.2">
      <c r="A60" s="479" t="s">
        <v>44</v>
      </c>
      <c r="B60" s="373">
        <v>39966</v>
      </c>
      <c r="C60" s="379" t="s">
        <v>76</v>
      </c>
      <c r="D60" s="451">
        <v>3.35</v>
      </c>
      <c r="E60" s="451">
        <v>2.1</v>
      </c>
      <c r="F60" s="451">
        <v>4.5999999999999996</v>
      </c>
      <c r="G60" s="451">
        <f>ABS(F60-D60)</f>
        <v>1.2499999999999996</v>
      </c>
      <c r="H60" s="45">
        <v>74.599999999999994</v>
      </c>
      <c r="I60" s="42"/>
    </row>
    <row r="61" spans="1:9" x14ac:dyDescent="0.2">
      <c r="A61" s="479"/>
      <c r="B61" s="373">
        <v>40029</v>
      </c>
      <c r="C61" s="379" t="s">
        <v>88</v>
      </c>
      <c r="D61" s="451">
        <v>3.2</v>
      </c>
      <c r="E61" s="451">
        <v>2.7</v>
      </c>
      <c r="F61" s="451">
        <v>3.7</v>
      </c>
      <c r="G61" s="451">
        <v>0.5</v>
      </c>
      <c r="H61" s="45">
        <v>31.3</v>
      </c>
      <c r="I61" s="42"/>
    </row>
    <row r="62" spans="1:9" x14ac:dyDescent="0.2">
      <c r="A62" s="479" t="s">
        <v>46</v>
      </c>
      <c r="B62" s="373">
        <v>39966</v>
      </c>
      <c r="C62" s="379" t="s">
        <v>85</v>
      </c>
      <c r="D62" s="451">
        <v>0.95</v>
      </c>
      <c r="E62" s="451">
        <v>1.1000000000000001</v>
      </c>
      <c r="F62" s="451">
        <v>0.8</v>
      </c>
      <c r="G62" s="451">
        <f>ABS(F62-D62)</f>
        <v>0.14999999999999991</v>
      </c>
      <c r="H62" s="45">
        <v>31.6</v>
      </c>
      <c r="I62" s="42"/>
    </row>
    <row r="63" spans="1:9" x14ac:dyDescent="0.2">
      <c r="A63" s="479"/>
      <c r="B63" s="373">
        <v>40029</v>
      </c>
      <c r="C63" s="379" t="s">
        <v>89</v>
      </c>
      <c r="D63" s="451">
        <v>1.5</v>
      </c>
      <c r="E63" s="451">
        <v>1.5</v>
      </c>
      <c r="F63" s="451">
        <v>1.5</v>
      </c>
      <c r="G63" s="451">
        <v>0</v>
      </c>
      <c r="H63" s="45" t="s">
        <v>24</v>
      </c>
      <c r="I63" s="42"/>
    </row>
    <row r="64" spans="1:9" x14ac:dyDescent="0.2">
      <c r="A64" s="598" t="s">
        <v>98</v>
      </c>
      <c r="B64" s="417">
        <v>39969</v>
      </c>
      <c r="C64" s="280" t="s">
        <v>79</v>
      </c>
      <c r="D64" s="599">
        <v>2.6</v>
      </c>
      <c r="E64" s="599">
        <v>1.2</v>
      </c>
      <c r="F64" s="599">
        <v>4</v>
      </c>
      <c r="G64" s="599">
        <f>ABS(F64-D64)</f>
        <v>1.4</v>
      </c>
      <c r="H64" s="601">
        <v>107.7</v>
      </c>
      <c r="I64" s="279"/>
    </row>
    <row r="65" spans="1:9" x14ac:dyDescent="0.2">
      <c r="A65" s="479"/>
      <c r="B65" s="373">
        <v>40032</v>
      </c>
      <c r="C65" s="379" t="s">
        <v>90</v>
      </c>
      <c r="D65" s="451">
        <v>2.9</v>
      </c>
      <c r="E65" s="451">
        <v>2.9</v>
      </c>
      <c r="F65" s="451">
        <v>2.9</v>
      </c>
      <c r="G65" s="451">
        <v>0</v>
      </c>
      <c r="H65" s="45" t="s">
        <v>24</v>
      </c>
      <c r="I65" s="42"/>
    </row>
    <row r="66" spans="1:9" x14ac:dyDescent="0.2">
      <c r="A66" s="479" t="s">
        <v>47</v>
      </c>
      <c r="B66" s="373">
        <v>39966</v>
      </c>
      <c r="C66" s="379" t="s">
        <v>88</v>
      </c>
      <c r="D66" s="451">
        <v>2.2000000000000002</v>
      </c>
      <c r="E66" s="451">
        <v>2.2000000000000002</v>
      </c>
      <c r="F66" s="451">
        <v>2.2000000000000002</v>
      </c>
      <c r="G66" s="451">
        <f>ABS(F66-D66)</f>
        <v>0</v>
      </c>
      <c r="H66" s="45" t="s">
        <v>24</v>
      </c>
      <c r="I66" s="42"/>
    </row>
    <row r="67" spans="1:9" x14ac:dyDescent="0.2">
      <c r="A67" s="479"/>
      <c r="B67" s="373">
        <v>40029</v>
      </c>
      <c r="C67" s="379" t="s">
        <v>79</v>
      </c>
      <c r="D67" s="451">
        <v>2.5499999999999998</v>
      </c>
      <c r="E67" s="451">
        <v>2.5</v>
      </c>
      <c r="F67" s="451">
        <v>2.6</v>
      </c>
      <c r="G67" s="451">
        <v>5.0000000000000266E-2</v>
      </c>
      <c r="H67" s="45">
        <v>3.9</v>
      </c>
      <c r="I67" s="42"/>
    </row>
    <row r="68" spans="1:9" x14ac:dyDescent="0.2">
      <c r="A68" s="479" t="s">
        <v>33</v>
      </c>
      <c r="B68" s="373">
        <v>39966</v>
      </c>
      <c r="C68" s="379" t="s">
        <v>79</v>
      </c>
      <c r="D68" s="451">
        <v>4.5</v>
      </c>
      <c r="E68" s="451">
        <v>6.1</v>
      </c>
      <c r="F68" s="451">
        <v>2.9</v>
      </c>
      <c r="G68" s="451">
        <f>ABS(F68-D68)</f>
        <v>1.6</v>
      </c>
      <c r="H68" s="45">
        <v>71.099999999999994</v>
      </c>
      <c r="I68" s="42"/>
    </row>
    <row r="69" spans="1:9" x14ac:dyDescent="0.2">
      <c r="A69" s="479"/>
      <c r="B69" s="373">
        <v>40029</v>
      </c>
      <c r="C69" s="379" t="s">
        <v>77</v>
      </c>
      <c r="D69" s="451">
        <v>1.9</v>
      </c>
      <c r="E69" s="451">
        <v>2</v>
      </c>
      <c r="F69" s="451">
        <v>1.8</v>
      </c>
      <c r="G69" s="451">
        <v>9.9999999999999867E-2</v>
      </c>
      <c r="H69" s="45">
        <v>10.5</v>
      </c>
      <c r="I69" s="42"/>
    </row>
    <row r="70" spans="1:9" x14ac:dyDescent="0.2">
      <c r="A70" s="479" t="s">
        <v>105</v>
      </c>
      <c r="B70" s="373">
        <v>39967</v>
      </c>
      <c r="C70" s="379" t="s">
        <v>79</v>
      </c>
      <c r="D70" s="451">
        <v>8.35</v>
      </c>
      <c r="E70" s="451">
        <v>5.7</v>
      </c>
      <c r="F70" s="451">
        <v>11</v>
      </c>
      <c r="G70" s="451">
        <f>ABS(F70-D70)</f>
        <v>2.6500000000000004</v>
      </c>
      <c r="H70" s="45">
        <v>63.5</v>
      </c>
      <c r="I70" s="42"/>
    </row>
    <row r="71" spans="1:9" x14ac:dyDescent="0.2">
      <c r="A71" s="479"/>
      <c r="B71" s="373">
        <v>40030</v>
      </c>
      <c r="C71" s="379" t="s">
        <v>74</v>
      </c>
      <c r="D71" s="451">
        <v>1.1599999999999999</v>
      </c>
      <c r="E71" s="451">
        <v>1.8</v>
      </c>
      <c r="F71" s="451">
        <v>0.52</v>
      </c>
      <c r="G71" s="451">
        <v>0.6399999999999999</v>
      </c>
      <c r="H71" s="45">
        <v>110.3</v>
      </c>
      <c r="I71" s="42"/>
    </row>
    <row r="72" spans="1:9" x14ac:dyDescent="0.2">
      <c r="A72" s="479" t="s">
        <v>50</v>
      </c>
      <c r="B72" s="373">
        <v>39966</v>
      </c>
      <c r="C72" s="379" t="s">
        <v>77</v>
      </c>
      <c r="D72" s="451">
        <v>3.15</v>
      </c>
      <c r="E72" s="451">
        <v>4.7</v>
      </c>
      <c r="F72" s="451">
        <v>1.6</v>
      </c>
      <c r="G72" s="451">
        <f>ABS(F72-D72)</f>
        <v>1.5499999999999998</v>
      </c>
      <c r="H72" s="45">
        <v>98.4</v>
      </c>
      <c r="I72" s="42"/>
    </row>
    <row r="73" spans="1:9" x14ac:dyDescent="0.2">
      <c r="A73" s="479"/>
      <c r="B73" s="373">
        <v>40029</v>
      </c>
      <c r="C73" s="379" t="s">
        <v>80</v>
      </c>
      <c r="D73" s="451">
        <v>1.7</v>
      </c>
      <c r="E73" s="451">
        <v>2</v>
      </c>
      <c r="F73" s="451">
        <v>1.4</v>
      </c>
      <c r="G73" s="451">
        <v>0.30000000000000004</v>
      </c>
      <c r="H73" s="45">
        <v>35.299999999999997</v>
      </c>
      <c r="I73" s="42"/>
    </row>
    <row r="74" spans="1:9" x14ac:dyDescent="0.2">
      <c r="A74" s="479" t="s">
        <v>100</v>
      </c>
      <c r="B74" s="373">
        <v>39969</v>
      </c>
      <c r="C74" s="379" t="s">
        <v>91</v>
      </c>
      <c r="D74" s="451">
        <v>4.2</v>
      </c>
      <c r="E74" s="451">
        <v>3.8</v>
      </c>
      <c r="F74" s="451">
        <v>4.5999999999999996</v>
      </c>
      <c r="G74" s="451">
        <f>ABS(F74-D74)</f>
        <v>0.39999999999999947</v>
      </c>
      <c r="H74" s="45">
        <v>19</v>
      </c>
      <c r="I74" s="42"/>
    </row>
    <row r="75" spans="1:9" x14ac:dyDescent="0.2">
      <c r="A75" s="493"/>
      <c r="B75" s="373">
        <v>40032</v>
      </c>
      <c r="C75" s="379" t="s">
        <v>91</v>
      </c>
      <c r="D75" s="451">
        <v>1.9</v>
      </c>
      <c r="E75" s="451">
        <v>1.8</v>
      </c>
      <c r="F75" s="451">
        <v>2</v>
      </c>
      <c r="G75" s="451">
        <v>0.10000000000000009</v>
      </c>
      <c r="H75" s="334">
        <v>10.5</v>
      </c>
      <c r="I75" s="372"/>
    </row>
    <row r="76" spans="1:9" x14ac:dyDescent="0.2">
      <c r="A76" s="489"/>
      <c r="B76" s="373"/>
      <c r="C76" s="379"/>
      <c r="D76" s="451"/>
      <c r="E76" s="379"/>
      <c r="F76" s="379"/>
      <c r="G76" s="397" t="s">
        <v>316</v>
      </c>
      <c r="H76" s="41" t="s">
        <v>24</v>
      </c>
      <c r="I76" s="42"/>
    </row>
    <row r="77" spans="1:9" x14ac:dyDescent="0.2">
      <c r="A77" s="489"/>
      <c r="B77" s="373"/>
      <c r="C77" s="379"/>
      <c r="D77" s="451"/>
      <c r="E77" s="379"/>
      <c r="F77" s="379"/>
      <c r="G77" s="397" t="s">
        <v>317</v>
      </c>
      <c r="H77" s="45">
        <v>33.65</v>
      </c>
      <c r="I77" s="42"/>
    </row>
    <row r="78" spans="1:9" s="395" customFormat="1" x14ac:dyDescent="0.2">
      <c r="A78" s="489"/>
      <c r="B78" s="373"/>
      <c r="C78" s="379"/>
      <c r="D78" s="451"/>
      <c r="E78" s="379"/>
      <c r="F78" s="379"/>
      <c r="G78" s="397" t="s">
        <v>318</v>
      </c>
      <c r="H78" s="484">
        <v>140</v>
      </c>
      <c r="I78" s="42"/>
    </row>
    <row r="79" spans="1:9" s="395" customFormat="1" x14ac:dyDescent="0.2">
      <c r="A79" s="730" t="s">
        <v>69</v>
      </c>
      <c r="B79" s="773"/>
      <c r="C79" s="773"/>
      <c r="D79" s="773"/>
      <c r="E79" s="773"/>
      <c r="F79" s="773"/>
      <c r="G79" s="773"/>
      <c r="H79" s="773"/>
      <c r="I79" s="42"/>
    </row>
    <row r="80" spans="1:9" s="395" customFormat="1" ht="15" x14ac:dyDescent="0.25">
      <c r="A80" s="732" t="s">
        <v>236</v>
      </c>
      <c r="B80" s="733"/>
      <c r="C80" s="733"/>
      <c r="D80" s="733"/>
      <c r="E80" s="733"/>
      <c r="F80" s="733"/>
      <c r="G80" s="733"/>
      <c r="H80" s="733"/>
      <c r="I80" s="769"/>
    </row>
    <row r="81" spans="1:9" s="395" customFormat="1" ht="12.75" thickBot="1" x14ac:dyDescent="0.25">
      <c r="A81" s="428" t="s">
        <v>104</v>
      </c>
      <c r="B81" s="373"/>
      <c r="C81" s="379"/>
      <c r="D81" s="169" t="s">
        <v>18</v>
      </c>
      <c r="E81" s="170" t="s">
        <v>67</v>
      </c>
      <c r="F81" s="170" t="s">
        <v>68</v>
      </c>
      <c r="G81" s="171" t="s">
        <v>19</v>
      </c>
      <c r="H81" s="171" t="s">
        <v>160</v>
      </c>
      <c r="I81" s="42"/>
    </row>
    <row r="82" spans="1:9" s="395" customFormat="1" x14ac:dyDescent="0.2">
      <c r="A82" s="508" t="s">
        <v>92</v>
      </c>
      <c r="B82" s="373">
        <v>39671</v>
      </c>
      <c r="C82" s="379">
        <v>1300</v>
      </c>
      <c r="D82" s="334">
        <v>1.1000000000000001</v>
      </c>
      <c r="E82" s="474" t="s">
        <v>314</v>
      </c>
      <c r="F82" s="474" t="s">
        <v>314</v>
      </c>
      <c r="G82" s="334">
        <v>0</v>
      </c>
      <c r="H82" s="45" t="s">
        <v>24</v>
      </c>
      <c r="I82" s="379"/>
    </row>
    <row r="83" spans="1:9" s="395" customFormat="1" x14ac:dyDescent="0.2">
      <c r="A83" s="508"/>
      <c r="B83" s="373"/>
      <c r="C83" s="379"/>
      <c r="D83" s="334"/>
      <c r="E83" s="334"/>
      <c r="F83" s="334"/>
      <c r="G83" s="334"/>
      <c r="H83" s="45"/>
      <c r="I83" s="379"/>
    </row>
    <row r="84" spans="1:9" x14ac:dyDescent="0.2">
      <c r="A84" s="428" t="s">
        <v>27</v>
      </c>
      <c r="B84" s="373"/>
      <c r="C84" s="379"/>
      <c r="D84" s="334"/>
      <c r="E84" s="334"/>
      <c r="F84" s="334"/>
      <c r="G84" s="334"/>
      <c r="H84" s="45"/>
      <c r="I84" s="379"/>
    </row>
    <row r="85" spans="1:9" s="42" customFormat="1" x14ac:dyDescent="0.2">
      <c r="A85" s="508" t="s">
        <v>97</v>
      </c>
      <c r="B85" s="373">
        <v>39848</v>
      </c>
      <c r="C85" s="379">
        <v>1325</v>
      </c>
      <c r="D85" s="334">
        <v>5.3</v>
      </c>
      <c r="E85" s="474" t="s">
        <v>314</v>
      </c>
      <c r="F85" s="474" t="s">
        <v>314</v>
      </c>
      <c r="G85" s="334">
        <v>0.5</v>
      </c>
      <c r="H85" s="483">
        <v>18.8</v>
      </c>
      <c r="I85" s="379"/>
    </row>
    <row r="86" spans="1:9" x14ac:dyDescent="0.2">
      <c r="A86" s="508" t="s">
        <v>95</v>
      </c>
      <c r="B86" s="373">
        <v>39846</v>
      </c>
      <c r="C86" s="379">
        <v>1615</v>
      </c>
      <c r="D86" s="334">
        <v>1.6</v>
      </c>
      <c r="E86" s="474" t="s">
        <v>314</v>
      </c>
      <c r="F86" s="474" t="s">
        <v>314</v>
      </c>
      <c r="G86" s="334">
        <v>0.1</v>
      </c>
      <c r="H86" s="483">
        <v>12.6</v>
      </c>
      <c r="I86" s="379"/>
    </row>
    <row r="87" spans="1:9" x14ac:dyDescent="0.2">
      <c r="A87" s="508" t="s">
        <v>56</v>
      </c>
      <c r="B87" s="373">
        <v>40031</v>
      </c>
      <c r="C87" s="379">
        <v>1055</v>
      </c>
      <c r="D87" s="334">
        <v>5.0999999999999996</v>
      </c>
      <c r="E87" s="474" t="s">
        <v>314</v>
      </c>
      <c r="F87" s="474" t="s">
        <v>314</v>
      </c>
      <c r="G87" s="334">
        <v>0.4</v>
      </c>
      <c r="H87" s="483">
        <v>15.6</v>
      </c>
      <c r="I87" s="379"/>
    </row>
    <row r="88" spans="1:9" ht="16.899999999999999" customHeight="1" x14ac:dyDescent="0.2">
      <c r="A88" s="508" t="s">
        <v>58</v>
      </c>
      <c r="B88" s="373">
        <v>40219</v>
      </c>
      <c r="C88" s="379">
        <v>1010</v>
      </c>
      <c r="D88" s="334">
        <v>0.5</v>
      </c>
      <c r="E88" s="474" t="s">
        <v>314</v>
      </c>
      <c r="F88" s="474" t="s">
        <v>314</v>
      </c>
      <c r="G88" s="334">
        <v>0</v>
      </c>
      <c r="H88" s="45" t="s">
        <v>24</v>
      </c>
      <c r="I88" s="379"/>
    </row>
    <row r="89" spans="1:9" x14ac:dyDescent="0.2">
      <c r="A89" s="508"/>
      <c r="B89" s="373"/>
      <c r="C89" s="379"/>
      <c r="D89" s="334"/>
      <c r="E89" s="334"/>
      <c r="F89" s="334"/>
      <c r="G89" s="334"/>
      <c r="H89" s="45"/>
      <c r="I89" s="379"/>
    </row>
    <row r="90" spans="1:9" ht="16.149999999999999" customHeight="1" x14ac:dyDescent="0.2">
      <c r="A90" s="428" t="s">
        <v>237</v>
      </c>
      <c r="B90" s="373"/>
      <c r="C90" s="435"/>
      <c r="D90" s="334"/>
      <c r="E90" s="334"/>
      <c r="F90" s="334"/>
      <c r="G90" s="334"/>
      <c r="H90" s="45"/>
      <c r="I90" s="379"/>
    </row>
    <row r="91" spans="1:9" x14ac:dyDescent="0.2">
      <c r="A91" s="508" t="s">
        <v>38</v>
      </c>
      <c r="B91" s="373">
        <v>39966</v>
      </c>
      <c r="C91" s="379">
        <v>1435</v>
      </c>
      <c r="D91" s="334">
        <v>3</v>
      </c>
      <c r="E91" s="474" t="s">
        <v>314</v>
      </c>
      <c r="F91" s="474" t="s">
        <v>314</v>
      </c>
      <c r="G91" s="334">
        <v>0.1</v>
      </c>
      <c r="H91" s="483">
        <v>6.6</v>
      </c>
      <c r="I91" s="379"/>
    </row>
    <row r="92" spans="1:9" x14ac:dyDescent="0.2">
      <c r="A92" s="508" t="s">
        <v>98</v>
      </c>
      <c r="B92" s="373">
        <v>39678</v>
      </c>
      <c r="C92" s="379">
        <v>1315</v>
      </c>
      <c r="D92" s="334">
        <v>4.0999999999999996</v>
      </c>
      <c r="E92" s="474" t="s">
        <v>314</v>
      </c>
      <c r="F92" s="474" t="s">
        <v>314</v>
      </c>
      <c r="G92" s="334">
        <v>0.1</v>
      </c>
      <c r="H92" s="483">
        <v>4.8</v>
      </c>
      <c r="I92" s="379"/>
    </row>
    <row r="93" spans="1:9" x14ac:dyDescent="0.2">
      <c r="A93" s="508" t="s">
        <v>47</v>
      </c>
      <c r="B93" s="373">
        <v>39846</v>
      </c>
      <c r="C93" s="379">
        <v>1340</v>
      </c>
      <c r="D93" s="334">
        <v>2</v>
      </c>
      <c r="E93" s="474" t="s">
        <v>314</v>
      </c>
      <c r="F93" s="474" t="s">
        <v>314</v>
      </c>
      <c r="G93" s="334">
        <v>0.1</v>
      </c>
      <c r="H93" s="45">
        <v>10</v>
      </c>
      <c r="I93" s="379"/>
    </row>
    <row r="94" spans="1:9" x14ac:dyDescent="0.2">
      <c r="A94" s="508" t="s">
        <v>99</v>
      </c>
      <c r="B94" s="373">
        <v>39675</v>
      </c>
      <c r="C94" s="379">
        <v>1000</v>
      </c>
      <c r="D94" s="334">
        <v>1.5</v>
      </c>
      <c r="E94" s="474" t="s">
        <v>314</v>
      </c>
      <c r="F94" s="474" t="s">
        <v>314</v>
      </c>
      <c r="G94" s="334">
        <v>0</v>
      </c>
      <c r="H94" s="483" t="s">
        <v>24</v>
      </c>
      <c r="I94" s="379"/>
    </row>
    <row r="95" spans="1:9" x14ac:dyDescent="0.2">
      <c r="A95" s="508"/>
      <c r="B95" s="373">
        <v>40028</v>
      </c>
      <c r="C95" s="379">
        <v>1030</v>
      </c>
      <c r="D95" s="334">
        <v>3.1</v>
      </c>
      <c r="E95" s="474" t="s">
        <v>314</v>
      </c>
      <c r="F95" s="474" t="s">
        <v>314</v>
      </c>
      <c r="G95" s="334">
        <v>0.3</v>
      </c>
      <c r="H95" s="483">
        <v>19.399999999999999</v>
      </c>
      <c r="I95" s="379"/>
    </row>
    <row r="96" spans="1:9" x14ac:dyDescent="0.2">
      <c r="A96" s="508" t="s">
        <v>105</v>
      </c>
      <c r="B96" s="373">
        <v>39848</v>
      </c>
      <c r="C96" s="379">
        <v>1055</v>
      </c>
      <c r="D96" s="334">
        <v>2.2000000000000002</v>
      </c>
      <c r="E96" s="474" t="s">
        <v>314</v>
      </c>
      <c r="F96" s="474" t="s">
        <v>314</v>
      </c>
      <c r="G96" s="334">
        <v>0.1</v>
      </c>
      <c r="H96" s="483">
        <v>9</v>
      </c>
      <c r="I96" s="379"/>
    </row>
    <row r="97" spans="1:9" x14ac:dyDescent="0.2">
      <c r="A97" s="508" t="s">
        <v>50</v>
      </c>
      <c r="B97" s="373">
        <v>39966</v>
      </c>
      <c r="C97" s="379">
        <v>1015</v>
      </c>
      <c r="D97" s="334">
        <v>4.9000000000000004</v>
      </c>
      <c r="E97" s="474" t="s">
        <v>314</v>
      </c>
      <c r="F97" s="474" t="s">
        <v>314</v>
      </c>
      <c r="G97" s="334">
        <v>0.1</v>
      </c>
      <c r="H97" s="483">
        <v>4</v>
      </c>
      <c r="I97" s="379"/>
    </row>
    <row r="98" spans="1:9" x14ac:dyDescent="0.2">
      <c r="A98" s="509"/>
      <c r="B98" s="468"/>
      <c r="C98" s="435"/>
      <c r="D98" s="451"/>
      <c r="E98" s="379"/>
      <c r="F98" s="379"/>
      <c r="G98" s="397" t="s">
        <v>316</v>
      </c>
      <c r="H98" s="41" t="s">
        <v>24</v>
      </c>
      <c r="I98" s="379"/>
    </row>
    <row r="99" spans="1:9" x14ac:dyDescent="0.2">
      <c r="A99" s="504"/>
      <c r="B99" s="468"/>
      <c r="C99" s="435"/>
      <c r="D99" s="451"/>
      <c r="E99" s="379"/>
      <c r="F99" s="379"/>
      <c r="G99" s="397" t="s">
        <v>317</v>
      </c>
      <c r="H99" s="41">
        <v>7.8</v>
      </c>
      <c r="I99" s="379"/>
    </row>
    <row r="100" spans="1:9" x14ac:dyDescent="0.2">
      <c r="A100" s="644"/>
      <c r="B100" s="645"/>
      <c r="C100" s="646"/>
      <c r="D100" s="498"/>
      <c r="E100" s="497"/>
      <c r="F100" s="497"/>
      <c r="G100" s="499" t="s">
        <v>318</v>
      </c>
      <c r="H100" s="500">
        <v>19.399999999999999</v>
      </c>
      <c r="I100" s="379"/>
    </row>
    <row r="101" spans="1:9" x14ac:dyDescent="0.2">
      <c r="A101" s="450"/>
      <c r="B101" s="373"/>
      <c r="C101" s="379"/>
      <c r="D101" s="451"/>
      <c r="E101" s="334"/>
      <c r="F101" s="334"/>
      <c r="G101" s="334"/>
      <c r="H101" s="45"/>
      <c r="I101" s="379"/>
    </row>
    <row r="102" spans="1:9" ht="31.5" customHeight="1" x14ac:dyDescent="0.2">
      <c r="B102" s="36"/>
      <c r="C102" s="36"/>
      <c r="D102" s="36"/>
      <c r="E102" s="36"/>
      <c r="F102" s="36"/>
      <c r="G102" s="36"/>
      <c r="H102" s="36"/>
    </row>
    <row r="103" spans="1:9" ht="44.25" customHeight="1" x14ac:dyDescent="0.2">
      <c r="B103" s="36"/>
      <c r="C103" s="36"/>
      <c r="D103" s="36"/>
      <c r="E103" s="36"/>
      <c r="F103" s="36"/>
      <c r="G103" s="36"/>
      <c r="H103" s="36"/>
    </row>
  </sheetData>
  <mergeCells count="11">
    <mergeCell ref="A20:I20"/>
    <mergeCell ref="A27:I27"/>
    <mergeCell ref="A32:I32"/>
    <mergeCell ref="A80:I80"/>
    <mergeCell ref="A9:I9"/>
    <mergeCell ref="A79:H79"/>
    <mergeCell ref="D5:H5"/>
    <mergeCell ref="D6:H6"/>
    <mergeCell ref="A1:N1"/>
    <mergeCell ref="A3:N3"/>
    <mergeCell ref="A8:H8"/>
  </mergeCells>
  <phoneticPr fontId="0" type="noConversion"/>
  <pageMargins left="0.7" right="0.7" top="0.75" bottom="0.75" header="0.3" footer="0.3"/>
  <pageSetup scale="4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selection activeCell="A80" sqref="A80:L80"/>
    </sheetView>
  </sheetViews>
  <sheetFormatPr defaultColWidth="9.140625" defaultRowHeight="12" x14ac:dyDescent="0.2"/>
  <cols>
    <col min="1" max="1" width="12" style="36" customWidth="1"/>
    <col min="2" max="2" width="8.85546875" style="162" customWidth="1"/>
    <col min="3" max="3" width="9.5703125" style="37" customWidth="1"/>
    <col min="4" max="4" width="1.85546875" style="36" customWidth="1"/>
    <col min="5" max="5" width="8.42578125" style="164" customWidth="1"/>
    <col min="6" max="6" width="8.42578125" style="36" customWidth="1"/>
    <col min="7" max="7" width="10.140625" style="36" customWidth="1"/>
    <col min="8" max="11" width="9.140625" style="36"/>
    <col min="12" max="12" width="29" style="36" customWidth="1"/>
    <col min="13" max="14" width="9.140625" style="36"/>
    <col min="15" max="15" width="14.7109375" style="36" customWidth="1"/>
    <col min="16" max="16384" width="9.140625" style="36"/>
  </cols>
  <sheetData>
    <row r="1" spans="1:12" ht="30.75" customHeight="1" x14ac:dyDescent="0.25">
      <c r="A1" s="719" t="s">
        <v>328</v>
      </c>
      <c r="B1" s="695"/>
      <c r="C1" s="695"/>
      <c r="D1" s="695"/>
      <c r="E1" s="695"/>
      <c r="F1" s="695"/>
      <c r="G1" s="695"/>
      <c r="H1" s="695"/>
      <c r="I1" s="695"/>
      <c r="J1" s="695"/>
      <c r="K1" s="695"/>
      <c r="L1" s="695"/>
    </row>
    <row r="3" spans="1:12" ht="57.75" customHeight="1" x14ac:dyDescent="0.25">
      <c r="A3" s="726" t="s">
        <v>380</v>
      </c>
      <c r="B3" s="726"/>
      <c r="C3" s="726"/>
      <c r="D3" s="727"/>
      <c r="E3" s="774"/>
      <c r="F3" s="774"/>
      <c r="G3" s="774"/>
      <c r="H3" s="695"/>
      <c r="I3" s="695"/>
      <c r="J3" s="695"/>
      <c r="K3" s="695"/>
      <c r="L3" s="695"/>
    </row>
    <row r="5" spans="1:12" ht="12" customHeight="1" x14ac:dyDescent="0.2">
      <c r="A5" s="477"/>
      <c r="B5" s="190"/>
      <c r="C5" s="190"/>
      <c r="D5" s="190"/>
      <c r="E5" s="776" t="s">
        <v>72</v>
      </c>
      <c r="F5" s="776"/>
      <c r="G5" s="777"/>
      <c r="H5" s="165"/>
    </row>
    <row r="6" spans="1:12" ht="27.75" customHeight="1" x14ac:dyDescent="0.2">
      <c r="A6" s="449"/>
      <c r="B6" s="167"/>
      <c r="C6" s="166"/>
      <c r="D6" s="372"/>
      <c r="E6" s="778" t="s">
        <v>234</v>
      </c>
      <c r="F6" s="778"/>
      <c r="G6" s="779"/>
    </row>
    <row r="7" spans="1:12" ht="36.75" thickBot="1" x14ac:dyDescent="0.25">
      <c r="A7" s="501" t="s">
        <v>11</v>
      </c>
      <c r="B7" s="502" t="s">
        <v>12</v>
      </c>
      <c r="C7" s="503" t="s">
        <v>13</v>
      </c>
      <c r="D7" s="42"/>
      <c r="E7" s="464" t="s">
        <v>235</v>
      </c>
      <c r="F7" s="464" t="s">
        <v>71</v>
      </c>
      <c r="G7" s="478" t="s">
        <v>372</v>
      </c>
    </row>
    <row r="8" spans="1:12" x14ac:dyDescent="0.2">
      <c r="A8" s="479"/>
      <c r="B8" s="373"/>
      <c r="C8" s="379"/>
      <c r="D8" s="42"/>
      <c r="E8" s="278"/>
      <c r="F8" s="279"/>
      <c r="G8" s="480"/>
    </row>
    <row r="9" spans="1:12" x14ac:dyDescent="0.2">
      <c r="A9" s="479"/>
      <c r="B9" s="373"/>
      <c r="C9" s="379"/>
      <c r="D9" s="42"/>
      <c r="E9" s="334"/>
      <c r="F9" s="379"/>
      <c r="G9" s="441"/>
    </row>
    <row r="10" spans="1:12" ht="15" x14ac:dyDescent="0.25">
      <c r="A10" s="765" t="s">
        <v>378</v>
      </c>
      <c r="B10" s="766"/>
      <c r="C10" s="766"/>
      <c r="D10" s="768"/>
      <c r="E10" s="768"/>
      <c r="F10" s="768"/>
      <c r="G10" s="775"/>
    </row>
    <row r="11" spans="1:12" x14ac:dyDescent="0.2">
      <c r="A11" s="482" t="s">
        <v>104</v>
      </c>
      <c r="B11" s="42"/>
      <c r="C11" s="42"/>
      <c r="D11" s="465"/>
      <c r="E11" s="466"/>
      <c r="F11" s="485"/>
      <c r="G11" s="486" t="s">
        <v>66</v>
      </c>
    </row>
    <row r="12" spans="1:12" x14ac:dyDescent="0.2">
      <c r="A12" s="479" t="s">
        <v>92</v>
      </c>
      <c r="B12" s="373">
        <v>39671</v>
      </c>
      <c r="C12" s="379">
        <v>1300</v>
      </c>
      <c r="D12" s="465"/>
      <c r="E12" s="334">
        <v>0.65</v>
      </c>
      <c r="F12" s="334">
        <v>1.0596482844731692</v>
      </c>
      <c r="G12" s="433">
        <v>63</v>
      </c>
    </row>
    <row r="13" spans="1:12" x14ac:dyDescent="0.2">
      <c r="A13" s="479" t="s">
        <v>93</v>
      </c>
      <c r="B13" s="373">
        <v>39672</v>
      </c>
      <c r="C13" s="379">
        <v>1040</v>
      </c>
      <c r="D13" s="465"/>
      <c r="E13" s="334">
        <v>4.7</v>
      </c>
      <c r="F13" s="334">
        <v>3.4870771179881497</v>
      </c>
      <c r="G13" s="433">
        <v>-25.8</v>
      </c>
    </row>
    <row r="14" spans="1:12" x14ac:dyDescent="0.2">
      <c r="A14" s="479" t="s">
        <v>94</v>
      </c>
      <c r="B14" s="373">
        <v>39673</v>
      </c>
      <c r="C14" s="379">
        <v>1230</v>
      </c>
      <c r="D14" s="465"/>
      <c r="E14" s="334">
        <v>2.7</v>
      </c>
      <c r="F14" s="334">
        <v>2.7461713079993184</v>
      </c>
      <c r="G14" s="433">
        <v>1.7</v>
      </c>
    </row>
    <row r="15" spans="1:12" x14ac:dyDescent="0.2">
      <c r="A15" s="479"/>
      <c r="B15" s="373"/>
      <c r="C15" s="379"/>
      <c r="D15" s="465"/>
      <c r="E15" s="334"/>
      <c r="F15" s="334"/>
      <c r="G15" s="433"/>
    </row>
    <row r="16" spans="1:12" x14ac:dyDescent="0.2">
      <c r="A16" s="482" t="s">
        <v>27</v>
      </c>
      <c r="B16" s="373"/>
      <c r="C16" s="379"/>
      <c r="D16" s="465"/>
      <c r="E16" s="379"/>
      <c r="F16" s="435"/>
      <c r="G16" s="487"/>
    </row>
    <row r="17" spans="1:7" x14ac:dyDescent="0.2">
      <c r="A17" s="479" t="s">
        <v>97</v>
      </c>
      <c r="B17" s="373">
        <v>39675</v>
      </c>
      <c r="C17" s="379">
        <v>1400</v>
      </c>
      <c r="D17" s="465"/>
      <c r="E17" s="334">
        <v>11</v>
      </c>
      <c r="F17" s="334">
        <v>9.3650081889342953</v>
      </c>
      <c r="G17" s="433">
        <v>-14.9</v>
      </c>
    </row>
    <row r="18" spans="1:7" x14ac:dyDescent="0.2">
      <c r="A18" s="479" t="s">
        <v>95</v>
      </c>
      <c r="B18" s="373">
        <v>39674</v>
      </c>
      <c r="C18" s="379">
        <v>1230</v>
      </c>
      <c r="D18" s="465"/>
      <c r="E18" s="334">
        <v>2</v>
      </c>
      <c r="F18" s="334">
        <v>1.7924719481510656</v>
      </c>
      <c r="G18" s="433">
        <v>-10.4</v>
      </c>
    </row>
    <row r="19" spans="1:7" x14ac:dyDescent="0.2">
      <c r="A19" s="479" t="s">
        <v>96</v>
      </c>
      <c r="B19" s="373">
        <v>39674</v>
      </c>
      <c r="C19" s="379">
        <v>1400</v>
      </c>
      <c r="D19" s="465"/>
      <c r="E19" s="334">
        <v>5.9</v>
      </c>
      <c r="F19" s="334">
        <v>3.4936784390127622</v>
      </c>
      <c r="G19" s="433">
        <v>-40.799999999999997</v>
      </c>
    </row>
    <row r="20" spans="1:7" x14ac:dyDescent="0.2">
      <c r="A20" s="479"/>
      <c r="B20" s="373"/>
      <c r="C20" s="379"/>
      <c r="D20" s="465"/>
      <c r="E20" s="467"/>
      <c r="F20" s="467"/>
      <c r="G20" s="486"/>
    </row>
    <row r="21" spans="1:7" x14ac:dyDescent="0.2">
      <c r="A21" s="482" t="s">
        <v>31</v>
      </c>
      <c r="B21" s="373"/>
      <c r="C21" s="379"/>
      <c r="D21" s="465"/>
      <c r="E21" s="42"/>
      <c r="F21" s="466"/>
      <c r="G21" s="488"/>
    </row>
    <row r="22" spans="1:7" x14ac:dyDescent="0.2">
      <c r="A22" s="598" t="s">
        <v>98</v>
      </c>
      <c r="B22" s="417">
        <v>39678</v>
      </c>
      <c r="C22" s="280">
        <v>1330</v>
      </c>
      <c r="D22" s="602"/>
      <c r="E22" s="429">
        <v>5.4</v>
      </c>
      <c r="F22" s="429">
        <v>4.1273174041672016</v>
      </c>
      <c r="G22" s="603">
        <v>-23.6</v>
      </c>
    </row>
    <row r="23" spans="1:7" x14ac:dyDescent="0.2">
      <c r="A23" s="479" t="s">
        <v>99</v>
      </c>
      <c r="B23" s="373">
        <v>39675</v>
      </c>
      <c r="C23" s="379">
        <v>1000</v>
      </c>
      <c r="D23" s="465"/>
      <c r="E23" s="334">
        <v>2.2999999999999998</v>
      </c>
      <c r="F23" s="334">
        <v>1.4754544568355719</v>
      </c>
      <c r="G23" s="433">
        <v>-35.799999999999997</v>
      </c>
    </row>
    <row r="24" spans="1:7" x14ac:dyDescent="0.2">
      <c r="A24" s="479" t="s">
        <v>100</v>
      </c>
      <c r="B24" s="373">
        <v>39678</v>
      </c>
      <c r="C24" s="379">
        <v>1550</v>
      </c>
      <c r="D24" s="465"/>
      <c r="E24" s="334">
        <v>1.2</v>
      </c>
      <c r="F24" s="334">
        <v>1.4579684791663983</v>
      </c>
      <c r="G24" s="433">
        <v>21.5</v>
      </c>
    </row>
    <row r="25" spans="1:7" x14ac:dyDescent="0.2">
      <c r="A25" s="489"/>
      <c r="B25" s="373"/>
      <c r="C25" s="379"/>
      <c r="D25" s="465"/>
      <c r="E25" s="466"/>
      <c r="F25" s="397" t="s">
        <v>316</v>
      </c>
      <c r="G25" s="433">
        <v>-40.799999999999997</v>
      </c>
    </row>
    <row r="26" spans="1:7" x14ac:dyDescent="0.2">
      <c r="A26" s="489"/>
      <c r="B26" s="373"/>
      <c r="C26" s="379"/>
      <c r="D26" s="465"/>
      <c r="E26" s="466"/>
      <c r="F26" s="397" t="s">
        <v>317</v>
      </c>
      <c r="G26" s="433">
        <v>-19.25</v>
      </c>
    </row>
    <row r="27" spans="1:7" x14ac:dyDescent="0.2">
      <c r="A27" s="489"/>
      <c r="B27" s="373"/>
      <c r="C27" s="379"/>
      <c r="D27" s="465"/>
      <c r="E27" s="466"/>
      <c r="F27" s="397" t="s">
        <v>318</v>
      </c>
      <c r="G27" s="433">
        <v>63</v>
      </c>
    </row>
    <row r="28" spans="1:7" s="42" customFormat="1" x14ac:dyDescent="0.2">
      <c r="A28" s="479"/>
      <c r="B28" s="373"/>
      <c r="C28" s="379"/>
      <c r="D28" s="465"/>
      <c r="E28" s="466"/>
      <c r="F28" s="466"/>
      <c r="G28" s="486"/>
    </row>
    <row r="29" spans="1:7" ht="15" x14ac:dyDescent="0.25">
      <c r="A29" s="739" t="s">
        <v>379</v>
      </c>
      <c r="B29" s="767"/>
      <c r="C29" s="767"/>
      <c r="D29" s="768"/>
      <c r="E29" s="768"/>
      <c r="F29" s="768"/>
      <c r="G29" s="775"/>
    </row>
    <row r="30" spans="1:7" x14ac:dyDescent="0.2">
      <c r="A30" s="479"/>
      <c r="B30" s="379"/>
      <c r="C30" s="379"/>
      <c r="D30" s="42"/>
      <c r="E30" s="467"/>
      <c r="F30" s="42"/>
      <c r="G30" s="490"/>
    </row>
    <row r="31" spans="1:7" x14ac:dyDescent="0.2">
      <c r="A31" s="482" t="s">
        <v>27</v>
      </c>
      <c r="B31" s="379"/>
      <c r="C31" s="379"/>
      <c r="D31" s="42"/>
      <c r="E31" s="467"/>
      <c r="F31" s="42"/>
      <c r="G31" s="490"/>
    </row>
    <row r="32" spans="1:7" x14ac:dyDescent="0.2">
      <c r="A32" s="479" t="s">
        <v>54</v>
      </c>
      <c r="B32" s="373">
        <v>39968</v>
      </c>
      <c r="C32" s="379" t="s">
        <v>73</v>
      </c>
      <c r="D32" s="42"/>
      <c r="E32" s="334">
        <v>1.2</v>
      </c>
      <c r="F32" s="334">
        <v>1.03</v>
      </c>
      <c r="G32" s="433">
        <v>-14.2</v>
      </c>
    </row>
    <row r="33" spans="1:7" x14ac:dyDescent="0.2">
      <c r="A33" s="479"/>
      <c r="B33" s="373">
        <v>40031</v>
      </c>
      <c r="C33" s="379" t="s">
        <v>74</v>
      </c>
      <c r="D33" s="42"/>
      <c r="E33" s="334">
        <v>0.4</v>
      </c>
      <c r="F33" s="334">
        <v>0.5</v>
      </c>
      <c r="G33" s="433">
        <v>25</v>
      </c>
    </row>
    <row r="34" spans="1:7" x14ac:dyDescent="0.2">
      <c r="A34" s="479" t="s">
        <v>55</v>
      </c>
      <c r="B34" s="373">
        <v>40031</v>
      </c>
      <c r="C34" s="379" t="s">
        <v>75</v>
      </c>
      <c r="D34" s="42"/>
      <c r="E34" s="334">
        <v>0.3</v>
      </c>
      <c r="F34" s="491">
        <v>0.7</v>
      </c>
      <c r="G34" s="625">
        <v>133</v>
      </c>
    </row>
    <row r="35" spans="1:7" x14ac:dyDescent="0.2">
      <c r="A35" s="479" t="s">
        <v>52</v>
      </c>
      <c r="B35" s="373">
        <v>39968</v>
      </c>
      <c r="C35" s="379" t="s">
        <v>76</v>
      </c>
      <c r="D35" s="42"/>
      <c r="E35" s="334">
        <v>5.8</v>
      </c>
      <c r="F35" s="491">
        <v>10.6</v>
      </c>
      <c r="G35" s="433">
        <v>82.8</v>
      </c>
    </row>
    <row r="36" spans="1:7" x14ac:dyDescent="0.2">
      <c r="A36" s="479"/>
      <c r="B36" s="373">
        <v>40031</v>
      </c>
      <c r="C36" s="379" t="s">
        <v>77</v>
      </c>
      <c r="D36" s="42"/>
      <c r="E36" s="334">
        <v>2.8</v>
      </c>
      <c r="F36" s="334">
        <v>6.3</v>
      </c>
      <c r="G36" s="625">
        <v>125</v>
      </c>
    </row>
    <row r="37" spans="1:7" x14ac:dyDescent="0.2">
      <c r="A37" s="479" t="s">
        <v>56</v>
      </c>
      <c r="B37" s="373">
        <v>39968</v>
      </c>
      <c r="C37" s="379" t="s">
        <v>78</v>
      </c>
      <c r="D37" s="42"/>
      <c r="E37" s="334">
        <v>5.2</v>
      </c>
      <c r="F37" s="334">
        <v>8.6999999999999993</v>
      </c>
      <c r="G37" s="433">
        <v>67.3</v>
      </c>
    </row>
    <row r="38" spans="1:7" x14ac:dyDescent="0.2">
      <c r="A38" s="479"/>
      <c r="B38" s="373">
        <v>40031</v>
      </c>
      <c r="C38" s="379" t="s">
        <v>79</v>
      </c>
      <c r="D38" s="42"/>
      <c r="E38" s="334">
        <v>2.5</v>
      </c>
      <c r="F38" s="334">
        <v>5.0999999999999996</v>
      </c>
      <c r="G38" s="625">
        <v>104</v>
      </c>
    </row>
    <row r="39" spans="1:7" x14ac:dyDescent="0.2">
      <c r="A39" s="479" t="s">
        <v>57</v>
      </c>
      <c r="B39" s="373">
        <v>39968</v>
      </c>
      <c r="C39" s="379" t="s">
        <v>82</v>
      </c>
      <c r="D39" s="42"/>
      <c r="E39" s="334">
        <v>3.9</v>
      </c>
      <c r="F39" s="334">
        <v>7</v>
      </c>
      <c r="G39" s="433">
        <v>79.5</v>
      </c>
    </row>
    <row r="40" spans="1:7" x14ac:dyDescent="0.2">
      <c r="A40" s="479"/>
      <c r="B40" s="373">
        <v>40031</v>
      </c>
      <c r="C40" s="379" t="s">
        <v>89</v>
      </c>
      <c r="D40" s="42"/>
      <c r="E40" s="334">
        <v>1</v>
      </c>
      <c r="F40" s="334">
        <v>4.8</v>
      </c>
      <c r="G40" s="625">
        <v>380</v>
      </c>
    </row>
    <row r="41" spans="1:7" x14ac:dyDescent="0.2">
      <c r="A41" s="479" t="s">
        <v>59</v>
      </c>
      <c r="B41" s="373">
        <v>39968</v>
      </c>
      <c r="C41" s="379" t="s">
        <v>79</v>
      </c>
      <c r="D41" s="42"/>
      <c r="E41" s="334">
        <v>3.2</v>
      </c>
      <c r="F41" s="334">
        <v>3.7</v>
      </c>
      <c r="G41" s="433">
        <v>15.6</v>
      </c>
    </row>
    <row r="42" spans="1:7" x14ac:dyDescent="0.2">
      <c r="A42" s="479"/>
      <c r="B42" s="373">
        <v>40031</v>
      </c>
      <c r="C42" s="379" t="s">
        <v>78</v>
      </c>
      <c r="D42" s="42"/>
      <c r="E42" s="334">
        <v>1.5</v>
      </c>
      <c r="F42" s="334">
        <v>2.5</v>
      </c>
      <c r="G42" s="433">
        <v>66.7</v>
      </c>
    </row>
    <row r="43" spans="1:7" x14ac:dyDescent="0.2">
      <c r="A43" s="479" t="s">
        <v>96</v>
      </c>
      <c r="B43" s="373">
        <v>39965</v>
      </c>
      <c r="C43" s="379" t="s">
        <v>79</v>
      </c>
      <c r="D43" s="42"/>
      <c r="E43" s="334">
        <v>4.3</v>
      </c>
      <c r="F43" s="334">
        <v>5.3</v>
      </c>
      <c r="G43" s="433">
        <v>23.3</v>
      </c>
    </row>
    <row r="44" spans="1:7" x14ac:dyDescent="0.2">
      <c r="A44" s="479"/>
      <c r="B44" s="373">
        <v>40028</v>
      </c>
      <c r="C44" s="379" t="s">
        <v>80</v>
      </c>
      <c r="D44" s="42"/>
      <c r="E44" s="334">
        <v>0.5</v>
      </c>
      <c r="F44" s="334">
        <v>4.3</v>
      </c>
      <c r="G44" s="625">
        <v>760</v>
      </c>
    </row>
    <row r="45" spans="1:7" x14ac:dyDescent="0.2">
      <c r="A45" s="479" t="s">
        <v>95</v>
      </c>
      <c r="B45" s="373">
        <v>39965</v>
      </c>
      <c r="C45" s="379" t="s">
        <v>83</v>
      </c>
      <c r="D45" s="42"/>
      <c r="E45" s="334">
        <v>0.9</v>
      </c>
      <c r="F45" s="334">
        <v>1.7</v>
      </c>
      <c r="G45" s="433">
        <v>88.9</v>
      </c>
    </row>
    <row r="46" spans="1:7" x14ac:dyDescent="0.2">
      <c r="A46" s="479"/>
      <c r="B46" s="373">
        <v>40028</v>
      </c>
      <c r="C46" s="379" t="s">
        <v>84</v>
      </c>
      <c r="D46" s="42"/>
      <c r="E46" s="334">
        <v>1.6</v>
      </c>
      <c r="F46" s="334">
        <v>2.7</v>
      </c>
      <c r="G46" s="433">
        <v>68.8</v>
      </c>
    </row>
    <row r="47" spans="1:7" x14ac:dyDescent="0.2">
      <c r="A47" s="479" t="s">
        <v>97</v>
      </c>
      <c r="B47" s="373">
        <v>39967</v>
      </c>
      <c r="C47" s="379" t="s">
        <v>81</v>
      </c>
      <c r="D47" s="42"/>
      <c r="E47" s="334">
        <v>5.0999999999999996</v>
      </c>
      <c r="F47" s="334">
        <v>7.2</v>
      </c>
      <c r="G47" s="433">
        <v>41.2</v>
      </c>
    </row>
    <row r="48" spans="1:7" x14ac:dyDescent="0.2">
      <c r="A48" s="479"/>
      <c r="B48" s="373">
        <v>40030</v>
      </c>
      <c r="C48" s="379" t="s">
        <v>76</v>
      </c>
      <c r="D48" s="42"/>
      <c r="E48" s="334">
        <v>2.4</v>
      </c>
      <c r="F48" s="334">
        <v>8.1</v>
      </c>
      <c r="G48" s="625">
        <v>238</v>
      </c>
    </row>
    <row r="49" spans="1:7" x14ac:dyDescent="0.2">
      <c r="A49" s="479" t="s">
        <v>0</v>
      </c>
      <c r="B49" s="373">
        <v>39968</v>
      </c>
      <c r="C49" s="379" t="s">
        <v>83</v>
      </c>
      <c r="D49" s="42"/>
      <c r="E49" s="334">
        <v>0.6</v>
      </c>
      <c r="F49" s="334">
        <v>0.6</v>
      </c>
      <c r="G49" s="492" t="s">
        <v>24</v>
      </c>
    </row>
    <row r="50" spans="1:7" x14ac:dyDescent="0.2">
      <c r="A50" s="479"/>
      <c r="B50" s="373">
        <v>40031</v>
      </c>
      <c r="C50" s="379" t="s">
        <v>85</v>
      </c>
      <c r="D50" s="42"/>
      <c r="E50" s="334">
        <v>0.3</v>
      </c>
      <c r="F50" s="491">
        <v>0.4</v>
      </c>
      <c r="G50" s="433">
        <v>33.299999999999997</v>
      </c>
    </row>
    <row r="51" spans="1:7" x14ac:dyDescent="0.2">
      <c r="A51" s="479"/>
      <c r="B51" s="373"/>
      <c r="C51" s="379"/>
      <c r="D51" s="42"/>
      <c r="E51" s="334"/>
      <c r="F51" s="491"/>
      <c r="G51" s="433"/>
    </row>
    <row r="52" spans="1:7" x14ac:dyDescent="0.2">
      <c r="A52" s="482" t="s">
        <v>239</v>
      </c>
      <c r="B52" s="379"/>
      <c r="C52" s="379"/>
      <c r="D52" s="42"/>
      <c r="E52" s="334"/>
      <c r="F52" s="334"/>
      <c r="G52" s="433"/>
    </row>
    <row r="53" spans="1:7" x14ac:dyDescent="0.2">
      <c r="A53" s="479" t="s">
        <v>298</v>
      </c>
      <c r="B53" s="373">
        <v>39966</v>
      </c>
      <c r="C53" s="379" t="s">
        <v>86</v>
      </c>
      <c r="D53" s="42"/>
      <c r="E53" s="334">
        <v>2.7</v>
      </c>
      <c r="F53" s="334">
        <v>3</v>
      </c>
      <c r="G53" s="433">
        <v>11.1</v>
      </c>
    </row>
    <row r="54" spans="1:7" x14ac:dyDescent="0.2">
      <c r="A54" s="479" t="s">
        <v>42</v>
      </c>
      <c r="B54" s="373">
        <v>39966</v>
      </c>
      <c r="C54" s="379" t="s">
        <v>81</v>
      </c>
      <c r="D54" s="42"/>
      <c r="E54" s="334">
        <v>1</v>
      </c>
      <c r="F54" s="334">
        <v>1</v>
      </c>
      <c r="G54" s="492" t="s">
        <v>24</v>
      </c>
    </row>
    <row r="55" spans="1:7" x14ac:dyDescent="0.2">
      <c r="A55" s="479"/>
      <c r="B55" s="373">
        <v>40029</v>
      </c>
      <c r="C55" s="379" t="s">
        <v>82</v>
      </c>
      <c r="D55" s="42"/>
      <c r="E55" s="334">
        <v>1.4</v>
      </c>
      <c r="F55" s="334">
        <v>1.9</v>
      </c>
      <c r="G55" s="433">
        <v>35.700000000000003</v>
      </c>
    </row>
    <row r="56" spans="1:7" x14ac:dyDescent="0.2">
      <c r="A56" s="479" t="s">
        <v>43</v>
      </c>
      <c r="B56" s="373">
        <v>39968</v>
      </c>
      <c r="C56" s="379" t="s">
        <v>85</v>
      </c>
      <c r="D56" s="42"/>
      <c r="E56" s="334">
        <v>0.6</v>
      </c>
      <c r="F56" s="334">
        <v>0.7</v>
      </c>
      <c r="G56" s="433">
        <v>16.7</v>
      </c>
    </row>
    <row r="57" spans="1:7" x14ac:dyDescent="0.2">
      <c r="A57" s="479"/>
      <c r="B57" s="373">
        <v>40031</v>
      </c>
      <c r="C57" s="379" t="s">
        <v>87</v>
      </c>
      <c r="D57" s="42"/>
      <c r="E57" s="334">
        <v>2.2000000000000002</v>
      </c>
      <c r="F57" s="334">
        <v>4</v>
      </c>
      <c r="G57" s="433">
        <v>81.8</v>
      </c>
    </row>
    <row r="58" spans="1:7" x14ac:dyDescent="0.2">
      <c r="A58" s="479" t="s">
        <v>44</v>
      </c>
      <c r="B58" s="373">
        <v>39966</v>
      </c>
      <c r="C58" s="379" t="s">
        <v>76</v>
      </c>
      <c r="D58" s="42"/>
      <c r="E58" s="334">
        <v>3.4</v>
      </c>
      <c r="F58" s="334">
        <v>5.3</v>
      </c>
      <c r="G58" s="433">
        <v>55.9</v>
      </c>
    </row>
    <row r="59" spans="1:7" x14ac:dyDescent="0.2">
      <c r="A59" s="479"/>
      <c r="B59" s="373">
        <v>40029</v>
      </c>
      <c r="C59" s="379" t="s">
        <v>88</v>
      </c>
      <c r="D59" s="42"/>
      <c r="E59" s="334">
        <v>3.2</v>
      </c>
      <c r="F59" s="334">
        <v>3</v>
      </c>
      <c r="G59" s="433">
        <v>31.3</v>
      </c>
    </row>
    <row r="60" spans="1:7" x14ac:dyDescent="0.2">
      <c r="A60" s="479" t="s">
        <v>46</v>
      </c>
      <c r="B60" s="373">
        <v>39966</v>
      </c>
      <c r="C60" s="379" t="s">
        <v>85</v>
      </c>
      <c r="D60" s="42"/>
      <c r="E60" s="334">
        <v>1</v>
      </c>
      <c r="F60" s="334">
        <v>1.1000000000000001</v>
      </c>
      <c r="G60" s="433">
        <v>10</v>
      </c>
    </row>
    <row r="61" spans="1:7" x14ac:dyDescent="0.2">
      <c r="A61" s="479"/>
      <c r="B61" s="373">
        <v>40029</v>
      </c>
      <c r="C61" s="379" t="s">
        <v>89</v>
      </c>
      <c r="D61" s="42"/>
      <c r="E61" s="334">
        <v>1.5</v>
      </c>
      <c r="F61" s="334">
        <v>3.9</v>
      </c>
      <c r="G61" s="625">
        <v>160</v>
      </c>
    </row>
    <row r="62" spans="1:7" s="604" customFormat="1" x14ac:dyDescent="0.2">
      <c r="A62" s="598" t="s">
        <v>98</v>
      </c>
      <c r="B62" s="417">
        <v>39969</v>
      </c>
      <c r="C62" s="280" t="s">
        <v>79</v>
      </c>
      <c r="D62" s="279"/>
      <c r="E62" s="429">
        <v>2.6</v>
      </c>
      <c r="F62" s="429">
        <v>5.8</v>
      </c>
      <c r="G62" s="626">
        <v>123</v>
      </c>
    </row>
    <row r="63" spans="1:7" x14ac:dyDescent="0.2">
      <c r="A63" s="479"/>
      <c r="B63" s="373">
        <v>40032</v>
      </c>
      <c r="C63" s="379" t="s">
        <v>90</v>
      </c>
      <c r="D63" s="42"/>
      <c r="E63" s="334">
        <v>2.9</v>
      </c>
      <c r="F63" s="334">
        <v>4.5</v>
      </c>
      <c r="G63" s="433">
        <v>55.2</v>
      </c>
    </row>
    <row r="64" spans="1:7" x14ac:dyDescent="0.2">
      <c r="A64" s="479" t="s">
        <v>47</v>
      </c>
      <c r="B64" s="373">
        <v>39966</v>
      </c>
      <c r="C64" s="379" t="s">
        <v>88</v>
      </c>
      <c r="D64" s="42"/>
      <c r="E64" s="334">
        <v>2.2000000000000002</v>
      </c>
      <c r="F64" s="334">
        <v>3.1</v>
      </c>
      <c r="G64" s="433">
        <v>40.9</v>
      </c>
    </row>
    <row r="65" spans="1:12" x14ac:dyDescent="0.2">
      <c r="A65" s="479"/>
      <c r="B65" s="373">
        <v>40029</v>
      </c>
      <c r="C65" s="379" t="s">
        <v>79</v>
      </c>
      <c r="D65" s="42"/>
      <c r="E65" s="334">
        <v>2.6</v>
      </c>
      <c r="F65" s="334">
        <v>4</v>
      </c>
      <c r="G65" s="433">
        <v>53.8</v>
      </c>
    </row>
    <row r="66" spans="1:12" x14ac:dyDescent="0.2">
      <c r="A66" s="479" t="s">
        <v>33</v>
      </c>
      <c r="B66" s="373">
        <v>39966</v>
      </c>
      <c r="C66" s="379" t="s">
        <v>79</v>
      </c>
      <c r="D66" s="42"/>
      <c r="E66" s="334">
        <v>4.5</v>
      </c>
      <c r="F66" s="334">
        <v>4.3</v>
      </c>
      <c r="G66" s="433">
        <v>-4.4000000000000004</v>
      </c>
    </row>
    <row r="67" spans="1:12" x14ac:dyDescent="0.2">
      <c r="A67" s="479"/>
      <c r="B67" s="373">
        <v>40029</v>
      </c>
      <c r="C67" s="379" t="s">
        <v>77</v>
      </c>
      <c r="D67" s="42"/>
      <c r="E67" s="334">
        <v>1.9</v>
      </c>
      <c r="F67" s="334">
        <v>3.1</v>
      </c>
      <c r="G67" s="433">
        <v>63.2</v>
      </c>
    </row>
    <row r="68" spans="1:12" x14ac:dyDescent="0.2">
      <c r="A68" s="479" t="s">
        <v>105</v>
      </c>
      <c r="B68" s="373">
        <v>39967</v>
      </c>
      <c r="C68" s="379" t="s">
        <v>79</v>
      </c>
      <c r="D68" s="42"/>
      <c r="E68" s="334">
        <v>8.4</v>
      </c>
      <c r="F68" s="334">
        <v>9.1999999999999993</v>
      </c>
      <c r="G68" s="433">
        <v>9.5</v>
      </c>
    </row>
    <row r="69" spans="1:12" x14ac:dyDescent="0.2">
      <c r="A69" s="479"/>
      <c r="B69" s="373">
        <v>40030</v>
      </c>
      <c r="C69" s="379" t="s">
        <v>74</v>
      </c>
      <c r="D69" s="42"/>
      <c r="E69" s="334">
        <v>1.2</v>
      </c>
      <c r="F69" s="334">
        <v>7.4</v>
      </c>
      <c r="G69" s="625">
        <v>517</v>
      </c>
    </row>
    <row r="70" spans="1:12" x14ac:dyDescent="0.2">
      <c r="A70" s="479" t="s">
        <v>50</v>
      </c>
      <c r="B70" s="373">
        <v>39966</v>
      </c>
      <c r="C70" s="379" t="s">
        <v>77</v>
      </c>
      <c r="D70" s="42"/>
      <c r="E70" s="334">
        <v>3.2</v>
      </c>
      <c r="F70" s="334">
        <v>4.9000000000000004</v>
      </c>
      <c r="G70" s="433">
        <v>53.1</v>
      </c>
    </row>
    <row r="71" spans="1:12" x14ac:dyDescent="0.2">
      <c r="A71" s="479"/>
      <c r="B71" s="373">
        <v>40029</v>
      </c>
      <c r="C71" s="379" t="s">
        <v>80</v>
      </c>
      <c r="D71" s="42"/>
      <c r="E71" s="334">
        <v>1.7</v>
      </c>
      <c r="F71" s="334">
        <v>3.6</v>
      </c>
      <c r="G71" s="625">
        <v>112</v>
      </c>
    </row>
    <row r="72" spans="1:12" x14ac:dyDescent="0.2">
      <c r="A72" s="479" t="s">
        <v>100</v>
      </c>
      <c r="B72" s="373">
        <v>39969</v>
      </c>
      <c r="C72" s="379" t="s">
        <v>91</v>
      </c>
      <c r="D72" s="42"/>
      <c r="E72" s="334">
        <v>4.2</v>
      </c>
      <c r="F72" s="334">
        <v>4.8</v>
      </c>
      <c r="G72" s="433">
        <v>14.3</v>
      </c>
    </row>
    <row r="73" spans="1:12" s="191" customFormat="1" x14ac:dyDescent="0.2">
      <c r="A73" s="493"/>
      <c r="B73" s="373">
        <v>40032</v>
      </c>
      <c r="C73" s="379" t="s">
        <v>91</v>
      </c>
      <c r="D73" s="372"/>
      <c r="E73" s="334">
        <v>1.9</v>
      </c>
      <c r="F73" s="334">
        <v>3.6</v>
      </c>
      <c r="G73" s="433">
        <v>89.5</v>
      </c>
    </row>
    <row r="74" spans="1:12" x14ac:dyDescent="0.2">
      <c r="A74" s="489"/>
      <c r="B74" s="373"/>
      <c r="C74" s="379"/>
      <c r="D74" s="42"/>
      <c r="E74" s="334"/>
      <c r="F74" s="398" t="s">
        <v>316</v>
      </c>
      <c r="G74" s="620">
        <v>-4.4000000000000004</v>
      </c>
    </row>
    <row r="75" spans="1:12" x14ac:dyDescent="0.2">
      <c r="A75" s="489"/>
      <c r="B75" s="373"/>
      <c r="C75" s="379"/>
      <c r="D75" s="42"/>
      <c r="E75" s="494"/>
      <c r="F75" s="397" t="s">
        <v>317</v>
      </c>
      <c r="G75" s="620">
        <v>63.2</v>
      </c>
    </row>
    <row r="76" spans="1:12" x14ac:dyDescent="0.2">
      <c r="A76" s="489"/>
      <c r="B76" s="373"/>
      <c r="C76" s="379"/>
      <c r="D76" s="42"/>
      <c r="E76" s="494"/>
      <c r="F76" s="397" t="s">
        <v>318</v>
      </c>
      <c r="G76" s="627">
        <v>760</v>
      </c>
    </row>
    <row r="77" spans="1:12" x14ac:dyDescent="0.2">
      <c r="A77" s="42"/>
      <c r="B77" s="373"/>
      <c r="C77" s="379"/>
      <c r="D77" s="42"/>
      <c r="E77" s="467"/>
      <c r="F77" s="42"/>
      <c r="G77" s="42"/>
    </row>
    <row r="78" spans="1:12" ht="27" customHeight="1" x14ac:dyDescent="0.25">
      <c r="A78" s="748" t="s">
        <v>377</v>
      </c>
      <c r="B78" s="727"/>
      <c r="C78" s="727"/>
      <c r="D78" s="727"/>
      <c r="E78" s="727"/>
      <c r="F78" s="727"/>
      <c r="G78" s="727"/>
      <c r="H78" s="695"/>
      <c r="I78" s="695"/>
      <c r="J78" s="695"/>
      <c r="K78" s="695"/>
      <c r="L78" s="695"/>
    </row>
    <row r="79" spans="1:12" x14ac:dyDescent="0.2">
      <c r="A79" s="609"/>
      <c r="B79" s="609"/>
      <c r="C79" s="609"/>
      <c r="D79" s="609"/>
      <c r="E79" s="609"/>
      <c r="F79" s="609"/>
      <c r="G79" s="609"/>
    </row>
    <row r="80" spans="1:12" ht="47.25" customHeight="1" x14ac:dyDescent="0.25">
      <c r="A80" s="748" t="s">
        <v>370</v>
      </c>
      <c r="B80" s="727"/>
      <c r="C80" s="727"/>
      <c r="D80" s="727"/>
      <c r="E80" s="727"/>
      <c r="F80" s="727"/>
      <c r="G80" s="727"/>
      <c r="H80" s="695"/>
      <c r="I80" s="695"/>
      <c r="J80" s="695"/>
      <c r="K80" s="695"/>
      <c r="L80" s="695"/>
    </row>
  </sheetData>
  <mergeCells count="8">
    <mergeCell ref="A78:L78"/>
    <mergeCell ref="A80:L80"/>
    <mergeCell ref="A1:L1"/>
    <mergeCell ref="A3:L3"/>
    <mergeCell ref="A10:G10"/>
    <mergeCell ref="A29:G29"/>
    <mergeCell ref="E5:G5"/>
    <mergeCell ref="E6:G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opLeftCell="A22" workbookViewId="0">
      <selection activeCell="F6" sqref="F6"/>
    </sheetView>
  </sheetViews>
  <sheetFormatPr defaultColWidth="9.140625" defaultRowHeight="12.75" x14ac:dyDescent="0.2"/>
  <cols>
    <col min="1" max="1" width="10.7109375" style="222" customWidth="1"/>
    <col min="2" max="2" width="9.28515625" style="220" customWidth="1"/>
    <col min="3" max="3" width="8.7109375" style="217" customWidth="1"/>
    <col min="4" max="4" width="9.140625" style="52"/>
    <col min="5" max="5" width="13.7109375" style="53" customWidth="1"/>
    <col min="6" max="6" width="9.140625" style="221"/>
    <col min="7" max="16384" width="9.140625" style="217"/>
  </cols>
  <sheetData>
    <row r="1" spans="1:14" ht="37.5" customHeight="1" x14ac:dyDescent="0.25">
      <c r="A1" s="782" t="s">
        <v>362</v>
      </c>
      <c r="B1" s="782"/>
      <c r="C1" s="782"/>
      <c r="D1" s="782"/>
      <c r="E1" s="782"/>
      <c r="F1" s="782"/>
      <c r="G1" s="783"/>
      <c r="H1" s="783"/>
      <c r="I1" s="783"/>
      <c r="J1" s="783"/>
      <c r="K1" s="783"/>
      <c r="L1" s="783"/>
      <c r="M1" s="783"/>
      <c r="N1" s="783"/>
    </row>
    <row r="3" spans="1:14" ht="30.75" customHeight="1" x14ac:dyDescent="0.25">
      <c r="A3" s="784" t="s">
        <v>404</v>
      </c>
      <c r="B3" s="784"/>
      <c r="C3" s="784"/>
      <c r="D3" s="784"/>
      <c r="E3" s="784"/>
      <c r="F3" s="784"/>
      <c r="G3" s="695"/>
      <c r="H3" s="695"/>
      <c r="I3" s="695"/>
      <c r="J3" s="695"/>
      <c r="K3" s="695"/>
      <c r="L3" s="695"/>
      <c r="M3" s="695"/>
      <c r="N3" s="695"/>
    </row>
    <row r="5" spans="1:14" ht="39" customHeight="1" thickBot="1" x14ac:dyDescent="0.25">
      <c r="A5" s="510" t="s">
        <v>11</v>
      </c>
      <c r="B5" s="219" t="s">
        <v>12</v>
      </c>
      <c r="C5" s="218" t="s">
        <v>13</v>
      </c>
      <c r="D5" s="780" t="s">
        <v>403</v>
      </c>
      <c r="E5" s="780"/>
      <c r="F5" s="781"/>
    </row>
    <row r="6" spans="1:14" x14ac:dyDescent="0.2">
      <c r="A6" s="511"/>
      <c r="B6" s="512"/>
      <c r="C6" s="8"/>
      <c r="D6" s="56" t="s">
        <v>18</v>
      </c>
      <c r="E6" s="56" t="s">
        <v>19</v>
      </c>
      <c r="F6" s="513" t="s">
        <v>20</v>
      </c>
    </row>
    <row r="7" spans="1:14" x14ac:dyDescent="0.2">
      <c r="A7" s="514"/>
      <c r="B7" s="515"/>
      <c r="C7" s="516"/>
      <c r="D7" s="517"/>
      <c r="E7" s="518"/>
      <c r="F7" s="519"/>
    </row>
    <row r="8" spans="1:14" x14ac:dyDescent="0.2">
      <c r="A8" s="520" t="s">
        <v>104</v>
      </c>
      <c r="B8" s="515"/>
      <c r="C8" s="516"/>
      <c r="D8" s="517"/>
      <c r="E8" s="518"/>
      <c r="F8" s="519"/>
    </row>
    <row r="9" spans="1:14" x14ac:dyDescent="0.2">
      <c r="A9" s="514" t="s">
        <v>93</v>
      </c>
      <c r="B9" s="521">
        <v>39672</v>
      </c>
      <c r="C9" s="522">
        <v>1040</v>
      </c>
      <c r="D9" s="518">
        <v>2.8400000000000002E-2</v>
      </c>
      <c r="E9" s="518">
        <v>6.1000000000000004E-3</v>
      </c>
      <c r="F9" s="523">
        <v>21.5</v>
      </c>
    </row>
    <row r="10" spans="1:14" x14ac:dyDescent="0.2">
      <c r="A10" s="514" t="s">
        <v>94</v>
      </c>
      <c r="B10" s="521">
        <v>39673</v>
      </c>
      <c r="C10" s="522">
        <v>1230</v>
      </c>
      <c r="D10" s="518">
        <v>2.01E-2</v>
      </c>
      <c r="E10" s="518">
        <v>1.32E-2</v>
      </c>
      <c r="F10" s="523">
        <v>65.7</v>
      </c>
    </row>
    <row r="11" spans="1:14" x14ac:dyDescent="0.2">
      <c r="A11" s="514"/>
      <c r="B11" s="521"/>
      <c r="C11" s="522"/>
      <c r="D11" s="518"/>
      <c r="E11" s="518"/>
      <c r="F11" s="523"/>
    </row>
    <row r="12" spans="1:14" x14ac:dyDescent="0.2">
      <c r="A12" s="520" t="s">
        <v>27</v>
      </c>
      <c r="B12" s="521"/>
      <c r="C12" s="522"/>
      <c r="D12" s="518"/>
      <c r="E12" s="518"/>
      <c r="F12" s="523"/>
    </row>
    <row r="13" spans="1:14" x14ac:dyDescent="0.2">
      <c r="A13" s="514" t="s">
        <v>0</v>
      </c>
      <c r="B13" s="521">
        <v>39968</v>
      </c>
      <c r="C13" s="524">
        <v>1445</v>
      </c>
      <c r="D13" s="518">
        <v>1.3299999999999999E-2</v>
      </c>
      <c r="E13" s="518">
        <v>3.2000000000000002E-3</v>
      </c>
      <c r="F13" s="523">
        <v>24.1</v>
      </c>
    </row>
    <row r="14" spans="1:14" x14ac:dyDescent="0.2">
      <c r="A14" s="514"/>
      <c r="B14" s="521">
        <v>40031</v>
      </c>
      <c r="C14" s="524">
        <v>1155</v>
      </c>
      <c r="D14" s="518">
        <v>4.7999999999999996E-3</v>
      </c>
      <c r="E14" s="518">
        <v>1.2999999999999999E-3</v>
      </c>
      <c r="F14" s="523">
        <v>27.1</v>
      </c>
    </row>
    <row r="15" spans="1:14" x14ac:dyDescent="0.2">
      <c r="A15" s="514" t="s">
        <v>97</v>
      </c>
      <c r="B15" s="521">
        <v>39848</v>
      </c>
      <c r="C15" s="524">
        <v>1325</v>
      </c>
      <c r="D15" s="518">
        <v>4.7999999999999996E-3</v>
      </c>
      <c r="E15" s="518">
        <v>1.9E-3</v>
      </c>
      <c r="F15" s="523">
        <v>39.6</v>
      </c>
    </row>
    <row r="16" spans="1:14" x14ac:dyDescent="0.2">
      <c r="A16" s="514"/>
      <c r="B16" s="521">
        <v>39967</v>
      </c>
      <c r="C16" s="524">
        <v>1400</v>
      </c>
      <c r="D16" s="518">
        <v>1.32E-2</v>
      </c>
      <c r="E16" s="518">
        <v>4.3E-3</v>
      </c>
      <c r="F16" s="523">
        <v>32.6</v>
      </c>
    </row>
    <row r="17" spans="1:6" x14ac:dyDescent="0.2">
      <c r="A17" s="514"/>
      <c r="B17" s="521">
        <v>40030</v>
      </c>
      <c r="C17" s="524">
        <v>1320</v>
      </c>
      <c r="D17" s="518">
        <v>3.7699999999999997E-2</v>
      </c>
      <c r="E17" s="518">
        <v>9.7999999999999997E-3</v>
      </c>
      <c r="F17" s="523">
        <v>26</v>
      </c>
    </row>
    <row r="18" spans="1:6" x14ac:dyDescent="0.2">
      <c r="A18" s="514" t="s">
        <v>95</v>
      </c>
      <c r="B18" s="521">
        <v>39674</v>
      </c>
      <c r="C18" s="522">
        <v>1230</v>
      </c>
      <c r="D18" s="518">
        <v>1.14E-2</v>
      </c>
      <c r="E18" s="518">
        <v>5.1000000000000004E-3</v>
      </c>
      <c r="F18" s="523">
        <v>44.7</v>
      </c>
    </row>
    <row r="19" spans="1:6" x14ac:dyDescent="0.2">
      <c r="A19" s="514"/>
      <c r="B19" s="521">
        <v>39965</v>
      </c>
      <c r="C19" s="524">
        <v>1430</v>
      </c>
      <c r="D19" s="518">
        <v>8.3999999999999995E-3</v>
      </c>
      <c r="E19" s="518">
        <v>8.9999999999999998E-4</v>
      </c>
      <c r="F19" s="523">
        <v>10.7</v>
      </c>
    </row>
    <row r="20" spans="1:6" x14ac:dyDescent="0.2">
      <c r="A20" s="514" t="s">
        <v>96</v>
      </c>
      <c r="B20" s="521">
        <v>39674</v>
      </c>
      <c r="C20" s="522">
        <v>1400</v>
      </c>
      <c r="D20" s="518">
        <v>1.44E-2</v>
      </c>
      <c r="E20" s="518">
        <v>1E-4</v>
      </c>
      <c r="F20" s="523">
        <v>0.7</v>
      </c>
    </row>
    <row r="21" spans="1:6" x14ac:dyDescent="0.2">
      <c r="A21" s="514"/>
      <c r="B21" s="521">
        <v>39846</v>
      </c>
      <c r="C21" s="524">
        <v>1245</v>
      </c>
      <c r="D21" s="518">
        <v>3.0000000000000001E-3</v>
      </c>
      <c r="E21" s="518">
        <v>8.9999999999999998E-4</v>
      </c>
      <c r="F21" s="523">
        <v>30</v>
      </c>
    </row>
    <row r="22" spans="1:6" x14ac:dyDescent="0.2">
      <c r="A22" s="514"/>
      <c r="B22" s="521">
        <v>40028</v>
      </c>
      <c r="C22" s="524">
        <v>1030</v>
      </c>
      <c r="D22" s="518">
        <v>4.0099999999999997E-2</v>
      </c>
      <c r="E22" s="518">
        <v>1.7500000000000002E-2</v>
      </c>
      <c r="F22" s="523">
        <v>43.6</v>
      </c>
    </row>
    <row r="23" spans="1:6" x14ac:dyDescent="0.2">
      <c r="A23" s="514" t="s">
        <v>52</v>
      </c>
      <c r="B23" s="521">
        <v>40031</v>
      </c>
      <c r="C23" s="524">
        <v>1040</v>
      </c>
      <c r="D23" s="518">
        <v>0.107</v>
      </c>
      <c r="E23" s="518">
        <v>3.4000000000000002E-2</v>
      </c>
      <c r="F23" s="523">
        <v>31.8</v>
      </c>
    </row>
    <row r="24" spans="1:6" x14ac:dyDescent="0.2">
      <c r="A24" s="514" t="s">
        <v>56</v>
      </c>
      <c r="B24" s="521">
        <v>39968</v>
      </c>
      <c r="C24" s="524">
        <v>1250</v>
      </c>
      <c r="D24" s="518">
        <v>1.5800000000000002E-2</v>
      </c>
      <c r="E24" s="518">
        <v>4.4999999999999997E-3</v>
      </c>
      <c r="F24" s="523">
        <v>28.5</v>
      </c>
    </row>
    <row r="25" spans="1:6" x14ac:dyDescent="0.2">
      <c r="A25" s="514"/>
      <c r="B25" s="521">
        <v>40031</v>
      </c>
      <c r="C25" s="524">
        <v>1055</v>
      </c>
      <c r="D25" s="518">
        <v>1.8800000000000001E-2</v>
      </c>
      <c r="E25" s="518">
        <v>5.4999999999999997E-3</v>
      </c>
      <c r="F25" s="523">
        <v>29.3</v>
      </c>
    </row>
    <row r="26" spans="1:6" x14ac:dyDescent="0.2">
      <c r="A26" s="514" t="s">
        <v>57</v>
      </c>
      <c r="B26" s="521">
        <v>39968</v>
      </c>
      <c r="C26" s="524">
        <v>1230</v>
      </c>
      <c r="D26" s="518">
        <v>1.9400000000000001E-2</v>
      </c>
      <c r="E26" s="518">
        <v>6.1000000000000004E-3</v>
      </c>
      <c r="F26" s="523">
        <v>31.4</v>
      </c>
    </row>
    <row r="27" spans="1:6" x14ac:dyDescent="0.2">
      <c r="A27" s="514"/>
      <c r="B27" s="521">
        <v>40031</v>
      </c>
      <c r="C27" s="524">
        <v>1120</v>
      </c>
      <c r="D27" s="518">
        <v>5.7099999999999998E-2</v>
      </c>
      <c r="E27" s="518">
        <v>1.34E-2</v>
      </c>
      <c r="F27" s="523">
        <v>23.5</v>
      </c>
    </row>
    <row r="28" spans="1:6" ht="13.5" customHeight="1" x14ac:dyDescent="0.2">
      <c r="A28" s="514"/>
      <c r="B28" s="522"/>
      <c r="C28" s="522"/>
      <c r="D28" s="518"/>
      <c r="E28" s="518"/>
      <c r="F28" s="523"/>
    </row>
    <row r="29" spans="1:6" x14ac:dyDescent="0.2">
      <c r="A29" s="520" t="s">
        <v>31</v>
      </c>
      <c r="B29" s="521"/>
      <c r="C29" s="524"/>
      <c r="D29" s="518"/>
      <c r="E29" s="518"/>
      <c r="F29" s="523"/>
    </row>
    <row r="30" spans="1:6" x14ac:dyDescent="0.2">
      <c r="A30" s="514" t="s">
        <v>37</v>
      </c>
      <c r="B30" s="521">
        <v>39846</v>
      </c>
      <c r="C30" s="524">
        <v>935</v>
      </c>
      <c r="D30" s="518">
        <v>1.5299999999999999E-2</v>
      </c>
      <c r="E30" s="518">
        <v>2.0999999999999999E-3</v>
      </c>
      <c r="F30" s="523">
        <v>13.7</v>
      </c>
    </row>
    <row r="31" spans="1:6" x14ac:dyDescent="0.2">
      <c r="A31" s="514" t="s">
        <v>38</v>
      </c>
      <c r="B31" s="521">
        <v>39849</v>
      </c>
      <c r="C31" s="524">
        <v>900</v>
      </c>
      <c r="D31" s="518">
        <v>5.7000000000000002E-3</v>
      </c>
      <c r="E31" s="518">
        <v>1.8E-3</v>
      </c>
      <c r="F31" s="523">
        <v>31.6</v>
      </c>
    </row>
    <row r="32" spans="1:6" x14ac:dyDescent="0.2">
      <c r="A32" s="514" t="s">
        <v>40</v>
      </c>
      <c r="B32" s="521">
        <v>39849</v>
      </c>
      <c r="C32" s="524">
        <v>1054</v>
      </c>
      <c r="D32" s="518">
        <v>1.2999999999999999E-2</v>
      </c>
      <c r="E32" s="518">
        <v>1.6000000000000001E-3</v>
      </c>
      <c r="F32" s="523">
        <v>12.3</v>
      </c>
    </row>
    <row r="33" spans="1:6" x14ac:dyDescent="0.2">
      <c r="A33" s="514" t="s">
        <v>42</v>
      </c>
      <c r="B33" s="521">
        <v>39848</v>
      </c>
      <c r="C33" s="524">
        <v>1525</v>
      </c>
      <c r="D33" s="518">
        <v>2E-3</v>
      </c>
      <c r="E33" s="518">
        <v>1.6999999999999999E-3</v>
      </c>
      <c r="F33" s="523">
        <v>85</v>
      </c>
    </row>
    <row r="34" spans="1:6" x14ac:dyDescent="0.2">
      <c r="A34" s="514"/>
      <c r="B34" s="521">
        <v>39966</v>
      </c>
      <c r="C34" s="524">
        <v>1405</v>
      </c>
      <c r="D34" s="518">
        <v>6.1000000000000004E-3</v>
      </c>
      <c r="E34" s="518">
        <v>1.6000000000000001E-3</v>
      </c>
      <c r="F34" s="523">
        <v>26.2</v>
      </c>
    </row>
    <row r="35" spans="1:6" x14ac:dyDescent="0.2">
      <c r="A35" s="514" t="s">
        <v>43</v>
      </c>
      <c r="B35" s="521">
        <v>39849</v>
      </c>
      <c r="C35" s="524">
        <v>1328</v>
      </c>
      <c r="D35" s="518">
        <v>2.7400000000000001E-2</v>
      </c>
      <c r="E35" s="518">
        <v>1.1999999999999999E-3</v>
      </c>
      <c r="F35" s="523">
        <v>4.4000000000000004</v>
      </c>
    </row>
    <row r="36" spans="1:6" x14ac:dyDescent="0.2">
      <c r="A36" s="514" t="s">
        <v>66</v>
      </c>
      <c r="B36" s="521">
        <v>39968</v>
      </c>
      <c r="C36" s="524">
        <v>1130</v>
      </c>
      <c r="D36" s="518">
        <v>7.6E-3</v>
      </c>
      <c r="E36" s="518">
        <v>2.0999999999999999E-3</v>
      </c>
      <c r="F36" s="523">
        <v>27.6</v>
      </c>
    </row>
    <row r="37" spans="1:6" x14ac:dyDescent="0.2">
      <c r="A37" s="514"/>
      <c r="B37" s="521">
        <v>40031</v>
      </c>
      <c r="C37" s="524">
        <v>1325</v>
      </c>
      <c r="D37" s="518">
        <v>4.8999999999999998E-3</v>
      </c>
      <c r="E37" s="518">
        <v>6.9999999999999999E-4</v>
      </c>
      <c r="F37" s="523">
        <v>14.3</v>
      </c>
    </row>
    <row r="38" spans="1:6" x14ac:dyDescent="0.2">
      <c r="A38" s="514" t="s">
        <v>44</v>
      </c>
      <c r="B38" s="521">
        <v>39966</v>
      </c>
      <c r="C38" s="524">
        <v>1330</v>
      </c>
      <c r="D38" s="518">
        <v>2.1100000000000001E-2</v>
      </c>
      <c r="E38" s="518">
        <v>6.9999999999999999E-4</v>
      </c>
      <c r="F38" s="523">
        <v>3.3</v>
      </c>
    </row>
    <row r="39" spans="1:6" x14ac:dyDescent="0.2">
      <c r="A39" s="514" t="s">
        <v>46</v>
      </c>
      <c r="B39" s="521">
        <v>39966</v>
      </c>
      <c r="C39" s="524">
        <v>1140</v>
      </c>
      <c r="D39" s="518">
        <v>6.8999999999999999E-3</v>
      </c>
      <c r="E39" s="518">
        <v>3.0000000000000001E-3</v>
      </c>
      <c r="F39" s="523">
        <v>43.5</v>
      </c>
    </row>
    <row r="40" spans="1:6" x14ac:dyDescent="0.2">
      <c r="A40" s="514"/>
      <c r="B40" s="521">
        <v>40028</v>
      </c>
      <c r="C40" s="524">
        <v>1115</v>
      </c>
      <c r="D40" s="518">
        <v>6.0000000000000001E-3</v>
      </c>
      <c r="E40" s="518">
        <v>3.0000000000000001E-3</v>
      </c>
      <c r="F40" s="523">
        <v>50</v>
      </c>
    </row>
    <row r="41" spans="1:6" x14ac:dyDescent="0.2">
      <c r="A41" s="514" t="s">
        <v>98</v>
      </c>
      <c r="B41" s="521">
        <v>40032</v>
      </c>
      <c r="C41" s="524">
        <v>855</v>
      </c>
      <c r="D41" s="518">
        <v>1.66E-2</v>
      </c>
      <c r="E41" s="518">
        <v>9.5999999999999992E-3</v>
      </c>
      <c r="F41" s="523">
        <v>57.8</v>
      </c>
    </row>
    <row r="42" spans="1:6" x14ac:dyDescent="0.2">
      <c r="A42" s="514" t="s">
        <v>105</v>
      </c>
      <c r="B42" s="521">
        <v>39848</v>
      </c>
      <c r="C42" s="524">
        <v>1055</v>
      </c>
      <c r="D42" s="518">
        <v>1.2999999999999999E-2</v>
      </c>
      <c r="E42" s="518">
        <v>2.3E-3</v>
      </c>
      <c r="F42" s="523">
        <v>17.7</v>
      </c>
    </row>
    <row r="43" spans="1:6" x14ac:dyDescent="0.2">
      <c r="A43" s="514"/>
      <c r="B43" s="521">
        <v>39967</v>
      </c>
      <c r="C43" s="524">
        <v>1030</v>
      </c>
      <c r="D43" s="518">
        <v>1.14E-2</v>
      </c>
      <c r="E43" s="518">
        <v>5.8999999999999999E-3</v>
      </c>
      <c r="F43" s="523">
        <v>51.8</v>
      </c>
    </row>
    <row r="44" spans="1:6" x14ac:dyDescent="0.2">
      <c r="A44" s="514"/>
      <c r="B44" s="521">
        <v>40030</v>
      </c>
      <c r="C44" s="524">
        <v>1000</v>
      </c>
      <c r="D44" s="518">
        <v>0.11119999999999999</v>
      </c>
      <c r="E44" s="518">
        <v>3.2199999999999999E-2</v>
      </c>
      <c r="F44" s="523">
        <v>29</v>
      </c>
    </row>
    <row r="45" spans="1:6" x14ac:dyDescent="0.2">
      <c r="A45" s="514" t="s">
        <v>50</v>
      </c>
      <c r="B45" s="521">
        <v>39966</v>
      </c>
      <c r="C45" s="524">
        <v>1015</v>
      </c>
      <c r="D45" s="518">
        <v>2.3999999999999998E-3</v>
      </c>
      <c r="E45" s="518">
        <v>1.5E-3</v>
      </c>
      <c r="F45" s="523">
        <v>62.5</v>
      </c>
    </row>
    <row r="46" spans="1:6" x14ac:dyDescent="0.2">
      <c r="A46" s="514"/>
      <c r="B46" s="521">
        <v>40029</v>
      </c>
      <c r="C46" s="524">
        <v>1015</v>
      </c>
      <c r="D46" s="518">
        <v>1.3100000000000001E-2</v>
      </c>
      <c r="E46" s="518">
        <v>6.9999999999999999E-4</v>
      </c>
      <c r="F46" s="523">
        <v>5.3</v>
      </c>
    </row>
    <row r="47" spans="1:6" x14ac:dyDescent="0.2">
      <c r="A47" s="514" t="s">
        <v>100</v>
      </c>
      <c r="B47" s="521">
        <v>39678</v>
      </c>
      <c r="C47" s="522">
        <v>1530</v>
      </c>
      <c r="D47" s="518">
        <v>1.18E-2</v>
      </c>
      <c r="E47" s="518">
        <v>1E-3</v>
      </c>
      <c r="F47" s="523">
        <v>8.5</v>
      </c>
    </row>
    <row r="48" spans="1:6" x14ac:dyDescent="0.2">
      <c r="A48" s="514"/>
      <c r="B48" s="521">
        <v>39850</v>
      </c>
      <c r="C48" s="524">
        <v>1350</v>
      </c>
      <c r="D48" s="518">
        <v>8.6E-3</v>
      </c>
      <c r="E48" s="518">
        <v>1E-4</v>
      </c>
      <c r="F48" s="523">
        <v>1.2</v>
      </c>
    </row>
    <row r="49" spans="1:6" x14ac:dyDescent="0.2">
      <c r="A49" s="525"/>
      <c r="B49" s="258">
        <v>39969</v>
      </c>
      <c r="C49" s="259">
        <v>1230</v>
      </c>
      <c r="D49" s="57">
        <v>2.1999999999999999E-2</v>
      </c>
      <c r="E49" s="57">
        <v>6.6E-3</v>
      </c>
      <c r="F49" s="526">
        <v>30</v>
      </c>
    </row>
    <row r="50" spans="1:6" x14ac:dyDescent="0.2">
      <c r="A50" s="543"/>
      <c r="B50" s="521"/>
      <c r="C50" s="524"/>
      <c r="D50" s="518"/>
      <c r="E50" s="518"/>
      <c r="F50" s="544"/>
    </row>
    <row r="51" spans="1:6" x14ac:dyDescent="0.2">
      <c r="B51" s="260"/>
      <c r="C51" s="255"/>
      <c r="D51" s="256"/>
      <c r="E51" s="527" t="s">
        <v>61</v>
      </c>
      <c r="F51" s="257">
        <v>0.7</v>
      </c>
    </row>
    <row r="52" spans="1:6" x14ac:dyDescent="0.2">
      <c r="B52" s="260"/>
      <c r="C52" s="255"/>
      <c r="D52" s="256"/>
      <c r="E52" s="527" t="s">
        <v>62</v>
      </c>
      <c r="F52" s="257">
        <f>MEDIAN(F9:F49)</f>
        <v>28.5</v>
      </c>
    </row>
    <row r="53" spans="1:6" x14ac:dyDescent="0.2">
      <c r="B53" s="260"/>
      <c r="C53" s="255"/>
      <c r="D53" s="256"/>
      <c r="E53" s="527" t="s">
        <v>63</v>
      </c>
      <c r="F53" s="257">
        <f>MAX(F9:F49)</f>
        <v>85</v>
      </c>
    </row>
  </sheetData>
  <mergeCells count="3">
    <mergeCell ref="D5:F5"/>
    <mergeCell ref="A1:N1"/>
    <mergeCell ref="A3:N3"/>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Physical Characteristics </vt:lpstr>
      <vt:lpstr>Total Fines</vt:lpstr>
      <vt:lpstr>Laboratory Standards</vt:lpstr>
      <vt:lpstr>STHg Intralaboratory</vt:lpstr>
      <vt:lpstr>STHg Interlaboratory</vt:lpstr>
      <vt:lpstr>Reactive Mercury</vt:lpstr>
      <vt:lpstr>SMHg Intralaboratory</vt:lpstr>
      <vt:lpstr>SMHg Interlaboratory</vt:lpstr>
      <vt:lpstr>Methylation Rate Constants</vt:lpstr>
      <vt:lpstr>Reduced Suflur</vt:lpstr>
      <vt:lpstr>Iron Species</vt:lpstr>
      <vt:lpstr>Organic Carbon in Sediments</vt:lpstr>
      <vt:lpstr>Porewater Blanks</vt:lpstr>
      <vt:lpstr>Porewater Sulfide</vt:lpstr>
      <vt:lpstr>Porewater nutrient replicates</vt:lpstr>
      <vt:lpstr>Porewater metal replicates</vt:lpstr>
      <vt:lpstr>Incubation Blanks</vt:lpstr>
      <vt:lpstr>Incubation Rejections</vt:lpstr>
    </vt:vector>
  </TitlesOfParts>
  <Company>USGS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apaulson</dc:creator>
  <cp:lastModifiedBy>Huffman, Raegan L.</cp:lastModifiedBy>
  <cp:lastPrinted>2011-08-16T21:32:28Z</cp:lastPrinted>
  <dcterms:created xsi:type="dcterms:W3CDTF">2010-08-04T21:13:05Z</dcterms:created>
  <dcterms:modified xsi:type="dcterms:W3CDTF">2012-02-07T17:16:56Z</dcterms:modified>
</cp:coreProperties>
</file>