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15" windowWidth="9570" windowHeight="12900" firstSheet="7" activeTab="11"/>
  </bookViews>
  <sheets>
    <sheet name="Basewide GW" sheetId="1" r:id="rId1"/>
    <sheet name="May Tidal Discrete" sheetId="2" r:id="rId2"/>
    <sheet name="May &amp; JuneTidal water levels " sheetId="3" r:id="rId3"/>
    <sheet name="May Tidal Continuous" sheetId="4" r:id="rId4"/>
    <sheet name="June Tidal Discrete" sheetId="5" r:id="rId5"/>
    <sheet name="June Tidal Continuous" sheetId="6" r:id="rId6"/>
    <sheet name="June Piezometers" sheetId="7" r:id="rId7"/>
    <sheet name="June Piezo Water Levels" sheetId="8" r:id="rId8"/>
    <sheet name="Industrial &amp; Municipal Sources" sheetId="9" r:id="rId9"/>
    <sheet name="Streams" sheetId="10" r:id="rId10"/>
    <sheet name="Stormwater" sheetId="11" r:id="rId11"/>
    <sheet name="PSNS015 Composites" sheetId="12" r:id="rId12"/>
    <sheet name="PSNS015 Tidal Study" sheetId="13" r:id="rId13"/>
  </sheets>
  <definedNames/>
  <calcPr fullCalcOnLoad="1"/>
</workbook>
</file>

<file path=xl/sharedStrings.xml><?xml version="1.0" encoding="utf-8"?>
<sst xmlns="http://schemas.openxmlformats.org/spreadsheetml/2006/main" count="1013" uniqueCount="181">
  <si>
    <t>Date</t>
  </si>
  <si>
    <t>Time</t>
  </si>
  <si>
    <t>Well Depth blw LSD</t>
  </si>
  <si>
    <t>Water Level blw MP (ft)</t>
  </si>
  <si>
    <t>Dissolved oxygen (mg/L)</t>
  </si>
  <si>
    <t>pH</t>
  </si>
  <si>
    <t>Specific conductance (µS/cm)</t>
  </si>
  <si>
    <t>Salinity (PSS)</t>
  </si>
  <si>
    <t>Turbidity (NTRU)</t>
  </si>
  <si>
    <t>Total Suspended Solids (mg/L)</t>
  </si>
  <si>
    <t>Particulate mercury (ng/L)</t>
  </si>
  <si>
    <t>Operating Unit A wells</t>
  </si>
  <si>
    <t>OUA-203</t>
  </si>
  <si>
    <t>&lt;10</t>
  </si>
  <si>
    <t>--</t>
  </si>
  <si>
    <t>OUA-204</t>
  </si>
  <si>
    <t>E6</t>
  </si>
  <si>
    <t>OUA-206</t>
  </si>
  <si>
    <t>&lt;2</t>
  </si>
  <si>
    <t>OUA-241</t>
  </si>
  <si>
    <t>Operating Unit B Terrestial wells</t>
  </si>
  <si>
    <t>OUBT-406R</t>
  </si>
  <si>
    <t>&lt;.057</t>
  </si>
  <si>
    <t>OUBT-709</t>
  </si>
  <si>
    <t>OUBT-718</t>
  </si>
  <si>
    <t>OUBT-722</t>
  </si>
  <si>
    <t>OUBT-724</t>
  </si>
  <si>
    <t>Operating Unit Navy Supply Center wells</t>
  </si>
  <si>
    <t>OUNSC-311</t>
  </si>
  <si>
    <t>OUNSC-380</t>
  </si>
  <si>
    <t>OUBT-715R</t>
  </si>
  <si>
    <t>OUBT-722H</t>
  </si>
  <si>
    <t>OUBT-722M</t>
  </si>
  <si>
    <t>OUBT-722L</t>
  </si>
  <si>
    <t>**Note: Samples for filtered Mercury were analyzed at the National Water Quality Laboratory (NWQL) in Lakewood Co. The reporting limiting is ten times higher than the U.S. Geological Survey Wisconsin Mercury Laboratory (WMRL), and is in micrograms per liter (µg/L)</t>
  </si>
  <si>
    <t>Particulate total mercury (ng/L)</t>
  </si>
  <si>
    <t xml:space="preserve">Filtered total mercury (ng/L) </t>
  </si>
  <si>
    <t xml:space="preserve">*Filtered total mercury (µg/L) </t>
  </si>
  <si>
    <t>*Note: Samples for filtered Mercury were analyzed at the National Water Quality Laboratory (NWQL) in Lakewood Co. The reporting limiting is ten times higher than the U.S. Geological Survey Wisconsin Mercury Laboratory (WMRL), and is in micrograms per liter (µg/L)</t>
  </si>
  <si>
    <t>**Note: sample analyzed at WMRL.</t>
  </si>
  <si>
    <t xml:space="preserve">Filtered mercury (ng/L) </t>
  </si>
  <si>
    <t>&lt;.04</t>
  </si>
  <si>
    <t xml:space="preserve">Creek Name </t>
  </si>
  <si>
    <t xml:space="preserve">Date </t>
  </si>
  <si>
    <t xml:space="preserve">Time </t>
  </si>
  <si>
    <t>Discharge (cfs)</t>
  </si>
  <si>
    <t xml:space="preserve">Gorst </t>
  </si>
  <si>
    <t xml:space="preserve">Anderson </t>
  </si>
  <si>
    <t>Blackjack</t>
  </si>
  <si>
    <t>Annapolis</t>
  </si>
  <si>
    <t>Olney</t>
  </si>
  <si>
    <t xml:space="preserve">**Filtered total mercury  (µg/L) </t>
  </si>
  <si>
    <t>DD-4</t>
  </si>
  <si>
    <t>1245*</t>
  </si>
  <si>
    <t>DD-5</t>
  </si>
  <si>
    <t>DD-6</t>
  </si>
  <si>
    <t>1600*</t>
  </si>
  <si>
    <t>Steam Plant</t>
  </si>
  <si>
    <t>Bremerton WWTP</t>
  </si>
  <si>
    <t>* Sample is a 24-hour composite sample</t>
  </si>
  <si>
    <t>Wisconsin Mercury Research Laboratory</t>
  </si>
  <si>
    <t>Elapsed Time</t>
  </si>
  <si>
    <t>1340-2000</t>
  </si>
  <si>
    <t>&lt; 10</t>
  </si>
  <si>
    <t>1010-1400</t>
  </si>
  <si>
    <t>National Water Quality Laboratory</t>
  </si>
  <si>
    <t>Washington Water Science Center</t>
  </si>
  <si>
    <t>Continuous sensor monitoring of field parameters</t>
  </si>
  <si>
    <t>Discrete samples</t>
  </si>
  <si>
    <t>Sample Identifier</t>
  </si>
  <si>
    <t>Comments</t>
  </si>
  <si>
    <t>EBB2-1</t>
  </si>
  <si>
    <t xml:space="preserve"> </t>
  </si>
  <si>
    <t>EBB2-2</t>
  </si>
  <si>
    <t>started raining</t>
  </si>
  <si>
    <t>EBB2-3</t>
  </si>
  <si>
    <t>stopped raining starting to see top of pipe</t>
  </si>
  <si>
    <t>EBB2-4</t>
  </si>
  <si>
    <t>EBB2-5</t>
  </si>
  <si>
    <t>EBB2-6</t>
  </si>
  <si>
    <t>no flow</t>
  </si>
  <si>
    <t>EBB2-7</t>
  </si>
  <si>
    <t>EBB2-8</t>
  </si>
  <si>
    <t>tide rising</t>
  </si>
  <si>
    <t>EBB2-9</t>
  </si>
  <si>
    <t>EBB2-10</t>
  </si>
  <si>
    <t>Sampling depth (m blm)</t>
  </si>
  <si>
    <t xml:space="preserve"> Temperature (°C)</t>
  </si>
  <si>
    <t xml:space="preserve"> Specific conductance (µS/cm)</t>
  </si>
  <si>
    <t>Dissolved Oxygen (mg/L)</t>
  </si>
  <si>
    <t>Sampling port OUBT-722H</t>
  </si>
  <si>
    <t>Sensor not working</t>
  </si>
  <si>
    <t>[ft, feet; datum is referenced to NGVD1929]</t>
  </si>
  <si>
    <t>Time of measure-ment</t>
  </si>
  <si>
    <t>Measured water level      (ft abv datum)</t>
  </si>
  <si>
    <t>May</t>
  </si>
  <si>
    <t>June</t>
  </si>
  <si>
    <t>Date time</t>
  </si>
  <si>
    <t>Measured water-level difference between groundwater and marine water
(ft)</t>
  </si>
  <si>
    <t>D</t>
  </si>
  <si>
    <t>Water level in well
(ft bmp)</t>
  </si>
  <si>
    <t>Missing Data</t>
  </si>
  <si>
    <t>Sampling depth meters (blw mp)</t>
  </si>
  <si>
    <t>2.7 E</t>
  </si>
  <si>
    <t>3.1 E</t>
  </si>
  <si>
    <t>4.1 E</t>
  </si>
  <si>
    <t>4.3 E</t>
  </si>
  <si>
    <r>
      <t>Temperature (</t>
    </r>
    <r>
      <rPr>
        <b/>
        <vertAlign val="superscript"/>
        <sz val="10"/>
        <rFont val="Calibri"/>
        <family val="2"/>
      </rPr>
      <t>o</t>
    </r>
    <r>
      <rPr>
        <b/>
        <sz val="10"/>
        <rFont val="Calibri"/>
        <family val="2"/>
      </rPr>
      <t>C)</t>
    </r>
  </si>
  <si>
    <t>Sampling port OUBT-722L</t>
  </si>
  <si>
    <t xml:space="preserve">[blw mp, below measuring point; °C, degrees Cecius; µS/cm, microseimens per centimeter at 25 degrees Celcius;  milligrams per liter; E, estimated value] </t>
  </si>
  <si>
    <t>Temperature (°C)</t>
  </si>
  <si>
    <t>0.105**</t>
  </si>
  <si>
    <t>Water elevation
(ft)</t>
  </si>
  <si>
    <r>
      <t>Temperature (°C</t>
    </r>
    <r>
      <rPr>
        <b/>
        <sz val="10"/>
        <rFont val="Calibri"/>
        <family val="2"/>
      </rPr>
      <t>)</t>
    </r>
  </si>
  <si>
    <r>
      <t>Drainage area (mi</t>
    </r>
    <r>
      <rPr>
        <b/>
        <vertAlign val="superscript"/>
        <sz val="10"/>
        <rFont val="Calibri"/>
        <family val="2"/>
      </rPr>
      <t>2</t>
    </r>
    <r>
      <rPr>
        <b/>
        <sz val="10"/>
        <rFont val="Calibri"/>
        <family val="2"/>
      </rPr>
      <t>)</t>
    </r>
  </si>
  <si>
    <r>
      <t>Water temperature (</t>
    </r>
    <r>
      <rPr>
        <b/>
        <vertAlign val="superscript"/>
        <sz val="10"/>
        <rFont val="Calibri"/>
        <family val="2"/>
      </rPr>
      <t>o</t>
    </r>
    <r>
      <rPr>
        <b/>
        <sz val="10"/>
        <rFont val="Calibri"/>
        <family val="2"/>
      </rPr>
      <t>C)</t>
    </r>
  </si>
  <si>
    <t>Velocity (ft/s)</t>
  </si>
  <si>
    <t>Elevation of probe (ft)</t>
  </si>
  <si>
    <t>Depth of water (ft)</t>
  </si>
  <si>
    <t>Discrete measure-ments</t>
  </si>
  <si>
    <t>Field Identifier</t>
  </si>
  <si>
    <r>
      <t xml:space="preserve">[OUBT, Operating Units B terrestrial; </t>
    </r>
    <r>
      <rPr>
        <b/>
        <sz val="9"/>
        <rFont val="Calibri"/>
        <family val="2"/>
      </rPr>
      <t>OUBT-722H</t>
    </r>
    <r>
      <rPr>
        <sz val="9"/>
        <rFont val="Calibri"/>
        <family val="2"/>
      </rPr>
      <t xml:space="preserve">; sample point near the top of the well screen interval; </t>
    </r>
    <r>
      <rPr>
        <b/>
        <sz val="9"/>
        <rFont val="Calibri"/>
        <family val="2"/>
      </rPr>
      <t>OUBT-722M</t>
    </r>
    <r>
      <rPr>
        <sz val="9"/>
        <rFont val="Calibri"/>
        <family val="2"/>
      </rPr>
      <t xml:space="preserve">; sample point near the middle of the well screen interval; </t>
    </r>
    <r>
      <rPr>
        <b/>
        <sz val="9"/>
        <rFont val="Calibri"/>
        <family val="2"/>
      </rPr>
      <t>OUBT-722L</t>
    </r>
    <r>
      <rPr>
        <sz val="9"/>
        <rFont val="Calibri"/>
        <family val="2"/>
      </rPr>
      <t xml:space="preserve">, sample point near the bottom of the well screen interval; (see Appendix A- Sediment for complete description of station names and field Identifiers); </t>
    </r>
    <r>
      <rPr>
        <b/>
        <sz val="9"/>
        <rFont val="Calibri"/>
        <family val="2"/>
      </rPr>
      <t>Abbreviations</t>
    </r>
    <r>
      <rPr>
        <sz val="9"/>
        <rFont val="Calibri"/>
        <family val="2"/>
      </rPr>
      <t>: mg/L, milligrams per liter; µS/cm, microseimens per centimeter; °C, degrees Celsius; ng/L, nanograms per liter; µg/L, micrograms per liter; &lt;, less than; --, not analyzed or applicable].</t>
    </r>
  </si>
  <si>
    <r>
      <t xml:space="preserve">[OUA, Operating Units A; OUBT, Operating Units B terrestrial; OUNSC, Operating Units Naval Supply Center; (see Appendix A- Sediment for complete description of station names and field Identifiers). </t>
    </r>
    <r>
      <rPr>
        <b/>
        <sz val="9"/>
        <rFont val="Calibri"/>
        <family val="2"/>
      </rPr>
      <t>Abbreviations:</t>
    </r>
    <r>
      <rPr>
        <sz val="9"/>
        <rFont val="Calibri"/>
        <family val="2"/>
      </rPr>
      <t xml:space="preserve"> blw LSD, below land surface datum; blw MP, below measuring point; ft, feet; mg/L, milligrams per liter; µS/cm, microseimens per centimeter; PSS, Pratical salinity scale; °C, degrees Celsius; NTRU, Nephelometric Turbidity Ratio Unit; ng/L, nanograms per liter;  E, estimated value; &lt;, less than; --, not analyzed or applicable].</t>
    </r>
  </si>
  <si>
    <r>
      <t xml:space="preserve">[OUBT, Operating Unit B terrestrial (see Appendix A- Sediment for complete description of station names and field Identifiers); </t>
    </r>
    <r>
      <rPr>
        <b/>
        <sz val="9"/>
        <rFont val="Calibri"/>
        <family val="2"/>
      </rPr>
      <t>Abbreviations:</t>
    </r>
    <r>
      <rPr>
        <sz val="9"/>
        <rFont val="Calibri"/>
        <family val="2"/>
      </rPr>
      <t xml:space="preserve"> µS/cm, microseimens per centimeter; °C, degrees Celsius; mg/L, milligrams per liter; ng/L, nanograms per liter;  µg/L, micrograms per liter;  --, not analyzed or applicable].</t>
    </r>
  </si>
  <si>
    <t>Field Identifier Name</t>
  </si>
  <si>
    <t>Field Identifer</t>
  </si>
  <si>
    <r>
      <t xml:space="preserve">[ DD, dry dock; WWTP, wastewater treatment plant (see Appendix A- Sediment for complete description of station names and field Identifiers); </t>
    </r>
    <r>
      <rPr>
        <b/>
        <sz val="9"/>
        <rFont val="Calibri"/>
        <family val="2"/>
      </rPr>
      <t>Abbreviations:</t>
    </r>
    <r>
      <rPr>
        <sz val="9"/>
        <rFont val="Calibri"/>
        <family val="2"/>
      </rPr>
      <t xml:space="preserve"> mg/L, miligrams per liter; PSS, Pratical salinity scale; µS/cm, microseimens per centimeter; °C, degrees Celsius; NTRU, Nephelometric Turbidity Ratio Unit; ng/L, nanograms per liter; &lt;, less than; --, not analyzed or applicable].</t>
    </r>
  </si>
  <si>
    <t>Sampling port OUBT-722M</t>
  </si>
  <si>
    <r>
      <t xml:space="preserve">[Sampling port OUBT-722H was situated  below the water elevation at high tide at the start of the exercise, and was moved down until it sat on top of sampling port OUBT-722M at 1000.  OUBT-722M was situated in the middle of the column of water in the well at high tide wa lowered once at 11:00, at which time sampling was discontinued until the flooding tide at2015 .  OUBT-722L was situated at the bottom the screened level  througout the exercise. (see Appendix A- Sediment for complete description of station names and field Identifiers). </t>
    </r>
    <r>
      <rPr>
        <b/>
        <sz val="9"/>
        <rFont val="Calibri"/>
        <family val="2"/>
      </rPr>
      <t>Abbreviations</t>
    </r>
    <r>
      <rPr>
        <sz val="9"/>
        <rFont val="Calibri"/>
        <family val="2"/>
      </rPr>
      <t xml:space="preserve">: m; meters; blm, below measuring point;  °C, degrees Cecius; µS/cm, microseimens per centimeter at 25 degrees Celcius;  milligrams per liter; </t>
    </r>
  </si>
  <si>
    <t>T-1</t>
  </si>
  <si>
    <t>T-2</t>
  </si>
  <si>
    <t>T-3</t>
  </si>
  <si>
    <t>T-4</t>
  </si>
  <si>
    <t>T-5</t>
  </si>
  <si>
    <t>Appendix E.  Total mercury, particulate mercury and selected constiutents in groundwater from basewide wells, Watershed Sources Project, Washington, January and April 2008.</t>
  </si>
  <si>
    <t>Appendix E.  Total mercury, particulate mercury, and selected constituents in groundwater collected from wells OUBT-715R and OUBT-722, Watershed Sources Project, Sinclair Inlet, Washington, May 6, 2008.</t>
  </si>
  <si>
    <t>Appendix E. Field measurements collected at three elevations in well OUTB-722, Watershed Sources Project, Sinclair Inlet, Washington, May 6, 2008.</t>
  </si>
  <si>
    <t xml:space="preserve">Appendix E. Water level elevations measured in well OUBT-722, Watershed Sources Project, Washington, May 6 and June 4-5, 2008. </t>
  </si>
  <si>
    <t>Appendix E. Field measurements collected from well OUTB-722, Watershed Sources Project, Sinclair Inlet, Washington, June 4-5, 2008.</t>
  </si>
  <si>
    <t>Appendix E.  Total mercury, particulate mercury, and selected constituents in groundwater collected from temporary piezometers, Watershed Sources, Sinclair Inlet, Washington, June 4-5, 2008.</t>
  </si>
  <si>
    <t>Appendix E.  Water-level elevations measured in temporary piezometers, Watershed Sources Project, Sinclair Inlet, Washington, June 4-5, 2008.</t>
  </si>
  <si>
    <t>Appendix E. Total mercury, particulate mercury and selected constituents in water samples  from streams, Watershed Sources Project, Sinclair Inlet, Washington,  May and July 2008.</t>
  </si>
  <si>
    <t>Appendix E.  Total mercury, particulate mercury and selelcted constituents in groundwater from well OUBT-722, Watershed Sources Project, Sinclair Inlet, Washington, June 4-5, 2008.</t>
  </si>
  <si>
    <t>Appendix E. Total mercury, particulate mercury and selected constituents in water samples from stormwater drainage outfalls, Watershed Sources Project, Sinclair Inlet, Washinton, January 2009.</t>
  </si>
  <si>
    <t>Appendix E. Total mercury and particulate mercury in composited samples from storm drain PSNS015, Watershed Sources Project, Sinclair Inlet, Washington, December 29, 2009 and March 31, 2010.</t>
  </si>
  <si>
    <r>
      <t>[</t>
    </r>
    <r>
      <rPr>
        <b/>
        <sz val="9"/>
        <rFont val="Calibri"/>
        <family val="2"/>
      </rPr>
      <t>T</t>
    </r>
    <r>
      <rPr>
        <sz val="9"/>
        <rFont val="Calibri"/>
        <family val="2"/>
      </rPr>
      <t xml:space="preserve">; Temporary piezometer (see Appendix A- Sediment for complete description of station names and field Identifiers); </t>
    </r>
    <r>
      <rPr>
        <b/>
        <sz val="9"/>
        <rFont val="Calibri"/>
        <family val="2"/>
      </rPr>
      <t>Abbreviations:</t>
    </r>
    <r>
      <rPr>
        <sz val="9"/>
        <rFont val="Calibri"/>
        <family val="2"/>
      </rPr>
      <t xml:space="preserve"> µS/cm, microseimens per centimeter; °C, degrees Celsius; mg/L, milligrams per liter; ng/L, nanograms per liter;   --, not analyzed or applicable].</t>
    </r>
  </si>
  <si>
    <r>
      <t xml:space="preserve">[ </t>
    </r>
    <r>
      <rPr>
        <b/>
        <sz val="9"/>
        <rFont val="Calibri"/>
        <family val="2"/>
      </rPr>
      <t>Abbreviations:</t>
    </r>
    <r>
      <rPr>
        <sz val="9"/>
        <rFont val="Calibri"/>
        <family val="2"/>
      </rPr>
      <t xml:space="preserve"> deg. </t>
    </r>
    <r>
      <rPr>
        <vertAlign val="superscript"/>
        <sz val="9"/>
        <rFont val="Calibri"/>
        <family val="2"/>
      </rPr>
      <t>o</t>
    </r>
    <r>
      <rPr>
        <sz val="9"/>
        <rFont val="Calibri"/>
        <family val="2"/>
      </rPr>
      <t>C, degree Celsius; µS/cm, microseimens per centimeter; PSS, Pratical salinity scale; mg/L, miligrams per liter; µS/cm, ng/L, nanograms per liter; &lt;, less than; --, not analyzed or applicable].</t>
    </r>
  </si>
  <si>
    <r>
      <t xml:space="preserve">[Top level banner indicates analyzing laboratory. </t>
    </r>
    <r>
      <rPr>
        <b/>
        <sz val="9"/>
        <rFont val="Calibri"/>
        <family val="2"/>
      </rPr>
      <t>Abbreviations :</t>
    </r>
    <r>
      <rPr>
        <sz val="9"/>
        <rFont val="Calibri"/>
        <family val="2"/>
      </rPr>
      <t xml:space="preserve"> ng/L, nanograms per liter; mg/L, milligrams per liter]</t>
    </r>
  </si>
  <si>
    <t xml:space="preserve">Filtered total mercury  (ng/L) </t>
  </si>
  <si>
    <r>
      <t xml:space="preserve">[T; Temporary piezometer (see Appendix A- Sediment for complete description of station names and field Identifiers); Measured water-level difference between piezometer water-level and marine water-level measured with manometer board. Water level elevation is referenced to NGVD 1929 datum. </t>
    </r>
    <r>
      <rPr>
        <b/>
        <sz val="9"/>
        <rFont val="Calibri"/>
        <family val="2"/>
      </rPr>
      <t>Abbreviations:</t>
    </r>
    <r>
      <rPr>
        <sz val="9"/>
        <rFont val="Calibri"/>
        <family val="2"/>
      </rPr>
      <t xml:space="preserve"> bmp, below measuring point; D, dry; ft, feet; --, not analyzed or applicable]</t>
    </r>
  </si>
  <si>
    <t>E0.81</t>
  </si>
  <si>
    <t>E0.57</t>
  </si>
  <si>
    <t>E0.52</t>
  </si>
  <si>
    <t>E0.51</t>
  </si>
  <si>
    <t>E0.43</t>
  </si>
  <si>
    <r>
      <t>[</t>
    </r>
    <r>
      <rPr>
        <b/>
        <sz val="9"/>
        <rFont val="Calibri"/>
        <family val="2"/>
      </rPr>
      <t>Abbreviations:</t>
    </r>
    <r>
      <rPr>
        <sz val="9"/>
        <rFont val="Calibri"/>
        <family val="2"/>
      </rPr>
      <t xml:space="preserve"> mi</t>
    </r>
    <r>
      <rPr>
        <vertAlign val="superscript"/>
        <sz val="9"/>
        <rFont val="Calibri"/>
        <family val="2"/>
      </rPr>
      <t>2</t>
    </r>
    <r>
      <rPr>
        <sz val="9"/>
        <rFont val="Calibri"/>
        <family val="2"/>
      </rPr>
      <t>, square mile; cfs, cubic feet per second; mg/L, milligrams per liter; µS/cm, microseimens per centimeter; °C, degrees Celsius; NTRU, Nephelometric Turbidity Ratio Unit; ng/L, nanograms per liter, filtered total mercury concentrations qualified as estimated becuase of higher than usual field blank and relative percent difference of duplicate samples- Appendix B].</t>
    </r>
  </si>
  <si>
    <t>Appendix E.  Field measurements and total mercury in discrete samples  from the stormdrain PSNS015 (manhole 2253), Watershed Sources Project, Sinclair Inlet, Washington, March 31, 2010.</t>
  </si>
  <si>
    <t xml:space="preserve">PSNS 015 </t>
  </si>
  <si>
    <t>PSNS 124</t>
  </si>
  <si>
    <t xml:space="preserve">PSNS 124.1 </t>
  </si>
  <si>
    <t xml:space="preserve">SHERIDAN RD </t>
  </si>
  <si>
    <r>
      <t>0.56</t>
    </r>
    <r>
      <rPr>
        <vertAlign val="superscript"/>
        <sz val="10"/>
        <rFont val="Calibri"/>
        <family val="2"/>
      </rPr>
      <t>1</t>
    </r>
  </si>
  <si>
    <r>
      <t>0.30</t>
    </r>
    <r>
      <rPr>
        <vertAlign val="superscript"/>
        <sz val="10"/>
        <rFont val="Calibri"/>
        <family val="2"/>
      </rPr>
      <t>1</t>
    </r>
  </si>
  <si>
    <r>
      <t>0.22</t>
    </r>
    <r>
      <rPr>
        <vertAlign val="superscript"/>
        <sz val="10"/>
        <rFont val="Calibri"/>
        <family val="2"/>
      </rPr>
      <t>1</t>
    </r>
  </si>
  <si>
    <r>
      <t>0.23</t>
    </r>
    <r>
      <rPr>
        <vertAlign val="superscript"/>
        <sz val="10"/>
        <rFont val="Calibri"/>
        <family val="2"/>
      </rPr>
      <t>1</t>
    </r>
  </si>
  <si>
    <r>
      <t>0.21</t>
    </r>
    <r>
      <rPr>
        <vertAlign val="superscript"/>
        <sz val="10"/>
        <rFont val="Calibri"/>
        <family val="2"/>
      </rPr>
      <t>1</t>
    </r>
  </si>
  <si>
    <r>
      <t>0.39</t>
    </r>
    <r>
      <rPr>
        <vertAlign val="superscript"/>
        <sz val="10"/>
        <rFont val="Calibri"/>
        <family val="2"/>
      </rPr>
      <t>1</t>
    </r>
  </si>
  <si>
    <r>
      <t>0.25</t>
    </r>
    <r>
      <rPr>
        <vertAlign val="superscript"/>
        <sz val="10"/>
        <rFont val="Calibri"/>
        <family val="2"/>
      </rPr>
      <t>1</t>
    </r>
  </si>
  <si>
    <r>
      <t>0.16</t>
    </r>
    <r>
      <rPr>
        <vertAlign val="superscript"/>
        <sz val="10"/>
        <rFont val="Calibri"/>
        <family val="2"/>
      </rPr>
      <t>1</t>
    </r>
  </si>
  <si>
    <r>
      <t>0.34</t>
    </r>
    <r>
      <rPr>
        <vertAlign val="superscript"/>
        <sz val="10"/>
        <rFont val="Calibri"/>
        <family val="2"/>
      </rPr>
      <t>1</t>
    </r>
  </si>
  <si>
    <t>West Sound Utility District  WWTP</t>
  </si>
  <si>
    <t>Sampling port sitting on M sampling port, turned off pump until water level in well rose again during the next flood time</t>
  </si>
  <si>
    <r>
      <rPr>
        <vertAlign val="superscript"/>
        <sz val="10"/>
        <rFont val="Calibri"/>
        <family val="2"/>
      </rPr>
      <t>1)</t>
    </r>
    <r>
      <rPr>
        <sz val="10"/>
        <rFont val="Calibri"/>
        <family val="2"/>
      </rPr>
      <t xml:space="preserve"> Qualified as estimated because values were less than twice the highest field filtering blank</t>
    </r>
  </si>
  <si>
    <t>Appendix E. Total mercury, particulate mercury and selected constituents in water samples from industrial and municipal sources, Watershed Sources Project, Sinclair Inlet, Washington,  December 2007 through August 2008.</t>
  </si>
  <si>
    <t>NAVY CITY</t>
  </si>
  <si>
    <t>PO BOAT RAMP</t>
  </si>
  <si>
    <r>
      <t xml:space="preserve">[PSNS, Puget Sound Naval Shipyard; PO, Port Orchard (see Appendix A- Sediment for complete description of station names and field Identifiers); </t>
    </r>
    <r>
      <rPr>
        <b/>
        <sz val="9"/>
        <rFont val="Calibri"/>
        <family val="2"/>
      </rPr>
      <t>Abbreviations:</t>
    </r>
    <r>
      <rPr>
        <sz val="9"/>
        <rFont val="Calibri"/>
        <family val="2"/>
      </rPr>
      <t xml:space="preserve"> mg/L, milligrams per liter; µS/cm, microseimens per centimeter; °C, degrees Celsius; NTRU, Nephelometric Turbidity Ratio Unit;  ng/L, nanograms per liter].</t>
    </r>
  </si>
  <si>
    <r>
      <t>76.79</t>
    </r>
    <r>
      <rPr>
        <vertAlign val="superscript"/>
        <sz val="10"/>
        <rFont val="Calibri"/>
        <family val="2"/>
      </rPr>
      <t>a</t>
    </r>
  </si>
  <si>
    <r>
      <t>95.8</t>
    </r>
    <r>
      <rPr>
        <vertAlign val="superscript"/>
        <sz val="10"/>
        <rFont val="Calibri"/>
        <family val="2"/>
      </rPr>
      <t>a</t>
    </r>
  </si>
  <si>
    <t>&lt;.010</t>
  </si>
  <si>
    <r>
      <rPr>
        <vertAlign val="superscript"/>
        <sz val="10"/>
        <rFont val="Calibri"/>
        <family val="2"/>
      </rPr>
      <t>a</t>
    </r>
    <r>
      <rPr>
        <sz val="10"/>
        <rFont val="Calibri"/>
        <family val="2"/>
      </rPr>
      <t xml:space="preserve">) After the environmental sample for particulate total mercury (1200) was collected, the sampling port dropped to the bottom of the well and stirred up solids. The subsequent 1-L sample for replicate particulate total mercury and total suspended solid measurements is not considered representative of the well. The particles measured by the replicated particulate total mercury and total suspended solid are only representative of the particles that have settled to the bottom of the well.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</si>
</sst>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00"/>
    <numFmt numFmtId="167" formatCode="0.000"/>
    <numFmt numFmtId="168" formatCode="h:mm;@"/>
    <numFmt numFmtId="169" formatCode="[$-409]dddd\,\ mmmm\ dd\,\ yyyy"/>
    <numFmt numFmtId="170" formatCode="[$-409]mmmm\ d\,\ yyyy;@"/>
    <numFmt numFmtId="171" formatCode="hh:mm"/>
  </numFmts>
  <fonts count="49">
    <font>
      <sz val="10"/>
      <name val="Arial"/>
      <family val="0"/>
    </font>
    <font>
      <b/>
      <sz val="10"/>
      <name val="Calibri"/>
      <family val="2"/>
    </font>
    <font>
      <sz val="8"/>
      <name val="Arial"/>
      <family val="2"/>
    </font>
    <font>
      <b/>
      <sz val="12"/>
      <name val="Calibri"/>
      <family val="2"/>
    </font>
    <font>
      <sz val="10"/>
      <name val="Calibri"/>
      <family val="2"/>
    </font>
    <font>
      <sz val="9"/>
      <name val="Calibri"/>
      <family val="2"/>
    </font>
    <font>
      <b/>
      <vertAlign val="superscript"/>
      <sz val="10"/>
      <name val="Calibri"/>
      <family val="2"/>
    </font>
    <font>
      <vertAlign val="superscript"/>
      <sz val="10"/>
      <name val="Calibri"/>
      <family val="2"/>
    </font>
    <font>
      <sz val="10"/>
      <color indexed="10"/>
      <name val="Calibri"/>
      <family val="2"/>
    </font>
    <font>
      <b/>
      <sz val="9"/>
      <name val="Calibri"/>
      <family val="2"/>
    </font>
    <font>
      <sz val="9"/>
      <name val="Arial"/>
      <family val="2"/>
    </font>
    <font>
      <b/>
      <sz val="10"/>
      <color indexed="8"/>
      <name val="Calibri"/>
      <family val="2"/>
    </font>
    <font>
      <sz val="10"/>
      <color indexed="12"/>
      <name val="Calibri"/>
      <family val="2"/>
    </font>
    <font>
      <vertAlign val="superscript"/>
      <sz val="9"/>
      <name val="Calibri"/>
      <family val="2"/>
    </font>
    <font>
      <b/>
      <sz val="10"/>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4">
    <xf numFmtId="0" fontId="0" fillId="0" borderId="0" xfId="0" applyAlignment="1">
      <alignment/>
    </xf>
    <xf numFmtId="0" fontId="1" fillId="0" borderId="10" xfId="0" applyFont="1" applyBorder="1" applyAlignment="1">
      <alignment horizontal="center" wrapText="1"/>
    </xf>
    <xf numFmtId="0" fontId="4" fillId="0" borderId="0" xfId="0" applyFont="1" applyFill="1" applyBorder="1" applyAlignment="1">
      <alignment/>
    </xf>
    <xf numFmtId="0" fontId="4" fillId="0" borderId="0" xfId="0" applyFont="1" applyAlignment="1">
      <alignment horizontal="left" wrapText="1"/>
    </xf>
    <xf numFmtId="0" fontId="4" fillId="0" borderId="0" xfId="0" applyFont="1" applyFill="1" applyBorder="1" applyAlignment="1">
      <alignment/>
    </xf>
    <xf numFmtId="0" fontId="4" fillId="0" borderId="10" xfId="0" applyFont="1" applyFill="1" applyBorder="1" applyAlignment="1">
      <alignment/>
    </xf>
    <xf numFmtId="0" fontId="1" fillId="0" borderId="11"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Border="1" applyAlignment="1">
      <alignment horizontal="left"/>
    </xf>
    <xf numFmtId="164" fontId="4" fillId="0" borderId="0" xfId="0" applyNumberFormat="1" applyFont="1" applyFill="1" applyBorder="1" applyAlignment="1">
      <alignment horizontal="center"/>
    </xf>
    <xf numFmtId="0" fontId="4" fillId="0" borderId="0" xfId="0" applyFont="1" applyFill="1" applyBorder="1" applyAlignment="1">
      <alignment horizontal="center"/>
    </xf>
    <xf numFmtId="2"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0" fontId="4" fillId="0" borderId="0" xfId="0" applyFont="1" applyAlignment="1">
      <alignment horizontal="center"/>
    </xf>
    <xf numFmtId="165" fontId="4" fillId="0" borderId="0" xfId="0" applyNumberFormat="1" applyFont="1" applyFill="1" applyBorder="1" applyAlignment="1" quotePrefix="1">
      <alignment horizontal="center"/>
    </xf>
    <xf numFmtId="0" fontId="4" fillId="0" borderId="0" xfId="0" applyFont="1" applyFill="1" applyBorder="1" applyAlignment="1" quotePrefix="1">
      <alignment horizontal="center"/>
    </xf>
    <xf numFmtId="165" fontId="4" fillId="0" borderId="0" xfId="0" applyNumberFormat="1" applyFont="1" applyAlignment="1">
      <alignment horizontal="center"/>
    </xf>
    <xf numFmtId="2" fontId="4" fillId="0" borderId="0" xfId="0" applyNumberFormat="1" applyFont="1" applyFill="1" applyBorder="1" applyAlignment="1" quotePrefix="1">
      <alignment horizontal="center"/>
    </xf>
    <xf numFmtId="4" fontId="4" fillId="0" borderId="0" xfId="0" applyNumberFormat="1" applyFont="1" applyFill="1" applyBorder="1" applyAlignment="1" quotePrefix="1">
      <alignment horizontal="center"/>
    </xf>
    <xf numFmtId="0" fontId="4" fillId="0" borderId="0" xfId="0" applyFont="1" applyBorder="1" applyAlignment="1">
      <alignment horizontal="center"/>
    </xf>
    <xf numFmtId="4" fontId="4" fillId="0" borderId="0" xfId="0" applyNumberFormat="1" applyFont="1" applyFill="1" applyBorder="1" applyAlignment="1">
      <alignment horizontal="center"/>
    </xf>
    <xf numFmtId="0" fontId="4" fillId="0" borderId="12" xfId="0" applyFont="1" applyFill="1" applyBorder="1" applyAlignment="1">
      <alignment horizontal="left"/>
    </xf>
    <xf numFmtId="164" fontId="4" fillId="0" borderId="12" xfId="0" applyNumberFormat="1" applyFont="1" applyFill="1" applyBorder="1" applyAlignment="1">
      <alignment horizontal="center"/>
    </xf>
    <xf numFmtId="0" fontId="4" fillId="0" borderId="12" xfId="0" applyFont="1" applyFill="1" applyBorder="1" applyAlignment="1">
      <alignment horizontal="center"/>
    </xf>
    <xf numFmtId="2" fontId="4" fillId="0" borderId="12" xfId="0" applyNumberFormat="1" applyFont="1" applyFill="1" applyBorder="1" applyAlignment="1" quotePrefix="1">
      <alignment horizontal="center"/>
    </xf>
    <xf numFmtId="165" fontId="4" fillId="0" borderId="12" xfId="0" applyNumberFormat="1" applyFont="1" applyFill="1" applyBorder="1" applyAlignment="1">
      <alignment horizontal="center"/>
    </xf>
    <xf numFmtId="0" fontId="4" fillId="0" borderId="12" xfId="0" applyFont="1" applyBorder="1" applyAlignment="1">
      <alignment horizontal="center"/>
    </xf>
    <xf numFmtId="4" fontId="4" fillId="0" borderId="12" xfId="0" applyNumberFormat="1" applyFont="1" applyFill="1" applyBorder="1" applyAlignment="1">
      <alignment horizontal="center"/>
    </xf>
    <xf numFmtId="0" fontId="4" fillId="0" borderId="0" xfId="0" applyFont="1" applyAlignment="1">
      <alignment/>
    </xf>
    <xf numFmtId="0" fontId="5" fillId="0" borderId="0" xfId="0" applyFont="1" applyAlignment="1">
      <alignment wrapText="1"/>
    </xf>
    <xf numFmtId="0" fontId="4" fillId="0" borderId="0" xfId="0" applyFont="1" applyAlignment="1">
      <alignment wrapText="1"/>
    </xf>
    <xf numFmtId="0" fontId="4" fillId="0" borderId="0" xfId="0" applyFont="1" applyAlignment="1">
      <alignment horizontal="left"/>
    </xf>
    <xf numFmtId="0" fontId="8" fillId="0" borderId="0" xfId="0" applyFont="1" applyFill="1" applyAlignment="1">
      <alignment/>
    </xf>
    <xf numFmtId="0" fontId="8" fillId="0" borderId="0" xfId="0" applyFont="1" applyFill="1" applyAlignment="1">
      <alignment horizontal="center"/>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0" xfId="0" applyFont="1" applyBorder="1" applyAlignment="1">
      <alignment/>
    </xf>
    <xf numFmtId="0" fontId="4" fillId="0" borderId="0" xfId="0" applyFont="1" applyAlignment="1">
      <alignment/>
    </xf>
    <xf numFmtId="0" fontId="1" fillId="0" borderId="13" xfId="0" applyFont="1" applyFill="1" applyBorder="1" applyAlignment="1">
      <alignment horizontal="center" wrapText="1"/>
    </xf>
    <xf numFmtId="165" fontId="1" fillId="0" borderId="13" xfId="0" applyNumberFormat="1" applyFont="1" applyFill="1" applyBorder="1" applyAlignment="1">
      <alignment horizontal="center" wrapText="1"/>
    </xf>
    <xf numFmtId="165" fontId="4" fillId="0" borderId="0" xfId="0" applyNumberFormat="1" applyFont="1" applyAlignment="1">
      <alignment/>
    </xf>
    <xf numFmtId="164" fontId="4" fillId="0" borderId="0" xfId="0" applyNumberFormat="1" applyFont="1" applyAlignment="1">
      <alignment horizontal="center"/>
    </xf>
    <xf numFmtId="166" fontId="4" fillId="0" borderId="0" xfId="0" applyNumberFormat="1" applyFont="1" applyAlignment="1">
      <alignment horizontal="center"/>
    </xf>
    <xf numFmtId="2" fontId="4" fillId="0" borderId="0" xfId="0" applyNumberFormat="1" applyFont="1" applyBorder="1" applyAlignment="1">
      <alignment horizontal="center"/>
    </xf>
    <xf numFmtId="0" fontId="4" fillId="0" borderId="0" xfId="0" applyFont="1" applyAlignment="1" quotePrefix="1">
      <alignment horizontal="center"/>
    </xf>
    <xf numFmtId="167" fontId="4" fillId="0" borderId="0" xfId="0" applyNumberFormat="1" applyFont="1" applyAlignment="1">
      <alignment horizontal="center"/>
    </xf>
    <xf numFmtId="0" fontId="4" fillId="0" borderId="10" xfId="0" applyFont="1" applyBorder="1" applyAlignment="1">
      <alignment/>
    </xf>
    <xf numFmtId="164" fontId="4" fillId="0" borderId="10" xfId="0" applyNumberFormat="1" applyFont="1" applyBorder="1" applyAlignment="1">
      <alignment horizontal="center"/>
    </xf>
    <xf numFmtId="166" fontId="4" fillId="0" borderId="10" xfId="0" applyNumberFormat="1" applyFont="1" applyBorder="1" applyAlignment="1">
      <alignment horizontal="center"/>
    </xf>
    <xf numFmtId="0" fontId="4" fillId="0" borderId="10" xfId="0" applyFont="1" applyBorder="1" applyAlignment="1">
      <alignment horizontal="center"/>
    </xf>
    <xf numFmtId="165" fontId="4" fillId="0" borderId="10" xfId="0" applyNumberFormat="1" applyFont="1" applyBorder="1" applyAlignment="1">
      <alignment horizontal="center"/>
    </xf>
    <xf numFmtId="2" fontId="4" fillId="0" borderId="10" xfId="0" applyNumberFormat="1" applyFont="1" applyFill="1" applyBorder="1" applyAlignment="1">
      <alignment horizontal="center"/>
    </xf>
    <xf numFmtId="2" fontId="4" fillId="0" borderId="0" xfId="0" applyNumberFormat="1" applyFont="1" applyAlignment="1">
      <alignment horizontal="center"/>
    </xf>
    <xf numFmtId="0" fontId="3" fillId="0" borderId="0" xfId="0" applyFont="1" applyAlignment="1">
      <alignment wrapText="1"/>
    </xf>
    <xf numFmtId="0" fontId="4" fillId="0" borderId="0" xfId="0" applyFont="1" applyAlignment="1">
      <alignment horizontal="right" wrapText="1"/>
    </xf>
    <xf numFmtId="165" fontId="4" fillId="0" borderId="0" xfId="0" applyNumberFormat="1" applyFont="1" applyAlignment="1">
      <alignment horizontal="center" wrapText="1"/>
    </xf>
    <xf numFmtId="0" fontId="4" fillId="0" borderId="10" xfId="0" applyFont="1" applyBorder="1" applyAlignment="1">
      <alignment horizontal="right"/>
    </xf>
    <xf numFmtId="20" fontId="4" fillId="0" borderId="0" xfId="0" applyNumberFormat="1" applyFont="1" applyAlignment="1">
      <alignment horizontal="right"/>
    </xf>
    <xf numFmtId="0" fontId="4" fillId="0" borderId="0" xfId="0" applyFont="1" applyAlignment="1">
      <alignment horizontal="center" wrapText="1"/>
    </xf>
    <xf numFmtId="21" fontId="4" fillId="0" borderId="0" xfId="0" applyNumberFormat="1" applyFont="1" applyAlignment="1">
      <alignment horizontal="right"/>
    </xf>
    <xf numFmtId="20" fontId="4" fillId="0" borderId="0" xfId="0" applyNumberFormat="1" applyFont="1" applyAlignment="1">
      <alignment/>
    </xf>
    <xf numFmtId="0" fontId="4" fillId="0" borderId="0" xfId="0" applyFont="1" applyAlignment="1">
      <alignment horizontal="right"/>
    </xf>
    <xf numFmtId="0" fontId="11" fillId="0" borderId="10" xfId="0" applyFont="1" applyBorder="1" applyAlignment="1">
      <alignment horizontal="right"/>
    </xf>
    <xf numFmtId="165" fontId="11" fillId="0" borderId="10" xfId="0" applyNumberFormat="1" applyFont="1" applyBorder="1" applyAlignment="1">
      <alignment horizontal="center" wrapText="1"/>
    </xf>
    <xf numFmtId="0" fontId="11" fillId="0" borderId="10" xfId="0" applyFont="1" applyBorder="1" applyAlignment="1">
      <alignment horizontal="center" wrapText="1"/>
    </xf>
    <xf numFmtId="0" fontId="11" fillId="0" borderId="10" xfId="0" applyFont="1" applyBorder="1" applyAlignment="1">
      <alignment horizontal="center"/>
    </xf>
    <xf numFmtId="0" fontId="4" fillId="0" borderId="0" xfId="0" applyFont="1" applyBorder="1" applyAlignment="1">
      <alignment horizontal="center" wrapText="1"/>
    </xf>
    <xf numFmtId="20" fontId="4" fillId="0" borderId="0" xfId="0" applyNumberFormat="1" applyFont="1" applyBorder="1" applyAlignment="1">
      <alignment horizontal="center"/>
    </xf>
    <xf numFmtId="2" fontId="4" fillId="0" borderId="0" xfId="0" applyNumberFormat="1" applyFont="1" applyBorder="1" applyAlignment="1">
      <alignment/>
    </xf>
    <xf numFmtId="20" fontId="4" fillId="0" borderId="0" xfId="0" applyNumberFormat="1" applyFont="1" applyAlignment="1">
      <alignment horizontal="center"/>
    </xf>
    <xf numFmtId="168" fontId="4" fillId="0" borderId="0" xfId="0" applyNumberFormat="1" applyFont="1" applyBorder="1" applyAlignment="1">
      <alignment horizontal="center"/>
    </xf>
    <xf numFmtId="168" fontId="4" fillId="0" borderId="0" xfId="0" applyNumberFormat="1" applyFont="1" applyFill="1" applyBorder="1" applyAlignment="1">
      <alignment horizontal="center"/>
    </xf>
    <xf numFmtId="0" fontId="1" fillId="0" borderId="12" xfId="0" applyFont="1" applyBorder="1" applyAlignment="1">
      <alignment horizontal="center" wrapText="1"/>
    </xf>
    <xf numFmtId="0" fontId="1" fillId="0" borderId="0" xfId="0" applyFont="1" applyAlignment="1">
      <alignment/>
    </xf>
    <xf numFmtId="171" fontId="4" fillId="0" borderId="0" xfId="0" applyNumberFormat="1" applyFont="1" applyAlignment="1">
      <alignment horizontal="center"/>
    </xf>
    <xf numFmtId="171" fontId="4" fillId="0" borderId="0" xfId="0" applyNumberFormat="1" applyFont="1" applyFill="1" applyAlignment="1">
      <alignment horizontal="center"/>
    </xf>
    <xf numFmtId="165"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165" fontId="4" fillId="0" borderId="0" xfId="0" applyNumberFormat="1" applyFont="1" applyFill="1" applyAlignment="1">
      <alignment/>
    </xf>
    <xf numFmtId="0" fontId="1" fillId="0" borderId="0" xfId="0" applyFont="1" applyAlignment="1">
      <alignment horizontal="left" wrapText="1"/>
    </xf>
    <xf numFmtId="164" fontId="4" fillId="0" borderId="0" xfId="0" applyNumberFormat="1" applyFont="1" applyAlignment="1">
      <alignment/>
    </xf>
    <xf numFmtId="164" fontId="4" fillId="0" borderId="10" xfId="0" applyNumberFormat="1" applyFont="1" applyBorder="1" applyAlignment="1">
      <alignment/>
    </xf>
    <xf numFmtId="0" fontId="4" fillId="0" borderId="10" xfId="0" applyFont="1" applyBorder="1" applyAlignment="1" quotePrefix="1">
      <alignment horizontal="center"/>
    </xf>
    <xf numFmtId="0" fontId="4" fillId="0" borderId="0" xfId="0" applyFont="1" applyBorder="1" applyAlignment="1">
      <alignment/>
    </xf>
    <xf numFmtId="164" fontId="4" fillId="0" borderId="0" xfId="0" applyNumberFormat="1" applyFont="1" applyBorder="1" applyAlignment="1">
      <alignment/>
    </xf>
    <xf numFmtId="166" fontId="4" fillId="0" borderId="0" xfId="0" applyNumberFormat="1" applyFont="1" applyBorder="1" applyAlignment="1">
      <alignment horizontal="center"/>
    </xf>
    <xf numFmtId="165" fontId="4" fillId="0" borderId="0" xfId="0" applyNumberFormat="1" applyFont="1" applyBorder="1" applyAlignment="1">
      <alignment horizontal="center"/>
    </xf>
    <xf numFmtId="0" fontId="4" fillId="0" borderId="0" xfId="0" applyFont="1" applyBorder="1" applyAlignment="1" quotePrefix="1">
      <alignment horizontal="center"/>
    </xf>
    <xf numFmtId="1" fontId="4" fillId="0" borderId="0" xfId="0" applyNumberFormat="1" applyFont="1" applyAlignment="1">
      <alignment/>
    </xf>
    <xf numFmtId="0" fontId="1" fillId="0" borderId="0" xfId="0" applyFont="1" applyBorder="1" applyAlignment="1">
      <alignment horizontal="left" wrapText="1"/>
    </xf>
    <xf numFmtId="0" fontId="12" fillId="0" borderId="0" xfId="0" applyFont="1" applyAlignment="1">
      <alignment wrapText="1"/>
    </xf>
    <xf numFmtId="0" fontId="12" fillId="0" borderId="0" xfId="0" applyFont="1" applyAlignment="1">
      <alignment horizontal="center"/>
    </xf>
    <xf numFmtId="0" fontId="1" fillId="0" borderId="0" xfId="0" applyFont="1" applyFill="1" applyBorder="1" applyAlignment="1">
      <alignment horizontal="center" wrapText="1"/>
    </xf>
    <xf numFmtId="0" fontId="12" fillId="0" borderId="0" xfId="0" applyFont="1" applyAlignment="1">
      <alignment/>
    </xf>
    <xf numFmtId="2" fontId="4" fillId="0" borderId="0" xfId="0" applyNumberFormat="1" applyFont="1" applyAlignment="1" quotePrefix="1">
      <alignment horizontal="center"/>
    </xf>
    <xf numFmtId="2" fontId="12" fillId="0" borderId="0" xfId="0" applyNumberFormat="1" applyFont="1" applyAlignment="1">
      <alignment horizontal="center"/>
    </xf>
    <xf numFmtId="2" fontId="4" fillId="0" borderId="10" xfId="0" applyNumberFormat="1" applyFont="1" applyBorder="1" applyAlignment="1">
      <alignment horizontal="center"/>
    </xf>
    <xf numFmtId="2" fontId="4" fillId="0" borderId="0" xfId="0" applyNumberFormat="1" applyFont="1" applyAlignment="1">
      <alignment/>
    </xf>
    <xf numFmtId="0" fontId="4" fillId="0" borderId="0" xfId="0" applyFont="1" applyAlignment="1">
      <alignment horizontal="left" vertical="top" wrapText="1"/>
    </xf>
    <xf numFmtId="20" fontId="4" fillId="0" borderId="10" xfId="0" applyNumberFormat="1" applyFont="1" applyBorder="1" applyAlignment="1">
      <alignment horizontal="center"/>
    </xf>
    <xf numFmtId="0" fontId="4" fillId="0" borderId="10" xfId="0" applyFont="1" applyBorder="1" applyAlignment="1">
      <alignment wrapText="1"/>
    </xf>
    <xf numFmtId="0" fontId="1" fillId="0" borderId="12" xfId="0" applyFont="1" applyBorder="1" applyAlignment="1">
      <alignment wrapText="1"/>
    </xf>
    <xf numFmtId="0" fontId="1" fillId="0" borderId="12" xfId="0" applyFont="1" applyFill="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xf>
    <xf numFmtId="2" fontId="1" fillId="0" borderId="0" xfId="0" applyNumberFormat="1" applyFont="1" applyBorder="1" applyAlignment="1">
      <alignment horizontal="center"/>
    </xf>
    <xf numFmtId="0" fontId="4" fillId="0" borderId="10" xfId="0" applyFont="1" applyBorder="1" applyAlignment="1">
      <alignment horizontal="center" wrapText="1"/>
    </xf>
    <xf numFmtId="2" fontId="4" fillId="0" borderId="0" xfId="0" applyNumberFormat="1" applyFont="1" applyAlignment="1">
      <alignment/>
    </xf>
    <xf numFmtId="0" fontId="1" fillId="0" borderId="13" xfId="0" applyFont="1" applyBorder="1" applyAlignment="1">
      <alignment horizontal="center" wrapText="1"/>
    </xf>
    <xf numFmtId="2" fontId="4" fillId="0" borderId="0" xfId="0" applyNumberFormat="1" applyFont="1" applyFill="1" applyBorder="1" applyAlignment="1">
      <alignment/>
    </xf>
    <xf numFmtId="0" fontId="4" fillId="0" borderId="0" xfId="0" applyFont="1" applyBorder="1" applyAlignment="1">
      <alignment wrapText="1"/>
    </xf>
    <xf numFmtId="0" fontId="1" fillId="0" borderId="0" xfId="0" applyFont="1" applyBorder="1" applyAlignment="1">
      <alignment horizontal="center" wrapText="1"/>
    </xf>
    <xf numFmtId="0" fontId="8" fillId="0" borderId="0" xfId="0" applyFont="1" applyAlignment="1">
      <alignment/>
    </xf>
    <xf numFmtId="2" fontId="4" fillId="0" borderId="0" xfId="0" applyNumberFormat="1" applyFont="1" applyAlignment="1">
      <alignment horizontal="left" wrapText="1"/>
    </xf>
    <xf numFmtId="2"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1" fillId="0" borderId="10" xfId="0" applyFont="1" applyFill="1" applyBorder="1" applyAlignment="1">
      <alignment horizontal="center" wrapText="1"/>
    </xf>
    <xf numFmtId="2" fontId="11" fillId="0" borderId="0" xfId="0" applyNumberFormat="1" applyFont="1" applyAlignment="1">
      <alignment horizontal="left" wrapText="1"/>
    </xf>
    <xf numFmtId="0" fontId="11" fillId="0" borderId="0" xfId="0" applyFont="1" applyAlignment="1">
      <alignment horizontal="left" wrapText="1"/>
    </xf>
    <xf numFmtId="0" fontId="4" fillId="0" borderId="10" xfId="0" applyNumberFormat="1" applyFont="1" applyBorder="1" applyAlignment="1">
      <alignment horizontal="center"/>
    </xf>
    <xf numFmtId="2" fontId="1" fillId="0" borderId="10" xfId="0" applyNumberFormat="1" applyFont="1" applyBorder="1" applyAlignment="1">
      <alignment horizontal="center"/>
    </xf>
    <xf numFmtId="2" fontId="1" fillId="0" borderId="10" xfId="0" applyNumberFormat="1" applyFont="1" applyBorder="1" applyAlignment="1">
      <alignment horizontal="center" wrapText="1"/>
    </xf>
    <xf numFmtId="2" fontId="1" fillId="0" borderId="0" xfId="0" applyNumberFormat="1" applyFont="1" applyBorder="1" applyAlignment="1">
      <alignment horizontal="center" wrapText="1"/>
    </xf>
    <xf numFmtId="0" fontId="11" fillId="33" borderId="11" xfId="0" applyFont="1" applyFill="1" applyBorder="1" applyAlignment="1">
      <alignment horizontal="center" vertical="center" wrapText="1"/>
    </xf>
    <xf numFmtId="0" fontId="4" fillId="0" borderId="12" xfId="0" applyFont="1" applyBorder="1" applyAlignment="1">
      <alignment wrapText="1"/>
    </xf>
    <xf numFmtId="165" fontId="4" fillId="0" borderId="12" xfId="0" applyNumberFormat="1" applyFont="1" applyBorder="1" applyAlignment="1">
      <alignment wrapText="1"/>
    </xf>
    <xf numFmtId="0" fontId="14" fillId="0" borderId="0" xfId="0" applyFont="1" applyBorder="1" applyAlignment="1">
      <alignment horizontal="center"/>
    </xf>
    <xf numFmtId="0" fontId="14" fillId="0" borderId="0" xfId="0" applyFont="1" applyAlignment="1">
      <alignment horizontal="center"/>
    </xf>
    <xf numFmtId="0" fontId="4" fillId="0" borderId="12" xfId="0" applyFont="1" applyBorder="1" applyAlignment="1">
      <alignment horizontal="left" wrapText="1"/>
    </xf>
    <xf numFmtId="21" fontId="4" fillId="0" borderId="0" xfId="0" applyNumberFormat="1" applyFont="1" applyAlignment="1">
      <alignment horizontal="center"/>
    </xf>
    <xf numFmtId="1" fontId="4" fillId="0" borderId="0" xfId="0" applyNumberFormat="1" applyFont="1" applyAlignment="1">
      <alignment horizontal="center"/>
    </xf>
    <xf numFmtId="21" fontId="1" fillId="0" borderId="0" xfId="0" applyNumberFormat="1" applyFont="1" applyAlignment="1">
      <alignment horizontal="center"/>
    </xf>
    <xf numFmtId="1" fontId="1" fillId="0" borderId="0" xfId="0" applyNumberFormat="1" applyFont="1" applyAlignment="1">
      <alignment horizontal="center"/>
    </xf>
    <xf numFmtId="2" fontId="1" fillId="0" borderId="0" xfId="0" applyNumberFormat="1" applyFont="1" applyAlignment="1">
      <alignment horizontal="center"/>
    </xf>
    <xf numFmtId="20" fontId="14" fillId="0" borderId="0" xfId="0" applyNumberFormat="1" applyFont="1" applyAlignment="1">
      <alignment horizontal="center"/>
    </xf>
    <xf numFmtId="2" fontId="14" fillId="0" borderId="0" xfId="0" applyNumberFormat="1" applyFont="1" applyAlignment="1">
      <alignment horizontal="center"/>
    </xf>
    <xf numFmtId="2" fontId="4" fillId="0" borderId="0" xfId="0" applyNumberFormat="1" applyFont="1" applyAlignment="1">
      <alignment horizontal="center" wrapText="1"/>
    </xf>
    <xf numFmtId="21" fontId="4" fillId="0" borderId="12" xfId="0" applyNumberFormat="1" applyFont="1" applyBorder="1" applyAlignment="1">
      <alignment horizontal="center"/>
    </xf>
    <xf numFmtId="1" fontId="4" fillId="0" borderId="12" xfId="0" applyNumberFormat="1" applyFont="1" applyBorder="1" applyAlignment="1">
      <alignment horizontal="center"/>
    </xf>
    <xf numFmtId="2" fontId="4" fillId="0" borderId="12" xfId="0" applyNumberFormat="1" applyFont="1" applyBorder="1" applyAlignment="1">
      <alignment horizontal="center"/>
    </xf>
    <xf numFmtId="0" fontId="1" fillId="33" borderId="10" xfId="0" applyFont="1" applyFill="1" applyBorder="1" applyAlignment="1">
      <alignment horizontal="center" wrapText="1"/>
    </xf>
    <xf numFmtId="2" fontId="1" fillId="0" borderId="13" xfId="0" applyNumberFormat="1" applyFont="1" applyFill="1" applyBorder="1" applyAlignment="1">
      <alignment horizontal="center" wrapText="1"/>
    </xf>
    <xf numFmtId="165" fontId="1" fillId="0" borderId="12" xfId="0" applyNumberFormat="1" applyFont="1" applyFill="1" applyBorder="1" applyAlignment="1">
      <alignment horizontal="center" wrapText="1"/>
    </xf>
    <xf numFmtId="0" fontId="3" fillId="0"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1" fillId="0" borderId="15" xfId="0" applyFont="1" applyBorder="1" applyAlignment="1">
      <alignment horizontal="center" wrapText="1"/>
    </xf>
    <xf numFmtId="20" fontId="1" fillId="0" borderId="14" xfId="0" applyNumberFormat="1"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4" fillId="0" borderId="17" xfId="0" applyFont="1" applyBorder="1" applyAlignment="1">
      <alignment horizontal="center" wrapText="1"/>
    </xf>
    <xf numFmtId="20" fontId="4" fillId="0" borderId="0" xfId="0" applyNumberFormat="1" applyFont="1" applyBorder="1" applyAlignment="1">
      <alignment horizontal="center" wrapText="1"/>
    </xf>
    <xf numFmtId="0" fontId="4" fillId="0" borderId="18" xfId="0" applyFont="1" applyBorder="1" applyAlignment="1">
      <alignment horizontal="center" wrapText="1"/>
    </xf>
    <xf numFmtId="0" fontId="4" fillId="0" borderId="17" xfId="0" applyFont="1" applyBorder="1" applyAlignment="1">
      <alignment horizontal="center"/>
    </xf>
    <xf numFmtId="2" fontId="4" fillId="0" borderId="18" xfId="0" applyNumberFormat="1" applyFont="1" applyBorder="1" applyAlignment="1" quotePrefix="1">
      <alignment horizontal="center"/>
    </xf>
    <xf numFmtId="2" fontId="4" fillId="0" borderId="0" xfId="0" applyNumberFormat="1" applyFont="1" applyBorder="1" applyAlignment="1" quotePrefix="1">
      <alignment horizontal="center"/>
    </xf>
    <xf numFmtId="2" fontId="4" fillId="0" borderId="18" xfId="0" applyNumberFormat="1" applyFont="1" applyBorder="1" applyAlignment="1">
      <alignment horizontal="center"/>
    </xf>
    <xf numFmtId="0" fontId="4" fillId="0" borderId="18" xfId="0" applyFont="1" applyBorder="1" applyAlignment="1">
      <alignment horizontal="center"/>
    </xf>
    <xf numFmtId="167" fontId="4" fillId="0" borderId="18" xfId="0" applyNumberFormat="1" applyFont="1" applyBorder="1" applyAlignment="1">
      <alignment horizontal="center"/>
    </xf>
    <xf numFmtId="0" fontId="4" fillId="0" borderId="19" xfId="0" applyFont="1" applyBorder="1" applyAlignment="1">
      <alignment horizontal="center"/>
    </xf>
    <xf numFmtId="2" fontId="4" fillId="0" borderId="10" xfId="0" applyNumberFormat="1" applyFont="1" applyBorder="1" applyAlignment="1" quotePrefix="1">
      <alignment horizontal="center"/>
    </xf>
    <xf numFmtId="2" fontId="4" fillId="0" borderId="20" xfId="0" applyNumberFormat="1" applyFont="1" applyBorder="1" applyAlignment="1" quotePrefix="1">
      <alignment horizontal="center"/>
    </xf>
    <xf numFmtId="165" fontId="4" fillId="0" borderId="12" xfId="0" applyNumberFormat="1" applyFont="1" applyBorder="1" applyAlignment="1">
      <alignment horizontal="center"/>
    </xf>
    <xf numFmtId="0" fontId="4" fillId="0" borderId="12" xfId="0" applyFont="1" applyBorder="1" applyAlignment="1" quotePrefix="1">
      <alignment horizontal="center"/>
    </xf>
    <xf numFmtId="0" fontId="1" fillId="0" borderId="14" xfId="0" applyFont="1" applyFill="1" applyBorder="1" applyAlignment="1">
      <alignment horizontal="center" wrapText="1"/>
    </xf>
    <xf numFmtId="49" fontId="4" fillId="0" borderId="0" xfId="0" applyNumberFormat="1" applyFont="1" applyAlignment="1">
      <alignment horizontal="center"/>
    </xf>
    <xf numFmtId="0" fontId="1" fillId="0" borderId="12" xfId="0" applyFont="1" applyBorder="1" applyAlignment="1">
      <alignment horizontal="center"/>
    </xf>
    <xf numFmtId="0" fontId="4" fillId="0" borderId="0" xfId="0" applyFont="1" applyAlignment="1">
      <alignment horizontal="left" wrapText="1"/>
    </xf>
    <xf numFmtId="0" fontId="4" fillId="0" borderId="0" xfId="0" applyFont="1" applyAlignment="1">
      <alignmen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1" fillId="0" borderId="11" xfId="0" applyFont="1" applyFill="1" applyBorder="1" applyAlignment="1">
      <alignment horizontal="center"/>
    </xf>
    <xf numFmtId="0" fontId="1" fillId="0" borderId="11" xfId="0" applyFont="1" applyBorder="1" applyAlignment="1">
      <alignment horizontal="center"/>
    </xf>
    <xf numFmtId="0" fontId="4" fillId="0" borderId="11" xfId="0" applyFont="1" applyBorder="1" applyAlignment="1">
      <alignment horizontal="center"/>
    </xf>
    <xf numFmtId="0" fontId="1" fillId="0" borderId="11" xfId="0" applyFont="1" applyFill="1" applyBorder="1" applyAlignment="1">
      <alignment horizontal="center" wrapText="1"/>
    </xf>
    <xf numFmtId="0" fontId="4" fillId="0" borderId="11" xfId="0" applyFont="1" applyBorder="1" applyAlignment="1">
      <alignment horizontal="center" wrapText="1"/>
    </xf>
    <xf numFmtId="0" fontId="0" fillId="0" borderId="0" xfId="0" applyAlignment="1">
      <alignment wrapText="1"/>
    </xf>
    <xf numFmtId="0" fontId="5" fillId="0" borderId="0" xfId="0" applyFont="1" applyBorder="1" applyAlignment="1">
      <alignment horizontal="left" wrapText="1"/>
    </xf>
    <xf numFmtId="0" fontId="5" fillId="0" borderId="0" xfId="0" applyFont="1" applyAlignment="1">
      <alignment wrapText="1"/>
    </xf>
    <xf numFmtId="0" fontId="1" fillId="0" borderId="10" xfId="0" applyFont="1" applyBorder="1" applyAlignment="1">
      <alignment horizontal="center" wrapText="1"/>
    </xf>
    <xf numFmtId="0" fontId="1" fillId="0" borderId="10" xfId="0" applyFont="1" applyBorder="1" applyAlignment="1">
      <alignment horizontal="center"/>
    </xf>
    <xf numFmtId="0" fontId="5" fillId="0" borderId="0" xfId="0" applyFont="1" applyFill="1" applyAlignment="1">
      <alignment wrapText="1"/>
    </xf>
    <xf numFmtId="0" fontId="3" fillId="0" borderId="0" xfId="0" applyFont="1" applyAlignment="1">
      <alignment wrapText="1"/>
    </xf>
    <xf numFmtId="0" fontId="10" fillId="0" borderId="0" xfId="0" applyFont="1" applyFill="1" applyAlignment="1">
      <alignment wrapText="1"/>
    </xf>
    <xf numFmtId="0" fontId="11" fillId="0" borderId="11" xfId="0" applyFont="1" applyBorder="1" applyAlignment="1">
      <alignment horizontal="center" wrapText="1"/>
    </xf>
    <xf numFmtId="0" fontId="4" fillId="0" borderId="14" xfId="0" applyFont="1" applyBorder="1" applyAlignment="1">
      <alignment horizontal="center" wrapText="1"/>
    </xf>
    <xf numFmtId="0" fontId="4" fillId="0" borderId="0" xfId="0" applyFont="1" applyAlignment="1">
      <alignment horizontal="center" wrapText="1"/>
    </xf>
    <xf numFmtId="21" fontId="4" fillId="0" borderId="11" xfId="0" applyNumberFormat="1" applyFont="1" applyBorder="1" applyAlignment="1">
      <alignment wrapText="1"/>
    </xf>
    <xf numFmtId="0" fontId="4" fillId="0" borderId="11" xfId="0" applyFont="1" applyBorder="1" applyAlignment="1">
      <alignment wrapText="1"/>
    </xf>
    <xf numFmtId="0" fontId="5" fillId="0" borderId="0" xfId="0" applyFont="1" applyAlignment="1">
      <alignment horizontal="left" wrapText="1"/>
    </xf>
    <xf numFmtId="0" fontId="5" fillId="0" borderId="0" xfId="0" applyFont="1" applyAlignment="1">
      <alignment/>
    </xf>
    <xf numFmtId="0" fontId="3" fillId="0" borderId="0" xfId="0" applyFont="1" applyFill="1" applyAlignment="1">
      <alignment wrapText="1"/>
    </xf>
    <xf numFmtId="170" fontId="1" fillId="0" borderId="21" xfId="0" applyNumberFormat="1" applyFont="1" applyBorder="1" applyAlignment="1">
      <alignment horizontal="center" wrapText="1"/>
    </xf>
    <xf numFmtId="170" fontId="1" fillId="0" borderId="11" xfId="0" applyNumberFormat="1" applyFont="1" applyBorder="1" applyAlignment="1">
      <alignment horizontal="center" wrapText="1"/>
    </xf>
    <xf numFmtId="170" fontId="1" fillId="0" borderId="22" xfId="0" applyNumberFormat="1" applyFont="1" applyBorder="1" applyAlignment="1">
      <alignment horizontal="center" wrapText="1"/>
    </xf>
    <xf numFmtId="0" fontId="5"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wrapText="1"/>
    </xf>
    <xf numFmtId="0" fontId="4" fillId="0" borderId="0" xfId="0" applyFont="1" applyBorder="1" applyAlignment="1">
      <alignment horizontal="left"/>
    </xf>
    <xf numFmtId="0" fontId="4" fillId="0" borderId="0" xfId="0" applyFont="1" applyBorder="1" applyAlignment="1">
      <alignment/>
    </xf>
    <xf numFmtId="0" fontId="0" fillId="0" borderId="0" xfId="0" applyFont="1" applyFill="1" applyAlignment="1">
      <alignment wrapText="1"/>
    </xf>
    <xf numFmtId="0" fontId="11"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2" fontId="5" fillId="0" borderId="0" xfId="0" applyNumberFormat="1" applyFont="1" applyAlignment="1">
      <alignment horizontal="left" wrapText="1"/>
    </xf>
    <xf numFmtId="0" fontId="0" fillId="0" borderId="0" xfId="0" applyAlignment="1">
      <alignment/>
    </xf>
    <xf numFmtId="2" fontId="3" fillId="0" borderId="0" xfId="0" applyNumberFormat="1" applyFont="1" applyFill="1" applyAlignment="1">
      <alignment horizontal="left" wrapText="1"/>
    </xf>
    <xf numFmtId="0" fontId="1" fillId="33" borderId="10" xfId="0" applyFont="1" applyFill="1" applyBorder="1" applyAlignment="1">
      <alignment horizontal="center"/>
    </xf>
    <xf numFmtId="2" fontId="4"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Z38"/>
  <sheetViews>
    <sheetView zoomScalePageLayoutView="0" workbookViewId="0" topLeftCell="A1">
      <selection activeCell="A35" sqref="A35"/>
    </sheetView>
  </sheetViews>
  <sheetFormatPr defaultColWidth="9.140625" defaultRowHeight="12.75"/>
  <cols>
    <col min="1" max="1" width="11.28125" style="4" customWidth="1"/>
    <col min="2" max="2" width="9.8515625" style="4" customWidth="1"/>
    <col min="3" max="3" width="7.140625" style="4" customWidth="1"/>
    <col min="4" max="4" width="11.57421875" style="4" customWidth="1"/>
    <col min="5" max="5" width="9.140625" style="4" customWidth="1"/>
    <col min="6" max="6" width="9.8515625" style="4" customWidth="1"/>
    <col min="7" max="7" width="9.140625" style="4" customWidth="1"/>
    <col min="8" max="8" width="12.57421875" style="4" customWidth="1"/>
    <col min="9" max="9" width="12.421875" style="4" customWidth="1"/>
    <col min="10" max="10" width="9.140625" style="4" customWidth="1"/>
    <col min="11" max="11" width="11.7109375" style="4" customWidth="1"/>
    <col min="12" max="12" width="10.7109375" style="4" customWidth="1"/>
    <col min="13" max="16384" width="9.140625" style="4" customWidth="1"/>
  </cols>
  <sheetData>
    <row r="1" spans="1:14" s="2" customFormat="1" ht="43.5" customHeight="1">
      <c r="A1" s="172" t="s">
        <v>134</v>
      </c>
      <c r="B1" s="172"/>
      <c r="C1" s="172"/>
      <c r="D1" s="172"/>
      <c r="E1" s="172"/>
      <c r="F1" s="172"/>
      <c r="G1" s="172"/>
      <c r="H1" s="173"/>
      <c r="I1" s="173"/>
      <c r="J1" s="173"/>
      <c r="K1" s="173"/>
      <c r="L1" s="173"/>
      <c r="M1" s="173"/>
      <c r="N1" s="34"/>
    </row>
    <row r="2" spans="1:13" s="2" customFormat="1" ht="12.75" customHeight="1">
      <c r="A2" s="34"/>
      <c r="B2" s="34"/>
      <c r="C2" s="34"/>
      <c r="D2" s="34"/>
      <c r="E2" s="34"/>
      <c r="F2" s="34"/>
      <c r="G2" s="34"/>
      <c r="H2" s="34"/>
      <c r="I2" s="34"/>
      <c r="J2" s="34"/>
      <c r="K2" s="34"/>
      <c r="L2" s="34"/>
      <c r="M2" s="34"/>
    </row>
    <row r="3" spans="1:14" s="2" customFormat="1" ht="46.5" customHeight="1">
      <c r="A3" s="174" t="s">
        <v>122</v>
      </c>
      <c r="B3" s="174"/>
      <c r="C3" s="174"/>
      <c r="D3" s="174"/>
      <c r="E3" s="174"/>
      <c r="F3" s="174"/>
      <c r="G3" s="174"/>
      <c r="H3" s="175"/>
      <c r="I3" s="175"/>
      <c r="J3" s="175"/>
      <c r="K3" s="175"/>
      <c r="L3" s="175"/>
      <c r="M3" s="175"/>
      <c r="N3" s="34"/>
    </row>
    <row r="4" spans="1:26" s="5" customFormat="1" ht="13.5" customHeight="1">
      <c r="A4" s="35"/>
      <c r="B4" s="35"/>
      <c r="C4" s="35"/>
      <c r="D4" s="35"/>
      <c r="E4" s="35"/>
      <c r="F4" s="35"/>
      <c r="G4" s="35"/>
      <c r="H4" s="35"/>
      <c r="I4" s="35"/>
      <c r="J4" s="35"/>
      <c r="K4" s="35"/>
      <c r="L4" s="35"/>
      <c r="M4" s="35"/>
      <c r="N4" s="4"/>
      <c r="O4" s="4"/>
      <c r="P4" s="4"/>
      <c r="Q4" s="4"/>
      <c r="R4" s="4"/>
      <c r="S4" s="4"/>
      <c r="T4" s="4"/>
      <c r="U4" s="4"/>
      <c r="V4" s="4"/>
      <c r="W4" s="4"/>
      <c r="X4" s="4"/>
      <c r="Y4" s="4"/>
      <c r="Z4" s="4"/>
    </row>
    <row r="5" spans="1:13" s="7" customFormat="1" ht="63.75" customHeight="1">
      <c r="A5" s="6" t="s">
        <v>125</v>
      </c>
      <c r="B5" s="6" t="s">
        <v>0</v>
      </c>
      <c r="C5" s="6" t="s">
        <v>1</v>
      </c>
      <c r="D5" s="6" t="s">
        <v>2</v>
      </c>
      <c r="E5" s="6" t="s">
        <v>3</v>
      </c>
      <c r="F5" s="6" t="s">
        <v>4</v>
      </c>
      <c r="G5" s="6" t="s">
        <v>5</v>
      </c>
      <c r="H5" s="6" t="s">
        <v>6</v>
      </c>
      <c r="I5" s="6" t="s">
        <v>107</v>
      </c>
      <c r="J5" s="6" t="s">
        <v>8</v>
      </c>
      <c r="K5" s="6" t="s">
        <v>9</v>
      </c>
      <c r="L5" s="6" t="s">
        <v>35</v>
      </c>
      <c r="M5" s="6" t="s">
        <v>36</v>
      </c>
    </row>
    <row r="6" spans="1:13" s="7" customFormat="1" ht="15" customHeight="1">
      <c r="A6" s="179" t="s">
        <v>11</v>
      </c>
      <c r="B6" s="180"/>
      <c r="C6" s="180"/>
      <c r="D6" s="180"/>
      <c r="E6" s="180"/>
      <c r="F6" s="180"/>
      <c r="G6" s="180"/>
      <c r="H6" s="180"/>
      <c r="I6" s="178"/>
      <c r="J6" s="178"/>
      <c r="K6" s="178"/>
      <c r="L6" s="178"/>
      <c r="M6" s="178"/>
    </row>
    <row r="7" spans="1:13" ht="12.75">
      <c r="A7" s="8" t="s">
        <v>12</v>
      </c>
      <c r="B7" s="9">
        <v>39476</v>
      </c>
      <c r="C7" s="10">
        <v>1630</v>
      </c>
      <c r="D7" s="10">
        <v>16.5</v>
      </c>
      <c r="E7" s="11">
        <v>9.16</v>
      </c>
      <c r="F7" s="12">
        <v>0.53</v>
      </c>
      <c r="G7" s="12">
        <v>8.29</v>
      </c>
      <c r="H7" s="13">
        <v>30700</v>
      </c>
      <c r="I7" s="12">
        <v>12.6</v>
      </c>
      <c r="J7" s="12">
        <v>1.61</v>
      </c>
      <c r="K7" s="11">
        <v>0.6608</v>
      </c>
      <c r="L7" s="13">
        <v>2.43</v>
      </c>
      <c r="M7" s="10" t="s">
        <v>13</v>
      </c>
    </row>
    <row r="8" spans="1:13" ht="12.75">
      <c r="A8" s="8"/>
      <c r="B8" s="9">
        <v>39562</v>
      </c>
      <c r="C8" s="10">
        <v>1650</v>
      </c>
      <c r="D8" s="10">
        <v>16.5</v>
      </c>
      <c r="E8" s="11">
        <v>12.2</v>
      </c>
      <c r="F8" s="12">
        <v>0.3</v>
      </c>
      <c r="G8" s="12">
        <v>8.33</v>
      </c>
      <c r="H8" s="13">
        <v>28300</v>
      </c>
      <c r="I8" s="12">
        <v>10.76</v>
      </c>
      <c r="J8" s="12">
        <v>0.51</v>
      </c>
      <c r="K8" s="11">
        <v>3.094</v>
      </c>
      <c r="L8" s="13">
        <v>6.31</v>
      </c>
      <c r="M8" s="10">
        <v>2.13</v>
      </c>
    </row>
    <row r="9" spans="1:13" ht="12.75">
      <c r="A9" s="8" t="s">
        <v>15</v>
      </c>
      <c r="B9" s="9">
        <v>39475</v>
      </c>
      <c r="C9" s="10">
        <v>1250</v>
      </c>
      <c r="D9" s="10">
        <v>23.5</v>
      </c>
      <c r="E9" s="11">
        <v>5.88</v>
      </c>
      <c r="F9" s="12">
        <v>6.69</v>
      </c>
      <c r="G9" s="12">
        <v>6.96</v>
      </c>
      <c r="H9" s="13">
        <v>30400</v>
      </c>
      <c r="I9" s="12">
        <v>9.53</v>
      </c>
      <c r="J9" s="12">
        <v>0.21</v>
      </c>
      <c r="K9" s="11">
        <v>0.2116</v>
      </c>
      <c r="L9" s="13">
        <v>1.14</v>
      </c>
      <c r="M9" s="10" t="s">
        <v>16</v>
      </c>
    </row>
    <row r="10" spans="1:13" ht="12.75">
      <c r="A10" s="8"/>
      <c r="B10" s="9">
        <v>39559</v>
      </c>
      <c r="C10" s="10">
        <v>1430</v>
      </c>
      <c r="D10" s="10">
        <v>23.5</v>
      </c>
      <c r="E10" s="11">
        <v>11.35</v>
      </c>
      <c r="F10" s="12">
        <v>6.14</v>
      </c>
      <c r="G10" s="12">
        <v>7.17</v>
      </c>
      <c r="H10" s="13">
        <v>29600</v>
      </c>
      <c r="I10" s="12">
        <v>9.98</v>
      </c>
      <c r="J10" s="12">
        <v>0.34</v>
      </c>
      <c r="K10" s="11">
        <v>0.2842</v>
      </c>
      <c r="L10" s="13">
        <v>0.485</v>
      </c>
      <c r="M10" s="10">
        <v>8.33</v>
      </c>
    </row>
    <row r="11" spans="1:13" ht="12.75">
      <c r="A11" s="8" t="s">
        <v>17</v>
      </c>
      <c r="B11" s="9">
        <v>39476</v>
      </c>
      <c r="C11" s="10">
        <v>1400</v>
      </c>
      <c r="D11" s="10">
        <v>23.5</v>
      </c>
      <c r="E11" s="11">
        <v>6.71</v>
      </c>
      <c r="F11" s="12">
        <v>1.7</v>
      </c>
      <c r="G11" s="12">
        <v>7.96</v>
      </c>
      <c r="H11" s="13">
        <v>687</v>
      </c>
      <c r="I11" s="12">
        <v>12.59</v>
      </c>
      <c r="J11" s="12">
        <v>8.46</v>
      </c>
      <c r="K11" s="11">
        <v>8.009</v>
      </c>
      <c r="L11" s="13">
        <v>5.82</v>
      </c>
      <c r="M11" s="10" t="s">
        <v>13</v>
      </c>
    </row>
    <row r="12" spans="1:13" ht="12.75">
      <c r="A12" s="8"/>
      <c r="B12" s="9">
        <v>39559</v>
      </c>
      <c r="C12" s="10">
        <v>1200</v>
      </c>
      <c r="D12" s="10">
        <v>23.5</v>
      </c>
      <c r="E12" s="11">
        <v>8.3</v>
      </c>
      <c r="F12" s="12">
        <v>0.94</v>
      </c>
      <c r="G12" s="12">
        <v>7.81</v>
      </c>
      <c r="H12" s="13">
        <v>714</v>
      </c>
      <c r="I12" s="12">
        <v>12.65</v>
      </c>
      <c r="J12" s="12">
        <v>0.81</v>
      </c>
      <c r="K12" s="11">
        <v>0.3555</v>
      </c>
      <c r="L12" s="13">
        <v>126</v>
      </c>
      <c r="M12" s="10">
        <v>0.34</v>
      </c>
    </row>
    <row r="13" spans="1:13" ht="12.75">
      <c r="A13" s="8" t="s">
        <v>19</v>
      </c>
      <c r="B13" s="9">
        <v>39475</v>
      </c>
      <c r="C13" s="10">
        <v>1510</v>
      </c>
      <c r="D13" s="10">
        <v>21.3</v>
      </c>
      <c r="E13" s="11">
        <v>8.97</v>
      </c>
      <c r="F13" s="12">
        <v>7.17</v>
      </c>
      <c r="G13" s="12">
        <v>7.17</v>
      </c>
      <c r="H13" s="13">
        <v>39000</v>
      </c>
      <c r="I13" s="12">
        <v>10.6</v>
      </c>
      <c r="J13" s="12">
        <v>1.13</v>
      </c>
      <c r="K13" s="11">
        <v>0.9991</v>
      </c>
      <c r="L13" s="13">
        <v>38.5</v>
      </c>
      <c r="M13" s="14">
        <v>10</v>
      </c>
    </row>
    <row r="14" spans="1:13" ht="12.75">
      <c r="A14" s="8"/>
      <c r="B14" s="9">
        <v>39560</v>
      </c>
      <c r="C14" s="10">
        <v>1500</v>
      </c>
      <c r="D14" s="10">
        <v>21.3</v>
      </c>
      <c r="E14" s="11">
        <v>10.93</v>
      </c>
      <c r="F14" s="12">
        <v>2.95</v>
      </c>
      <c r="G14" s="12">
        <v>8.12</v>
      </c>
      <c r="H14" s="13">
        <v>32900</v>
      </c>
      <c r="I14" s="12">
        <v>10.32</v>
      </c>
      <c r="J14" s="12">
        <v>0.27</v>
      </c>
      <c r="K14" s="11">
        <v>1.32</v>
      </c>
      <c r="L14" s="13">
        <v>2.7</v>
      </c>
      <c r="M14" s="10">
        <v>0.65</v>
      </c>
    </row>
    <row r="15" spans="1:13" ht="12.75">
      <c r="A15" s="176" t="s">
        <v>20</v>
      </c>
      <c r="B15" s="177"/>
      <c r="C15" s="177"/>
      <c r="D15" s="177"/>
      <c r="E15" s="177"/>
      <c r="F15" s="177"/>
      <c r="G15" s="177"/>
      <c r="H15" s="177"/>
      <c r="I15" s="178"/>
      <c r="J15" s="178"/>
      <c r="K15" s="178"/>
      <c r="L15" s="178"/>
      <c r="M15" s="178"/>
    </row>
    <row r="16" spans="1:13" ht="12.75">
      <c r="A16" s="8" t="s">
        <v>21</v>
      </c>
      <c r="B16" s="9">
        <v>39478</v>
      </c>
      <c r="C16" s="10">
        <v>1500</v>
      </c>
      <c r="D16" s="10">
        <v>33.5</v>
      </c>
      <c r="E16" s="11">
        <v>8.74</v>
      </c>
      <c r="F16" s="12">
        <v>0.29</v>
      </c>
      <c r="G16" s="12">
        <v>7.63</v>
      </c>
      <c r="H16" s="13">
        <v>40800</v>
      </c>
      <c r="I16" s="12">
        <v>13.8</v>
      </c>
      <c r="J16" s="12">
        <v>0.37</v>
      </c>
      <c r="K16" s="11">
        <v>0.5835</v>
      </c>
      <c r="L16" s="13">
        <v>0.549</v>
      </c>
      <c r="M16" s="10" t="s">
        <v>13</v>
      </c>
    </row>
    <row r="17" spans="1:13" ht="12.75">
      <c r="A17" s="8"/>
      <c r="B17" s="9">
        <v>39561</v>
      </c>
      <c r="C17" s="10">
        <v>1500</v>
      </c>
      <c r="D17" s="10">
        <v>33.5</v>
      </c>
      <c r="E17" s="11">
        <v>13.95</v>
      </c>
      <c r="F17" s="12">
        <v>0.22</v>
      </c>
      <c r="G17" s="12">
        <v>7.78</v>
      </c>
      <c r="H17" s="13">
        <v>42700</v>
      </c>
      <c r="I17" s="12">
        <v>13.81</v>
      </c>
      <c r="J17" s="12">
        <v>0.1</v>
      </c>
      <c r="K17" s="11">
        <v>0.5648</v>
      </c>
      <c r="L17" s="13" t="s">
        <v>22</v>
      </c>
      <c r="M17" s="10">
        <v>1.07</v>
      </c>
    </row>
    <row r="18" spans="1:13" ht="12.75">
      <c r="A18" s="8" t="s">
        <v>23</v>
      </c>
      <c r="B18" s="9">
        <v>39477</v>
      </c>
      <c r="C18" s="10">
        <v>1550</v>
      </c>
      <c r="D18" s="10">
        <v>28</v>
      </c>
      <c r="E18" s="11">
        <v>12.21</v>
      </c>
      <c r="F18" s="12">
        <v>1.07</v>
      </c>
      <c r="G18" s="12">
        <v>7.26</v>
      </c>
      <c r="H18" s="13">
        <v>41200</v>
      </c>
      <c r="I18" s="12">
        <v>13.4</v>
      </c>
      <c r="J18" s="12">
        <v>0.18</v>
      </c>
      <c r="K18" s="11">
        <v>0.1794</v>
      </c>
      <c r="L18" s="13">
        <v>8.39</v>
      </c>
      <c r="M18" s="15">
        <v>31</v>
      </c>
    </row>
    <row r="19" spans="1:13" ht="12.75">
      <c r="A19" s="8"/>
      <c r="B19" s="9">
        <v>39562</v>
      </c>
      <c r="C19" s="10">
        <v>1530</v>
      </c>
      <c r="D19" s="10">
        <v>28</v>
      </c>
      <c r="E19" s="11">
        <v>13.75</v>
      </c>
      <c r="F19" s="12">
        <v>1.89</v>
      </c>
      <c r="G19" s="12">
        <v>7.99</v>
      </c>
      <c r="H19" s="13">
        <v>41700</v>
      </c>
      <c r="I19" s="12">
        <v>12.54</v>
      </c>
      <c r="J19" s="12">
        <v>0.4</v>
      </c>
      <c r="K19" s="11">
        <v>1.133</v>
      </c>
      <c r="L19" s="13">
        <v>3.57</v>
      </c>
      <c r="M19" s="10">
        <v>5.76</v>
      </c>
    </row>
    <row r="20" spans="1:13" ht="12.75">
      <c r="A20" s="8" t="s">
        <v>24</v>
      </c>
      <c r="B20" s="9">
        <v>39479</v>
      </c>
      <c r="C20" s="10">
        <v>1500</v>
      </c>
      <c r="D20" s="10">
        <v>27</v>
      </c>
      <c r="E20" s="11">
        <v>8.83</v>
      </c>
      <c r="F20" s="12">
        <v>0.5</v>
      </c>
      <c r="G20" s="12">
        <v>7.2</v>
      </c>
      <c r="H20" s="13">
        <v>2620</v>
      </c>
      <c r="I20" s="12">
        <v>14.8</v>
      </c>
      <c r="J20" s="12">
        <v>0.81</v>
      </c>
      <c r="K20" s="11">
        <v>2.701</v>
      </c>
      <c r="L20" s="16">
        <v>10</v>
      </c>
      <c r="M20" s="10" t="s">
        <v>13</v>
      </c>
    </row>
    <row r="21" spans="1:13" ht="12.75">
      <c r="A21" s="8"/>
      <c r="B21" s="9">
        <v>39559</v>
      </c>
      <c r="C21" s="10">
        <v>1630</v>
      </c>
      <c r="D21" s="10">
        <v>27</v>
      </c>
      <c r="E21" s="11">
        <v>10.34</v>
      </c>
      <c r="F21" s="12">
        <v>1.01</v>
      </c>
      <c r="G21" s="12">
        <v>7.37</v>
      </c>
      <c r="H21" s="13">
        <v>3000</v>
      </c>
      <c r="I21" s="12">
        <v>14.12</v>
      </c>
      <c r="J21" s="12">
        <v>0.55</v>
      </c>
      <c r="K21" s="11">
        <v>2.74</v>
      </c>
      <c r="L21" s="13">
        <v>25.2</v>
      </c>
      <c r="M21" s="10">
        <v>0.8</v>
      </c>
    </row>
    <row r="22" spans="1:13" ht="12.75">
      <c r="A22" s="8" t="s">
        <v>25</v>
      </c>
      <c r="B22" s="9">
        <v>39479</v>
      </c>
      <c r="C22" s="10">
        <v>1300</v>
      </c>
      <c r="D22" s="10">
        <v>19</v>
      </c>
      <c r="E22" s="11">
        <v>7.25</v>
      </c>
      <c r="F22" s="12">
        <v>5.72</v>
      </c>
      <c r="G22" s="12">
        <v>6.99</v>
      </c>
      <c r="H22" s="13">
        <v>37300</v>
      </c>
      <c r="I22" s="12">
        <v>8.77</v>
      </c>
      <c r="J22" s="12">
        <v>0.31</v>
      </c>
      <c r="K22" s="11">
        <v>1.341</v>
      </c>
      <c r="L22" s="13">
        <v>47.4</v>
      </c>
      <c r="M22" s="15">
        <v>453</v>
      </c>
    </row>
    <row r="23" spans="1:13" ht="12.75">
      <c r="A23" s="8"/>
      <c r="B23" s="9">
        <v>39561</v>
      </c>
      <c r="C23" s="10">
        <v>1030</v>
      </c>
      <c r="D23" s="10">
        <v>19</v>
      </c>
      <c r="E23" s="11">
        <v>8.9</v>
      </c>
      <c r="F23" s="12">
        <v>8.02</v>
      </c>
      <c r="G23" s="12">
        <v>7.38</v>
      </c>
      <c r="H23" s="13">
        <v>41400</v>
      </c>
      <c r="I23" s="12">
        <v>10.04</v>
      </c>
      <c r="J23" s="12">
        <v>0.43</v>
      </c>
      <c r="K23" s="17" t="s">
        <v>14</v>
      </c>
      <c r="L23" s="16">
        <v>56</v>
      </c>
      <c r="M23" s="10">
        <v>581</v>
      </c>
    </row>
    <row r="24" spans="1:13" ht="12.75">
      <c r="A24" s="8" t="s">
        <v>26</v>
      </c>
      <c r="B24" s="9">
        <v>39479</v>
      </c>
      <c r="C24" s="10">
        <v>1030</v>
      </c>
      <c r="D24" s="10">
        <v>20</v>
      </c>
      <c r="E24" s="11">
        <v>8.4</v>
      </c>
      <c r="F24" s="12">
        <v>5.23</v>
      </c>
      <c r="G24" s="12">
        <v>6.92</v>
      </c>
      <c r="H24" s="13">
        <v>40200</v>
      </c>
      <c r="I24" s="12">
        <v>10</v>
      </c>
      <c r="J24" s="12">
        <v>0.48</v>
      </c>
      <c r="K24" s="11">
        <v>1.004</v>
      </c>
      <c r="L24" s="13">
        <v>1.79</v>
      </c>
      <c r="M24" s="10" t="s">
        <v>13</v>
      </c>
    </row>
    <row r="25" spans="1:13" ht="12.75">
      <c r="A25" s="8"/>
      <c r="B25" s="9">
        <v>39562</v>
      </c>
      <c r="C25" s="10">
        <v>1200</v>
      </c>
      <c r="D25" s="10">
        <v>20</v>
      </c>
      <c r="E25" s="11">
        <v>10.72</v>
      </c>
      <c r="F25" s="12">
        <v>7.52</v>
      </c>
      <c r="G25" s="12">
        <v>7.11</v>
      </c>
      <c r="H25" s="13">
        <v>38600</v>
      </c>
      <c r="I25" s="12">
        <v>10.23</v>
      </c>
      <c r="J25" s="12">
        <v>0.82</v>
      </c>
      <c r="K25" s="11">
        <v>2.2</v>
      </c>
      <c r="L25" s="13">
        <v>0.925</v>
      </c>
      <c r="M25" s="10">
        <v>6.52</v>
      </c>
    </row>
    <row r="26" spans="1:13" ht="12.75">
      <c r="A26" s="176" t="s">
        <v>27</v>
      </c>
      <c r="B26" s="177"/>
      <c r="C26" s="177"/>
      <c r="D26" s="177"/>
      <c r="E26" s="177"/>
      <c r="F26" s="177"/>
      <c r="G26" s="177"/>
      <c r="H26" s="177"/>
      <c r="I26" s="178"/>
      <c r="J26" s="178"/>
      <c r="K26" s="178"/>
      <c r="L26" s="178"/>
      <c r="M26" s="178"/>
    </row>
    <row r="27" spans="1:13" ht="12.75">
      <c r="A27" s="8" t="s">
        <v>28</v>
      </c>
      <c r="B27" s="9">
        <v>39478</v>
      </c>
      <c r="C27" s="10">
        <v>1200</v>
      </c>
      <c r="D27" s="10">
        <v>28.5</v>
      </c>
      <c r="E27" s="11">
        <v>20.57</v>
      </c>
      <c r="F27" s="12">
        <v>5.6</v>
      </c>
      <c r="G27" s="12">
        <v>6.83</v>
      </c>
      <c r="H27" s="13">
        <v>41100</v>
      </c>
      <c r="I27" s="12">
        <v>6.3</v>
      </c>
      <c r="J27" s="12">
        <v>2.33</v>
      </c>
      <c r="K27" s="18" t="s">
        <v>14</v>
      </c>
      <c r="L27" s="13">
        <v>2.1</v>
      </c>
      <c r="M27" s="10" t="s">
        <v>13</v>
      </c>
    </row>
    <row r="28" spans="1:13" ht="15">
      <c r="A28" s="8"/>
      <c r="B28" s="9">
        <v>39478</v>
      </c>
      <c r="C28" s="10">
        <v>1210</v>
      </c>
      <c r="D28" s="15" t="s">
        <v>14</v>
      </c>
      <c r="E28" s="17" t="s">
        <v>14</v>
      </c>
      <c r="F28" s="14" t="s">
        <v>14</v>
      </c>
      <c r="G28" s="14" t="s">
        <v>14</v>
      </c>
      <c r="H28" s="14" t="s">
        <v>14</v>
      </c>
      <c r="I28" s="14" t="s">
        <v>14</v>
      </c>
      <c r="J28" s="14" t="s">
        <v>14</v>
      </c>
      <c r="K28" s="20" t="s">
        <v>177</v>
      </c>
      <c r="L28" s="12" t="s">
        <v>178</v>
      </c>
      <c r="M28" s="14" t="s">
        <v>14</v>
      </c>
    </row>
    <row r="29" spans="1:13" ht="12.75">
      <c r="A29" s="8"/>
      <c r="B29" s="9">
        <v>39560</v>
      </c>
      <c r="C29" s="10">
        <v>1300</v>
      </c>
      <c r="D29" s="10">
        <v>28.5</v>
      </c>
      <c r="E29" s="11">
        <v>21.25</v>
      </c>
      <c r="F29" s="12">
        <v>7.22</v>
      </c>
      <c r="G29" s="12">
        <v>7.19</v>
      </c>
      <c r="H29" s="13">
        <v>44700</v>
      </c>
      <c r="I29" s="12">
        <v>10.39</v>
      </c>
      <c r="J29" s="12">
        <v>2.6</v>
      </c>
      <c r="K29" s="20">
        <v>2.068</v>
      </c>
      <c r="L29" s="13">
        <v>3.21</v>
      </c>
      <c r="M29" s="10">
        <v>2.62</v>
      </c>
    </row>
    <row r="30" spans="1:13" ht="12.75">
      <c r="A30" s="8" t="s">
        <v>29</v>
      </c>
      <c r="B30" s="9">
        <v>39477</v>
      </c>
      <c r="C30" s="10">
        <v>1310</v>
      </c>
      <c r="D30" s="10">
        <v>34.3</v>
      </c>
      <c r="E30" s="11">
        <v>23.09</v>
      </c>
      <c r="F30" s="12">
        <v>0.48</v>
      </c>
      <c r="G30" s="12">
        <v>6.49</v>
      </c>
      <c r="H30" s="13">
        <v>14400</v>
      </c>
      <c r="I30" s="12">
        <v>14.2</v>
      </c>
      <c r="J30" s="12">
        <v>0.24</v>
      </c>
      <c r="K30" s="20">
        <v>0.4331</v>
      </c>
      <c r="L30" s="13">
        <v>0.583</v>
      </c>
      <c r="M30" s="10" t="s">
        <v>13</v>
      </c>
    </row>
    <row r="31" spans="1:13" ht="13.5" thickBot="1">
      <c r="A31" s="21"/>
      <c r="B31" s="22">
        <v>39560</v>
      </c>
      <c r="C31" s="23">
        <v>1030</v>
      </c>
      <c r="D31" s="23">
        <v>34.3</v>
      </c>
      <c r="E31" s="24" t="s">
        <v>14</v>
      </c>
      <c r="F31" s="25">
        <v>5.17</v>
      </c>
      <c r="G31" s="25">
        <v>7.02</v>
      </c>
      <c r="H31" s="26">
        <v>4610</v>
      </c>
      <c r="I31" s="25">
        <v>13.58</v>
      </c>
      <c r="J31" s="25">
        <v>21</v>
      </c>
      <c r="K31" s="27">
        <v>0.5476</v>
      </c>
      <c r="L31" s="26">
        <v>0.667</v>
      </c>
      <c r="M31" s="23">
        <v>1.1</v>
      </c>
    </row>
    <row r="32" spans="1:13" ht="12.75">
      <c r="A32" s="10"/>
      <c r="B32" s="10"/>
      <c r="C32" s="10"/>
      <c r="D32" s="10"/>
      <c r="E32" s="10"/>
      <c r="F32" s="10"/>
      <c r="G32" s="10"/>
      <c r="H32" s="10"/>
      <c r="I32" s="10"/>
      <c r="J32" s="10"/>
      <c r="K32" s="10"/>
      <c r="L32" s="10"/>
      <c r="M32" s="10"/>
    </row>
    <row r="33" spans="1:13" ht="38.25" customHeight="1">
      <c r="A33" s="170" t="s">
        <v>180</v>
      </c>
      <c r="B33" s="171"/>
      <c r="C33" s="171"/>
      <c r="D33" s="171"/>
      <c r="E33" s="171"/>
      <c r="F33" s="171"/>
      <c r="G33" s="171"/>
      <c r="H33" s="171"/>
      <c r="I33" s="171"/>
      <c r="J33" s="171"/>
      <c r="K33" s="171"/>
      <c r="L33" s="171"/>
      <c r="M33" s="171"/>
    </row>
    <row r="34" spans="1:11" ht="12.75">
      <c r="A34" s="28"/>
      <c r="B34" s="31"/>
      <c r="C34" s="31"/>
      <c r="D34" s="31"/>
      <c r="I34" s="31"/>
      <c r="J34" s="31"/>
      <c r="K34" s="31"/>
    </row>
    <row r="35" spans="1:4" ht="12.75">
      <c r="A35" s="31"/>
      <c r="B35" s="31"/>
      <c r="C35" s="31"/>
      <c r="D35" s="31"/>
    </row>
    <row r="36" spans="1:4" ht="12.75">
      <c r="A36" s="31"/>
      <c r="B36" s="31"/>
      <c r="C36" s="31"/>
      <c r="D36" s="31"/>
    </row>
    <row r="37" spans="2:4" ht="12.75">
      <c r="B37" s="13"/>
      <c r="C37" s="13"/>
      <c r="D37" s="13"/>
    </row>
    <row r="38" spans="1:4" ht="12.75">
      <c r="A38" s="32"/>
      <c r="B38" s="33"/>
      <c r="C38" s="33"/>
      <c r="D38" s="33"/>
    </row>
  </sheetData>
  <sheetProtection/>
  <mergeCells count="6">
    <mergeCell ref="A33:M33"/>
    <mergeCell ref="A1:M1"/>
    <mergeCell ref="A3:M3"/>
    <mergeCell ref="A15:M15"/>
    <mergeCell ref="A6:M6"/>
    <mergeCell ref="A26:M26"/>
  </mergeCells>
  <printOptions/>
  <pageMargins left="0.75" right="0.75" top="1" bottom="1" header="0.5" footer="0.5"/>
  <pageSetup fitToHeight="1" fitToWidth="1" horizontalDpi="600" verticalDpi="600" orientation="landscape" scale="83" r:id="rId1"/>
</worksheet>
</file>

<file path=xl/worksheets/sheet10.xml><?xml version="1.0" encoding="utf-8"?>
<worksheet xmlns="http://schemas.openxmlformats.org/spreadsheetml/2006/main" xmlns:r="http://schemas.openxmlformats.org/officeDocument/2006/relationships">
  <dimension ref="A1:P39"/>
  <sheetViews>
    <sheetView zoomScalePageLayoutView="0" workbookViewId="0" topLeftCell="A1">
      <selection activeCell="L25" sqref="L25"/>
    </sheetView>
  </sheetViews>
  <sheetFormatPr defaultColWidth="9.140625" defaultRowHeight="12.75"/>
  <cols>
    <col min="1" max="1" width="11.421875" style="37" customWidth="1"/>
    <col min="2" max="3" width="9.140625" style="37" customWidth="1"/>
    <col min="4" max="4" width="7.57421875" style="37" customWidth="1"/>
    <col min="5" max="5" width="10.57421875" style="37" customWidth="1"/>
    <col min="6" max="6" width="11.28125" style="37" customWidth="1"/>
    <col min="7" max="7" width="7.140625" style="37" customWidth="1"/>
    <col min="8" max="8" width="12.7109375" style="37" customWidth="1"/>
    <col min="9" max="9" width="12.00390625" style="37" customWidth="1"/>
    <col min="10" max="10" width="9.140625" style="37" customWidth="1"/>
    <col min="11" max="11" width="10.8515625" style="98" customWidth="1"/>
    <col min="12" max="12" width="11.00390625" style="37" customWidth="1"/>
    <col min="13" max="13" width="9.140625" style="37" customWidth="1"/>
    <col min="14" max="15" width="9.140625" style="84" customWidth="1"/>
    <col min="16" max="16384" width="9.140625" style="37" customWidth="1"/>
  </cols>
  <sheetData>
    <row r="1" spans="1:16" s="28" customFormat="1" ht="36" customHeight="1">
      <c r="A1" s="173" t="s">
        <v>141</v>
      </c>
      <c r="B1" s="196"/>
      <c r="C1" s="196"/>
      <c r="D1" s="196"/>
      <c r="E1" s="196"/>
      <c r="F1" s="196"/>
      <c r="G1" s="196"/>
      <c r="H1" s="196"/>
      <c r="I1" s="196"/>
      <c r="J1" s="196"/>
      <c r="K1" s="196"/>
      <c r="L1" s="196"/>
      <c r="M1" s="196"/>
      <c r="N1" s="206"/>
      <c r="O1" s="206"/>
      <c r="P1" s="206"/>
    </row>
    <row r="2" spans="1:16" s="28" customFormat="1" ht="12.75">
      <c r="A2" s="3"/>
      <c r="B2" s="30"/>
      <c r="C2" s="30"/>
      <c r="D2" s="30"/>
      <c r="E2" s="30"/>
      <c r="F2" s="30"/>
      <c r="G2" s="30"/>
      <c r="H2" s="30"/>
      <c r="I2" s="30"/>
      <c r="K2" s="109"/>
      <c r="L2" s="30"/>
      <c r="M2" s="30"/>
      <c r="N2" s="36"/>
      <c r="O2" s="112"/>
      <c r="P2" s="30"/>
    </row>
    <row r="3" spans="1:16" s="28" customFormat="1" ht="42.75" customHeight="1">
      <c r="A3" s="182" t="s">
        <v>155</v>
      </c>
      <c r="B3" s="183"/>
      <c r="C3" s="183"/>
      <c r="D3" s="183"/>
      <c r="E3" s="183"/>
      <c r="F3" s="183"/>
      <c r="G3" s="183"/>
      <c r="H3" s="183"/>
      <c r="I3" s="183"/>
      <c r="J3" s="183"/>
      <c r="K3" s="183"/>
      <c r="L3" s="183"/>
      <c r="M3" s="183"/>
      <c r="N3" s="36"/>
      <c r="O3" s="112"/>
      <c r="P3" s="30"/>
    </row>
    <row r="4" spans="6:10" ht="12.75">
      <c r="F4" s="84"/>
      <c r="G4" s="84"/>
      <c r="H4" s="84"/>
      <c r="I4" s="84"/>
      <c r="J4" s="84"/>
    </row>
    <row r="5" spans="1:15" s="30" customFormat="1" ht="64.5" customHeight="1" thickBot="1">
      <c r="A5" s="38" t="s">
        <v>42</v>
      </c>
      <c r="B5" s="110" t="s">
        <v>43</v>
      </c>
      <c r="C5" s="110" t="s">
        <v>44</v>
      </c>
      <c r="D5" s="110" t="s">
        <v>114</v>
      </c>
      <c r="E5" s="110" t="s">
        <v>45</v>
      </c>
      <c r="F5" s="110" t="s">
        <v>4</v>
      </c>
      <c r="G5" s="110" t="s">
        <v>5</v>
      </c>
      <c r="H5" s="110" t="s">
        <v>6</v>
      </c>
      <c r="I5" s="110" t="s">
        <v>115</v>
      </c>
      <c r="J5" s="110" t="s">
        <v>8</v>
      </c>
      <c r="K5" s="144" t="s">
        <v>9</v>
      </c>
      <c r="L5" s="38" t="s">
        <v>35</v>
      </c>
      <c r="M5" s="38" t="s">
        <v>36</v>
      </c>
      <c r="N5" s="112"/>
      <c r="O5" s="112"/>
    </row>
    <row r="7" spans="1:15" ht="12.75">
      <c r="A7" s="13" t="s">
        <v>46</v>
      </c>
      <c r="B7" s="41">
        <v>39577</v>
      </c>
      <c r="C7" s="13">
        <v>1130</v>
      </c>
      <c r="D7" s="13">
        <v>8.7</v>
      </c>
      <c r="E7" s="13">
        <v>12</v>
      </c>
      <c r="F7" s="13">
        <v>11.6</v>
      </c>
      <c r="G7" s="13">
        <v>7.6</v>
      </c>
      <c r="H7" s="13">
        <v>133</v>
      </c>
      <c r="I7" s="13">
        <v>8.9</v>
      </c>
      <c r="J7" s="13">
        <v>0.6</v>
      </c>
      <c r="K7" s="11">
        <v>1.524</v>
      </c>
      <c r="L7" s="13">
        <v>0.135</v>
      </c>
      <c r="M7" s="13">
        <v>0.39</v>
      </c>
      <c r="O7" s="19"/>
    </row>
    <row r="8" spans="1:15" ht="12.75">
      <c r="A8" s="13"/>
      <c r="B8" s="41">
        <v>39643</v>
      </c>
      <c r="C8" s="13">
        <v>900</v>
      </c>
      <c r="D8" s="13">
        <v>8.7</v>
      </c>
      <c r="E8" s="13">
        <v>11</v>
      </c>
      <c r="F8" s="13">
        <v>9.8</v>
      </c>
      <c r="G8" s="13">
        <v>7.6</v>
      </c>
      <c r="H8" s="13">
        <v>148</v>
      </c>
      <c r="I8" s="13">
        <v>10.9</v>
      </c>
      <c r="J8" s="13">
        <v>1.3</v>
      </c>
      <c r="K8" s="12">
        <v>58.826</v>
      </c>
      <c r="L8" s="13">
        <v>0.347</v>
      </c>
      <c r="M8" s="13" t="s">
        <v>150</v>
      </c>
      <c r="O8" s="19"/>
    </row>
    <row r="9" spans="1:15" ht="12.75">
      <c r="A9" s="13"/>
      <c r="B9" s="41"/>
      <c r="C9" s="13"/>
      <c r="D9" s="13"/>
      <c r="E9" s="13"/>
      <c r="F9" s="13"/>
      <c r="G9" s="13"/>
      <c r="H9" s="13"/>
      <c r="I9" s="13"/>
      <c r="J9" s="13"/>
      <c r="K9" s="11"/>
      <c r="L9" s="13"/>
      <c r="M9" s="13"/>
      <c r="O9" s="19"/>
    </row>
    <row r="10" spans="1:15" ht="12.75">
      <c r="A10" s="13" t="s">
        <v>47</v>
      </c>
      <c r="B10" s="41">
        <v>39576</v>
      </c>
      <c r="C10" s="13">
        <v>1140</v>
      </c>
      <c r="D10" s="13">
        <v>1.88</v>
      </c>
      <c r="E10" s="13">
        <v>3.5</v>
      </c>
      <c r="F10" s="13">
        <v>11.9</v>
      </c>
      <c r="G10" s="13">
        <v>7.9</v>
      </c>
      <c r="H10" s="13">
        <v>95</v>
      </c>
      <c r="I10" s="13">
        <v>8.7</v>
      </c>
      <c r="J10" s="13">
        <v>1.9</v>
      </c>
      <c r="K10" s="11">
        <v>2.752</v>
      </c>
      <c r="L10" s="13">
        <v>0.176</v>
      </c>
      <c r="M10" s="13">
        <v>0.57</v>
      </c>
      <c r="O10" s="19"/>
    </row>
    <row r="11" spans="1:15" ht="12.75">
      <c r="A11" s="13"/>
      <c r="B11" s="41">
        <v>39644</v>
      </c>
      <c r="C11" s="13">
        <v>1200</v>
      </c>
      <c r="D11" s="13">
        <v>1.88</v>
      </c>
      <c r="E11" s="13">
        <v>3.1</v>
      </c>
      <c r="F11" s="13">
        <v>10.8</v>
      </c>
      <c r="G11" s="13">
        <v>7.8</v>
      </c>
      <c r="H11" s="13">
        <v>102</v>
      </c>
      <c r="I11" s="13">
        <v>10.9</v>
      </c>
      <c r="J11" s="13">
        <v>3.5</v>
      </c>
      <c r="K11" s="11">
        <v>3.852</v>
      </c>
      <c r="L11" s="13">
        <v>0.926</v>
      </c>
      <c r="M11" s="13" t="s">
        <v>151</v>
      </c>
      <c r="O11" s="19"/>
    </row>
    <row r="12" spans="1:15" ht="12.75">
      <c r="A12" s="13"/>
      <c r="B12" s="41"/>
      <c r="C12" s="13"/>
      <c r="D12" s="13"/>
      <c r="E12" s="13"/>
      <c r="F12" s="13"/>
      <c r="G12" s="13"/>
      <c r="H12" s="13"/>
      <c r="I12" s="13"/>
      <c r="J12" s="13"/>
      <c r="K12" s="11"/>
      <c r="L12" s="13"/>
      <c r="M12" s="13"/>
      <c r="O12" s="19"/>
    </row>
    <row r="13" spans="1:15" ht="12.75">
      <c r="A13" s="13" t="s">
        <v>48</v>
      </c>
      <c r="B13" s="41">
        <v>39575</v>
      </c>
      <c r="C13" s="13">
        <v>1440</v>
      </c>
      <c r="D13" s="13">
        <v>12.9</v>
      </c>
      <c r="E13" s="13">
        <v>6.6</v>
      </c>
      <c r="F13" s="13">
        <v>12.2</v>
      </c>
      <c r="G13" s="13">
        <v>8.2</v>
      </c>
      <c r="H13" s="13">
        <v>167</v>
      </c>
      <c r="I13" s="13">
        <v>10.3</v>
      </c>
      <c r="J13" s="13">
        <v>1.6</v>
      </c>
      <c r="K13" s="11">
        <v>2.383</v>
      </c>
      <c r="L13" s="13">
        <v>0.258</v>
      </c>
      <c r="M13" s="13">
        <v>0.72</v>
      </c>
      <c r="O13" s="19"/>
    </row>
    <row r="14" spans="1:15" ht="12.75">
      <c r="A14" s="13"/>
      <c r="B14" s="41">
        <v>39643</v>
      </c>
      <c r="C14" s="13">
        <v>1100</v>
      </c>
      <c r="D14" s="13">
        <v>12.9</v>
      </c>
      <c r="E14" s="16">
        <v>7</v>
      </c>
      <c r="F14" s="13">
        <v>10.6</v>
      </c>
      <c r="G14" s="13">
        <v>8.3</v>
      </c>
      <c r="H14" s="13">
        <v>194</v>
      </c>
      <c r="I14" s="16">
        <v>13</v>
      </c>
      <c r="J14" s="13">
        <v>14</v>
      </c>
      <c r="K14" s="11">
        <v>3.244</v>
      </c>
      <c r="L14" s="13">
        <v>0.413</v>
      </c>
      <c r="M14" s="13" t="s">
        <v>152</v>
      </c>
      <c r="O14" s="19"/>
    </row>
    <row r="15" spans="1:15" ht="12.75">
      <c r="A15" s="13"/>
      <c r="B15" s="41"/>
      <c r="C15" s="13"/>
      <c r="D15" s="13"/>
      <c r="E15" s="16"/>
      <c r="F15" s="13"/>
      <c r="G15" s="13"/>
      <c r="H15" s="13"/>
      <c r="I15" s="16"/>
      <c r="J15" s="13"/>
      <c r="K15" s="11"/>
      <c r="L15" s="13"/>
      <c r="M15" s="13"/>
      <c r="O15" s="19"/>
    </row>
    <row r="16" spans="1:15" ht="12.75">
      <c r="A16" s="13" t="s">
        <v>49</v>
      </c>
      <c r="B16" s="41">
        <v>39577</v>
      </c>
      <c r="C16" s="13">
        <v>1330</v>
      </c>
      <c r="D16" s="13">
        <v>0.46</v>
      </c>
      <c r="E16" s="16">
        <v>0.81</v>
      </c>
      <c r="F16" s="13">
        <v>11.4</v>
      </c>
      <c r="G16" s="13">
        <v>7.5</v>
      </c>
      <c r="H16" s="13">
        <v>179</v>
      </c>
      <c r="I16" s="13">
        <v>9.8</v>
      </c>
      <c r="J16" s="13">
        <v>1.6</v>
      </c>
      <c r="K16" s="11">
        <v>1.914</v>
      </c>
      <c r="L16" s="13">
        <v>0.481</v>
      </c>
      <c r="M16" s="13">
        <v>0.72</v>
      </c>
      <c r="O16" s="19"/>
    </row>
    <row r="17" spans="1:15" ht="12.75">
      <c r="A17" s="13"/>
      <c r="B17" s="41">
        <v>39644</v>
      </c>
      <c r="C17" s="13">
        <v>950</v>
      </c>
      <c r="D17" s="13">
        <v>0.46</v>
      </c>
      <c r="E17" s="16">
        <v>0.21</v>
      </c>
      <c r="F17" s="13">
        <v>9.3</v>
      </c>
      <c r="G17" s="13">
        <v>7.4</v>
      </c>
      <c r="H17" s="13">
        <v>192</v>
      </c>
      <c r="I17" s="13">
        <v>12.9</v>
      </c>
      <c r="J17" s="13">
        <v>1.4</v>
      </c>
      <c r="K17" s="11">
        <v>0.9477</v>
      </c>
      <c r="L17" s="13">
        <v>0.268</v>
      </c>
      <c r="M17" s="13" t="s">
        <v>153</v>
      </c>
      <c r="O17" s="19"/>
    </row>
    <row r="18" spans="1:15" ht="12.75">
      <c r="A18" s="13"/>
      <c r="B18" s="41"/>
      <c r="C18" s="13"/>
      <c r="D18" s="13"/>
      <c r="E18" s="13"/>
      <c r="F18" s="13"/>
      <c r="G18" s="13"/>
      <c r="H18" s="13"/>
      <c r="I18" s="13"/>
      <c r="J18" s="13"/>
      <c r="K18" s="11"/>
      <c r="L18" s="13"/>
      <c r="M18" s="13"/>
      <c r="O18" s="19"/>
    </row>
    <row r="19" spans="1:15" ht="12.75">
      <c r="A19" s="13" t="s">
        <v>50</v>
      </c>
      <c r="B19" s="41">
        <v>39576</v>
      </c>
      <c r="C19" s="13">
        <v>1400</v>
      </c>
      <c r="D19" s="13">
        <v>1.86</v>
      </c>
      <c r="E19" s="13">
        <v>2.6</v>
      </c>
      <c r="F19" s="13">
        <v>11.4</v>
      </c>
      <c r="G19" s="16">
        <v>8</v>
      </c>
      <c r="H19" s="13">
        <v>170</v>
      </c>
      <c r="I19" s="13">
        <v>9.8</v>
      </c>
      <c r="J19" s="13">
        <v>3.9</v>
      </c>
      <c r="K19" s="11">
        <v>6.495</v>
      </c>
      <c r="L19" s="13">
        <v>0.763</v>
      </c>
      <c r="M19" s="13">
        <v>0.43</v>
      </c>
      <c r="O19" s="19"/>
    </row>
    <row r="20" spans="1:15" ht="12.75">
      <c r="A20" s="49"/>
      <c r="B20" s="47">
        <v>39643</v>
      </c>
      <c r="C20" s="49">
        <v>1310</v>
      </c>
      <c r="D20" s="49">
        <v>1.86</v>
      </c>
      <c r="E20" s="49">
        <v>2.2</v>
      </c>
      <c r="F20" s="49">
        <v>9.2</v>
      </c>
      <c r="G20" s="49">
        <v>7.9</v>
      </c>
      <c r="H20" s="49">
        <v>180</v>
      </c>
      <c r="I20" s="49">
        <v>12.6</v>
      </c>
      <c r="J20" s="49">
        <v>6.9</v>
      </c>
      <c r="K20" s="51">
        <v>9.139</v>
      </c>
      <c r="L20" s="49">
        <v>1.46</v>
      </c>
      <c r="M20" s="49" t="s">
        <v>154</v>
      </c>
      <c r="O20" s="19"/>
    </row>
    <row r="22" spans="12:13" ht="12.75">
      <c r="L22" s="106"/>
      <c r="M22" s="106"/>
    </row>
    <row r="26" spans="1:10" ht="12.75">
      <c r="A26" s="13"/>
      <c r="I26" s="4"/>
      <c r="J26" s="4"/>
    </row>
    <row r="27" spans="9:10" ht="12.75">
      <c r="I27" s="4"/>
      <c r="J27" s="4"/>
    </row>
    <row r="28" spans="1:11" ht="12.75">
      <c r="A28" s="13"/>
      <c r="I28" s="4"/>
      <c r="J28" s="4"/>
      <c r="K28" s="111"/>
    </row>
    <row r="29" spans="1:10" ht="12.75">
      <c r="A29" s="19"/>
      <c r="I29" s="4"/>
      <c r="J29" s="4"/>
    </row>
    <row r="30" spans="1:10" ht="12.75">
      <c r="A30" s="19"/>
      <c r="I30" s="4"/>
      <c r="J30" s="4"/>
    </row>
    <row r="31" spans="9:11" ht="12.75">
      <c r="I31" s="4"/>
      <c r="J31" s="4"/>
      <c r="K31" s="111"/>
    </row>
    <row r="32" spans="1:10" ht="12.75">
      <c r="A32" s="13"/>
      <c r="I32" s="4"/>
      <c r="J32" s="4"/>
    </row>
    <row r="33" spans="9:10" ht="12.75">
      <c r="I33" s="4"/>
      <c r="J33" s="4"/>
    </row>
    <row r="34" spans="9:11" ht="12.75">
      <c r="I34" s="4"/>
      <c r="J34" s="4"/>
      <c r="K34" s="111"/>
    </row>
    <row r="35" spans="9:10" ht="12.75">
      <c r="I35" s="4"/>
      <c r="J35" s="4"/>
    </row>
    <row r="36" spans="9:10" ht="12.75">
      <c r="I36" s="4"/>
      <c r="J36" s="4"/>
    </row>
    <row r="37" spans="9:11" ht="12.75">
      <c r="I37" s="4"/>
      <c r="J37" s="4"/>
      <c r="K37" s="111"/>
    </row>
    <row r="38" spans="9:10" ht="12.75">
      <c r="I38" s="4"/>
      <c r="J38" s="4"/>
    </row>
    <row r="39" spans="9:10" ht="12.75">
      <c r="I39" s="4"/>
      <c r="J39" s="4"/>
    </row>
  </sheetData>
  <sheetProtection/>
  <mergeCells count="2">
    <mergeCell ref="A3:M3"/>
    <mergeCell ref="A1:P1"/>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P12"/>
  <sheetViews>
    <sheetView zoomScalePageLayoutView="0" workbookViewId="0" topLeftCell="A1">
      <selection activeCell="F19" sqref="F19"/>
    </sheetView>
  </sheetViews>
  <sheetFormatPr defaultColWidth="9.140625" defaultRowHeight="12.75"/>
  <cols>
    <col min="1" max="1" width="14.28125" style="89" customWidth="1"/>
    <col min="2" max="3" width="9.140625" style="37" customWidth="1"/>
    <col min="4" max="4" width="10.57421875" style="37" customWidth="1"/>
    <col min="5" max="5" width="6.7109375" style="37" customWidth="1"/>
    <col min="6" max="6" width="12.421875" style="37" customWidth="1"/>
    <col min="7" max="7" width="12.7109375" style="37" customWidth="1"/>
    <col min="8" max="8" width="9.140625" style="37" customWidth="1"/>
    <col min="9" max="9" width="9.421875" style="37" customWidth="1"/>
    <col min="10" max="10" width="10.57421875" style="37" customWidth="1"/>
    <col min="11" max="11" width="9.140625" style="37" customWidth="1"/>
    <col min="12" max="12" width="10.8515625" style="37" customWidth="1"/>
    <col min="13" max="16384" width="9.140625" style="37" customWidth="1"/>
  </cols>
  <sheetData>
    <row r="1" spans="1:16" ht="36.75" customHeight="1">
      <c r="A1" s="173" t="s">
        <v>143</v>
      </c>
      <c r="B1" s="181"/>
      <c r="C1" s="181"/>
      <c r="D1" s="181"/>
      <c r="E1" s="181"/>
      <c r="F1" s="181"/>
      <c r="G1" s="181"/>
      <c r="H1" s="181"/>
      <c r="I1" s="181"/>
      <c r="J1" s="181"/>
      <c r="K1" s="181"/>
      <c r="L1" s="146"/>
      <c r="M1" s="146"/>
      <c r="N1" s="147"/>
      <c r="O1" s="147"/>
      <c r="P1" s="147"/>
    </row>
    <row r="3" spans="1:13" ht="39.75" customHeight="1">
      <c r="A3" s="182" t="s">
        <v>176</v>
      </c>
      <c r="B3" s="182"/>
      <c r="C3" s="182"/>
      <c r="D3" s="182"/>
      <c r="E3" s="182"/>
      <c r="F3" s="182"/>
      <c r="G3" s="183"/>
      <c r="H3" s="183"/>
      <c r="I3" s="183"/>
      <c r="J3" s="183"/>
      <c r="K3" s="183"/>
      <c r="L3" s="28"/>
      <c r="M3" s="28"/>
    </row>
    <row r="4" spans="1:8" ht="12" customHeight="1">
      <c r="A4" s="34"/>
      <c r="B4" s="34"/>
      <c r="C4" s="34"/>
      <c r="D4" s="34"/>
      <c r="E4" s="34"/>
      <c r="F4" s="34"/>
      <c r="G4" s="30"/>
      <c r="H4" s="30"/>
    </row>
    <row r="5" spans="1:13" s="30" customFormat="1" ht="55.5" customHeight="1" thickBot="1">
      <c r="A5" s="110" t="s">
        <v>120</v>
      </c>
      <c r="B5" s="38" t="s">
        <v>0</v>
      </c>
      <c r="C5" s="38" t="s">
        <v>1</v>
      </c>
      <c r="D5" s="38" t="s">
        <v>4</v>
      </c>
      <c r="E5" s="38" t="s">
        <v>5</v>
      </c>
      <c r="F5" s="38" t="s">
        <v>6</v>
      </c>
      <c r="G5" s="38" t="s">
        <v>110</v>
      </c>
      <c r="H5" s="38" t="s">
        <v>8</v>
      </c>
      <c r="I5" s="38" t="s">
        <v>9</v>
      </c>
      <c r="J5" s="38" t="s">
        <v>10</v>
      </c>
      <c r="K5" s="38" t="s">
        <v>148</v>
      </c>
      <c r="L5" s="113"/>
      <c r="M5" s="93"/>
    </row>
    <row r="6" spans="1:13" ht="12.75">
      <c r="A6" s="37"/>
      <c r="F6" s="114"/>
      <c r="L6" s="84"/>
      <c r="M6" s="84"/>
    </row>
    <row r="7" spans="1:13" ht="12.75">
      <c r="A7" s="37" t="s">
        <v>157</v>
      </c>
      <c r="B7" s="41">
        <v>39820</v>
      </c>
      <c r="C7" s="13">
        <v>2010</v>
      </c>
      <c r="D7" s="13">
        <v>11.3</v>
      </c>
      <c r="E7" s="13">
        <v>6.7</v>
      </c>
      <c r="F7" s="13">
        <v>28</v>
      </c>
      <c r="G7" s="16">
        <v>10</v>
      </c>
      <c r="H7" s="13">
        <v>160</v>
      </c>
      <c r="I7" s="19">
        <v>151.8</v>
      </c>
      <c r="J7" s="13">
        <v>222</v>
      </c>
      <c r="K7" s="13">
        <v>144</v>
      </c>
      <c r="L7" s="13"/>
      <c r="M7" s="13"/>
    </row>
    <row r="8" spans="1:13" ht="12.75">
      <c r="A8" s="37" t="s">
        <v>158</v>
      </c>
      <c r="B8" s="41">
        <v>39820</v>
      </c>
      <c r="C8" s="13">
        <v>1830</v>
      </c>
      <c r="D8" s="13">
        <v>11.2</v>
      </c>
      <c r="E8" s="13">
        <v>6.9</v>
      </c>
      <c r="F8" s="13">
        <v>29</v>
      </c>
      <c r="G8" s="13">
        <v>10.5</v>
      </c>
      <c r="H8" s="13">
        <v>40</v>
      </c>
      <c r="I8" s="19">
        <v>35.53</v>
      </c>
      <c r="J8" s="13">
        <v>17.6</v>
      </c>
      <c r="K8" s="52">
        <v>1.5</v>
      </c>
      <c r="L8" s="13"/>
      <c r="M8" s="13"/>
    </row>
    <row r="9" spans="1:13" ht="12.75">
      <c r="A9" s="37" t="s">
        <v>159</v>
      </c>
      <c r="B9" s="41">
        <v>39820</v>
      </c>
      <c r="C9" s="13">
        <v>1720</v>
      </c>
      <c r="D9" s="13">
        <v>11.3</v>
      </c>
      <c r="E9" s="13">
        <v>6.7</v>
      </c>
      <c r="F9" s="13">
        <v>77</v>
      </c>
      <c r="G9" s="13">
        <v>9.8</v>
      </c>
      <c r="H9" s="13">
        <v>280</v>
      </c>
      <c r="I9" s="87">
        <v>158</v>
      </c>
      <c r="J9" s="13">
        <v>32.7</v>
      </c>
      <c r="K9" s="13">
        <v>2.16</v>
      </c>
      <c r="L9" s="13"/>
      <c r="M9" s="13"/>
    </row>
    <row r="10" spans="1:13" ht="12.75">
      <c r="A10" s="37" t="s">
        <v>160</v>
      </c>
      <c r="B10" s="41">
        <v>39821</v>
      </c>
      <c r="C10" s="13">
        <v>1720</v>
      </c>
      <c r="D10" s="13">
        <v>11.9</v>
      </c>
      <c r="E10" s="13">
        <v>7.2</v>
      </c>
      <c r="F10" s="13">
        <v>20</v>
      </c>
      <c r="G10" s="13">
        <v>8.2</v>
      </c>
      <c r="H10" s="13">
        <v>15</v>
      </c>
      <c r="I10" s="19">
        <v>11.65</v>
      </c>
      <c r="J10" s="13">
        <v>1.83</v>
      </c>
      <c r="K10" s="13">
        <v>4.62</v>
      </c>
      <c r="L10" s="13"/>
      <c r="M10" s="13"/>
    </row>
    <row r="11" spans="1:13" ht="12.75">
      <c r="A11" s="37" t="s">
        <v>175</v>
      </c>
      <c r="B11" s="41">
        <v>39821</v>
      </c>
      <c r="C11" s="13">
        <v>1840</v>
      </c>
      <c r="D11" s="16">
        <v>12</v>
      </c>
      <c r="E11" s="13">
        <v>7.3</v>
      </c>
      <c r="F11" s="13">
        <v>75</v>
      </c>
      <c r="G11" s="13">
        <v>7.2</v>
      </c>
      <c r="H11" s="13">
        <v>11</v>
      </c>
      <c r="I11" s="19">
        <v>20.63</v>
      </c>
      <c r="J11" s="13">
        <v>2.85</v>
      </c>
      <c r="K11" s="13">
        <v>4.02</v>
      </c>
      <c r="L11" s="13"/>
      <c r="M11" s="13"/>
    </row>
    <row r="12" spans="1:13" ht="12.75">
      <c r="A12" s="46" t="s">
        <v>174</v>
      </c>
      <c r="B12" s="47">
        <v>39820</v>
      </c>
      <c r="C12" s="49">
        <v>2120</v>
      </c>
      <c r="D12" s="49">
        <v>11.6</v>
      </c>
      <c r="E12" s="49">
        <v>6.6</v>
      </c>
      <c r="F12" s="49">
        <v>74</v>
      </c>
      <c r="G12" s="49">
        <v>7.8</v>
      </c>
      <c r="H12" s="49">
        <v>300</v>
      </c>
      <c r="I12" s="49">
        <v>362.8</v>
      </c>
      <c r="J12" s="49">
        <v>34.7</v>
      </c>
      <c r="K12" s="49">
        <v>4.25</v>
      </c>
      <c r="L12" s="19"/>
      <c r="M12" s="19"/>
    </row>
  </sheetData>
  <sheetProtection/>
  <mergeCells count="2">
    <mergeCell ref="A1:K1"/>
    <mergeCell ref="A3:K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9"/>
  <sheetViews>
    <sheetView tabSelected="1" zoomScalePageLayoutView="0" workbookViewId="0" topLeftCell="A1">
      <selection activeCell="D19" sqref="D19"/>
    </sheetView>
  </sheetViews>
  <sheetFormatPr defaultColWidth="9.140625" defaultRowHeight="12.75"/>
  <cols>
    <col min="1" max="1" width="13.28125" style="52" customWidth="1"/>
    <col min="2" max="2" width="10.421875" style="52" customWidth="1"/>
    <col min="3" max="3" width="10.8515625" style="37" customWidth="1"/>
    <col min="4" max="4" width="2.140625" style="37" customWidth="1"/>
    <col min="5" max="5" width="9.140625" style="37" customWidth="1"/>
    <col min="6" max="6" width="10.00390625" style="37" customWidth="1"/>
    <col min="7" max="7" width="1.8515625" style="37" customWidth="1"/>
    <col min="8" max="8" width="10.00390625" style="37" customWidth="1"/>
    <col min="9" max="16384" width="9.140625" style="37" customWidth="1"/>
  </cols>
  <sheetData>
    <row r="1" spans="1:15" ht="56.25" customHeight="1">
      <c r="A1" s="211" t="s">
        <v>144</v>
      </c>
      <c r="B1" s="181"/>
      <c r="C1" s="181"/>
      <c r="D1" s="181"/>
      <c r="E1" s="181"/>
      <c r="F1" s="181"/>
      <c r="G1" s="181"/>
      <c r="H1" s="181"/>
      <c r="I1" s="181"/>
      <c r="J1" s="181"/>
      <c r="K1" s="181"/>
      <c r="L1" s="147"/>
      <c r="M1" s="147"/>
      <c r="N1" s="147"/>
      <c r="O1" s="147"/>
    </row>
    <row r="2" spans="1:8" ht="8.25" customHeight="1">
      <c r="A2" s="120"/>
      <c r="B2" s="121"/>
      <c r="C2" s="121"/>
      <c r="D2" s="121"/>
      <c r="E2" s="121"/>
      <c r="F2" s="121"/>
      <c r="G2" s="121"/>
      <c r="H2" s="121"/>
    </row>
    <row r="3" spans="1:11" ht="12.75" customHeight="1">
      <c r="A3" s="209" t="s">
        <v>147</v>
      </c>
      <c r="B3" s="194"/>
      <c r="C3" s="194"/>
      <c r="D3" s="194"/>
      <c r="E3" s="194"/>
      <c r="F3" s="194"/>
      <c r="G3" s="194"/>
      <c r="H3" s="194"/>
      <c r="I3" s="181"/>
      <c r="J3" s="181"/>
      <c r="K3" s="210"/>
    </row>
    <row r="4" spans="1:8" ht="12.75">
      <c r="A4" s="115"/>
      <c r="B4" s="3"/>
      <c r="C4" s="3"/>
      <c r="D4" s="3"/>
      <c r="E4" s="3"/>
      <c r="F4" s="3"/>
      <c r="G4" s="3"/>
      <c r="H4" s="3"/>
    </row>
    <row r="5" spans="1:8" s="118" customFormat="1" ht="59.25" customHeight="1">
      <c r="A5" s="116"/>
      <c r="B5" s="116"/>
      <c r="C5" s="126" t="s">
        <v>65</v>
      </c>
      <c r="D5" s="117"/>
      <c r="E5" s="207" t="s">
        <v>60</v>
      </c>
      <c r="F5" s="208"/>
      <c r="G5" s="117"/>
      <c r="H5" s="126" t="s">
        <v>66</v>
      </c>
    </row>
    <row r="6" spans="1:8" ht="51" customHeight="1">
      <c r="A6" s="123" t="s">
        <v>0</v>
      </c>
      <c r="B6" s="124" t="s">
        <v>61</v>
      </c>
      <c r="C6" s="119" t="s">
        <v>36</v>
      </c>
      <c r="D6" s="46"/>
      <c r="E6" s="119" t="s">
        <v>36</v>
      </c>
      <c r="F6" s="119" t="s">
        <v>35</v>
      </c>
      <c r="G6" s="119"/>
      <c r="H6" s="119" t="s">
        <v>9</v>
      </c>
    </row>
    <row r="7" spans="1:8" ht="12" customHeight="1">
      <c r="A7" s="107"/>
      <c r="B7" s="125"/>
      <c r="C7" s="93"/>
      <c r="D7" s="84"/>
      <c r="E7" s="93"/>
      <c r="F7" s="93"/>
      <c r="G7" s="93"/>
      <c r="H7" s="93"/>
    </row>
    <row r="8" spans="1:8" ht="12.75">
      <c r="A8" s="41">
        <v>40176</v>
      </c>
      <c r="B8" s="52" t="s">
        <v>62</v>
      </c>
      <c r="C8" s="19" t="s">
        <v>63</v>
      </c>
      <c r="D8" s="19"/>
      <c r="E8" s="19">
        <v>34.9</v>
      </c>
      <c r="F8" s="19">
        <v>21.89</v>
      </c>
      <c r="H8" s="43">
        <v>1.35</v>
      </c>
    </row>
    <row r="9" spans="1:8" ht="12.75">
      <c r="A9" s="47">
        <v>40268</v>
      </c>
      <c r="B9" s="97" t="s">
        <v>64</v>
      </c>
      <c r="C9" s="49">
        <v>17</v>
      </c>
      <c r="D9" s="49"/>
      <c r="E9" s="122">
        <v>20.2</v>
      </c>
      <c r="F9" s="49">
        <v>54.57</v>
      </c>
      <c r="G9" s="49"/>
      <c r="H9" s="97">
        <v>2.86</v>
      </c>
    </row>
  </sheetData>
  <sheetProtection/>
  <mergeCells count="3">
    <mergeCell ref="E5:F5"/>
    <mergeCell ref="A3:K3"/>
    <mergeCell ref="A1:K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96"/>
  <sheetViews>
    <sheetView zoomScalePageLayoutView="0" workbookViewId="0" topLeftCell="A61">
      <selection activeCell="P11" sqref="P11"/>
    </sheetView>
  </sheetViews>
  <sheetFormatPr defaultColWidth="9.140625" defaultRowHeight="12.75"/>
  <cols>
    <col min="1" max="1" width="9.140625" style="37" customWidth="1"/>
    <col min="2" max="2" width="3.57421875" style="37" customWidth="1"/>
    <col min="3" max="3" width="11.28125" style="37" customWidth="1"/>
    <col min="4" max="4" width="11.28125" style="89" customWidth="1"/>
    <col min="5" max="5" width="9.140625" style="40" customWidth="1"/>
    <col min="6" max="6" width="9.140625" style="98" customWidth="1"/>
    <col min="7" max="7" width="9.140625" style="37" customWidth="1"/>
    <col min="8" max="8" width="6.28125" style="98" customWidth="1"/>
    <col min="9" max="9" width="8.140625" style="37" customWidth="1"/>
    <col min="10" max="10" width="1.7109375" style="37" customWidth="1"/>
    <col min="11" max="11" width="9.57421875" style="37" customWidth="1"/>
    <col min="12" max="12" width="1.7109375" style="37" customWidth="1"/>
    <col min="13" max="13" width="8.00390625" style="37" customWidth="1"/>
    <col min="14" max="14" width="8.7109375" style="13" customWidth="1"/>
    <col min="15" max="15" width="1.7109375" style="13" customWidth="1"/>
    <col min="16" max="16" width="22.421875" style="37" customWidth="1"/>
    <col min="17" max="17" width="9.140625" style="98" customWidth="1"/>
    <col min="18" max="18" width="9.140625" style="37" customWidth="1"/>
    <col min="19" max="19" width="9.140625" style="98" customWidth="1"/>
    <col min="20" max="16384" width="9.140625" style="37" customWidth="1"/>
  </cols>
  <sheetData>
    <row r="1" spans="1:16" ht="32.25" customHeight="1">
      <c r="A1" s="196" t="s">
        <v>156</v>
      </c>
      <c r="B1" s="196"/>
      <c r="C1" s="196"/>
      <c r="D1" s="196"/>
      <c r="E1" s="196"/>
      <c r="F1" s="196"/>
      <c r="G1" s="196"/>
      <c r="H1" s="196"/>
      <c r="I1" s="196"/>
      <c r="J1" s="196"/>
      <c r="K1" s="196"/>
      <c r="L1" s="196"/>
      <c r="M1" s="196"/>
      <c r="N1" s="196"/>
      <c r="O1" s="206"/>
      <c r="P1" s="206"/>
    </row>
    <row r="3" spans="1:17" ht="28.5" customHeight="1">
      <c r="A3" s="182" t="s">
        <v>146</v>
      </c>
      <c r="B3" s="182"/>
      <c r="C3" s="183"/>
      <c r="D3" s="183"/>
      <c r="E3" s="183"/>
      <c r="F3" s="183"/>
      <c r="G3" s="183"/>
      <c r="H3" s="183"/>
      <c r="I3" s="183"/>
      <c r="J3" s="183"/>
      <c r="K3" s="183"/>
      <c r="L3" s="183"/>
      <c r="M3" s="183"/>
      <c r="N3" s="183"/>
      <c r="O3" s="30"/>
      <c r="P3" s="28"/>
      <c r="Q3" s="28"/>
    </row>
    <row r="4" spans="1:17" ht="28.5" customHeight="1" thickBot="1">
      <c r="A4" s="131"/>
      <c r="B4" s="131"/>
      <c r="C4" s="127"/>
      <c r="D4" s="127"/>
      <c r="E4" s="128"/>
      <c r="F4" s="127"/>
      <c r="G4" s="127"/>
      <c r="H4" s="127"/>
      <c r="I4" s="127"/>
      <c r="J4" s="127"/>
      <c r="K4" s="127"/>
      <c r="L4" s="127"/>
      <c r="M4" s="127"/>
      <c r="N4" s="127"/>
      <c r="O4" s="30"/>
      <c r="P4" s="28"/>
      <c r="Q4" s="28"/>
    </row>
    <row r="5" spans="3:15" ht="39" customHeight="1">
      <c r="C5" s="212" t="s">
        <v>67</v>
      </c>
      <c r="D5" s="212"/>
      <c r="E5" s="212"/>
      <c r="F5" s="212"/>
      <c r="G5" s="212"/>
      <c r="H5" s="212"/>
      <c r="I5" s="212"/>
      <c r="K5" s="143" t="s">
        <v>119</v>
      </c>
      <c r="M5" s="212" t="s">
        <v>68</v>
      </c>
      <c r="N5" s="212"/>
      <c r="O5" s="19"/>
    </row>
    <row r="6" spans="1:16" ht="51.75" thickBot="1">
      <c r="A6" s="72" t="s">
        <v>44</v>
      </c>
      <c r="B6" s="72"/>
      <c r="C6" s="103" t="s">
        <v>107</v>
      </c>
      <c r="D6" s="103" t="s">
        <v>6</v>
      </c>
      <c r="E6" s="145" t="s">
        <v>7</v>
      </c>
      <c r="F6" s="103" t="s">
        <v>117</v>
      </c>
      <c r="G6" s="103" t="s">
        <v>118</v>
      </c>
      <c r="H6" s="72" t="s">
        <v>5</v>
      </c>
      <c r="I6" s="72" t="s">
        <v>4</v>
      </c>
      <c r="J6" s="72"/>
      <c r="K6" s="103" t="s">
        <v>116</v>
      </c>
      <c r="L6" s="103"/>
      <c r="M6" s="102" t="s">
        <v>69</v>
      </c>
      <c r="N6" s="103" t="s">
        <v>36</v>
      </c>
      <c r="O6" s="103"/>
      <c r="P6" s="169" t="s">
        <v>70</v>
      </c>
    </row>
    <row r="7" spans="14:15" ht="12.75">
      <c r="N7" s="19"/>
      <c r="O7" s="19"/>
    </row>
    <row r="8" spans="1:19" s="13" customFormat="1" ht="12.75">
      <c r="A8" s="132">
        <v>0.4100925925925926</v>
      </c>
      <c r="B8" s="132"/>
      <c r="C8" s="13">
        <v>12.22</v>
      </c>
      <c r="D8" s="133">
        <v>24221.3</v>
      </c>
      <c r="E8" s="16"/>
      <c r="F8" s="52">
        <v>0.35</v>
      </c>
      <c r="G8" s="13">
        <v>4.975</v>
      </c>
      <c r="H8" s="52">
        <v>6.75</v>
      </c>
      <c r="I8" s="13">
        <v>7.65</v>
      </c>
      <c r="K8" s="44" t="s">
        <v>14</v>
      </c>
      <c r="M8" s="44" t="s">
        <v>14</v>
      </c>
      <c r="N8" s="44" t="s">
        <v>14</v>
      </c>
      <c r="O8" s="19"/>
      <c r="Q8" s="52"/>
      <c r="R8" s="69"/>
      <c r="S8" s="52"/>
    </row>
    <row r="9" spans="1:19" s="13" customFormat="1" ht="12.75">
      <c r="A9" s="132">
        <v>0.41129629629629627</v>
      </c>
      <c r="B9" s="132"/>
      <c r="C9" s="13">
        <v>12.13</v>
      </c>
      <c r="D9" s="133">
        <v>22530.4</v>
      </c>
      <c r="E9" s="16">
        <v>14.7</v>
      </c>
      <c r="F9" s="52">
        <v>0.35</v>
      </c>
      <c r="G9" s="13">
        <v>4.912</v>
      </c>
      <c r="H9" s="52">
        <v>6.78</v>
      </c>
      <c r="I9" s="13">
        <v>7.56</v>
      </c>
      <c r="K9" s="44" t="s">
        <v>14</v>
      </c>
      <c r="M9" s="44" t="s">
        <v>14</v>
      </c>
      <c r="N9" s="44" t="s">
        <v>14</v>
      </c>
      <c r="O9" s="19"/>
      <c r="Q9" s="52"/>
      <c r="R9" s="69"/>
      <c r="S9" s="52"/>
    </row>
    <row r="10" spans="1:19" s="13" customFormat="1" ht="12.75">
      <c r="A10" s="132">
        <v>0.41268518518518515</v>
      </c>
      <c r="B10" s="132"/>
      <c r="C10" s="13">
        <v>11.99</v>
      </c>
      <c r="D10" s="133">
        <v>20173.7</v>
      </c>
      <c r="E10" s="16">
        <v>13.6</v>
      </c>
      <c r="F10" s="52">
        <v>0.35</v>
      </c>
      <c r="G10" s="13">
        <v>4.83</v>
      </c>
      <c r="H10" s="52">
        <v>6.82</v>
      </c>
      <c r="I10" s="13">
        <v>7.64</v>
      </c>
      <c r="K10" s="44" t="s">
        <v>14</v>
      </c>
      <c r="M10" s="44" t="s">
        <v>14</v>
      </c>
      <c r="N10" s="44" t="s">
        <v>14</v>
      </c>
      <c r="O10" s="19"/>
      <c r="Q10" s="52"/>
      <c r="R10" s="69"/>
      <c r="S10" s="52"/>
    </row>
    <row r="11" spans="1:19" s="13" customFormat="1" ht="12.75">
      <c r="A11" s="132">
        <v>0.41427083333333337</v>
      </c>
      <c r="B11" s="132"/>
      <c r="C11" s="13">
        <v>11.97</v>
      </c>
      <c r="D11" s="133">
        <v>19013.3</v>
      </c>
      <c r="E11" s="16">
        <v>12.1</v>
      </c>
      <c r="F11" s="52">
        <v>0.35</v>
      </c>
      <c r="G11" s="13">
        <v>4.72</v>
      </c>
      <c r="H11" s="52">
        <v>6.85</v>
      </c>
      <c r="I11" s="13">
        <v>7.79</v>
      </c>
      <c r="K11" s="44" t="s">
        <v>14</v>
      </c>
      <c r="M11" s="44" t="s">
        <v>14</v>
      </c>
      <c r="N11" s="44" t="s">
        <v>14</v>
      </c>
      <c r="O11" s="19"/>
      <c r="Q11" s="52"/>
      <c r="R11" s="69"/>
      <c r="S11" s="52"/>
    </row>
    <row r="12" spans="1:19" s="13" customFormat="1" ht="12.75">
      <c r="A12" s="132">
        <v>0.415462962962963</v>
      </c>
      <c r="B12" s="132"/>
      <c r="C12" s="13">
        <v>11.92</v>
      </c>
      <c r="D12" s="133">
        <v>18530.1</v>
      </c>
      <c r="E12" s="16">
        <v>11.3</v>
      </c>
      <c r="F12" s="52">
        <v>0.35</v>
      </c>
      <c r="G12" s="13">
        <v>4.64</v>
      </c>
      <c r="H12" s="52">
        <v>6.86</v>
      </c>
      <c r="I12" s="13">
        <v>7.74</v>
      </c>
      <c r="K12" s="44" t="s">
        <v>14</v>
      </c>
      <c r="M12" s="44" t="s">
        <v>14</v>
      </c>
      <c r="N12" s="44" t="s">
        <v>14</v>
      </c>
      <c r="O12" s="19"/>
      <c r="Q12" s="52"/>
      <c r="R12" s="69"/>
      <c r="S12" s="52"/>
    </row>
    <row r="13" spans="1:19" s="13" customFormat="1" ht="12.75">
      <c r="A13" s="132">
        <v>0.4239814814814815</v>
      </c>
      <c r="B13" s="132"/>
      <c r="C13" s="13">
        <v>11.47</v>
      </c>
      <c r="D13" s="133">
        <v>14306.5</v>
      </c>
      <c r="E13" s="16">
        <v>11</v>
      </c>
      <c r="F13" s="52">
        <v>0.35</v>
      </c>
      <c r="G13" s="13">
        <v>3.988</v>
      </c>
      <c r="H13" s="52">
        <v>6.95</v>
      </c>
      <c r="I13" s="13">
        <v>8.04</v>
      </c>
      <c r="K13" s="44" t="s">
        <v>14</v>
      </c>
      <c r="M13" s="44" t="s">
        <v>14</v>
      </c>
      <c r="N13" s="44" t="s">
        <v>14</v>
      </c>
      <c r="O13" s="19"/>
      <c r="Q13" s="52"/>
      <c r="R13" s="69"/>
      <c r="S13" s="52"/>
    </row>
    <row r="14" spans="1:19" s="13" customFormat="1" ht="12.75">
      <c r="A14" s="132">
        <v>0.425</v>
      </c>
      <c r="B14" s="132"/>
      <c r="C14" s="13">
        <v>11.56</v>
      </c>
      <c r="D14" s="133">
        <v>14143.4</v>
      </c>
      <c r="E14" s="16">
        <v>8.3</v>
      </c>
      <c r="F14" s="52">
        <v>0.35</v>
      </c>
      <c r="G14" s="13">
        <v>3.91</v>
      </c>
      <c r="H14" s="52">
        <v>6.96</v>
      </c>
      <c r="I14" s="13">
        <v>7.96</v>
      </c>
      <c r="K14" s="44" t="s">
        <v>14</v>
      </c>
      <c r="M14" s="44" t="s">
        <v>14</v>
      </c>
      <c r="N14" s="44" t="s">
        <v>14</v>
      </c>
      <c r="O14" s="19"/>
      <c r="Q14" s="52"/>
      <c r="R14" s="69"/>
      <c r="S14" s="52"/>
    </row>
    <row r="15" spans="1:19" s="13" customFormat="1" ht="12.75">
      <c r="A15" s="132">
        <v>0.4263888888888889</v>
      </c>
      <c r="B15" s="132"/>
      <c r="C15" s="13">
        <v>11.56</v>
      </c>
      <c r="D15" s="133">
        <v>13878.7</v>
      </c>
      <c r="E15" s="16">
        <v>8.2</v>
      </c>
      <c r="F15" s="52">
        <v>0.35</v>
      </c>
      <c r="G15" s="13">
        <v>3.822</v>
      </c>
      <c r="H15" s="52">
        <v>6.96</v>
      </c>
      <c r="I15" s="13">
        <v>8</v>
      </c>
      <c r="K15" s="44" t="s">
        <v>14</v>
      </c>
      <c r="M15" s="44" t="s">
        <v>14</v>
      </c>
      <c r="N15" s="44" t="s">
        <v>14</v>
      </c>
      <c r="O15" s="19"/>
      <c r="Q15" s="52"/>
      <c r="R15" s="69"/>
      <c r="S15" s="52"/>
    </row>
    <row r="16" spans="1:19" s="13" customFormat="1" ht="12.75">
      <c r="A16" s="134">
        <v>0.4277777777777778</v>
      </c>
      <c r="B16" s="134"/>
      <c r="C16" s="104">
        <v>11.59</v>
      </c>
      <c r="D16" s="135">
        <v>13714.6</v>
      </c>
      <c r="E16" s="16">
        <v>8.1</v>
      </c>
      <c r="F16" s="52">
        <v>0.35</v>
      </c>
      <c r="G16" s="104">
        <v>3.719</v>
      </c>
      <c r="H16" s="136">
        <v>6.96</v>
      </c>
      <c r="I16" s="104">
        <v>8.01</v>
      </c>
      <c r="J16" s="104"/>
      <c r="K16" s="44" t="s">
        <v>14</v>
      </c>
      <c r="M16" s="104" t="s">
        <v>71</v>
      </c>
      <c r="N16" s="19">
        <v>75.4</v>
      </c>
      <c r="O16" s="19"/>
      <c r="Q16" s="52"/>
      <c r="R16" s="137"/>
      <c r="S16" s="138"/>
    </row>
    <row r="17" spans="1:19" s="13" customFormat="1" ht="12.75">
      <c r="A17" s="132">
        <v>0.4291666666666667</v>
      </c>
      <c r="B17" s="132"/>
      <c r="C17" s="13">
        <v>11.62</v>
      </c>
      <c r="D17" s="133">
        <v>13564.3</v>
      </c>
      <c r="E17" s="16">
        <v>8</v>
      </c>
      <c r="F17" s="52">
        <v>0.35</v>
      </c>
      <c r="G17" s="13">
        <v>3.634</v>
      </c>
      <c r="H17" s="52">
        <v>6.97</v>
      </c>
      <c r="I17" s="13">
        <v>7.99</v>
      </c>
      <c r="K17" s="44" t="s">
        <v>14</v>
      </c>
      <c r="M17" s="44" t="s">
        <v>14</v>
      </c>
      <c r="N17" s="44" t="s">
        <v>14</v>
      </c>
      <c r="O17" s="19"/>
      <c r="Q17" s="52"/>
      <c r="R17" s="69"/>
      <c r="S17" s="52"/>
    </row>
    <row r="18" spans="1:19" s="13" customFormat="1" ht="12.75">
      <c r="A18" s="132">
        <v>0.43092592592592593</v>
      </c>
      <c r="B18" s="132"/>
      <c r="C18" s="13">
        <v>11.65</v>
      </c>
      <c r="D18" s="133">
        <v>13404.7</v>
      </c>
      <c r="E18" s="16">
        <v>7.9</v>
      </c>
      <c r="F18" s="52">
        <v>0.35</v>
      </c>
      <c r="G18" s="13">
        <v>3.504</v>
      </c>
      <c r="H18" s="52">
        <v>6.97</v>
      </c>
      <c r="I18" s="13">
        <v>8.03</v>
      </c>
      <c r="K18" s="44" t="s">
        <v>14</v>
      </c>
      <c r="M18" s="44" t="s">
        <v>14</v>
      </c>
      <c r="N18" s="44" t="s">
        <v>14</v>
      </c>
      <c r="O18" s="19"/>
      <c r="Q18" s="52"/>
      <c r="R18" s="69"/>
      <c r="S18" s="52"/>
    </row>
    <row r="19" spans="1:19" s="13" customFormat="1" ht="25.5">
      <c r="A19" s="132">
        <v>0.43125</v>
      </c>
      <c r="B19" s="132"/>
      <c r="C19" s="44" t="s">
        <v>14</v>
      </c>
      <c r="D19" s="139" t="s">
        <v>101</v>
      </c>
      <c r="E19" s="55">
        <v>7.8</v>
      </c>
      <c r="F19" s="44" t="s">
        <v>14</v>
      </c>
      <c r="G19" s="44" t="s">
        <v>14</v>
      </c>
      <c r="H19" s="44" t="s">
        <v>14</v>
      </c>
      <c r="I19" s="44" t="s">
        <v>14</v>
      </c>
      <c r="K19" s="13">
        <v>0.624</v>
      </c>
      <c r="M19" s="44" t="s">
        <v>14</v>
      </c>
      <c r="N19" s="44" t="s">
        <v>14</v>
      </c>
      <c r="O19" s="19"/>
      <c r="Q19" s="52"/>
      <c r="R19" s="69"/>
      <c r="S19" s="52"/>
    </row>
    <row r="20" spans="1:19" s="13" customFormat="1" ht="25.5">
      <c r="A20" s="132">
        <v>0.43472222222222223</v>
      </c>
      <c r="B20" s="132"/>
      <c r="C20" s="44" t="s">
        <v>14</v>
      </c>
      <c r="D20" s="139" t="s">
        <v>101</v>
      </c>
      <c r="E20" s="44" t="s">
        <v>14</v>
      </c>
      <c r="F20" s="44" t="s">
        <v>14</v>
      </c>
      <c r="G20" s="44" t="s">
        <v>14</v>
      </c>
      <c r="H20" s="44" t="s">
        <v>14</v>
      </c>
      <c r="I20" s="44" t="s">
        <v>14</v>
      </c>
      <c r="K20" s="13">
        <v>0.514</v>
      </c>
      <c r="M20" s="44" t="s">
        <v>14</v>
      </c>
      <c r="N20" s="44" t="s">
        <v>14</v>
      </c>
      <c r="O20" s="19"/>
      <c r="Q20" s="52"/>
      <c r="R20" s="69"/>
      <c r="S20" s="52"/>
    </row>
    <row r="21" spans="1:19" s="13" customFormat="1" ht="25.5">
      <c r="A21" s="132">
        <v>0.44305555555555554</v>
      </c>
      <c r="B21" s="132"/>
      <c r="C21" s="44" t="s">
        <v>14</v>
      </c>
      <c r="D21" s="139" t="s">
        <v>101</v>
      </c>
      <c r="E21" s="44" t="s">
        <v>14</v>
      </c>
      <c r="F21" s="44" t="s">
        <v>14</v>
      </c>
      <c r="G21" s="44" t="s">
        <v>14</v>
      </c>
      <c r="H21" s="44" t="s">
        <v>14</v>
      </c>
      <c r="I21" s="44" t="s">
        <v>14</v>
      </c>
      <c r="K21" s="13">
        <v>0.569</v>
      </c>
      <c r="M21" s="44" t="s">
        <v>14</v>
      </c>
      <c r="N21" s="44" t="s">
        <v>14</v>
      </c>
      <c r="O21" s="19"/>
      <c r="Q21" s="52"/>
      <c r="R21" s="69"/>
      <c r="S21" s="52"/>
    </row>
    <row r="22" spans="1:19" s="13" customFormat="1" ht="12.75">
      <c r="A22" s="132">
        <v>0.4611921296296296</v>
      </c>
      <c r="B22" s="132"/>
      <c r="C22" s="13">
        <v>11.91</v>
      </c>
      <c r="D22" s="133">
        <v>11471.1</v>
      </c>
      <c r="E22" s="52"/>
      <c r="F22" s="52">
        <v>0.35</v>
      </c>
      <c r="G22" s="13">
        <v>1.491</v>
      </c>
      <c r="H22" s="52">
        <v>7</v>
      </c>
      <c r="I22" s="13">
        <v>7.99</v>
      </c>
      <c r="K22" s="44" t="s">
        <v>14</v>
      </c>
      <c r="M22" s="44" t="s">
        <v>14</v>
      </c>
      <c r="N22" s="44" t="s">
        <v>14</v>
      </c>
      <c r="O22" s="19"/>
      <c r="Q22" s="52"/>
      <c r="R22" s="69"/>
      <c r="S22" s="52"/>
    </row>
    <row r="23" spans="1:19" s="13" customFormat="1" ht="12.75">
      <c r="A23" s="132">
        <v>0.4625</v>
      </c>
      <c r="B23" s="132"/>
      <c r="C23" s="13">
        <v>11.92</v>
      </c>
      <c r="D23" s="133">
        <v>11343.4</v>
      </c>
      <c r="E23" s="16">
        <v>6.6</v>
      </c>
      <c r="F23" s="52">
        <v>0.35</v>
      </c>
      <c r="G23" s="13">
        <v>1.393</v>
      </c>
      <c r="H23" s="52">
        <v>7</v>
      </c>
      <c r="I23" s="13">
        <v>7.94</v>
      </c>
      <c r="K23" s="13">
        <v>0.514</v>
      </c>
      <c r="M23" s="44" t="s">
        <v>14</v>
      </c>
      <c r="N23" s="44" t="s">
        <v>14</v>
      </c>
      <c r="O23" s="19"/>
      <c r="Q23" s="52"/>
      <c r="R23" s="69"/>
      <c r="S23" s="52"/>
    </row>
    <row r="24" spans="1:19" s="13" customFormat="1" ht="12.75">
      <c r="A24" s="132">
        <v>0.46388888888888885</v>
      </c>
      <c r="B24" s="132"/>
      <c r="C24" s="13">
        <v>11.91</v>
      </c>
      <c r="D24" s="133">
        <v>11243.5</v>
      </c>
      <c r="E24" s="16">
        <v>6.5</v>
      </c>
      <c r="F24" s="52">
        <v>0.35</v>
      </c>
      <c r="G24" s="13">
        <v>1.302</v>
      </c>
      <c r="H24" s="52">
        <v>7</v>
      </c>
      <c r="I24" s="13">
        <v>7.93</v>
      </c>
      <c r="K24" s="44" t="s">
        <v>14</v>
      </c>
      <c r="M24" s="44" t="s">
        <v>14</v>
      </c>
      <c r="N24" s="44" t="s">
        <v>14</v>
      </c>
      <c r="O24" s="19"/>
      <c r="Q24" s="52"/>
      <c r="R24" s="69"/>
      <c r="S24" s="52"/>
    </row>
    <row r="25" spans="1:19" s="13" customFormat="1" ht="12.75">
      <c r="A25" s="132">
        <v>0.46527777777777773</v>
      </c>
      <c r="B25" s="132"/>
      <c r="C25" s="13">
        <v>11.92</v>
      </c>
      <c r="D25" s="133">
        <v>11116.5</v>
      </c>
      <c r="E25" s="16">
        <v>6.4</v>
      </c>
      <c r="F25" s="52">
        <v>0.35</v>
      </c>
      <c r="G25" s="13">
        <v>1.211</v>
      </c>
      <c r="H25" s="52">
        <v>7</v>
      </c>
      <c r="I25" s="13">
        <v>7.93</v>
      </c>
      <c r="K25" s="44" t="s">
        <v>14</v>
      </c>
      <c r="M25" s="44" t="s">
        <v>14</v>
      </c>
      <c r="N25" s="44" t="s">
        <v>14</v>
      </c>
      <c r="O25" s="19"/>
      <c r="Q25" s="52"/>
      <c r="R25" s="69"/>
      <c r="S25" s="52"/>
    </row>
    <row r="26" spans="1:19" s="13" customFormat="1" ht="12.75">
      <c r="A26" s="132">
        <v>0.4666666666666666</v>
      </c>
      <c r="B26" s="132"/>
      <c r="C26" s="13">
        <v>11.94</v>
      </c>
      <c r="D26" s="133">
        <v>10988</v>
      </c>
      <c r="E26" s="16">
        <v>6.3</v>
      </c>
      <c r="F26" s="52">
        <v>0.35</v>
      </c>
      <c r="G26" s="13">
        <v>1.11</v>
      </c>
      <c r="H26" s="52">
        <v>7</v>
      </c>
      <c r="I26" s="13">
        <v>7.91</v>
      </c>
      <c r="K26" s="44" t="s">
        <v>14</v>
      </c>
      <c r="M26" s="44" t="s">
        <v>14</v>
      </c>
      <c r="N26" s="44" t="s">
        <v>14</v>
      </c>
      <c r="O26" s="19"/>
      <c r="Q26" s="52"/>
      <c r="R26" s="69"/>
      <c r="S26" s="52"/>
    </row>
    <row r="27" spans="1:19" s="13" customFormat="1" ht="12.75">
      <c r="A27" s="132">
        <v>0.4681365740740741</v>
      </c>
      <c r="B27" s="132"/>
      <c r="C27" s="13">
        <v>11.97</v>
      </c>
      <c r="D27" s="133">
        <v>10778.6</v>
      </c>
      <c r="E27" s="16">
        <v>6.3</v>
      </c>
      <c r="F27" s="52">
        <v>0.35</v>
      </c>
      <c r="G27" s="13">
        <v>1.022</v>
      </c>
      <c r="H27" s="52">
        <v>7.01</v>
      </c>
      <c r="I27" s="13">
        <v>7.95</v>
      </c>
      <c r="K27" s="44" t="s">
        <v>14</v>
      </c>
      <c r="M27" s="44" t="s">
        <v>14</v>
      </c>
      <c r="N27" s="44" t="s">
        <v>14</v>
      </c>
      <c r="O27" s="19"/>
      <c r="Q27" s="52"/>
      <c r="R27" s="69"/>
      <c r="S27" s="52"/>
    </row>
    <row r="28" spans="1:19" s="13" customFormat="1" ht="12.75">
      <c r="A28" s="132">
        <v>0.4694444444444445</v>
      </c>
      <c r="B28" s="132"/>
      <c r="C28" s="13">
        <v>11.98</v>
      </c>
      <c r="D28" s="133">
        <v>10685.9</v>
      </c>
      <c r="E28" s="16">
        <v>6.1</v>
      </c>
      <c r="F28" s="52">
        <v>0.35</v>
      </c>
      <c r="G28" s="13">
        <v>0.932</v>
      </c>
      <c r="H28" s="52">
        <v>7.01</v>
      </c>
      <c r="I28" s="13">
        <v>7.92</v>
      </c>
      <c r="K28" s="44" t="s">
        <v>14</v>
      </c>
      <c r="M28" s="44" t="s">
        <v>14</v>
      </c>
      <c r="N28" s="44" t="s">
        <v>14</v>
      </c>
      <c r="O28" s="19"/>
      <c r="Q28" s="52"/>
      <c r="R28" s="69"/>
      <c r="S28" s="52"/>
    </row>
    <row r="29" spans="1:19" s="13" customFormat="1" ht="12.75">
      <c r="A29" s="132">
        <v>0.47222222222222227</v>
      </c>
      <c r="B29" s="132"/>
      <c r="C29" s="13">
        <v>12</v>
      </c>
      <c r="D29" s="133">
        <v>10541.6</v>
      </c>
      <c r="E29" s="16">
        <v>6.1</v>
      </c>
      <c r="F29" s="52">
        <v>0.35</v>
      </c>
      <c r="G29" s="13">
        <v>0.796</v>
      </c>
      <c r="H29" s="52">
        <v>7.01</v>
      </c>
      <c r="I29" s="13">
        <v>7.93</v>
      </c>
      <c r="K29" s="44" t="s">
        <v>14</v>
      </c>
      <c r="M29" s="44" t="s">
        <v>14</v>
      </c>
      <c r="N29" s="44" t="s">
        <v>14</v>
      </c>
      <c r="O29" s="19"/>
      <c r="Q29" s="52"/>
      <c r="R29" s="69"/>
      <c r="S29" s="52"/>
    </row>
    <row r="30" spans="1:19" s="13" customFormat="1" ht="12.75">
      <c r="A30" s="132">
        <v>0.47361111111111115</v>
      </c>
      <c r="B30" s="132"/>
      <c r="C30" s="13">
        <v>12</v>
      </c>
      <c r="D30" s="133">
        <v>10504.4</v>
      </c>
      <c r="E30" s="16">
        <v>6</v>
      </c>
      <c r="F30" s="52">
        <v>0.35</v>
      </c>
      <c r="G30" s="13">
        <v>0.74</v>
      </c>
      <c r="H30" s="52">
        <v>7</v>
      </c>
      <c r="I30" s="13">
        <v>7.93</v>
      </c>
      <c r="K30" s="44" t="s">
        <v>14</v>
      </c>
      <c r="M30" s="44" t="s">
        <v>14</v>
      </c>
      <c r="N30" s="44" t="s">
        <v>14</v>
      </c>
      <c r="O30" s="19"/>
      <c r="Q30" s="52"/>
      <c r="R30" s="69"/>
      <c r="S30" s="52"/>
    </row>
    <row r="31" spans="1:19" s="13" customFormat="1" ht="12.75">
      <c r="A31" s="132">
        <v>0.47502314814814817</v>
      </c>
      <c r="B31" s="132"/>
      <c r="C31" s="13">
        <v>12.01</v>
      </c>
      <c r="D31" s="133">
        <v>10521.7</v>
      </c>
      <c r="E31" s="16">
        <v>6</v>
      </c>
      <c r="F31" s="52">
        <v>0.35</v>
      </c>
      <c r="G31" s="13">
        <v>0.675</v>
      </c>
      <c r="H31" s="52">
        <v>7</v>
      </c>
      <c r="I31" s="13">
        <v>7.95</v>
      </c>
      <c r="K31" s="44" t="s">
        <v>14</v>
      </c>
      <c r="M31" s="44" t="s">
        <v>14</v>
      </c>
      <c r="N31" s="44" t="s">
        <v>14</v>
      </c>
      <c r="O31" s="19"/>
      <c r="Q31" s="52"/>
      <c r="R31" s="69"/>
      <c r="S31" s="52"/>
    </row>
    <row r="32" spans="1:19" s="13" customFormat="1" ht="12.75">
      <c r="A32" s="132">
        <v>0.4763888888888889</v>
      </c>
      <c r="B32" s="132"/>
      <c r="C32" s="13">
        <v>12.01</v>
      </c>
      <c r="D32" s="133">
        <v>10565.2</v>
      </c>
      <c r="E32" s="16">
        <v>6</v>
      </c>
      <c r="F32" s="52">
        <v>0.35</v>
      </c>
      <c r="G32" s="13">
        <v>0.602</v>
      </c>
      <c r="H32" s="52">
        <v>7</v>
      </c>
      <c r="I32" s="13">
        <v>7.93</v>
      </c>
      <c r="K32" s="44" t="s">
        <v>14</v>
      </c>
      <c r="M32" s="44" t="s">
        <v>14</v>
      </c>
      <c r="N32" s="44" t="s">
        <v>14</v>
      </c>
      <c r="O32" s="19"/>
      <c r="Q32" s="52"/>
      <c r="R32" s="69"/>
      <c r="S32" s="52"/>
    </row>
    <row r="33" spans="1:19" s="13" customFormat="1" ht="12.75">
      <c r="A33" s="132">
        <v>0.4777777777777778</v>
      </c>
      <c r="B33" s="132"/>
      <c r="C33" s="13">
        <v>12.01</v>
      </c>
      <c r="D33" s="133">
        <v>10650.9</v>
      </c>
      <c r="E33" s="16">
        <v>6</v>
      </c>
      <c r="F33" s="52">
        <v>0.35</v>
      </c>
      <c r="G33" s="13">
        <v>0.534</v>
      </c>
      <c r="H33" s="52">
        <v>7</v>
      </c>
      <c r="I33" s="13">
        <v>7.92</v>
      </c>
      <c r="K33" s="44" t="s">
        <v>14</v>
      </c>
      <c r="M33" s="44" t="s">
        <v>14</v>
      </c>
      <c r="N33" s="44" t="s">
        <v>14</v>
      </c>
      <c r="O33" s="19"/>
      <c r="Q33" s="52"/>
      <c r="R33" s="69"/>
      <c r="S33" s="52"/>
    </row>
    <row r="34" spans="1:19" s="13" customFormat="1" ht="12.75">
      <c r="A34" s="134">
        <v>0.4791666666666667</v>
      </c>
      <c r="B34" s="134"/>
      <c r="C34" s="104">
        <v>12.04</v>
      </c>
      <c r="D34" s="135">
        <v>10641.3</v>
      </c>
      <c r="E34" s="16">
        <v>6.1</v>
      </c>
      <c r="F34" s="52">
        <v>0.35</v>
      </c>
      <c r="G34" s="104">
        <v>0.473</v>
      </c>
      <c r="H34" s="136">
        <v>7</v>
      </c>
      <c r="I34" s="104">
        <v>7.94</v>
      </c>
      <c r="J34" s="104"/>
      <c r="K34" s="44" t="s">
        <v>14</v>
      </c>
      <c r="M34" s="104" t="s">
        <v>73</v>
      </c>
      <c r="N34" s="19">
        <v>49.7</v>
      </c>
      <c r="O34" s="19"/>
      <c r="Q34" s="52"/>
      <c r="R34" s="137"/>
      <c r="S34" s="138"/>
    </row>
    <row r="35" spans="1:19" s="13" customFormat="1" ht="12.75">
      <c r="A35" s="132">
        <v>0.48055555555555557</v>
      </c>
      <c r="B35" s="132"/>
      <c r="C35" s="13">
        <v>12.03</v>
      </c>
      <c r="D35" s="133">
        <v>10664.7</v>
      </c>
      <c r="E35" s="16">
        <v>6.1</v>
      </c>
      <c r="F35" s="52">
        <v>0.35</v>
      </c>
      <c r="G35" s="13">
        <v>0.402</v>
      </c>
      <c r="H35" s="52">
        <v>7</v>
      </c>
      <c r="I35" s="13">
        <v>7.93</v>
      </c>
      <c r="K35" s="44" t="s">
        <v>14</v>
      </c>
      <c r="M35" s="44" t="s">
        <v>14</v>
      </c>
      <c r="N35" s="44" t="s">
        <v>14</v>
      </c>
      <c r="O35" s="19"/>
      <c r="Q35" s="52"/>
      <c r="R35" s="69"/>
      <c r="S35" s="52"/>
    </row>
    <row r="36" spans="1:19" s="13" customFormat="1" ht="12.75">
      <c r="A36" s="132">
        <v>0.4820601851851852</v>
      </c>
      <c r="B36" s="132"/>
      <c r="C36" s="13">
        <v>12.04</v>
      </c>
      <c r="D36" s="133">
        <v>10696.6</v>
      </c>
      <c r="E36" s="16">
        <v>6.1</v>
      </c>
      <c r="F36" s="52">
        <v>0.35</v>
      </c>
      <c r="G36" s="13">
        <v>0.337</v>
      </c>
      <c r="H36" s="52">
        <v>7</v>
      </c>
      <c r="I36" s="13">
        <v>7.94</v>
      </c>
      <c r="K36" s="44" t="s">
        <v>14</v>
      </c>
      <c r="M36" s="44" t="s">
        <v>14</v>
      </c>
      <c r="N36" s="44" t="s">
        <v>14</v>
      </c>
      <c r="O36" s="19"/>
      <c r="Q36" s="52"/>
      <c r="R36" s="69"/>
      <c r="S36" s="52"/>
    </row>
    <row r="37" spans="1:19" s="13" customFormat="1" ht="12.75">
      <c r="A37" s="132">
        <v>0.48333333333333334</v>
      </c>
      <c r="B37" s="132"/>
      <c r="C37" s="13">
        <v>12.07</v>
      </c>
      <c r="D37" s="133">
        <v>10706</v>
      </c>
      <c r="E37" s="16">
        <v>6.1</v>
      </c>
      <c r="F37" s="52">
        <v>0.35</v>
      </c>
      <c r="G37" s="13">
        <v>0.268</v>
      </c>
      <c r="H37" s="52">
        <v>7.01</v>
      </c>
      <c r="I37" s="13">
        <v>7.93</v>
      </c>
      <c r="K37" s="44" t="s">
        <v>14</v>
      </c>
      <c r="M37" s="44" t="s">
        <v>14</v>
      </c>
      <c r="N37" s="44" t="s">
        <v>14</v>
      </c>
      <c r="O37" s="19"/>
      <c r="Q37" s="52"/>
      <c r="R37" s="69"/>
      <c r="S37" s="52"/>
    </row>
    <row r="38" spans="1:19" s="13" customFormat="1" ht="25.5">
      <c r="A38" s="132">
        <v>0.4840277777777778</v>
      </c>
      <c r="B38" s="132"/>
      <c r="C38" s="44" t="s">
        <v>14</v>
      </c>
      <c r="D38" s="139" t="s">
        <v>101</v>
      </c>
      <c r="E38" s="55">
        <v>6.1</v>
      </c>
      <c r="F38" s="44" t="s">
        <v>14</v>
      </c>
      <c r="G38" s="44" t="s">
        <v>14</v>
      </c>
      <c r="H38" s="44" t="s">
        <v>14</v>
      </c>
      <c r="I38" s="44" t="s">
        <v>14</v>
      </c>
      <c r="K38" s="13">
        <v>0.489</v>
      </c>
      <c r="M38" s="44" t="s">
        <v>14</v>
      </c>
      <c r="N38" s="44" t="s">
        <v>14</v>
      </c>
      <c r="O38" s="19"/>
      <c r="Q38" s="52"/>
      <c r="R38" s="69"/>
      <c r="S38" s="52"/>
    </row>
    <row r="39" spans="1:19" s="13" customFormat="1" ht="12.75">
      <c r="A39" s="132">
        <v>0.4847222222222222</v>
      </c>
      <c r="B39" s="132"/>
      <c r="C39" s="13">
        <v>12.09</v>
      </c>
      <c r="D39" s="133">
        <v>10708.8</v>
      </c>
      <c r="E39" s="52"/>
      <c r="F39" s="52">
        <v>0.35</v>
      </c>
      <c r="G39" s="13">
        <v>0.204</v>
      </c>
      <c r="H39" s="52">
        <v>7.01</v>
      </c>
      <c r="I39" s="13">
        <v>7.92</v>
      </c>
      <c r="K39" s="44" t="s">
        <v>14</v>
      </c>
      <c r="M39" s="44" t="s">
        <v>14</v>
      </c>
      <c r="N39" s="44" t="s">
        <v>14</v>
      </c>
      <c r="O39" s="19"/>
      <c r="Q39" s="52"/>
      <c r="R39" s="69"/>
      <c r="S39" s="52"/>
    </row>
    <row r="40" spans="1:19" s="13" customFormat="1" ht="12.75">
      <c r="A40" s="132">
        <v>0.4861111111111111</v>
      </c>
      <c r="B40" s="132"/>
      <c r="C40" s="13">
        <v>12.09</v>
      </c>
      <c r="D40" s="133">
        <v>10667.9</v>
      </c>
      <c r="E40" s="16">
        <v>6.1</v>
      </c>
      <c r="F40" s="52">
        <v>0.35</v>
      </c>
      <c r="G40" s="13">
        <v>0.131</v>
      </c>
      <c r="H40" s="52">
        <v>7.01</v>
      </c>
      <c r="I40" s="13">
        <v>7.93</v>
      </c>
      <c r="K40" s="44" t="s">
        <v>14</v>
      </c>
      <c r="M40" s="44" t="s">
        <v>14</v>
      </c>
      <c r="N40" s="44" t="s">
        <v>14</v>
      </c>
      <c r="O40" s="19"/>
      <c r="Q40" s="52"/>
      <c r="R40" s="69"/>
      <c r="S40" s="52"/>
    </row>
    <row r="41" spans="1:19" s="13" customFormat="1" ht="12.75">
      <c r="A41" s="132">
        <v>0.4875</v>
      </c>
      <c r="B41" s="132"/>
      <c r="C41" s="13">
        <v>12.09</v>
      </c>
      <c r="D41" s="133">
        <v>10670.2</v>
      </c>
      <c r="E41" s="16">
        <v>6.1</v>
      </c>
      <c r="F41" s="52">
        <v>0.35</v>
      </c>
      <c r="G41" s="13">
        <v>0.064</v>
      </c>
      <c r="H41" s="52">
        <v>7.01</v>
      </c>
      <c r="I41" s="13">
        <v>7.91</v>
      </c>
      <c r="K41" s="44" t="s">
        <v>14</v>
      </c>
      <c r="M41" s="44" t="s">
        <v>14</v>
      </c>
      <c r="N41" s="44" t="s">
        <v>14</v>
      </c>
      <c r="O41" s="19"/>
      <c r="Q41" s="52"/>
      <c r="R41" s="69"/>
      <c r="S41" s="52"/>
    </row>
    <row r="42" spans="1:19" s="13" customFormat="1" ht="12.75">
      <c r="A42" s="132">
        <v>0.48899305555555556</v>
      </c>
      <c r="B42" s="132"/>
      <c r="C42" s="13">
        <v>12.1</v>
      </c>
      <c r="D42" s="133">
        <v>10634.6</v>
      </c>
      <c r="E42" s="16">
        <v>6.1</v>
      </c>
      <c r="F42" s="52">
        <v>0.35</v>
      </c>
      <c r="G42" s="13">
        <v>0.022</v>
      </c>
      <c r="H42" s="52">
        <v>7.01</v>
      </c>
      <c r="I42" s="13">
        <v>7.93</v>
      </c>
      <c r="K42" s="44" t="s">
        <v>14</v>
      </c>
      <c r="M42" s="44" t="s">
        <v>14</v>
      </c>
      <c r="N42" s="44" t="s">
        <v>14</v>
      </c>
      <c r="O42" s="19"/>
      <c r="Q42" s="52"/>
      <c r="R42" s="69"/>
      <c r="S42" s="52"/>
    </row>
    <row r="43" spans="1:19" s="13" customFormat="1" ht="25.5">
      <c r="A43" s="132">
        <v>0.4930555555555556</v>
      </c>
      <c r="B43" s="132"/>
      <c r="C43" s="44" t="s">
        <v>14</v>
      </c>
      <c r="D43" s="139" t="s">
        <v>101</v>
      </c>
      <c r="E43" s="55">
        <v>6.1</v>
      </c>
      <c r="F43" s="44" t="s">
        <v>14</v>
      </c>
      <c r="G43" s="44" t="s">
        <v>14</v>
      </c>
      <c r="H43" s="44" t="s">
        <v>14</v>
      </c>
      <c r="I43" s="44" t="s">
        <v>14</v>
      </c>
      <c r="K43" s="44" t="s">
        <v>14</v>
      </c>
      <c r="M43" s="44" t="s">
        <v>14</v>
      </c>
      <c r="N43" s="44" t="s">
        <v>14</v>
      </c>
      <c r="O43" s="19"/>
      <c r="P43" s="31" t="s">
        <v>74</v>
      </c>
      <c r="Q43" s="52"/>
      <c r="R43" s="69"/>
      <c r="S43" s="52"/>
    </row>
    <row r="44" spans="1:19" s="13" customFormat="1" ht="12.75">
      <c r="A44" s="132">
        <v>0.49474537037037036</v>
      </c>
      <c r="B44" s="132"/>
      <c r="C44" s="13">
        <v>12.19</v>
      </c>
      <c r="D44" s="133">
        <v>10512.4</v>
      </c>
      <c r="E44" s="52"/>
      <c r="F44" s="52">
        <v>0.35</v>
      </c>
      <c r="G44" s="13">
        <v>0.041</v>
      </c>
      <c r="H44" s="52">
        <v>7</v>
      </c>
      <c r="I44" s="13">
        <v>7.91</v>
      </c>
      <c r="K44" s="44" t="s">
        <v>14</v>
      </c>
      <c r="M44" s="44" t="s">
        <v>14</v>
      </c>
      <c r="N44" s="44" t="s">
        <v>14</v>
      </c>
      <c r="O44" s="19"/>
      <c r="Q44" s="52"/>
      <c r="R44" s="69"/>
      <c r="S44" s="52"/>
    </row>
    <row r="45" spans="1:19" s="13" customFormat="1" ht="12.75">
      <c r="A45" s="132">
        <v>0.49583333333333335</v>
      </c>
      <c r="B45" s="132"/>
      <c r="C45" s="13">
        <v>12.19</v>
      </c>
      <c r="D45" s="133">
        <v>5534</v>
      </c>
      <c r="E45" s="16">
        <v>6</v>
      </c>
      <c r="F45" s="52">
        <v>0.35</v>
      </c>
      <c r="G45" s="13">
        <v>0.032</v>
      </c>
      <c r="H45" s="52">
        <v>7.01</v>
      </c>
      <c r="I45" s="13">
        <v>8.03</v>
      </c>
      <c r="K45" s="44" t="s">
        <v>14</v>
      </c>
      <c r="M45" s="44" t="s">
        <v>14</v>
      </c>
      <c r="N45" s="44" t="s">
        <v>14</v>
      </c>
      <c r="O45" s="19"/>
      <c r="Q45" s="52"/>
      <c r="R45" s="69"/>
      <c r="S45" s="52"/>
    </row>
    <row r="46" spans="1:19" s="13" customFormat="1" ht="12.75">
      <c r="A46" s="132">
        <v>0.49722222222222223</v>
      </c>
      <c r="B46" s="132"/>
      <c r="C46" s="13">
        <v>12.18</v>
      </c>
      <c r="D46" s="133">
        <v>75.2</v>
      </c>
      <c r="E46" s="16">
        <v>3</v>
      </c>
      <c r="F46" s="52">
        <v>0.35</v>
      </c>
      <c r="G46" s="13">
        <v>0.03</v>
      </c>
      <c r="H46" s="52">
        <v>7</v>
      </c>
      <c r="I46" s="13">
        <v>8.17</v>
      </c>
      <c r="K46" s="44" t="s">
        <v>14</v>
      </c>
      <c r="M46" s="44" t="s">
        <v>14</v>
      </c>
      <c r="N46" s="44" t="s">
        <v>14</v>
      </c>
      <c r="O46" s="19"/>
      <c r="Q46" s="52"/>
      <c r="R46" s="69"/>
      <c r="S46" s="52"/>
    </row>
    <row r="47" spans="1:19" s="13" customFormat="1" ht="12.75">
      <c r="A47" s="132">
        <v>0.4986111111111111</v>
      </c>
      <c r="B47" s="132"/>
      <c r="C47" s="13">
        <v>11.69</v>
      </c>
      <c r="D47" s="133">
        <v>40</v>
      </c>
      <c r="E47" s="16">
        <v>0</v>
      </c>
      <c r="F47" s="52">
        <v>0.35</v>
      </c>
      <c r="G47" s="13">
        <v>0.026</v>
      </c>
      <c r="H47" s="52">
        <v>7.03</v>
      </c>
      <c r="I47" s="13">
        <v>8.34</v>
      </c>
      <c r="K47" s="44" t="s">
        <v>14</v>
      </c>
      <c r="M47" s="44" t="s">
        <v>14</v>
      </c>
      <c r="N47" s="44" t="s">
        <v>14</v>
      </c>
      <c r="O47" s="19"/>
      <c r="Q47" s="52"/>
      <c r="R47" s="69"/>
      <c r="S47" s="52"/>
    </row>
    <row r="48" spans="1:20" s="13" customFormat="1" ht="12.75">
      <c r="A48" s="134">
        <v>0.5</v>
      </c>
      <c r="B48" s="134"/>
      <c r="C48" s="104">
        <v>9.4</v>
      </c>
      <c r="D48" s="135">
        <v>43531.6</v>
      </c>
      <c r="E48" s="16">
        <v>0</v>
      </c>
      <c r="F48" s="136">
        <v>-2.05</v>
      </c>
      <c r="G48" s="104">
        <v>2.169</v>
      </c>
      <c r="H48" s="136">
        <v>7.02</v>
      </c>
      <c r="I48" s="104">
        <v>7.91</v>
      </c>
      <c r="J48" s="104"/>
      <c r="K48" s="104">
        <v>0.489</v>
      </c>
      <c r="L48" s="104"/>
      <c r="M48" s="104" t="s">
        <v>75</v>
      </c>
      <c r="N48" s="105">
        <v>39.8</v>
      </c>
      <c r="O48" s="129"/>
      <c r="Q48" s="52"/>
      <c r="R48" s="137"/>
      <c r="S48" s="138"/>
      <c r="T48" s="130"/>
    </row>
    <row r="49" spans="1:19" s="13" customFormat="1" ht="12.75">
      <c r="A49" s="132">
        <v>0.5017013888888889</v>
      </c>
      <c r="B49" s="132"/>
      <c r="C49" s="13">
        <v>9.41</v>
      </c>
      <c r="D49" s="133">
        <v>43884.7</v>
      </c>
      <c r="E49" s="16">
        <v>27.9</v>
      </c>
      <c r="F49" s="52">
        <v>-2.05</v>
      </c>
      <c r="G49" s="13">
        <v>2.11</v>
      </c>
      <c r="H49" s="52">
        <v>7.24</v>
      </c>
      <c r="I49" s="13">
        <v>8.48</v>
      </c>
      <c r="K49" s="44" t="s">
        <v>14</v>
      </c>
      <c r="L49" s="44" t="s">
        <v>14</v>
      </c>
      <c r="M49" s="44" t="s">
        <v>14</v>
      </c>
      <c r="N49" s="44" t="s">
        <v>14</v>
      </c>
      <c r="O49" s="19"/>
      <c r="Q49" s="52"/>
      <c r="R49" s="69"/>
      <c r="S49" s="52"/>
    </row>
    <row r="50" spans="1:19" s="13" customFormat="1" ht="12.75">
      <c r="A50" s="132">
        <v>0.5027777777777778</v>
      </c>
      <c r="B50" s="132"/>
      <c r="C50" s="13">
        <v>9.44</v>
      </c>
      <c r="D50" s="133">
        <v>43772.9</v>
      </c>
      <c r="E50" s="16">
        <v>28.1</v>
      </c>
      <c r="F50" s="52">
        <v>-2.05</v>
      </c>
      <c r="G50" s="13">
        <v>2.053</v>
      </c>
      <c r="H50" s="52">
        <v>7.29</v>
      </c>
      <c r="I50" s="13">
        <v>8.56</v>
      </c>
      <c r="K50" s="44" t="s">
        <v>14</v>
      </c>
      <c r="L50" s="44" t="s">
        <v>14</v>
      </c>
      <c r="M50" s="44" t="s">
        <v>14</v>
      </c>
      <c r="N50" s="44" t="s">
        <v>14</v>
      </c>
      <c r="O50" s="19"/>
      <c r="Q50" s="52"/>
      <c r="R50" s="69"/>
      <c r="S50" s="52"/>
    </row>
    <row r="51" spans="1:19" s="13" customFormat="1" ht="25.5">
      <c r="A51" s="132">
        <v>0.50625</v>
      </c>
      <c r="B51" s="132"/>
      <c r="C51" s="44" t="s">
        <v>14</v>
      </c>
      <c r="D51" s="139" t="s">
        <v>101</v>
      </c>
      <c r="E51" s="55">
        <v>28.1</v>
      </c>
      <c r="F51" s="44" t="s">
        <v>14</v>
      </c>
      <c r="G51" s="44" t="s">
        <v>14</v>
      </c>
      <c r="H51" s="44" t="s">
        <v>14</v>
      </c>
      <c r="I51" s="44" t="s">
        <v>14</v>
      </c>
      <c r="K51" s="44" t="s">
        <v>14</v>
      </c>
      <c r="L51" s="44" t="s">
        <v>14</v>
      </c>
      <c r="M51" s="44" t="s">
        <v>14</v>
      </c>
      <c r="N51" s="44" t="s">
        <v>14</v>
      </c>
      <c r="O51" s="19"/>
      <c r="P51" s="3" t="s">
        <v>76</v>
      </c>
      <c r="Q51" s="52"/>
      <c r="R51" s="69"/>
      <c r="S51" s="52"/>
    </row>
    <row r="52" spans="1:19" s="13" customFormat="1" ht="12.75">
      <c r="A52" s="132">
        <v>0.5072337962962963</v>
      </c>
      <c r="B52" s="132"/>
      <c r="C52" s="13">
        <v>9.59</v>
      </c>
      <c r="D52" s="133">
        <v>43535.1</v>
      </c>
      <c r="E52" s="52"/>
      <c r="F52" s="52">
        <v>-2.05</v>
      </c>
      <c r="G52" s="13">
        <v>1.85</v>
      </c>
      <c r="H52" s="52">
        <v>7.42</v>
      </c>
      <c r="I52" s="13">
        <v>8.29</v>
      </c>
      <c r="K52" s="44" t="s">
        <v>14</v>
      </c>
      <c r="L52" s="44" t="s">
        <v>14</v>
      </c>
      <c r="M52" s="44" t="s">
        <v>14</v>
      </c>
      <c r="N52" s="44" t="s">
        <v>14</v>
      </c>
      <c r="O52" s="19"/>
      <c r="Q52" s="52"/>
      <c r="R52" s="69"/>
      <c r="S52" s="52"/>
    </row>
    <row r="53" spans="1:19" s="13" customFormat="1" ht="12.75">
      <c r="A53" s="132">
        <v>0.5083333333333333</v>
      </c>
      <c r="B53" s="132"/>
      <c r="C53" s="13">
        <v>10</v>
      </c>
      <c r="D53" s="133">
        <v>43030.5</v>
      </c>
      <c r="E53" s="16">
        <v>27.9</v>
      </c>
      <c r="F53" s="52">
        <v>-2.05</v>
      </c>
      <c r="G53" s="13">
        <v>1.811</v>
      </c>
      <c r="H53" s="52">
        <v>7.43</v>
      </c>
      <c r="I53" s="13">
        <v>8.22</v>
      </c>
      <c r="K53" s="44" t="s">
        <v>14</v>
      </c>
      <c r="L53" s="44" t="s">
        <v>14</v>
      </c>
      <c r="M53" s="44" t="s">
        <v>14</v>
      </c>
      <c r="N53" s="44" t="s">
        <v>14</v>
      </c>
      <c r="O53" s="19"/>
      <c r="Q53" s="52"/>
      <c r="R53" s="69"/>
      <c r="S53" s="52"/>
    </row>
    <row r="54" spans="1:19" s="13" customFormat="1" ht="12.75">
      <c r="A54" s="132">
        <v>0.5097222222222222</v>
      </c>
      <c r="B54" s="132"/>
      <c r="C54" s="13">
        <v>10.04</v>
      </c>
      <c r="D54" s="133">
        <v>42899.1</v>
      </c>
      <c r="E54" s="16">
        <v>27.6</v>
      </c>
      <c r="F54" s="52">
        <v>-2.05</v>
      </c>
      <c r="G54" s="13">
        <v>1.759</v>
      </c>
      <c r="H54" s="52">
        <v>7.44</v>
      </c>
      <c r="I54" s="13">
        <v>8.07</v>
      </c>
      <c r="K54" s="44" t="s">
        <v>14</v>
      </c>
      <c r="L54" s="44" t="s">
        <v>14</v>
      </c>
      <c r="M54" s="44" t="s">
        <v>14</v>
      </c>
      <c r="N54" s="44" t="s">
        <v>14</v>
      </c>
      <c r="O54" s="19"/>
      <c r="Q54" s="52"/>
      <c r="R54" s="69"/>
      <c r="S54" s="52"/>
    </row>
    <row r="55" spans="1:19" s="13" customFormat="1" ht="12.75">
      <c r="A55" s="132">
        <v>0.5111111111111112</v>
      </c>
      <c r="B55" s="132"/>
      <c r="C55" s="13">
        <v>10.06</v>
      </c>
      <c r="D55" s="133">
        <v>42427.2</v>
      </c>
      <c r="E55" s="16">
        <v>27.5</v>
      </c>
      <c r="F55" s="52">
        <v>-2.05</v>
      </c>
      <c r="G55" s="13">
        <v>1.716</v>
      </c>
      <c r="H55" s="52">
        <v>7.44</v>
      </c>
      <c r="I55" s="13">
        <v>7.22</v>
      </c>
      <c r="K55" s="44" t="s">
        <v>14</v>
      </c>
      <c r="L55" s="44" t="s">
        <v>14</v>
      </c>
      <c r="M55" s="44" t="s">
        <v>14</v>
      </c>
      <c r="N55" s="44" t="s">
        <v>14</v>
      </c>
      <c r="O55" s="19"/>
      <c r="Q55" s="52"/>
      <c r="R55" s="69"/>
      <c r="S55" s="52"/>
    </row>
    <row r="56" spans="1:19" s="13" customFormat="1" ht="12.75">
      <c r="A56" s="134">
        <v>0.5125</v>
      </c>
      <c r="B56" s="134"/>
      <c r="C56" s="104">
        <v>10.17</v>
      </c>
      <c r="D56" s="135">
        <v>41651.8</v>
      </c>
      <c r="E56" s="16">
        <v>27.1</v>
      </c>
      <c r="F56" s="136">
        <v>-2.05</v>
      </c>
      <c r="G56" s="104">
        <v>1.68</v>
      </c>
      <c r="H56" s="136">
        <v>7.47</v>
      </c>
      <c r="I56" s="104">
        <v>7.75</v>
      </c>
      <c r="J56" s="104"/>
      <c r="K56" s="44" t="s">
        <v>14</v>
      </c>
      <c r="M56" s="104" t="s">
        <v>77</v>
      </c>
      <c r="N56" s="19">
        <v>41.3</v>
      </c>
      <c r="O56" s="19"/>
      <c r="Q56" s="52"/>
      <c r="R56" s="137"/>
      <c r="S56" s="138"/>
    </row>
    <row r="57" spans="1:19" s="13" customFormat="1" ht="25.5">
      <c r="A57" s="132">
        <v>0.513888888888889</v>
      </c>
      <c r="B57" s="132"/>
      <c r="C57" s="44" t="s">
        <v>14</v>
      </c>
      <c r="D57" s="139" t="s">
        <v>101</v>
      </c>
      <c r="E57" s="55">
        <v>26.6</v>
      </c>
      <c r="F57" s="44" t="s">
        <v>14</v>
      </c>
      <c r="G57" s="44" t="s">
        <v>14</v>
      </c>
      <c r="H57" s="44" t="s">
        <v>14</v>
      </c>
      <c r="I57" s="44" t="s">
        <v>14</v>
      </c>
      <c r="J57" s="130"/>
      <c r="K57" s="13">
        <v>0.237</v>
      </c>
      <c r="M57" s="44" t="s">
        <v>14</v>
      </c>
      <c r="N57" s="44" t="s">
        <v>14</v>
      </c>
      <c r="O57" s="19"/>
      <c r="Q57" s="52"/>
      <c r="R57" s="69"/>
      <c r="S57" s="138"/>
    </row>
    <row r="58" spans="1:19" s="13" customFormat="1" ht="12.75">
      <c r="A58" s="132">
        <v>0.525173611111111</v>
      </c>
      <c r="B58" s="132"/>
      <c r="C58" s="13">
        <v>10.93</v>
      </c>
      <c r="D58" s="133">
        <v>35740.4</v>
      </c>
      <c r="E58" s="52"/>
      <c r="F58" s="52">
        <v>-2.05</v>
      </c>
      <c r="G58" s="13">
        <v>1.344</v>
      </c>
      <c r="H58" s="52">
        <v>7.46</v>
      </c>
      <c r="I58" s="13">
        <v>5.46</v>
      </c>
      <c r="K58" s="44" t="s">
        <v>14</v>
      </c>
      <c r="M58" s="44" t="s">
        <v>14</v>
      </c>
      <c r="N58" s="44" t="s">
        <v>14</v>
      </c>
      <c r="O58" s="19"/>
      <c r="Q58" s="52"/>
      <c r="R58" s="69"/>
      <c r="S58" s="52"/>
    </row>
    <row r="59" spans="1:19" s="13" customFormat="1" ht="12.75">
      <c r="A59" s="132">
        <v>0.5263888888888889</v>
      </c>
      <c r="B59" s="132"/>
      <c r="C59" s="13">
        <v>10.64</v>
      </c>
      <c r="D59" s="133">
        <v>34397.4</v>
      </c>
      <c r="E59" s="16">
        <v>22.5</v>
      </c>
      <c r="F59" s="52">
        <v>-2.05</v>
      </c>
      <c r="G59" s="13">
        <v>1.307</v>
      </c>
      <c r="H59" s="52">
        <v>7.48</v>
      </c>
      <c r="I59" s="13">
        <v>5.3</v>
      </c>
      <c r="K59" s="44" t="s">
        <v>14</v>
      </c>
      <c r="M59" s="44" t="s">
        <v>14</v>
      </c>
      <c r="N59" s="44" t="s">
        <v>14</v>
      </c>
      <c r="O59" s="19"/>
      <c r="Q59" s="52"/>
      <c r="R59" s="69"/>
      <c r="S59" s="52"/>
    </row>
    <row r="60" spans="1:20" s="13" customFormat="1" ht="12.75">
      <c r="A60" s="134">
        <v>0.5277777777777778</v>
      </c>
      <c r="B60" s="134"/>
      <c r="C60" s="104">
        <v>11.01</v>
      </c>
      <c r="D60" s="135">
        <v>34799.6</v>
      </c>
      <c r="E60" s="16">
        <v>21.6</v>
      </c>
      <c r="F60" s="136"/>
      <c r="G60" s="104">
        <v>1.268</v>
      </c>
      <c r="H60" s="136">
        <v>7.48</v>
      </c>
      <c r="I60" s="104">
        <v>4.89</v>
      </c>
      <c r="J60" s="104"/>
      <c r="K60" s="104">
        <v>0.183</v>
      </c>
      <c r="L60" s="104"/>
      <c r="M60" s="104" t="s">
        <v>78</v>
      </c>
      <c r="N60" s="105">
        <v>27.9</v>
      </c>
      <c r="O60" s="129"/>
      <c r="Q60" s="52"/>
      <c r="R60" s="137"/>
      <c r="S60" s="138"/>
      <c r="T60" s="130"/>
    </row>
    <row r="61" spans="1:19" s="13" customFormat="1" ht="12.75">
      <c r="A61" s="132">
        <v>0.5291666666666667</v>
      </c>
      <c r="B61" s="132"/>
      <c r="C61" s="13">
        <v>10.85</v>
      </c>
      <c r="D61" s="133">
        <v>32877.6</v>
      </c>
      <c r="E61" s="16">
        <v>21.9</v>
      </c>
      <c r="F61" s="52">
        <v>-2.05</v>
      </c>
      <c r="G61" s="13">
        <v>1.241</v>
      </c>
      <c r="H61" s="52">
        <v>7.48</v>
      </c>
      <c r="I61" s="13">
        <v>4.63</v>
      </c>
      <c r="K61" s="44" t="s">
        <v>14</v>
      </c>
      <c r="M61" s="44" t="s">
        <v>14</v>
      </c>
      <c r="N61" s="44" t="s">
        <v>14</v>
      </c>
      <c r="O61" s="19"/>
      <c r="Q61" s="52"/>
      <c r="R61" s="69"/>
      <c r="S61" s="52"/>
    </row>
    <row r="62" spans="1:19" s="13" customFormat="1" ht="12.75">
      <c r="A62" s="132">
        <v>0.5305555555555556</v>
      </c>
      <c r="B62" s="132"/>
      <c r="C62" s="13">
        <v>10.98</v>
      </c>
      <c r="D62" s="133">
        <v>31002.7</v>
      </c>
      <c r="E62" s="16">
        <v>20.5</v>
      </c>
      <c r="F62" s="52">
        <v>-2.05</v>
      </c>
      <c r="G62" s="13">
        <v>1.232</v>
      </c>
      <c r="H62" s="52">
        <v>7.48</v>
      </c>
      <c r="I62" s="13">
        <v>4.6</v>
      </c>
      <c r="K62" s="44" t="s">
        <v>14</v>
      </c>
      <c r="M62" s="44" t="s">
        <v>14</v>
      </c>
      <c r="N62" s="44" t="s">
        <v>14</v>
      </c>
      <c r="O62" s="19"/>
      <c r="Q62" s="52"/>
      <c r="R62" s="69"/>
      <c r="S62" s="52"/>
    </row>
    <row r="63" spans="1:19" s="13" customFormat="1" ht="12.75">
      <c r="A63" s="132">
        <v>0.5323148148148148</v>
      </c>
      <c r="B63" s="132"/>
      <c r="C63" s="13">
        <v>10.95</v>
      </c>
      <c r="D63" s="133">
        <v>30667.4</v>
      </c>
      <c r="E63" s="16">
        <v>19.3</v>
      </c>
      <c r="F63" s="52">
        <v>-2.05</v>
      </c>
      <c r="G63" s="13">
        <v>1.222</v>
      </c>
      <c r="H63" s="52">
        <v>7.44</v>
      </c>
      <c r="I63" s="13">
        <v>4.5</v>
      </c>
      <c r="K63" s="44" t="s">
        <v>14</v>
      </c>
      <c r="M63" s="44" t="s">
        <v>14</v>
      </c>
      <c r="N63" s="44" t="s">
        <v>14</v>
      </c>
      <c r="O63" s="19"/>
      <c r="Q63" s="52"/>
      <c r="R63" s="69"/>
      <c r="S63" s="52"/>
    </row>
    <row r="64" spans="1:19" s="13" customFormat="1" ht="12.75">
      <c r="A64" s="132">
        <v>0.5333333333333333</v>
      </c>
      <c r="B64" s="132"/>
      <c r="C64" s="13">
        <v>10.89</v>
      </c>
      <c r="D64" s="133">
        <v>32560.7</v>
      </c>
      <c r="E64" s="16">
        <v>19</v>
      </c>
      <c r="F64" s="52">
        <v>-2.05</v>
      </c>
      <c r="G64" s="13">
        <v>1.219</v>
      </c>
      <c r="H64" s="52">
        <v>7.45</v>
      </c>
      <c r="I64" s="13">
        <v>4.85</v>
      </c>
      <c r="K64" s="44" t="s">
        <v>14</v>
      </c>
      <c r="M64" s="44" t="s">
        <v>14</v>
      </c>
      <c r="N64" s="44" t="s">
        <v>14</v>
      </c>
      <c r="Q64" s="52"/>
      <c r="R64" s="69"/>
      <c r="S64" s="52"/>
    </row>
    <row r="65" spans="1:20" s="13" customFormat="1" ht="12.75">
      <c r="A65" s="134">
        <v>0.5347222222222222</v>
      </c>
      <c r="B65" s="134"/>
      <c r="C65" s="104">
        <v>10.81</v>
      </c>
      <c r="D65" s="135">
        <v>31874.6</v>
      </c>
      <c r="E65" s="16">
        <v>20.3</v>
      </c>
      <c r="F65" s="136"/>
      <c r="G65" s="104">
        <v>1.214</v>
      </c>
      <c r="H65" s="136">
        <v>7.41</v>
      </c>
      <c r="I65" s="104">
        <v>4.89</v>
      </c>
      <c r="J65" s="104"/>
      <c r="K65" s="104">
        <v>0.183</v>
      </c>
      <c r="L65" s="104"/>
      <c r="M65" s="104" t="s">
        <v>79</v>
      </c>
      <c r="N65" s="104">
        <v>65.9</v>
      </c>
      <c r="O65" s="130"/>
      <c r="Q65" s="52"/>
      <c r="R65" s="137"/>
      <c r="S65" s="138"/>
      <c r="T65" s="130"/>
    </row>
    <row r="66" spans="1:19" s="13" customFormat="1" ht="12.75">
      <c r="A66" s="132">
        <v>0.5361111111111111</v>
      </c>
      <c r="B66" s="132"/>
      <c r="C66" s="13">
        <v>11.07</v>
      </c>
      <c r="D66" s="133">
        <v>32292.5</v>
      </c>
      <c r="E66" s="16">
        <v>19.8</v>
      </c>
      <c r="F66" s="52">
        <v>-2.05</v>
      </c>
      <c r="G66" s="13">
        <v>1.201</v>
      </c>
      <c r="H66" s="52">
        <v>7.45</v>
      </c>
      <c r="I66" s="13">
        <v>4.72</v>
      </c>
      <c r="K66" s="44" t="s">
        <v>14</v>
      </c>
      <c r="L66" s="44" t="s">
        <v>14</v>
      </c>
      <c r="M66" s="44" t="s">
        <v>14</v>
      </c>
      <c r="N66" s="44" t="s">
        <v>14</v>
      </c>
      <c r="Q66" s="52"/>
      <c r="R66" s="69"/>
      <c r="S66" s="52"/>
    </row>
    <row r="67" spans="1:19" s="13" customFormat="1" ht="12.75">
      <c r="A67" s="132">
        <v>0.5375</v>
      </c>
      <c r="B67" s="132"/>
      <c r="C67" s="13">
        <v>11.19</v>
      </c>
      <c r="D67" s="133">
        <v>33102</v>
      </c>
      <c r="E67" s="16">
        <v>20.1</v>
      </c>
      <c r="F67" s="52">
        <v>-2.05</v>
      </c>
      <c r="G67" s="13">
        <v>1.191</v>
      </c>
      <c r="H67" s="52">
        <v>7.39</v>
      </c>
      <c r="I67" s="13">
        <v>4.49</v>
      </c>
      <c r="K67" s="44" t="s">
        <v>14</v>
      </c>
      <c r="L67" s="44" t="s">
        <v>14</v>
      </c>
      <c r="M67" s="44" t="s">
        <v>14</v>
      </c>
      <c r="N67" s="44" t="s">
        <v>14</v>
      </c>
      <c r="Q67" s="52"/>
      <c r="R67" s="69"/>
      <c r="S67" s="52"/>
    </row>
    <row r="68" spans="1:19" s="13" customFormat="1" ht="12.75">
      <c r="A68" s="132">
        <v>0.5392592592592592</v>
      </c>
      <c r="B68" s="132"/>
      <c r="C68" s="13">
        <v>11.21</v>
      </c>
      <c r="D68" s="133">
        <v>31895.4</v>
      </c>
      <c r="E68" s="16">
        <v>20.7</v>
      </c>
      <c r="F68" s="52">
        <v>-2.05</v>
      </c>
      <c r="G68" s="13">
        <v>1.185</v>
      </c>
      <c r="H68" s="52">
        <v>7.39</v>
      </c>
      <c r="I68" s="13">
        <v>4.56</v>
      </c>
      <c r="K68" s="44" t="s">
        <v>14</v>
      </c>
      <c r="L68" s="44" t="s">
        <v>14</v>
      </c>
      <c r="M68" s="44" t="s">
        <v>14</v>
      </c>
      <c r="N68" s="44" t="s">
        <v>14</v>
      </c>
      <c r="Q68" s="52"/>
      <c r="R68" s="69"/>
      <c r="S68" s="52"/>
    </row>
    <row r="69" spans="1:19" s="13" customFormat="1" ht="25.5">
      <c r="A69" s="132">
        <v>0.5395833333333333</v>
      </c>
      <c r="B69" s="132"/>
      <c r="C69" s="44" t="s">
        <v>14</v>
      </c>
      <c r="D69" s="139" t="s">
        <v>101</v>
      </c>
      <c r="E69" s="55">
        <v>19.9</v>
      </c>
      <c r="F69" s="44" t="s">
        <v>14</v>
      </c>
      <c r="G69" s="44" t="s">
        <v>14</v>
      </c>
      <c r="H69" s="44" t="s">
        <v>14</v>
      </c>
      <c r="I69" s="44" t="s">
        <v>14</v>
      </c>
      <c r="K69" s="44" t="s">
        <v>14</v>
      </c>
      <c r="L69" s="44" t="s">
        <v>14</v>
      </c>
      <c r="M69" s="44" t="s">
        <v>14</v>
      </c>
      <c r="N69" s="44" t="s">
        <v>14</v>
      </c>
      <c r="P69" s="31" t="s">
        <v>80</v>
      </c>
      <c r="Q69" s="52"/>
      <c r="R69" s="69"/>
      <c r="S69" s="52"/>
    </row>
    <row r="70" spans="1:19" s="13" customFormat="1" ht="12.75">
      <c r="A70" s="132">
        <v>0.5402777777777777</v>
      </c>
      <c r="B70" s="132"/>
      <c r="C70" s="13">
        <v>11.09</v>
      </c>
      <c r="D70" s="133">
        <v>31547.8</v>
      </c>
      <c r="E70" s="52"/>
      <c r="F70" s="52">
        <v>-2.05</v>
      </c>
      <c r="G70" s="13">
        <v>1.188</v>
      </c>
      <c r="H70" s="52">
        <v>7.39</v>
      </c>
      <c r="I70" s="13">
        <v>4.23</v>
      </c>
      <c r="K70" s="44" t="s">
        <v>14</v>
      </c>
      <c r="L70" s="44" t="s">
        <v>14</v>
      </c>
      <c r="M70" s="44" t="s">
        <v>14</v>
      </c>
      <c r="N70" s="44" t="s">
        <v>14</v>
      </c>
      <c r="P70" s="31"/>
      <c r="Q70" s="52"/>
      <c r="R70" s="137"/>
      <c r="S70" s="138"/>
    </row>
    <row r="71" spans="1:19" s="13" customFormat="1" ht="12.75">
      <c r="A71" s="134">
        <v>0.5416666666666666</v>
      </c>
      <c r="B71" s="134"/>
      <c r="C71" s="104">
        <v>11.04</v>
      </c>
      <c r="D71" s="135">
        <v>31481.1</v>
      </c>
      <c r="E71" s="16">
        <v>19.6</v>
      </c>
      <c r="F71" s="136"/>
      <c r="G71" s="104">
        <v>1.182</v>
      </c>
      <c r="H71" s="136">
        <v>7.37</v>
      </c>
      <c r="I71" s="104">
        <v>4.2</v>
      </c>
      <c r="J71" s="104"/>
      <c r="K71" s="44" t="s">
        <v>14</v>
      </c>
      <c r="M71" s="104" t="s">
        <v>81</v>
      </c>
      <c r="N71" s="13">
        <v>89.4</v>
      </c>
      <c r="P71" s="31"/>
      <c r="Q71" s="52"/>
      <c r="R71" s="69"/>
      <c r="S71" s="52"/>
    </row>
    <row r="72" spans="1:19" s="13" customFormat="1" ht="12.75">
      <c r="A72" s="132">
        <v>0.5430555555555555</v>
      </c>
      <c r="B72" s="132"/>
      <c r="C72" s="13">
        <v>11.14</v>
      </c>
      <c r="D72" s="133">
        <v>33229.6</v>
      </c>
      <c r="E72" s="16">
        <v>19.6</v>
      </c>
      <c r="F72" s="52">
        <v>-2.05</v>
      </c>
      <c r="G72" s="13">
        <v>1.18</v>
      </c>
      <c r="H72" s="52">
        <v>7.37</v>
      </c>
      <c r="I72" s="13">
        <v>4.25</v>
      </c>
      <c r="K72" s="44" t="s">
        <v>14</v>
      </c>
      <c r="L72" s="44" t="s">
        <v>14</v>
      </c>
      <c r="M72" s="44" t="s">
        <v>14</v>
      </c>
      <c r="N72" s="44" t="s">
        <v>14</v>
      </c>
      <c r="P72" s="31"/>
      <c r="Q72" s="52"/>
      <c r="R72" s="69"/>
      <c r="S72" s="52"/>
    </row>
    <row r="73" spans="1:19" s="13" customFormat="1" ht="12.75">
      <c r="A73" s="132">
        <v>0.5444444444444444</v>
      </c>
      <c r="B73" s="132"/>
      <c r="C73" s="13">
        <v>11.07</v>
      </c>
      <c r="D73" s="133">
        <v>31997.4</v>
      </c>
      <c r="E73" s="16">
        <v>20.8</v>
      </c>
      <c r="F73" s="52">
        <v>-2.05</v>
      </c>
      <c r="G73" s="13">
        <v>1.182</v>
      </c>
      <c r="H73" s="52">
        <v>7.45</v>
      </c>
      <c r="I73" s="13">
        <v>4.34</v>
      </c>
      <c r="K73" s="44" t="s">
        <v>14</v>
      </c>
      <c r="L73" s="44" t="s">
        <v>14</v>
      </c>
      <c r="M73" s="44" t="s">
        <v>14</v>
      </c>
      <c r="N73" s="44" t="s">
        <v>14</v>
      </c>
      <c r="P73" s="31"/>
      <c r="Q73" s="52"/>
      <c r="R73" s="69"/>
      <c r="S73" s="52"/>
    </row>
    <row r="74" spans="1:19" s="13" customFormat="1" ht="12.75">
      <c r="A74" s="132">
        <v>0.5555555555555556</v>
      </c>
      <c r="B74" s="132"/>
      <c r="D74" s="133"/>
      <c r="E74" s="16">
        <v>19.9</v>
      </c>
      <c r="F74" s="52"/>
      <c r="H74" s="52"/>
      <c r="K74" s="44" t="s">
        <v>14</v>
      </c>
      <c r="L74" s="44" t="s">
        <v>14</v>
      </c>
      <c r="M74" s="44" t="s">
        <v>14</v>
      </c>
      <c r="N74" s="44" t="s">
        <v>14</v>
      </c>
      <c r="P74" s="31" t="s">
        <v>80</v>
      </c>
      <c r="Q74" s="52"/>
      <c r="R74" s="137"/>
      <c r="S74" s="138"/>
    </row>
    <row r="75" spans="1:19" s="13" customFormat="1" ht="12.75">
      <c r="A75" s="132">
        <v>0.5611342592592593</v>
      </c>
      <c r="B75" s="132"/>
      <c r="C75" s="13">
        <v>9.49</v>
      </c>
      <c r="D75" s="133">
        <v>43368.6</v>
      </c>
      <c r="E75" s="16"/>
      <c r="F75" s="52">
        <v>-2.05</v>
      </c>
      <c r="G75" s="13">
        <v>1.438</v>
      </c>
      <c r="H75" s="52">
        <v>7.54</v>
      </c>
      <c r="I75" s="13">
        <v>7.63</v>
      </c>
      <c r="K75" s="44" t="s">
        <v>14</v>
      </c>
      <c r="L75" s="44" t="s">
        <v>14</v>
      </c>
      <c r="M75" s="44" t="s">
        <v>14</v>
      </c>
      <c r="N75" s="44" t="s">
        <v>14</v>
      </c>
      <c r="P75" s="31"/>
      <c r="Q75" s="52"/>
      <c r="R75" s="69"/>
      <c r="S75" s="138"/>
    </row>
    <row r="76" spans="1:19" s="13" customFormat="1" ht="12.75">
      <c r="A76" s="134">
        <v>0.5625</v>
      </c>
      <c r="B76" s="134"/>
      <c r="C76" s="104">
        <v>9.46</v>
      </c>
      <c r="D76" s="135">
        <v>43620.4</v>
      </c>
      <c r="E76" s="16">
        <v>27.8</v>
      </c>
      <c r="F76" s="136"/>
      <c r="G76" s="104">
        <v>1.478</v>
      </c>
      <c r="H76" s="136">
        <v>7.57</v>
      </c>
      <c r="I76" s="104">
        <v>7.81</v>
      </c>
      <c r="J76" s="104"/>
      <c r="M76" s="104" t="s">
        <v>82</v>
      </c>
      <c r="N76" s="13">
        <v>36.6</v>
      </c>
      <c r="P76" s="31"/>
      <c r="Q76" s="52"/>
      <c r="R76" s="69"/>
      <c r="S76" s="52"/>
    </row>
    <row r="77" spans="1:19" s="13" customFormat="1" ht="25.5">
      <c r="A77" s="132">
        <v>0.5631944444444444</v>
      </c>
      <c r="B77" s="132"/>
      <c r="C77" s="44" t="s">
        <v>14</v>
      </c>
      <c r="D77" s="139" t="s">
        <v>101</v>
      </c>
      <c r="E77" s="55">
        <v>27.9</v>
      </c>
      <c r="F77" s="44" t="s">
        <v>14</v>
      </c>
      <c r="G77" s="44" t="s">
        <v>14</v>
      </c>
      <c r="H77" s="44" t="s">
        <v>14</v>
      </c>
      <c r="I77" s="44" t="s">
        <v>14</v>
      </c>
      <c r="J77" s="130"/>
      <c r="K77" s="44" t="s">
        <v>14</v>
      </c>
      <c r="L77" s="44" t="s">
        <v>14</v>
      </c>
      <c r="M77" s="44" t="s">
        <v>14</v>
      </c>
      <c r="N77" s="44" t="s">
        <v>14</v>
      </c>
      <c r="P77" s="31" t="s">
        <v>80</v>
      </c>
      <c r="Q77" s="52"/>
      <c r="R77" s="69"/>
      <c r="S77" s="52"/>
    </row>
    <row r="78" spans="1:19" s="13" customFormat="1" ht="12.75">
      <c r="A78" s="132">
        <v>0.5638888888888889</v>
      </c>
      <c r="B78" s="132"/>
      <c r="C78" s="13">
        <v>9.47</v>
      </c>
      <c r="D78" s="133">
        <v>43517.7</v>
      </c>
      <c r="E78" s="52"/>
      <c r="F78" s="52">
        <v>-2.05</v>
      </c>
      <c r="G78" s="13">
        <v>1.52</v>
      </c>
      <c r="H78" s="52">
        <v>7.58</v>
      </c>
      <c r="I78" s="13">
        <v>7.98</v>
      </c>
      <c r="K78" s="44" t="s">
        <v>14</v>
      </c>
      <c r="L78" s="44" t="s">
        <v>14</v>
      </c>
      <c r="M78" s="44" t="s">
        <v>14</v>
      </c>
      <c r="N78" s="44" t="s">
        <v>14</v>
      </c>
      <c r="P78" s="31"/>
      <c r="Q78" s="52"/>
      <c r="R78" s="69"/>
      <c r="S78" s="52"/>
    </row>
    <row r="79" spans="1:19" s="13" customFormat="1" ht="12.75">
      <c r="A79" s="132">
        <v>0.5652777777777778</v>
      </c>
      <c r="B79" s="132"/>
      <c r="C79" s="13">
        <v>9.42</v>
      </c>
      <c r="D79" s="133">
        <v>43936.9</v>
      </c>
      <c r="E79" s="16">
        <v>27.9</v>
      </c>
      <c r="F79" s="52">
        <v>-2.05</v>
      </c>
      <c r="G79" s="13">
        <v>1.566</v>
      </c>
      <c r="H79" s="52">
        <v>7.6</v>
      </c>
      <c r="I79" s="13">
        <v>8.09</v>
      </c>
      <c r="K79" s="44" t="s">
        <v>14</v>
      </c>
      <c r="L79" s="44" t="s">
        <v>14</v>
      </c>
      <c r="M79" s="44" t="s">
        <v>14</v>
      </c>
      <c r="N79" s="44" t="s">
        <v>14</v>
      </c>
      <c r="P79" s="31"/>
      <c r="Q79" s="52"/>
      <c r="R79" s="69"/>
      <c r="S79" s="52"/>
    </row>
    <row r="80" spans="1:19" s="13" customFormat="1" ht="12.75">
      <c r="A80" s="132">
        <v>0.5666666666666667</v>
      </c>
      <c r="B80" s="132"/>
      <c r="C80" s="13">
        <v>9.39</v>
      </c>
      <c r="D80" s="133">
        <v>44189.3</v>
      </c>
      <c r="E80" s="16">
        <v>28.2</v>
      </c>
      <c r="F80" s="52">
        <v>-2.05</v>
      </c>
      <c r="G80" s="13">
        <v>1.628</v>
      </c>
      <c r="H80" s="52">
        <v>7.61</v>
      </c>
      <c r="I80" s="13">
        <v>8.24</v>
      </c>
      <c r="K80" s="44" t="s">
        <v>14</v>
      </c>
      <c r="L80" s="44" t="s">
        <v>14</v>
      </c>
      <c r="M80" s="44" t="s">
        <v>14</v>
      </c>
      <c r="N80" s="44" t="s">
        <v>14</v>
      </c>
      <c r="P80" s="31"/>
      <c r="Q80" s="52"/>
      <c r="R80" s="69"/>
      <c r="S80" s="52"/>
    </row>
    <row r="81" spans="1:19" s="13" customFormat="1" ht="12.75">
      <c r="A81" s="132">
        <v>0.5694444444444444</v>
      </c>
      <c r="B81" s="132"/>
      <c r="C81" s="13">
        <v>9.38</v>
      </c>
      <c r="D81" s="133">
        <v>44192.3</v>
      </c>
      <c r="E81" s="16">
        <v>28.3</v>
      </c>
      <c r="F81" s="52">
        <v>-2.05</v>
      </c>
      <c r="G81" s="13">
        <v>1.736</v>
      </c>
      <c r="H81" s="52">
        <v>7.62</v>
      </c>
      <c r="I81" s="13">
        <v>8.29</v>
      </c>
      <c r="K81" s="44" t="s">
        <v>14</v>
      </c>
      <c r="L81" s="44" t="s">
        <v>14</v>
      </c>
      <c r="M81" s="44" t="s">
        <v>14</v>
      </c>
      <c r="N81" s="44" t="s">
        <v>14</v>
      </c>
      <c r="P81" s="31"/>
      <c r="Q81" s="52"/>
      <c r="R81" s="69"/>
      <c r="S81" s="52"/>
    </row>
    <row r="82" spans="1:19" s="13" customFormat="1" ht="25.5">
      <c r="A82" s="132">
        <v>0.5701388888888889</v>
      </c>
      <c r="B82" s="132"/>
      <c r="C82" s="44" t="s">
        <v>14</v>
      </c>
      <c r="D82" s="139" t="s">
        <v>101</v>
      </c>
      <c r="E82" s="55">
        <v>28.3</v>
      </c>
      <c r="F82" s="44" t="s">
        <v>14</v>
      </c>
      <c r="G82" s="44" t="s">
        <v>14</v>
      </c>
      <c r="H82" s="44" t="s">
        <v>14</v>
      </c>
      <c r="I82" s="44" t="s">
        <v>14</v>
      </c>
      <c r="K82" s="44" t="s">
        <v>14</v>
      </c>
      <c r="L82" s="44" t="s">
        <v>14</v>
      </c>
      <c r="M82" s="44" t="s">
        <v>14</v>
      </c>
      <c r="N82" s="44" t="s">
        <v>14</v>
      </c>
      <c r="P82" s="31" t="s">
        <v>80</v>
      </c>
      <c r="Q82" s="52"/>
      <c r="R82" s="69"/>
      <c r="S82" s="52"/>
    </row>
    <row r="83" spans="1:19" s="13" customFormat="1" ht="12.75">
      <c r="A83" s="132">
        <v>0.5708333333333333</v>
      </c>
      <c r="B83" s="132"/>
      <c r="C83" s="13">
        <v>9.37</v>
      </c>
      <c r="D83" s="133">
        <v>44244.9</v>
      </c>
      <c r="E83" s="52"/>
      <c r="F83" s="52">
        <v>-2.05</v>
      </c>
      <c r="G83" s="13">
        <v>1.786</v>
      </c>
      <c r="H83" s="52">
        <v>7.63</v>
      </c>
      <c r="I83" s="13">
        <v>8.3</v>
      </c>
      <c r="K83" s="44" t="s">
        <v>14</v>
      </c>
      <c r="L83" s="44" t="s">
        <v>14</v>
      </c>
      <c r="M83" s="44" t="s">
        <v>14</v>
      </c>
      <c r="N83" s="44" t="s">
        <v>14</v>
      </c>
      <c r="P83" s="31"/>
      <c r="Q83" s="52"/>
      <c r="R83" s="69"/>
      <c r="S83" s="52"/>
    </row>
    <row r="84" spans="1:19" s="13" customFormat="1" ht="12.75">
      <c r="A84" s="132">
        <v>0.5722222222222222</v>
      </c>
      <c r="B84" s="132"/>
      <c r="C84" s="13">
        <v>9.38</v>
      </c>
      <c r="D84" s="133">
        <v>44214</v>
      </c>
      <c r="E84" s="16">
        <v>28.4</v>
      </c>
      <c r="F84" s="52">
        <v>-2.05</v>
      </c>
      <c r="G84" s="13">
        <v>1.817</v>
      </c>
      <c r="H84" s="52">
        <v>7.63</v>
      </c>
      <c r="I84" s="13">
        <v>8.3</v>
      </c>
      <c r="K84" s="44" t="s">
        <v>14</v>
      </c>
      <c r="L84" s="44" t="s">
        <v>14</v>
      </c>
      <c r="M84" s="44" t="s">
        <v>14</v>
      </c>
      <c r="N84" s="44" t="s">
        <v>14</v>
      </c>
      <c r="P84" s="31"/>
      <c r="Q84" s="52"/>
      <c r="R84" s="69"/>
      <c r="S84" s="52"/>
    </row>
    <row r="85" spans="1:19" s="13" customFormat="1" ht="12.75">
      <c r="A85" s="132">
        <v>0.5736111111111112</v>
      </c>
      <c r="B85" s="132"/>
      <c r="C85" s="13">
        <v>9.36</v>
      </c>
      <c r="D85" s="133">
        <v>44336.3</v>
      </c>
      <c r="E85" s="16">
        <v>28.4</v>
      </c>
      <c r="F85" s="52">
        <v>-2.05</v>
      </c>
      <c r="G85" s="13">
        <v>1.867</v>
      </c>
      <c r="H85" s="52">
        <v>7.64</v>
      </c>
      <c r="I85" s="13">
        <v>8.3</v>
      </c>
      <c r="K85" s="44" t="s">
        <v>14</v>
      </c>
      <c r="L85" s="44" t="s">
        <v>14</v>
      </c>
      <c r="M85" s="44" t="s">
        <v>14</v>
      </c>
      <c r="N85" s="44" t="s">
        <v>14</v>
      </c>
      <c r="P85" s="31"/>
      <c r="Q85" s="52"/>
      <c r="R85" s="69"/>
      <c r="S85" s="52"/>
    </row>
    <row r="86" spans="1:19" s="13" customFormat="1" ht="12.75">
      <c r="A86" s="132">
        <v>0.575</v>
      </c>
      <c r="B86" s="132"/>
      <c r="C86" s="13">
        <v>9.36</v>
      </c>
      <c r="D86" s="133">
        <v>44387.8</v>
      </c>
      <c r="E86" s="16">
        <v>28.4</v>
      </c>
      <c r="F86" s="52">
        <v>-2.05</v>
      </c>
      <c r="G86" s="13">
        <v>1.916</v>
      </c>
      <c r="H86" s="52">
        <v>7.64</v>
      </c>
      <c r="I86" s="13">
        <v>8.3</v>
      </c>
      <c r="K86" s="44" t="s">
        <v>14</v>
      </c>
      <c r="L86" s="44" t="s">
        <v>14</v>
      </c>
      <c r="M86" s="44" t="s">
        <v>14</v>
      </c>
      <c r="N86" s="44" t="s">
        <v>14</v>
      </c>
      <c r="P86" s="31"/>
      <c r="Q86" s="52"/>
      <c r="R86" s="69"/>
      <c r="S86" s="52"/>
    </row>
    <row r="87" spans="1:19" s="13" customFormat="1" ht="25.5">
      <c r="A87" s="132">
        <v>0.579861111111111</v>
      </c>
      <c r="B87" s="132"/>
      <c r="C87" s="44" t="s">
        <v>14</v>
      </c>
      <c r="D87" s="139" t="s">
        <v>101</v>
      </c>
      <c r="E87" s="55">
        <v>28.5</v>
      </c>
      <c r="F87" s="44" t="s">
        <v>14</v>
      </c>
      <c r="G87" s="44" t="s">
        <v>14</v>
      </c>
      <c r="H87" s="44" t="s">
        <v>14</v>
      </c>
      <c r="I87" s="44" t="s">
        <v>14</v>
      </c>
      <c r="K87" s="44" t="s">
        <v>14</v>
      </c>
      <c r="L87" s="44" t="s">
        <v>14</v>
      </c>
      <c r="M87" s="44" t="s">
        <v>14</v>
      </c>
      <c r="N87" s="44" t="s">
        <v>14</v>
      </c>
      <c r="P87" s="31" t="s">
        <v>83</v>
      </c>
      <c r="Q87" s="52"/>
      <c r="R87" s="69"/>
      <c r="S87" s="52"/>
    </row>
    <row r="88" spans="1:19" s="13" customFormat="1" ht="12.75">
      <c r="A88" s="132">
        <v>0.5819444444444445</v>
      </c>
      <c r="B88" s="132"/>
      <c r="C88" s="13">
        <v>9.33</v>
      </c>
      <c r="D88" s="133">
        <v>44479</v>
      </c>
      <c r="E88" s="52"/>
      <c r="F88" s="52">
        <v>-2.05</v>
      </c>
      <c r="G88" s="13">
        <v>2.264</v>
      </c>
      <c r="H88" s="52">
        <v>7.66</v>
      </c>
      <c r="I88" s="13">
        <v>8.45</v>
      </c>
      <c r="K88" s="44" t="s">
        <v>14</v>
      </c>
      <c r="L88" s="44" t="s">
        <v>14</v>
      </c>
      <c r="M88" s="44" t="s">
        <v>14</v>
      </c>
      <c r="N88" s="44" t="s">
        <v>14</v>
      </c>
      <c r="P88" s="31"/>
      <c r="Q88" s="52"/>
      <c r="R88" s="69"/>
      <c r="S88" s="52"/>
    </row>
    <row r="89" spans="1:19" s="13" customFormat="1" ht="12.75">
      <c r="A89" s="132">
        <v>0.5833333333333334</v>
      </c>
      <c r="B89" s="132"/>
      <c r="C89" s="13">
        <v>9.32</v>
      </c>
      <c r="D89" s="133">
        <v>44473.9</v>
      </c>
      <c r="E89" s="16">
        <v>28.5</v>
      </c>
      <c r="F89" s="52">
        <v>-2.05</v>
      </c>
      <c r="G89" s="13">
        <v>2.317</v>
      </c>
      <c r="H89" s="52">
        <v>7.66</v>
      </c>
      <c r="I89" s="13">
        <v>8.49</v>
      </c>
      <c r="K89" s="44" t="s">
        <v>14</v>
      </c>
      <c r="M89" s="104" t="s">
        <v>84</v>
      </c>
      <c r="N89" s="13" t="s">
        <v>13</v>
      </c>
      <c r="P89" s="31"/>
      <c r="Q89" s="52"/>
      <c r="R89" s="69"/>
      <c r="S89" s="52"/>
    </row>
    <row r="90" spans="1:19" s="13" customFormat="1" ht="12.75">
      <c r="A90" s="132">
        <v>0.5847222222222223</v>
      </c>
      <c r="B90" s="132"/>
      <c r="C90" s="13">
        <v>9.33</v>
      </c>
      <c r="D90" s="133">
        <v>44417.3</v>
      </c>
      <c r="E90" s="16">
        <v>28.5</v>
      </c>
      <c r="F90" s="52">
        <v>-2.05</v>
      </c>
      <c r="G90" s="13">
        <v>2.385</v>
      </c>
      <c r="H90" s="52">
        <v>7.66</v>
      </c>
      <c r="I90" s="13">
        <v>8.49</v>
      </c>
      <c r="K90" s="44" t="s">
        <v>14</v>
      </c>
      <c r="M90" s="44" t="s">
        <v>14</v>
      </c>
      <c r="N90" s="44" t="s">
        <v>14</v>
      </c>
      <c r="P90" s="31"/>
      <c r="Q90" s="52"/>
      <c r="R90" s="137"/>
      <c r="S90" s="138"/>
    </row>
    <row r="91" spans="1:19" s="13" customFormat="1" ht="25.5">
      <c r="A91" s="132">
        <v>0.5861111111111111</v>
      </c>
      <c r="B91" s="132"/>
      <c r="C91" s="44" t="s">
        <v>14</v>
      </c>
      <c r="D91" s="139" t="s">
        <v>101</v>
      </c>
      <c r="E91" s="55">
        <v>28.5</v>
      </c>
      <c r="F91" s="44" t="s">
        <v>14</v>
      </c>
      <c r="G91" s="44" t="s">
        <v>14</v>
      </c>
      <c r="H91" s="44" t="s">
        <v>14</v>
      </c>
      <c r="I91" s="44" t="s">
        <v>14</v>
      </c>
      <c r="K91" s="44" t="s">
        <v>14</v>
      </c>
      <c r="M91" s="44" t="s">
        <v>14</v>
      </c>
      <c r="N91" s="44" t="s">
        <v>14</v>
      </c>
      <c r="P91" s="31" t="s">
        <v>80</v>
      </c>
      <c r="Q91" s="52"/>
      <c r="R91" s="69"/>
      <c r="S91" s="52"/>
    </row>
    <row r="92" spans="1:19" s="13" customFormat="1" ht="12.75">
      <c r="A92" s="132">
        <v>0.6014004629629629</v>
      </c>
      <c r="B92" s="132"/>
      <c r="C92" s="13">
        <v>9.35</v>
      </c>
      <c r="D92" s="133">
        <v>44096.3</v>
      </c>
      <c r="E92" s="52"/>
      <c r="F92" s="52">
        <v>-2.05</v>
      </c>
      <c r="G92" s="13">
        <v>3.154</v>
      </c>
      <c r="H92" s="52">
        <v>7.66</v>
      </c>
      <c r="I92" s="13">
        <v>8.43</v>
      </c>
      <c r="K92" s="44" t="s">
        <v>14</v>
      </c>
      <c r="M92" s="44" t="s">
        <v>14</v>
      </c>
      <c r="N92" s="44" t="s">
        <v>14</v>
      </c>
      <c r="P92" s="31"/>
      <c r="Q92" s="52"/>
      <c r="R92" s="69"/>
      <c r="S92" s="52"/>
    </row>
    <row r="93" spans="1:19" s="13" customFormat="1" ht="12.75">
      <c r="A93" s="132">
        <v>0.6027777777777777</v>
      </c>
      <c r="B93" s="132"/>
      <c r="C93" s="13">
        <v>9.36</v>
      </c>
      <c r="D93" s="133">
        <v>43945.1</v>
      </c>
      <c r="E93" s="16">
        <v>28.3</v>
      </c>
      <c r="F93" s="52">
        <v>-2.05</v>
      </c>
      <c r="G93" s="13">
        <v>3.21</v>
      </c>
      <c r="H93" s="52">
        <v>7.67</v>
      </c>
      <c r="I93" s="13">
        <v>8.43</v>
      </c>
      <c r="K93" s="44" t="s">
        <v>14</v>
      </c>
      <c r="M93" s="44" t="s">
        <v>14</v>
      </c>
      <c r="N93" s="44" t="s">
        <v>14</v>
      </c>
      <c r="P93" s="31"/>
      <c r="Q93" s="52"/>
      <c r="R93" s="69"/>
      <c r="S93" s="52"/>
    </row>
    <row r="94" spans="1:19" s="13" customFormat="1" ht="12.75">
      <c r="A94" s="134">
        <v>0.6041666666666666</v>
      </c>
      <c r="B94" s="134"/>
      <c r="C94" s="104">
        <v>9.36</v>
      </c>
      <c r="D94" s="135">
        <v>43974.8</v>
      </c>
      <c r="E94" s="16">
        <v>28.2</v>
      </c>
      <c r="F94" s="136"/>
      <c r="G94" s="104">
        <v>3.286</v>
      </c>
      <c r="H94" s="136">
        <v>7.67</v>
      </c>
      <c r="I94" s="104">
        <v>8.41</v>
      </c>
      <c r="J94" s="104"/>
      <c r="K94" s="44" t="s">
        <v>14</v>
      </c>
      <c r="M94" s="104" t="s">
        <v>85</v>
      </c>
      <c r="N94" s="13" t="s">
        <v>13</v>
      </c>
      <c r="Q94" s="52"/>
      <c r="S94" s="52"/>
    </row>
    <row r="95" spans="1:19" s="13" customFormat="1" ht="12.75">
      <c r="A95" s="132">
        <v>0.6055555555555555</v>
      </c>
      <c r="B95" s="132"/>
      <c r="C95" s="13">
        <v>9.36</v>
      </c>
      <c r="D95" s="133">
        <v>44128.6</v>
      </c>
      <c r="E95" s="16">
        <v>28.2</v>
      </c>
      <c r="F95" s="52">
        <v>-2.05</v>
      </c>
      <c r="G95" s="13">
        <v>3.352</v>
      </c>
      <c r="H95" s="52">
        <v>7.67</v>
      </c>
      <c r="I95" s="13">
        <v>8.38</v>
      </c>
      <c r="K95" s="44" t="s">
        <v>14</v>
      </c>
      <c r="M95" s="44" t="s">
        <v>14</v>
      </c>
      <c r="N95" s="44" t="s">
        <v>14</v>
      </c>
      <c r="Q95" s="52"/>
      <c r="S95" s="52"/>
    </row>
    <row r="96" spans="1:19" s="13" customFormat="1" ht="13.5" thickBot="1">
      <c r="A96" s="140">
        <v>0.6069444444444444</v>
      </c>
      <c r="B96" s="140"/>
      <c r="C96" s="26">
        <v>9.36</v>
      </c>
      <c r="D96" s="141">
        <v>44180.3</v>
      </c>
      <c r="E96" s="165">
        <v>28.3</v>
      </c>
      <c r="F96" s="142">
        <v>-2.05</v>
      </c>
      <c r="G96" s="26">
        <v>3.418</v>
      </c>
      <c r="H96" s="142">
        <v>7.67</v>
      </c>
      <c r="I96" s="26">
        <v>8.36</v>
      </c>
      <c r="J96" s="26"/>
      <c r="K96" s="166" t="s">
        <v>14</v>
      </c>
      <c r="L96" s="26"/>
      <c r="M96" s="166" t="s">
        <v>14</v>
      </c>
      <c r="N96" s="166" t="s">
        <v>14</v>
      </c>
      <c r="O96" s="26"/>
      <c r="P96" s="26"/>
      <c r="Q96" s="52"/>
      <c r="S96" s="52"/>
    </row>
  </sheetData>
  <sheetProtection/>
  <mergeCells count="4">
    <mergeCell ref="A3:N3"/>
    <mergeCell ref="C5:I5"/>
    <mergeCell ref="M5:N5"/>
    <mergeCell ref="A1:P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31" sqref="A31:IV32"/>
    </sheetView>
  </sheetViews>
  <sheetFormatPr defaultColWidth="15.7109375" defaultRowHeight="12.75"/>
  <cols>
    <col min="1" max="1" width="11.00390625" style="37" customWidth="1"/>
    <col min="2" max="2" width="9.00390625" style="13" customWidth="1"/>
    <col min="3" max="3" width="8.28125" style="37" customWidth="1"/>
    <col min="4" max="4" width="9.00390625" style="37" customWidth="1"/>
    <col min="5" max="5" width="8.28125" style="40" customWidth="1"/>
    <col min="6" max="6" width="11.28125" style="37" customWidth="1"/>
    <col min="7" max="7" width="11.8515625" style="37" customWidth="1"/>
    <col min="8" max="8" width="9.8515625" style="37" customWidth="1"/>
    <col min="9" max="9" width="10.7109375" style="37" customWidth="1"/>
    <col min="10" max="10" width="10.8515625" style="37" customWidth="1"/>
    <col min="11" max="16384" width="15.7109375" style="37" customWidth="1"/>
  </cols>
  <sheetData>
    <row r="1" spans="1:16" ht="53.25" customHeight="1">
      <c r="A1" s="172" t="s">
        <v>135</v>
      </c>
      <c r="B1" s="181"/>
      <c r="C1" s="181"/>
      <c r="D1" s="181"/>
      <c r="E1" s="181"/>
      <c r="F1" s="181"/>
      <c r="G1" s="181"/>
      <c r="H1" s="181"/>
      <c r="I1" s="181"/>
      <c r="J1" s="181"/>
      <c r="K1" s="147"/>
      <c r="L1" s="147"/>
      <c r="M1" s="147"/>
      <c r="N1" s="147"/>
      <c r="O1" s="28"/>
      <c r="P1" s="28"/>
    </row>
    <row r="2" spans="1:16" ht="12.75" customHeight="1">
      <c r="A2" s="34"/>
      <c r="C2" s="28"/>
      <c r="D2" s="28"/>
      <c r="E2" s="28"/>
      <c r="F2" s="28"/>
      <c r="G2" s="28"/>
      <c r="H2" s="28"/>
      <c r="I2" s="28"/>
      <c r="J2" s="28"/>
      <c r="K2" s="28"/>
      <c r="L2" s="28"/>
      <c r="M2" s="28"/>
      <c r="N2" s="28"/>
      <c r="O2" s="28"/>
      <c r="P2" s="28"/>
    </row>
    <row r="3" spans="1:16" ht="65.25" customHeight="1">
      <c r="A3" s="182" t="s">
        <v>121</v>
      </c>
      <c r="B3" s="183"/>
      <c r="C3" s="183"/>
      <c r="D3" s="183"/>
      <c r="E3" s="183"/>
      <c r="F3" s="183"/>
      <c r="G3" s="183"/>
      <c r="H3" s="183"/>
      <c r="I3" s="183"/>
      <c r="J3" s="183"/>
      <c r="K3" s="28"/>
      <c r="L3" s="28"/>
      <c r="M3" s="28"/>
      <c r="N3" s="28"/>
      <c r="O3" s="28"/>
      <c r="P3" s="28"/>
    </row>
    <row r="5" spans="1:10" s="30" customFormat="1" ht="66" customHeight="1" thickBot="1">
      <c r="A5" s="38" t="s">
        <v>120</v>
      </c>
      <c r="B5" s="38" t="s">
        <v>0</v>
      </c>
      <c r="C5" s="38" t="s">
        <v>1</v>
      </c>
      <c r="D5" s="38" t="s">
        <v>4</v>
      </c>
      <c r="E5" s="39" t="s">
        <v>5</v>
      </c>
      <c r="F5" s="38" t="s">
        <v>6</v>
      </c>
      <c r="G5" s="38" t="s">
        <v>110</v>
      </c>
      <c r="H5" s="38" t="s">
        <v>9</v>
      </c>
      <c r="I5" s="38" t="s">
        <v>35</v>
      </c>
      <c r="J5" s="38" t="s">
        <v>51</v>
      </c>
    </row>
    <row r="7" spans="1:10" ht="12.75">
      <c r="A7" s="37" t="s">
        <v>30</v>
      </c>
      <c r="B7" s="41">
        <v>39574</v>
      </c>
      <c r="C7" s="42">
        <v>1330</v>
      </c>
      <c r="D7" s="13">
        <v>0.4</v>
      </c>
      <c r="E7" s="16">
        <v>7.3</v>
      </c>
      <c r="F7" s="13">
        <v>12600</v>
      </c>
      <c r="G7" s="13">
        <v>12.1</v>
      </c>
      <c r="H7" s="43">
        <v>9.396</v>
      </c>
      <c r="I7" s="13">
        <v>9.72</v>
      </c>
      <c r="J7" s="13" t="s">
        <v>179</v>
      </c>
    </row>
    <row r="8" spans="2:10" ht="12.75">
      <c r="B8" s="41"/>
      <c r="C8" s="42">
        <v>2110</v>
      </c>
      <c r="D8" s="13">
        <v>0.3</v>
      </c>
      <c r="E8" s="16">
        <v>8</v>
      </c>
      <c r="F8" s="13">
        <v>11700</v>
      </c>
      <c r="G8" s="13">
        <v>11.8</v>
      </c>
      <c r="H8" s="43">
        <v>4.623</v>
      </c>
      <c r="I8" s="13">
        <v>11.1</v>
      </c>
      <c r="J8" s="13" t="s">
        <v>179</v>
      </c>
    </row>
    <row r="9" spans="2:10" ht="12.75">
      <c r="B9" s="41"/>
      <c r="C9" s="42"/>
      <c r="D9" s="13"/>
      <c r="E9" s="16"/>
      <c r="F9" s="13"/>
      <c r="G9" s="13"/>
      <c r="H9" s="43"/>
      <c r="I9" s="13"/>
      <c r="J9" s="13"/>
    </row>
    <row r="10" spans="1:10" ht="12.75">
      <c r="A10" s="37" t="s">
        <v>31</v>
      </c>
      <c r="B10" s="41">
        <v>39574</v>
      </c>
      <c r="C10" s="42">
        <v>700</v>
      </c>
      <c r="D10" s="44" t="s">
        <v>14</v>
      </c>
      <c r="E10" s="16">
        <v>7.7</v>
      </c>
      <c r="F10" s="13">
        <v>38800</v>
      </c>
      <c r="G10" s="13">
        <v>10.2</v>
      </c>
      <c r="H10" s="43">
        <v>0.1793</v>
      </c>
      <c r="I10" s="13">
        <v>85.4</v>
      </c>
      <c r="J10" s="13">
        <v>0.225</v>
      </c>
    </row>
    <row r="11" spans="2:10" ht="12.75">
      <c r="B11" s="41"/>
      <c r="C11" s="42">
        <v>830</v>
      </c>
      <c r="D11" s="44" t="s">
        <v>14</v>
      </c>
      <c r="E11" s="16">
        <v>7.6</v>
      </c>
      <c r="F11" s="13">
        <v>39300</v>
      </c>
      <c r="G11" s="13">
        <v>10.4</v>
      </c>
      <c r="H11" s="44" t="s">
        <v>14</v>
      </c>
      <c r="I11" s="44" t="s">
        <v>14</v>
      </c>
      <c r="J11" s="13">
        <v>0.802</v>
      </c>
    </row>
    <row r="12" spans="2:10" ht="12.75">
      <c r="B12" s="41"/>
      <c r="C12" s="42">
        <v>2010</v>
      </c>
      <c r="D12" s="44" t="s">
        <v>14</v>
      </c>
      <c r="E12" s="16">
        <v>7.8</v>
      </c>
      <c r="F12" s="13">
        <v>40200</v>
      </c>
      <c r="G12" s="13">
        <v>10.5</v>
      </c>
      <c r="H12" s="43">
        <v>0.0552</v>
      </c>
      <c r="I12" s="13">
        <v>85.5</v>
      </c>
      <c r="J12" s="13">
        <v>0.192</v>
      </c>
    </row>
    <row r="13" spans="2:10" ht="12.75">
      <c r="B13" s="41"/>
      <c r="C13" s="42"/>
      <c r="D13" s="13"/>
      <c r="E13" s="16"/>
      <c r="F13" s="13"/>
      <c r="G13" s="13"/>
      <c r="H13" s="43"/>
      <c r="I13" s="13"/>
      <c r="J13" s="13"/>
    </row>
    <row r="14" spans="1:10" ht="12.75">
      <c r="A14" s="37" t="s">
        <v>32</v>
      </c>
      <c r="B14" s="41">
        <v>39574</v>
      </c>
      <c r="C14" s="42">
        <v>650</v>
      </c>
      <c r="D14" s="13">
        <v>8.8</v>
      </c>
      <c r="E14" s="16">
        <v>7.5</v>
      </c>
      <c r="F14" s="44" t="s">
        <v>14</v>
      </c>
      <c r="G14" s="13">
        <v>10.5</v>
      </c>
      <c r="H14" s="43">
        <v>0.0546</v>
      </c>
      <c r="I14" s="13">
        <v>0.443</v>
      </c>
      <c r="J14" s="13">
        <v>0.312</v>
      </c>
    </row>
    <row r="15" spans="2:10" ht="12.75">
      <c r="B15" s="41"/>
      <c r="C15" s="42">
        <v>820</v>
      </c>
      <c r="D15" s="13">
        <v>8.1</v>
      </c>
      <c r="E15" s="16">
        <v>7.6</v>
      </c>
      <c r="F15" s="44" t="s">
        <v>14</v>
      </c>
      <c r="G15" s="13">
        <v>10.3</v>
      </c>
      <c r="H15" s="44" t="s">
        <v>14</v>
      </c>
      <c r="I15" s="44" t="s">
        <v>14</v>
      </c>
      <c r="J15" s="13">
        <v>0.624</v>
      </c>
    </row>
    <row r="16" spans="2:10" ht="12.75">
      <c r="B16" s="41"/>
      <c r="C16" s="42">
        <v>1100</v>
      </c>
      <c r="D16" s="13">
        <v>7.5</v>
      </c>
      <c r="E16" s="16">
        <v>7.5</v>
      </c>
      <c r="F16" s="44" t="s">
        <v>14</v>
      </c>
      <c r="G16" s="13">
        <v>10.8</v>
      </c>
      <c r="H16" s="44" t="s">
        <v>14</v>
      </c>
      <c r="I16" s="44" t="s">
        <v>14</v>
      </c>
      <c r="J16" s="13">
        <v>0.786</v>
      </c>
    </row>
    <row r="17" spans="2:10" ht="12.75">
      <c r="B17" s="41"/>
      <c r="C17" s="42">
        <v>1310</v>
      </c>
      <c r="D17" s="13">
        <v>6.8</v>
      </c>
      <c r="E17" s="16">
        <v>7.4</v>
      </c>
      <c r="F17" s="44" t="s">
        <v>14</v>
      </c>
      <c r="G17" s="13">
        <v>10.9</v>
      </c>
      <c r="H17" s="43">
        <v>0.2111</v>
      </c>
      <c r="I17" s="13">
        <v>129</v>
      </c>
      <c r="J17" s="45">
        <v>0.37</v>
      </c>
    </row>
    <row r="18" spans="2:10" ht="12.75">
      <c r="B18" s="41"/>
      <c r="C18" s="42">
        <v>1440</v>
      </c>
      <c r="D18" s="13">
        <v>2.6</v>
      </c>
      <c r="E18" s="16">
        <v>7.2</v>
      </c>
      <c r="F18" s="44" t="s">
        <v>14</v>
      </c>
      <c r="G18" s="13">
        <v>10.9</v>
      </c>
      <c r="H18" s="44" t="s">
        <v>14</v>
      </c>
      <c r="I18" s="44" t="s">
        <v>14</v>
      </c>
      <c r="J18" s="13">
        <v>0.342</v>
      </c>
    </row>
    <row r="19" spans="2:10" ht="12.75">
      <c r="B19" s="41"/>
      <c r="C19" s="42">
        <v>1640</v>
      </c>
      <c r="D19" s="13">
        <v>6.9</v>
      </c>
      <c r="E19" s="16">
        <v>7.4</v>
      </c>
      <c r="F19" s="44" t="s">
        <v>14</v>
      </c>
      <c r="G19" s="13">
        <v>10.9</v>
      </c>
      <c r="H19" s="44" t="s">
        <v>14</v>
      </c>
      <c r="I19" s="44" t="s">
        <v>14</v>
      </c>
      <c r="J19" s="13">
        <v>0.363</v>
      </c>
    </row>
    <row r="20" spans="2:10" ht="12.75">
      <c r="B20" s="41"/>
      <c r="C20" s="42">
        <v>1940</v>
      </c>
      <c r="D20" s="13">
        <v>9.8</v>
      </c>
      <c r="E20" s="16">
        <v>7.8</v>
      </c>
      <c r="F20" s="44" t="s">
        <v>14</v>
      </c>
      <c r="G20" s="13">
        <v>10.5</v>
      </c>
      <c r="H20" s="43">
        <v>0.2114</v>
      </c>
      <c r="I20" s="13">
        <v>139</v>
      </c>
      <c r="J20" s="13">
        <v>0.148</v>
      </c>
    </row>
    <row r="21" spans="2:10" ht="12.75">
      <c r="B21" s="41"/>
      <c r="C21" s="42"/>
      <c r="D21" s="13"/>
      <c r="E21" s="16"/>
      <c r="F21" s="13"/>
      <c r="G21" s="13"/>
      <c r="H21" s="43"/>
      <c r="I21" s="13"/>
      <c r="J21" s="13"/>
    </row>
    <row r="22" spans="1:10" ht="12.75">
      <c r="A22" s="37" t="s">
        <v>33</v>
      </c>
      <c r="B22" s="41">
        <v>39574</v>
      </c>
      <c r="C22" s="42">
        <v>620</v>
      </c>
      <c r="D22" s="13">
        <v>8.6</v>
      </c>
      <c r="E22" s="16">
        <v>7.5</v>
      </c>
      <c r="F22" s="13">
        <v>39300</v>
      </c>
      <c r="G22" s="13">
        <v>10.7</v>
      </c>
      <c r="H22" s="43">
        <v>3.85</v>
      </c>
      <c r="I22" s="13">
        <v>503</v>
      </c>
      <c r="J22" s="13">
        <v>0.303</v>
      </c>
    </row>
    <row r="23" spans="2:10" ht="12.75">
      <c r="B23" s="41"/>
      <c r="C23" s="42">
        <v>815</v>
      </c>
      <c r="D23" s="13">
        <v>7.8</v>
      </c>
      <c r="E23" s="16">
        <v>7.5</v>
      </c>
      <c r="F23" s="13">
        <v>38900</v>
      </c>
      <c r="G23" s="13">
        <v>10.3</v>
      </c>
      <c r="H23" s="44" t="s">
        <v>14</v>
      </c>
      <c r="I23" s="44" t="s">
        <v>14</v>
      </c>
      <c r="J23" s="13">
        <v>0.508</v>
      </c>
    </row>
    <row r="24" spans="2:10" ht="12.75">
      <c r="B24" s="41"/>
      <c r="C24" s="42">
        <v>1050</v>
      </c>
      <c r="D24" s="13">
        <v>7.5</v>
      </c>
      <c r="E24" s="16">
        <v>7.4</v>
      </c>
      <c r="F24" s="13">
        <v>38800</v>
      </c>
      <c r="G24" s="13">
        <v>10.3</v>
      </c>
      <c r="H24" s="44" t="s">
        <v>14</v>
      </c>
      <c r="I24" s="44" t="s">
        <v>14</v>
      </c>
      <c r="J24" s="13">
        <v>0.482</v>
      </c>
    </row>
    <row r="25" spans="2:10" ht="12.75">
      <c r="B25" s="41"/>
      <c r="C25" s="42">
        <v>1240</v>
      </c>
      <c r="D25" s="13">
        <v>7.5</v>
      </c>
      <c r="E25" s="16">
        <v>7.3</v>
      </c>
      <c r="F25" s="13">
        <v>38300</v>
      </c>
      <c r="G25" s="13">
        <v>11.5</v>
      </c>
      <c r="H25" s="43">
        <v>1.927</v>
      </c>
      <c r="I25" s="13">
        <v>950</v>
      </c>
      <c r="J25" s="13">
        <v>0.249</v>
      </c>
    </row>
    <row r="26" spans="2:10" ht="12.75">
      <c r="B26" s="41"/>
      <c r="C26" s="42">
        <v>1430</v>
      </c>
      <c r="D26" s="13">
        <v>4.4</v>
      </c>
      <c r="E26" s="16">
        <v>7.2</v>
      </c>
      <c r="F26" s="13">
        <v>34300</v>
      </c>
      <c r="G26" s="13">
        <v>11.1</v>
      </c>
      <c r="H26" s="44" t="s">
        <v>14</v>
      </c>
      <c r="I26" s="44" t="s">
        <v>14</v>
      </c>
      <c r="J26" s="13">
        <v>0.332</v>
      </c>
    </row>
    <row r="27" spans="2:10" ht="12.75">
      <c r="B27" s="41"/>
      <c r="C27" s="42">
        <v>1630</v>
      </c>
      <c r="D27" s="13">
        <v>6.9</v>
      </c>
      <c r="E27" s="16">
        <v>7.3</v>
      </c>
      <c r="F27" s="13">
        <v>37800</v>
      </c>
      <c r="G27" s="13">
        <v>10.9</v>
      </c>
      <c r="H27" s="44" t="s">
        <v>14</v>
      </c>
      <c r="I27" s="44" t="s">
        <v>14</v>
      </c>
      <c r="J27" s="13">
        <v>0.279</v>
      </c>
    </row>
    <row r="28" spans="1:10" ht="12.75">
      <c r="A28" s="46"/>
      <c r="B28" s="47"/>
      <c r="C28" s="48">
        <v>2030</v>
      </c>
      <c r="D28" s="49">
        <v>9.6</v>
      </c>
      <c r="E28" s="50">
        <v>7.4</v>
      </c>
      <c r="F28" s="49">
        <v>39700</v>
      </c>
      <c r="G28" s="49">
        <v>10.8</v>
      </c>
      <c r="H28" s="51">
        <v>4.587</v>
      </c>
      <c r="I28" s="49">
        <v>439</v>
      </c>
      <c r="J28" s="49">
        <v>0.265</v>
      </c>
    </row>
    <row r="29" spans="3:9" ht="12.75">
      <c r="C29" s="13"/>
      <c r="D29" s="13"/>
      <c r="E29" s="16"/>
      <c r="F29" s="13"/>
      <c r="G29" s="13"/>
      <c r="H29" s="52"/>
      <c r="I29" s="13"/>
    </row>
    <row r="30" spans="1:10" ht="39" customHeight="1">
      <c r="A30" s="171" t="s">
        <v>34</v>
      </c>
      <c r="B30" s="171"/>
      <c r="C30" s="171"/>
      <c r="D30" s="171"/>
      <c r="E30" s="171"/>
      <c r="F30" s="171"/>
      <c r="G30" s="171"/>
      <c r="H30" s="171"/>
      <c r="I30" s="171"/>
      <c r="J30" s="171"/>
    </row>
  </sheetData>
  <sheetProtection/>
  <mergeCells count="3">
    <mergeCell ref="A1:J1"/>
    <mergeCell ref="A3:J3"/>
    <mergeCell ref="A30:J30"/>
  </mergeCells>
  <printOptions/>
  <pageMargins left="0.75" right="0.75" top="1" bottom="1" header="0.5" footer="0.5"/>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P49"/>
  <sheetViews>
    <sheetView zoomScalePageLayoutView="0" workbookViewId="0" topLeftCell="A16">
      <selection activeCell="F12" sqref="F12"/>
    </sheetView>
  </sheetViews>
  <sheetFormatPr defaultColWidth="9.140625" defaultRowHeight="12.75"/>
  <cols>
    <col min="1" max="2" width="9.140625" style="37" customWidth="1"/>
    <col min="3" max="3" width="13.28125" style="13" customWidth="1"/>
    <col min="4" max="4" width="12.28125" style="52" customWidth="1"/>
    <col min="5" max="16384" width="9.140625" style="37" customWidth="1"/>
  </cols>
  <sheetData>
    <row r="1" spans="1:16" ht="41.25" customHeight="1">
      <c r="A1" s="187" t="s">
        <v>137</v>
      </c>
      <c r="B1" s="181"/>
      <c r="C1" s="181"/>
      <c r="D1" s="181"/>
      <c r="E1" s="181"/>
      <c r="F1" s="181"/>
      <c r="G1" s="181"/>
      <c r="H1" s="181"/>
      <c r="I1" s="148"/>
      <c r="J1" s="148"/>
      <c r="K1" s="148"/>
      <c r="L1" s="148"/>
      <c r="M1" s="148"/>
      <c r="N1" s="148"/>
      <c r="O1" s="148"/>
      <c r="P1" s="148"/>
    </row>
    <row r="2" spans="2:8" ht="15" customHeight="1">
      <c r="B2" s="53"/>
      <c r="C2" s="53"/>
      <c r="D2" s="53"/>
      <c r="E2" s="53"/>
      <c r="F2" s="53"/>
      <c r="G2" s="53"/>
      <c r="H2" s="53"/>
    </row>
    <row r="3" spans="1:7" ht="12.75" customHeight="1">
      <c r="A3" s="186" t="s">
        <v>92</v>
      </c>
      <c r="B3" s="186"/>
      <c r="C3" s="186"/>
      <c r="D3" s="186"/>
      <c r="E3" s="186"/>
      <c r="F3" s="186"/>
      <c r="G3" s="29"/>
    </row>
    <row r="5" spans="2:6" ht="39" thickBot="1">
      <c r="B5" s="72" t="s">
        <v>93</v>
      </c>
      <c r="C5" s="72" t="s">
        <v>94</v>
      </c>
      <c r="E5" s="58"/>
      <c r="F5" s="58"/>
    </row>
    <row r="6" spans="2:6" ht="12.75">
      <c r="B6" s="66"/>
      <c r="C6" s="66"/>
      <c r="E6" s="58"/>
      <c r="F6" s="58"/>
    </row>
    <row r="7" spans="2:6" ht="12.75">
      <c r="B7" s="184" t="s">
        <v>95</v>
      </c>
      <c r="C7" s="184"/>
      <c r="E7" s="58"/>
      <c r="F7" s="58"/>
    </row>
    <row r="8" spans="2:6" ht="12.75">
      <c r="B8" s="67">
        <v>0.2138888888888889</v>
      </c>
      <c r="C8" s="68">
        <v>6.07</v>
      </c>
      <c r="E8" s="13"/>
      <c r="F8" s="69"/>
    </row>
    <row r="9" spans="2:6" ht="12.75">
      <c r="B9" s="67">
        <v>0.2555555555555556</v>
      </c>
      <c r="C9" s="68">
        <v>5.53</v>
      </c>
      <c r="E9" s="13"/>
      <c r="F9" s="13"/>
    </row>
    <row r="10" spans="2:6" ht="12.75">
      <c r="B10" s="67">
        <v>0.3194444444444445</v>
      </c>
      <c r="C10" s="68">
        <v>2.97</v>
      </c>
      <c r="E10" s="13"/>
      <c r="F10" s="69"/>
    </row>
    <row r="11" spans="2:6" ht="12.75">
      <c r="B11" s="67">
        <v>0.3333333333333333</v>
      </c>
      <c r="C11" s="68">
        <v>2.58</v>
      </c>
      <c r="E11" s="13"/>
      <c r="F11" s="13"/>
    </row>
    <row r="12" spans="2:6" ht="12.75">
      <c r="B12" s="67">
        <v>0.375</v>
      </c>
      <c r="C12" s="68">
        <v>0.43</v>
      </c>
      <c r="E12" s="13"/>
      <c r="F12" s="13"/>
    </row>
    <row r="13" spans="2:6" ht="12.75">
      <c r="B13" s="67">
        <v>0.40972222222222227</v>
      </c>
      <c r="C13" s="68">
        <v>-1.25</v>
      </c>
      <c r="E13" s="13"/>
      <c r="F13" s="69"/>
    </row>
    <row r="14" spans="2:6" ht="12.75">
      <c r="B14" s="67">
        <v>0.475</v>
      </c>
      <c r="C14" s="68">
        <v>-2.35</v>
      </c>
      <c r="E14" s="13"/>
      <c r="F14" s="69"/>
    </row>
    <row r="15" spans="2:6" ht="12.75">
      <c r="B15" s="67">
        <v>0.513888888888889</v>
      </c>
      <c r="C15" s="68">
        <v>-2.72</v>
      </c>
      <c r="E15" s="13"/>
      <c r="F15" s="69"/>
    </row>
    <row r="16" spans="2:6" ht="12.75">
      <c r="B16" s="67">
        <v>0.5972222222222222</v>
      </c>
      <c r="C16" s="68">
        <v>-2.85</v>
      </c>
      <c r="E16" s="13"/>
      <c r="F16" s="13"/>
    </row>
    <row r="17" spans="2:6" ht="12.75">
      <c r="B17" s="67">
        <v>0.6354166666666666</v>
      </c>
      <c r="C17" s="68">
        <v>-2.85</v>
      </c>
      <c r="E17" s="13"/>
      <c r="F17" s="69"/>
    </row>
    <row r="18" spans="2:6" ht="12.75">
      <c r="B18" s="67">
        <v>0.6701388888888888</v>
      </c>
      <c r="C18" s="68">
        <v>-2.49</v>
      </c>
      <c r="E18" s="13"/>
      <c r="F18" s="69"/>
    </row>
    <row r="19" spans="2:6" ht="12.75">
      <c r="B19" s="185" t="s">
        <v>96</v>
      </c>
      <c r="C19" s="185"/>
      <c r="E19" s="13"/>
      <c r="F19" s="69"/>
    </row>
    <row r="20" spans="2:3" ht="12.75">
      <c r="B20" s="70">
        <v>39603.27777777778</v>
      </c>
      <c r="C20" s="68">
        <v>4.34</v>
      </c>
    </row>
    <row r="21" spans="2:3" ht="12.75">
      <c r="B21" s="70">
        <v>39603.29513888889</v>
      </c>
      <c r="C21" s="68">
        <v>3.58</v>
      </c>
    </row>
    <row r="22" spans="2:3" ht="12.75">
      <c r="B22" s="70">
        <v>39603.3125</v>
      </c>
      <c r="C22" s="68">
        <v>2.93</v>
      </c>
    </row>
    <row r="23" spans="2:3" ht="12.75">
      <c r="B23" s="70">
        <v>39603.33819444444</v>
      </c>
      <c r="C23" s="68">
        <v>2.15</v>
      </c>
    </row>
    <row r="24" spans="2:3" ht="12.75">
      <c r="B24" s="70">
        <v>39603.42013888889</v>
      </c>
      <c r="C24" s="68">
        <v>-1.99</v>
      </c>
    </row>
    <row r="25" spans="2:3" ht="12.75">
      <c r="B25" s="70">
        <v>39603.43402777778</v>
      </c>
      <c r="C25" s="68">
        <v>-2.24</v>
      </c>
    </row>
    <row r="26" spans="2:3" ht="12.75">
      <c r="B26" s="70">
        <v>39603.48472222222</v>
      </c>
      <c r="C26" s="68">
        <v>-2.4</v>
      </c>
    </row>
    <row r="27" spans="2:3" ht="12.75">
      <c r="B27" s="70">
        <v>39603.51736111111</v>
      </c>
      <c r="C27" s="68">
        <v>-2.64</v>
      </c>
    </row>
    <row r="28" spans="2:3" ht="12.75">
      <c r="B28" s="70">
        <v>39603.586805555555</v>
      </c>
      <c r="C28" s="68">
        <v>-2.68</v>
      </c>
    </row>
    <row r="29" spans="2:3" ht="12.75">
      <c r="B29" s="70">
        <v>39603.625</v>
      </c>
      <c r="C29" s="68">
        <v>-2.66</v>
      </c>
    </row>
    <row r="30" spans="2:3" ht="12.75">
      <c r="B30" s="70">
        <v>39603.666666666664</v>
      </c>
      <c r="C30" s="68">
        <v>-2.19</v>
      </c>
    </row>
    <row r="31" spans="2:3" ht="12.75">
      <c r="B31" s="70">
        <v>39603.720138888886</v>
      </c>
      <c r="C31" s="68">
        <v>2.18</v>
      </c>
    </row>
    <row r="32" spans="2:3" ht="12.75">
      <c r="B32" s="70">
        <v>39603.805555555555</v>
      </c>
      <c r="C32" s="68">
        <v>6.4</v>
      </c>
    </row>
    <row r="33" spans="2:3" ht="12.75">
      <c r="B33" s="70">
        <v>39603.856944444444</v>
      </c>
      <c r="C33" s="68">
        <v>6.18</v>
      </c>
    </row>
    <row r="34" spans="2:3" ht="12.75">
      <c r="B34" s="70">
        <v>39603.879166666666</v>
      </c>
      <c r="C34" s="68">
        <v>5.68</v>
      </c>
    </row>
    <row r="35" spans="2:3" ht="12.75">
      <c r="B35" s="70">
        <v>39603.907638888886</v>
      </c>
      <c r="C35" s="68">
        <v>4.99</v>
      </c>
    </row>
    <row r="36" spans="2:3" ht="12.75">
      <c r="B36" s="70">
        <v>39603.92986111111</v>
      </c>
      <c r="C36" s="68">
        <v>4.43</v>
      </c>
    </row>
    <row r="37" spans="2:3" ht="12.75">
      <c r="B37" s="70">
        <v>39603.94583333333</v>
      </c>
      <c r="C37" s="68">
        <v>4.05</v>
      </c>
    </row>
    <row r="38" spans="2:3" ht="12.75">
      <c r="B38" s="70">
        <v>39603.98125</v>
      </c>
      <c r="C38" s="68">
        <v>3.2</v>
      </c>
    </row>
    <row r="39" spans="2:3" ht="12.75">
      <c r="B39" s="70">
        <v>39604.01111111111</v>
      </c>
      <c r="C39" s="68">
        <v>2.49</v>
      </c>
    </row>
    <row r="40" spans="2:3" ht="12.75">
      <c r="B40" s="71">
        <v>39604.217361111114</v>
      </c>
      <c r="C40" s="68">
        <v>5.68</v>
      </c>
    </row>
    <row r="41" spans="2:3" ht="12.75">
      <c r="B41" s="70">
        <v>39604.26736111111</v>
      </c>
      <c r="C41" s="68">
        <v>5.59</v>
      </c>
    </row>
    <row r="42" spans="2:3" ht="12.75">
      <c r="B42" s="70">
        <v>39604.30902777778</v>
      </c>
      <c r="C42" s="68">
        <v>4.21</v>
      </c>
    </row>
    <row r="43" spans="2:3" ht="12.75">
      <c r="B43" s="70">
        <v>39604.350694444445</v>
      </c>
      <c r="C43" s="68">
        <v>2.61</v>
      </c>
    </row>
    <row r="44" spans="2:3" ht="12.75">
      <c r="B44" s="70">
        <v>39604.402083333334</v>
      </c>
      <c r="C44" s="68">
        <v>-0.22000000000000064</v>
      </c>
    </row>
    <row r="45" spans="2:3" ht="12.75">
      <c r="B45" s="70">
        <v>39604.44513888889</v>
      </c>
      <c r="C45" s="68">
        <v>-1.81</v>
      </c>
    </row>
    <row r="46" spans="2:3" ht="12.75">
      <c r="B46" s="70">
        <v>39604.47361111111</v>
      </c>
      <c r="C46" s="68">
        <v>-2.39</v>
      </c>
    </row>
    <row r="47" spans="2:3" ht="12.75">
      <c r="B47" s="70">
        <v>39604.51458333333</v>
      </c>
      <c r="C47" s="68">
        <v>-2.54</v>
      </c>
    </row>
    <row r="48" spans="2:3" ht="12.75">
      <c r="B48" s="70">
        <v>39604.55625</v>
      </c>
      <c r="C48" s="68">
        <v>-2.62</v>
      </c>
    </row>
    <row r="49" spans="2:3" ht="12.75">
      <c r="B49" s="70">
        <v>39604.63333333333</v>
      </c>
      <c r="C49" s="68">
        <v>-2.74</v>
      </c>
    </row>
  </sheetData>
  <sheetProtection/>
  <mergeCells count="4">
    <mergeCell ref="B7:C7"/>
    <mergeCell ref="B19:C19"/>
    <mergeCell ref="A3:F3"/>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449"/>
  <sheetViews>
    <sheetView zoomScalePageLayoutView="0" workbookViewId="0" topLeftCell="A1">
      <selection activeCell="J208" sqref="J208"/>
    </sheetView>
  </sheetViews>
  <sheetFormatPr defaultColWidth="9.140625" defaultRowHeight="12.75"/>
  <cols>
    <col min="1" max="1" width="7.00390625" style="61" customWidth="1"/>
    <col min="2" max="2" width="11.57421875" style="16" customWidth="1"/>
    <col min="3" max="3" width="11.421875" style="13" customWidth="1"/>
    <col min="4" max="4" width="12.8515625" style="13" customWidth="1"/>
    <col min="5" max="5" width="10.8515625" style="13" customWidth="1"/>
    <col min="6" max="6" width="9.140625" style="13" customWidth="1"/>
    <col min="7" max="16384" width="9.140625" style="37" customWidth="1"/>
  </cols>
  <sheetData>
    <row r="1" spans="1:15" ht="44.25" customHeight="1">
      <c r="A1" s="187" t="s">
        <v>136</v>
      </c>
      <c r="B1" s="181"/>
      <c r="C1" s="181"/>
      <c r="D1" s="181"/>
      <c r="E1" s="181"/>
      <c r="F1" s="181"/>
      <c r="G1" s="181"/>
      <c r="H1" s="181"/>
      <c r="I1" s="181"/>
      <c r="J1" s="181"/>
      <c r="K1" s="181"/>
      <c r="L1" s="148"/>
      <c r="M1" s="148"/>
      <c r="N1" s="148"/>
      <c r="O1" s="148"/>
    </row>
    <row r="2" spans="1:6" ht="11.25" customHeight="1">
      <c r="A2" s="54"/>
      <c r="B2" s="55"/>
      <c r="C2" s="58"/>
      <c r="D2" s="58"/>
      <c r="E2" s="58"/>
      <c r="F2" s="58"/>
    </row>
    <row r="3" spans="1:10" ht="72.75" customHeight="1">
      <c r="A3" s="175" t="s">
        <v>128</v>
      </c>
      <c r="B3" s="175"/>
      <c r="C3" s="186"/>
      <c r="D3" s="186"/>
      <c r="E3" s="186"/>
      <c r="F3" s="186"/>
      <c r="G3" s="188"/>
      <c r="H3" s="188"/>
      <c r="I3" s="188"/>
      <c r="J3" s="188"/>
    </row>
    <row r="4" spans="1:6" ht="12.75">
      <c r="A4" s="56"/>
      <c r="B4" s="50"/>
      <c r="C4" s="49"/>
      <c r="D4" s="49"/>
      <c r="E4" s="49"/>
      <c r="F4" s="49"/>
    </row>
    <row r="5" spans="1:6" ht="38.25">
      <c r="A5" s="62" t="s">
        <v>1</v>
      </c>
      <c r="B5" s="63" t="s">
        <v>86</v>
      </c>
      <c r="C5" s="1" t="s">
        <v>87</v>
      </c>
      <c r="D5" s="1" t="s">
        <v>88</v>
      </c>
      <c r="E5" s="64" t="s">
        <v>89</v>
      </c>
      <c r="F5" s="65" t="s">
        <v>5</v>
      </c>
    </row>
    <row r="7" spans="1:6" ht="12.75">
      <c r="A7" s="189" t="s">
        <v>90</v>
      </c>
      <c r="B7" s="189"/>
      <c r="C7" s="189"/>
      <c r="D7" s="189"/>
      <c r="E7" s="189"/>
      <c r="F7" s="189"/>
    </row>
    <row r="8" spans="1:6" ht="12.75">
      <c r="A8" s="57">
        <v>0.2881944444444445</v>
      </c>
      <c r="B8" s="16">
        <v>2.4</v>
      </c>
      <c r="C8" s="13">
        <v>10.34</v>
      </c>
      <c r="D8" s="13">
        <v>38810</v>
      </c>
      <c r="E8" s="190" t="s">
        <v>91</v>
      </c>
      <c r="F8" s="13">
        <v>7.73</v>
      </c>
    </row>
    <row r="9" spans="1:6" ht="12.75">
      <c r="A9" s="57">
        <v>0.2916666666666667</v>
      </c>
      <c r="B9" s="16">
        <v>2.4</v>
      </c>
      <c r="C9" s="13">
        <v>10.27</v>
      </c>
      <c r="D9" s="13">
        <v>38784</v>
      </c>
      <c r="E9" s="191"/>
      <c r="F9" s="13">
        <v>7.76</v>
      </c>
    </row>
    <row r="10" spans="1:6" ht="12.75">
      <c r="A10" s="57">
        <v>0.2951388888888889</v>
      </c>
      <c r="B10" s="16">
        <v>2.4</v>
      </c>
      <c r="C10" s="13">
        <v>10.27</v>
      </c>
      <c r="D10" s="13">
        <v>38832</v>
      </c>
      <c r="E10" s="191"/>
      <c r="F10" s="13">
        <v>7.75</v>
      </c>
    </row>
    <row r="11" spans="1:6" ht="12.75">
      <c r="A11" s="57">
        <v>0.298611111111111</v>
      </c>
      <c r="B11" s="16">
        <v>2.4</v>
      </c>
      <c r="C11" s="13">
        <v>10.27</v>
      </c>
      <c r="D11" s="13">
        <v>38788</v>
      </c>
      <c r="F11" s="13">
        <v>7.75</v>
      </c>
    </row>
    <row r="12" spans="1:6" ht="12.75">
      <c r="A12" s="57">
        <v>0.302083333333333</v>
      </c>
      <c r="B12" s="16">
        <v>2.4</v>
      </c>
      <c r="C12" s="13">
        <v>10.25</v>
      </c>
      <c r="D12" s="13">
        <v>38747</v>
      </c>
      <c r="F12" s="13">
        <v>7.75</v>
      </c>
    </row>
    <row r="13" spans="1:6" ht="12.75">
      <c r="A13" s="57">
        <v>0.305555555555555</v>
      </c>
      <c r="B13" s="16">
        <v>2.4</v>
      </c>
      <c r="C13" s="13">
        <v>10.24</v>
      </c>
      <c r="D13" s="13">
        <v>38699</v>
      </c>
      <c r="F13" s="13">
        <v>7.76</v>
      </c>
    </row>
    <row r="14" spans="1:6" ht="12.75">
      <c r="A14" s="57">
        <v>0.309027777777778</v>
      </c>
      <c r="B14" s="16">
        <v>2.4</v>
      </c>
      <c r="C14" s="13">
        <v>10.2</v>
      </c>
      <c r="D14" s="13">
        <v>38759</v>
      </c>
      <c r="F14" s="13">
        <v>7.75</v>
      </c>
    </row>
    <row r="15" spans="1:6" ht="12.75">
      <c r="A15" s="57">
        <v>0.3125</v>
      </c>
      <c r="B15" s="16">
        <v>2.4</v>
      </c>
      <c r="C15" s="13">
        <v>10.21</v>
      </c>
      <c r="D15" s="13">
        <v>38841</v>
      </c>
      <c r="F15" s="13">
        <v>7.74</v>
      </c>
    </row>
    <row r="16" spans="1:6" ht="12.75">
      <c r="A16" s="57">
        <v>0.315972222222222</v>
      </c>
      <c r="B16" s="16">
        <v>2.4</v>
      </c>
      <c r="C16" s="13">
        <v>10.21</v>
      </c>
      <c r="D16" s="13">
        <v>38924</v>
      </c>
      <c r="F16" s="13">
        <v>7.73</v>
      </c>
    </row>
    <row r="17" spans="1:6" ht="12.75">
      <c r="A17" s="57">
        <v>0.319444444444444</v>
      </c>
      <c r="B17" s="16">
        <v>2.4</v>
      </c>
      <c r="C17" s="13">
        <v>10.22</v>
      </c>
      <c r="D17" s="13">
        <v>39010</v>
      </c>
      <c r="F17" s="13">
        <v>7.72</v>
      </c>
    </row>
    <row r="18" spans="1:6" ht="12.75">
      <c r="A18" s="57">
        <v>0.322916666666667</v>
      </c>
      <c r="B18" s="16">
        <v>2.4</v>
      </c>
      <c r="C18" s="13">
        <v>10.23</v>
      </c>
      <c r="D18" s="13">
        <v>39020</v>
      </c>
      <c r="F18" s="13">
        <v>7.72</v>
      </c>
    </row>
    <row r="19" spans="1:6" ht="12.75">
      <c r="A19" s="57">
        <v>0.326388888888889</v>
      </c>
      <c r="B19" s="16">
        <v>2.4</v>
      </c>
      <c r="C19" s="13">
        <v>10.25</v>
      </c>
      <c r="D19" s="13">
        <v>39025</v>
      </c>
      <c r="F19" s="13">
        <v>7.72</v>
      </c>
    </row>
    <row r="20" spans="1:6" ht="12.75">
      <c r="A20" s="57">
        <v>0.329861111111111</v>
      </c>
      <c r="B20" s="16">
        <v>2.4</v>
      </c>
      <c r="C20" s="13">
        <v>10.28</v>
      </c>
      <c r="D20" s="13">
        <v>39034</v>
      </c>
      <c r="F20" s="13">
        <v>7.72</v>
      </c>
    </row>
    <row r="21" spans="1:6" ht="12.75">
      <c r="A21" s="57">
        <v>0.333333333333333</v>
      </c>
      <c r="B21" s="16">
        <v>2.4</v>
      </c>
      <c r="C21" s="13">
        <v>10.31</v>
      </c>
      <c r="D21" s="13">
        <v>39040</v>
      </c>
      <c r="F21" s="13">
        <v>7.72</v>
      </c>
    </row>
    <row r="22" spans="1:6" ht="12.75">
      <c r="A22" s="57">
        <v>0.336805555555555</v>
      </c>
      <c r="B22" s="16">
        <v>2.4</v>
      </c>
      <c r="C22" s="13">
        <v>10.35</v>
      </c>
      <c r="D22" s="13">
        <v>39141</v>
      </c>
      <c r="F22" s="52">
        <v>7.7</v>
      </c>
    </row>
    <row r="23" spans="1:6" ht="12.75">
      <c r="A23" s="57">
        <v>0.340277777777778</v>
      </c>
      <c r="B23" s="16">
        <v>2.4</v>
      </c>
      <c r="C23" s="13">
        <v>10.34</v>
      </c>
      <c r="D23" s="13">
        <v>39152</v>
      </c>
      <c r="F23" s="13">
        <v>7.68</v>
      </c>
    </row>
    <row r="24" spans="1:6" ht="12.75">
      <c r="A24" s="57">
        <v>0.34375</v>
      </c>
      <c r="B24" s="16">
        <v>2.4</v>
      </c>
      <c r="C24" s="13">
        <v>10.35</v>
      </c>
      <c r="D24" s="13">
        <v>39151</v>
      </c>
      <c r="F24" s="13">
        <v>7.68</v>
      </c>
    </row>
    <row r="25" spans="1:6" ht="12.75">
      <c r="A25" s="57">
        <v>0.347222222222222</v>
      </c>
      <c r="B25" s="16">
        <v>2.4</v>
      </c>
      <c r="C25" s="13">
        <v>10.38</v>
      </c>
      <c r="D25" s="13">
        <v>39152</v>
      </c>
      <c r="F25" s="13">
        <v>7.68</v>
      </c>
    </row>
    <row r="26" spans="1:6" ht="12.75">
      <c r="A26" s="57">
        <v>0.3506944444444444</v>
      </c>
      <c r="B26" s="16">
        <v>2.4</v>
      </c>
      <c r="C26" s="13">
        <v>10.41</v>
      </c>
      <c r="D26" s="13">
        <v>39146</v>
      </c>
      <c r="F26" s="13">
        <v>7.68</v>
      </c>
    </row>
    <row r="27" spans="1:6" ht="12.75">
      <c r="A27" s="57">
        <v>0.3541666666666667</v>
      </c>
      <c r="B27" s="16">
        <v>2.4</v>
      </c>
      <c r="C27" s="13">
        <v>10.43</v>
      </c>
      <c r="D27" s="13">
        <v>39200</v>
      </c>
      <c r="F27" s="13">
        <v>7.66</v>
      </c>
    </row>
    <row r="28" spans="1:6" ht="12.75">
      <c r="A28" s="57">
        <v>0.3576388888888889</v>
      </c>
      <c r="B28" s="16">
        <v>2.4</v>
      </c>
      <c r="C28" s="13">
        <v>10.25</v>
      </c>
      <c r="D28" s="13">
        <v>39308</v>
      </c>
      <c r="F28" s="13">
        <v>7.63</v>
      </c>
    </row>
    <row r="29" spans="1:6" ht="12.75">
      <c r="A29" s="57">
        <v>0.3611111111111111</v>
      </c>
      <c r="B29" s="16">
        <v>2.4</v>
      </c>
      <c r="C29" s="13">
        <v>10.25</v>
      </c>
      <c r="D29" s="13">
        <v>39295</v>
      </c>
      <c r="F29" s="13">
        <v>7.62</v>
      </c>
    </row>
    <row r="30" spans="1:6" ht="12.75">
      <c r="A30" s="57">
        <v>0.364583333333333</v>
      </c>
      <c r="B30" s="16">
        <v>2.4</v>
      </c>
      <c r="C30" s="13">
        <v>10.26</v>
      </c>
      <c r="D30" s="13">
        <v>39308</v>
      </c>
      <c r="F30" s="13">
        <v>7.61</v>
      </c>
    </row>
    <row r="31" spans="1:6" ht="12.75">
      <c r="A31" s="57">
        <v>0.368055555555555</v>
      </c>
      <c r="B31" s="16">
        <v>2.4</v>
      </c>
      <c r="C31" s="13">
        <v>10.24</v>
      </c>
      <c r="D31" s="13">
        <v>39329</v>
      </c>
      <c r="F31" s="13">
        <v>7.61</v>
      </c>
    </row>
    <row r="32" spans="1:6" ht="12.75">
      <c r="A32" s="57">
        <v>0.371527777777778</v>
      </c>
      <c r="B32" s="16">
        <v>2.4</v>
      </c>
      <c r="C32" s="13">
        <v>10.23</v>
      </c>
      <c r="D32" s="13">
        <v>39337</v>
      </c>
      <c r="F32" s="52">
        <v>7.6</v>
      </c>
    </row>
    <row r="33" spans="1:6" ht="12.75">
      <c r="A33" s="57">
        <v>0.375</v>
      </c>
      <c r="B33" s="16">
        <v>2.7</v>
      </c>
      <c r="C33" s="13">
        <v>10.25</v>
      </c>
      <c r="D33" s="13">
        <v>39310</v>
      </c>
      <c r="F33" s="13">
        <v>7.59</v>
      </c>
    </row>
    <row r="34" spans="1:8" ht="12.75">
      <c r="A34" s="57">
        <v>0.378472222222222</v>
      </c>
      <c r="B34" s="16">
        <v>2.7</v>
      </c>
      <c r="C34" s="13">
        <v>10.28</v>
      </c>
      <c r="D34" s="13">
        <v>39314</v>
      </c>
      <c r="F34" s="13">
        <v>7.58</v>
      </c>
      <c r="H34" s="37" t="s">
        <v>72</v>
      </c>
    </row>
    <row r="35" spans="1:6" ht="12.75">
      <c r="A35" s="57">
        <v>0.381944444444444</v>
      </c>
      <c r="B35" s="16">
        <v>2.7</v>
      </c>
      <c r="C35" s="13">
        <v>10.29</v>
      </c>
      <c r="D35" s="13">
        <v>39267</v>
      </c>
      <c r="F35" s="13">
        <v>7.57</v>
      </c>
    </row>
    <row r="36" spans="1:6" ht="12.75">
      <c r="A36" s="57">
        <v>0.385416666666667</v>
      </c>
      <c r="B36" s="16">
        <v>2.7</v>
      </c>
      <c r="C36" s="13">
        <v>10.32</v>
      </c>
      <c r="D36" s="13">
        <v>39205</v>
      </c>
      <c r="F36" s="13">
        <v>7.56</v>
      </c>
    </row>
    <row r="37" spans="1:6" ht="12.75">
      <c r="A37" s="57">
        <v>0.388888888888889</v>
      </c>
      <c r="B37" s="16">
        <v>2.7</v>
      </c>
      <c r="C37" s="13">
        <v>10.35</v>
      </c>
      <c r="D37" s="13">
        <v>39239</v>
      </c>
      <c r="F37" s="13">
        <v>7.56</v>
      </c>
    </row>
    <row r="38" spans="1:6" ht="12.75">
      <c r="A38" s="57">
        <v>0.392361111111111</v>
      </c>
      <c r="B38" s="16">
        <v>2.7</v>
      </c>
      <c r="C38" s="13">
        <v>10.38</v>
      </c>
      <c r="D38" s="13">
        <v>39178</v>
      </c>
      <c r="F38" s="13">
        <v>7.57</v>
      </c>
    </row>
    <row r="39" spans="1:6" ht="12.75">
      <c r="A39" s="57">
        <v>0.395833333333333</v>
      </c>
      <c r="B39" s="16">
        <v>2.7</v>
      </c>
      <c r="C39" s="13">
        <v>10.5</v>
      </c>
      <c r="D39" s="13">
        <v>39168</v>
      </c>
      <c r="F39" s="13">
        <v>7.59</v>
      </c>
    </row>
    <row r="40" spans="1:6" ht="12.75">
      <c r="A40" s="57">
        <v>0.399305555555555</v>
      </c>
      <c r="B40" s="16">
        <v>2.7</v>
      </c>
      <c r="C40" s="13">
        <v>10.62</v>
      </c>
      <c r="D40" s="13">
        <v>39163</v>
      </c>
      <c r="F40" s="13">
        <v>7.62</v>
      </c>
    </row>
    <row r="41" spans="1:6" ht="12.75">
      <c r="A41" s="57">
        <v>0.402777777777778</v>
      </c>
      <c r="B41" s="16">
        <v>2.7</v>
      </c>
      <c r="C41" s="13">
        <v>10.66</v>
      </c>
      <c r="D41" s="13">
        <v>39255</v>
      </c>
      <c r="F41" s="13">
        <v>7.62</v>
      </c>
    </row>
    <row r="42" spans="1:6" ht="12.75">
      <c r="A42" s="57">
        <v>0.40625</v>
      </c>
      <c r="B42" s="16">
        <v>2.7</v>
      </c>
      <c r="C42" s="13">
        <v>10.46</v>
      </c>
      <c r="D42" s="13">
        <v>39243</v>
      </c>
      <c r="F42" s="13">
        <v>7.57</v>
      </c>
    </row>
    <row r="43" spans="1:6" ht="12.75">
      <c r="A43" s="57">
        <v>0.409722222222222</v>
      </c>
      <c r="B43" s="16">
        <v>2.7</v>
      </c>
      <c r="C43" s="13">
        <v>10.41</v>
      </c>
      <c r="D43" s="13">
        <v>39140</v>
      </c>
      <c r="F43" s="13">
        <v>7.56</v>
      </c>
    </row>
    <row r="44" spans="1:6" ht="12.75">
      <c r="A44" s="57">
        <v>0.413194444444444</v>
      </c>
      <c r="B44" s="16">
        <v>3.1</v>
      </c>
      <c r="C44" s="13">
        <v>10.42</v>
      </c>
      <c r="D44" s="13">
        <v>39096</v>
      </c>
      <c r="F44" s="13">
        <v>7.56</v>
      </c>
    </row>
    <row r="45" spans="1:6" ht="12.75">
      <c r="A45" s="192" t="s">
        <v>171</v>
      </c>
      <c r="B45" s="192"/>
      <c r="C45" s="193"/>
      <c r="D45" s="193"/>
      <c r="E45" s="193"/>
      <c r="F45" s="193"/>
    </row>
    <row r="46" ht="12.75">
      <c r="A46" s="59"/>
    </row>
    <row r="47" spans="1:6" ht="17.25" customHeight="1">
      <c r="A47" s="57">
        <v>0.843749999999999</v>
      </c>
      <c r="B47" s="16">
        <v>3.1</v>
      </c>
      <c r="C47" s="13">
        <v>10.58</v>
      </c>
      <c r="D47" s="13">
        <v>40034</v>
      </c>
      <c r="F47" s="13">
        <v>7.74</v>
      </c>
    </row>
    <row r="48" spans="1:6" ht="12.75">
      <c r="A48" s="57">
        <v>0.847222222222221</v>
      </c>
      <c r="B48" s="16">
        <v>3.1</v>
      </c>
      <c r="C48" s="13">
        <v>10.44</v>
      </c>
      <c r="D48" s="13">
        <v>40219</v>
      </c>
      <c r="F48" s="13">
        <v>7.81</v>
      </c>
    </row>
    <row r="49" spans="1:6" ht="12.75">
      <c r="A49" s="57">
        <v>0.850694444444443</v>
      </c>
      <c r="B49" s="16">
        <v>3.1</v>
      </c>
      <c r="C49" s="13">
        <v>10.45</v>
      </c>
      <c r="D49" s="13">
        <v>40235</v>
      </c>
      <c r="F49" s="13">
        <v>7.82</v>
      </c>
    </row>
    <row r="50" spans="1:6" ht="12.75">
      <c r="A50" s="57">
        <v>0.854166666666665</v>
      </c>
      <c r="B50" s="16">
        <v>3.1</v>
      </c>
      <c r="C50" s="13">
        <v>10.41</v>
      </c>
      <c r="D50" s="13">
        <v>40259</v>
      </c>
      <c r="F50" s="13">
        <v>7.81</v>
      </c>
    </row>
    <row r="51" spans="1:6" ht="12.75">
      <c r="A51" s="57">
        <v>0.857638888888887</v>
      </c>
      <c r="B51" s="16">
        <v>3.1</v>
      </c>
      <c r="C51" s="13">
        <v>10.42</v>
      </c>
      <c r="D51" s="13">
        <v>40164</v>
      </c>
      <c r="F51" s="13">
        <v>7.79</v>
      </c>
    </row>
    <row r="52" spans="1:6" ht="12.75">
      <c r="A52" s="57">
        <v>0.86111111111111</v>
      </c>
      <c r="B52" s="16">
        <v>3.1</v>
      </c>
      <c r="C52" s="13">
        <v>10.41</v>
      </c>
      <c r="D52" s="13">
        <v>40181</v>
      </c>
      <c r="F52" s="13">
        <v>7.78</v>
      </c>
    </row>
    <row r="53" spans="1:6" ht="12.75">
      <c r="A53" s="57">
        <v>0.864583333333332</v>
      </c>
      <c r="B53" s="16">
        <v>3.1</v>
      </c>
      <c r="C53" s="13">
        <v>10.43</v>
      </c>
      <c r="D53" s="13">
        <v>40182</v>
      </c>
      <c r="F53" s="13">
        <v>7.78</v>
      </c>
    </row>
    <row r="54" spans="1:6" ht="12.75">
      <c r="A54" s="57">
        <v>0.868055555555554</v>
      </c>
      <c r="B54" s="16">
        <v>3.1</v>
      </c>
      <c r="C54" s="13">
        <v>10.45</v>
      </c>
      <c r="D54" s="13">
        <v>40152</v>
      </c>
      <c r="F54" s="13">
        <v>7.77</v>
      </c>
    </row>
    <row r="55" spans="1:6" ht="12.75">
      <c r="A55" s="57">
        <v>0.871527777777776</v>
      </c>
      <c r="B55" s="16">
        <v>3.1</v>
      </c>
      <c r="C55" s="13">
        <v>10.46</v>
      </c>
      <c r="D55" s="13">
        <v>40167</v>
      </c>
      <c r="F55" s="13">
        <v>7.77</v>
      </c>
    </row>
    <row r="56" spans="1:6" ht="12.75">
      <c r="A56" s="57">
        <v>0.874999999999998</v>
      </c>
      <c r="B56" s="16">
        <v>3.1</v>
      </c>
      <c r="C56" s="13">
        <v>10.5</v>
      </c>
      <c r="D56" s="13">
        <v>40187</v>
      </c>
      <c r="F56" s="13">
        <v>7.76</v>
      </c>
    </row>
    <row r="57" spans="1:6" ht="12.75">
      <c r="A57" s="57">
        <v>0.878472222222221</v>
      </c>
      <c r="B57" s="16">
        <v>3.1</v>
      </c>
      <c r="C57" s="13">
        <v>10.5</v>
      </c>
      <c r="D57" s="13">
        <v>40118</v>
      </c>
      <c r="F57" s="13">
        <v>7.74</v>
      </c>
    </row>
    <row r="58" spans="1:6" ht="12.75">
      <c r="A58" s="57">
        <v>0.881944444444443</v>
      </c>
      <c r="B58" s="16">
        <v>3.1</v>
      </c>
      <c r="C58" s="13">
        <v>10.51</v>
      </c>
      <c r="D58" s="13">
        <v>40046</v>
      </c>
      <c r="F58" s="13">
        <v>7.73</v>
      </c>
    </row>
    <row r="59" spans="1:6" ht="12.75">
      <c r="A59" s="57">
        <v>0.885416666666665</v>
      </c>
      <c r="B59" s="16">
        <v>3.1</v>
      </c>
      <c r="C59" s="13">
        <v>10.52</v>
      </c>
      <c r="D59" s="13">
        <v>40037</v>
      </c>
      <c r="F59" s="13">
        <v>7.73</v>
      </c>
    </row>
    <row r="60" spans="1:6" ht="12.75">
      <c r="A60" s="57">
        <v>0.888888888888887</v>
      </c>
      <c r="B60" s="16">
        <v>3.1</v>
      </c>
      <c r="C60" s="13">
        <v>10.56</v>
      </c>
      <c r="D60" s="13">
        <v>40035</v>
      </c>
      <c r="F60" s="13">
        <v>7.73</v>
      </c>
    </row>
    <row r="61" spans="1:6" ht="12.75">
      <c r="A61" s="57">
        <v>0.89236111111111</v>
      </c>
      <c r="B61" s="16">
        <v>3.1</v>
      </c>
      <c r="C61" s="13">
        <v>10.61</v>
      </c>
      <c r="D61" s="13">
        <v>40033</v>
      </c>
      <c r="F61" s="13">
        <v>7.73</v>
      </c>
    </row>
    <row r="62" spans="1:6" ht="12.75">
      <c r="A62" s="57">
        <v>0.895833333333332</v>
      </c>
      <c r="B62" s="16">
        <v>3.1</v>
      </c>
      <c r="C62" s="13">
        <v>10.63</v>
      </c>
      <c r="D62" s="13">
        <v>40059</v>
      </c>
      <c r="F62" s="13">
        <v>7.73</v>
      </c>
    </row>
    <row r="63" spans="1:6" ht="12.75">
      <c r="A63" s="57">
        <v>0.899305555555554</v>
      </c>
      <c r="B63" s="16">
        <v>3.1</v>
      </c>
      <c r="C63" s="13">
        <v>10.68</v>
      </c>
      <c r="D63" s="13">
        <v>40038</v>
      </c>
      <c r="F63" s="13">
        <v>7.73</v>
      </c>
    </row>
    <row r="64" spans="1:6" ht="12.75">
      <c r="A64" s="57">
        <v>0.902777777777776</v>
      </c>
      <c r="B64" s="16">
        <v>3.1</v>
      </c>
      <c r="C64" s="13">
        <v>10.71</v>
      </c>
      <c r="D64" s="13">
        <v>40038</v>
      </c>
      <c r="F64" s="13">
        <v>7.73</v>
      </c>
    </row>
    <row r="65" spans="1:6" ht="12.75">
      <c r="A65" s="57">
        <v>0.906249999999998</v>
      </c>
      <c r="B65" s="16">
        <v>3.1</v>
      </c>
      <c r="C65" s="13">
        <v>10.74</v>
      </c>
      <c r="D65" s="13">
        <v>40039</v>
      </c>
      <c r="F65" s="13">
        <v>7.73</v>
      </c>
    </row>
    <row r="66" spans="1:6" ht="12.75">
      <c r="A66" s="57">
        <v>0.909722222222221</v>
      </c>
      <c r="B66" s="16">
        <v>3.1</v>
      </c>
      <c r="C66" s="13">
        <v>10.75</v>
      </c>
      <c r="D66" s="13">
        <v>40037</v>
      </c>
      <c r="F66" s="13">
        <v>7.73</v>
      </c>
    </row>
    <row r="67" spans="1:6" ht="12.75">
      <c r="A67" s="57">
        <v>0.913194444444443</v>
      </c>
      <c r="B67" s="16">
        <v>3.1</v>
      </c>
      <c r="C67" s="13">
        <v>10.77</v>
      </c>
      <c r="D67" s="13">
        <v>40042</v>
      </c>
      <c r="F67" s="13">
        <v>7.73</v>
      </c>
    </row>
    <row r="68" spans="1:6" ht="12.75">
      <c r="A68" s="57">
        <v>0.916666666666665</v>
      </c>
      <c r="B68" s="16">
        <v>3.1</v>
      </c>
      <c r="C68" s="13">
        <v>10.78</v>
      </c>
      <c r="D68" s="13">
        <v>40035</v>
      </c>
      <c r="F68" s="13">
        <v>7.73</v>
      </c>
    </row>
    <row r="69" spans="1:6" ht="12.75">
      <c r="A69" s="57">
        <v>0.920138888888887</v>
      </c>
      <c r="B69" s="16">
        <v>3.1</v>
      </c>
      <c r="C69" s="13">
        <v>10.79</v>
      </c>
      <c r="D69" s="13">
        <v>40034</v>
      </c>
      <c r="F69" s="13">
        <v>7.73</v>
      </c>
    </row>
    <row r="70" spans="1:6" ht="12.75">
      <c r="A70" s="57">
        <v>0.923611111111109</v>
      </c>
      <c r="B70" s="16">
        <v>3.1</v>
      </c>
      <c r="C70" s="13">
        <v>10.8</v>
      </c>
      <c r="D70" s="13">
        <v>40034</v>
      </c>
      <c r="F70" s="13">
        <v>7.73</v>
      </c>
    </row>
    <row r="71" spans="1:6" ht="12.75">
      <c r="A71" s="57">
        <v>0.927083333333332</v>
      </c>
      <c r="B71" s="16">
        <v>3.1</v>
      </c>
      <c r="C71" s="13">
        <v>10.81</v>
      </c>
      <c r="D71" s="13">
        <v>40030</v>
      </c>
      <c r="F71" s="13">
        <v>7.73</v>
      </c>
    </row>
    <row r="72" spans="1:6" ht="12.75">
      <c r="A72" s="57">
        <v>0.930555555555554</v>
      </c>
      <c r="B72" s="16">
        <v>3.1</v>
      </c>
      <c r="C72" s="13">
        <v>10.85</v>
      </c>
      <c r="D72" s="13">
        <v>40028</v>
      </c>
      <c r="F72" s="13">
        <v>7.73</v>
      </c>
    </row>
    <row r="74" spans="1:6" ht="12.75">
      <c r="A74" s="189" t="s">
        <v>127</v>
      </c>
      <c r="B74" s="189"/>
      <c r="C74" s="189"/>
      <c r="D74" s="189"/>
      <c r="E74" s="189"/>
      <c r="F74" s="189"/>
    </row>
    <row r="75" spans="1:6" ht="12.75">
      <c r="A75" s="57">
        <v>0.2500115740740741</v>
      </c>
      <c r="B75" s="16">
        <v>3.7</v>
      </c>
      <c r="C75" s="13">
        <v>10.42</v>
      </c>
      <c r="D75" s="190" t="s">
        <v>91</v>
      </c>
      <c r="E75" s="13">
        <v>9.22</v>
      </c>
      <c r="F75" s="13">
        <v>7.6</v>
      </c>
    </row>
    <row r="76" spans="1:6" ht="12.75">
      <c r="A76" s="57">
        <v>0.2534837962962963</v>
      </c>
      <c r="B76" s="16">
        <v>3.7</v>
      </c>
      <c r="C76" s="13">
        <v>10.42</v>
      </c>
      <c r="D76" s="191"/>
      <c r="E76" s="13">
        <v>9.09</v>
      </c>
      <c r="F76" s="13">
        <v>7.59</v>
      </c>
    </row>
    <row r="77" spans="1:6" ht="12.75">
      <c r="A77" s="57">
        <v>0.2569560185185185</v>
      </c>
      <c r="B77" s="16">
        <v>3.7</v>
      </c>
      <c r="C77" s="13">
        <v>10.44</v>
      </c>
      <c r="D77" s="191"/>
      <c r="E77" s="13">
        <v>9.16</v>
      </c>
      <c r="F77" s="13">
        <v>7.58</v>
      </c>
    </row>
    <row r="78" spans="1:6" ht="12.75">
      <c r="A78" s="57">
        <v>0.2604282407407407</v>
      </c>
      <c r="B78" s="16">
        <v>3.7</v>
      </c>
      <c r="C78" s="13">
        <v>10.47</v>
      </c>
      <c r="E78" s="13">
        <v>9.06</v>
      </c>
      <c r="F78" s="13">
        <v>7.57</v>
      </c>
    </row>
    <row r="79" spans="1:6" ht="12.75">
      <c r="A79" s="57">
        <v>0.26390046296296293</v>
      </c>
      <c r="B79" s="16">
        <v>3.7</v>
      </c>
      <c r="C79" s="13">
        <v>10.47</v>
      </c>
      <c r="E79" s="13">
        <v>9.07</v>
      </c>
      <c r="F79" s="13">
        <v>7.56</v>
      </c>
    </row>
    <row r="80" spans="1:6" ht="12.75">
      <c r="A80" s="57">
        <v>0.2673726851851852</v>
      </c>
      <c r="B80" s="16">
        <v>3.7</v>
      </c>
      <c r="C80" s="13">
        <v>10.47</v>
      </c>
      <c r="E80" s="13">
        <v>9.01</v>
      </c>
      <c r="F80" s="13">
        <v>7.55</v>
      </c>
    </row>
    <row r="81" spans="1:6" ht="12.75">
      <c r="A81" s="57">
        <v>0.2708449074074074</v>
      </c>
      <c r="B81" s="16">
        <v>3.7</v>
      </c>
      <c r="C81" s="13">
        <v>10.5</v>
      </c>
      <c r="E81" s="13">
        <v>8.9</v>
      </c>
      <c r="F81" s="13">
        <v>7.55</v>
      </c>
    </row>
    <row r="82" spans="1:6" ht="12.75">
      <c r="A82" s="57">
        <v>0.2743171296296296</v>
      </c>
      <c r="B82" s="16">
        <v>3.7</v>
      </c>
      <c r="C82" s="13">
        <v>10.51</v>
      </c>
      <c r="E82" s="13">
        <v>8.83</v>
      </c>
      <c r="F82" s="13">
        <v>7.55</v>
      </c>
    </row>
    <row r="83" spans="1:6" ht="12.75">
      <c r="A83" s="57">
        <v>0.2777893518518519</v>
      </c>
      <c r="B83" s="16">
        <v>3.7</v>
      </c>
      <c r="C83" s="13">
        <v>10.54</v>
      </c>
      <c r="E83" s="13">
        <v>8.81</v>
      </c>
      <c r="F83" s="13">
        <v>7.55</v>
      </c>
    </row>
    <row r="84" spans="1:6" ht="12.75">
      <c r="A84" s="57">
        <v>0.2812615740740741</v>
      </c>
      <c r="B84" s="16">
        <v>3.7</v>
      </c>
      <c r="C84" s="13">
        <v>10.57</v>
      </c>
      <c r="E84" s="13">
        <v>8.79</v>
      </c>
      <c r="F84" s="13">
        <v>7.55</v>
      </c>
    </row>
    <row r="85" spans="1:6" ht="12.75">
      <c r="A85" s="57">
        <v>0.2847337962962963</v>
      </c>
      <c r="B85" s="16">
        <v>3.7</v>
      </c>
      <c r="C85" s="13">
        <v>10.6</v>
      </c>
      <c r="E85" s="13">
        <v>8.81</v>
      </c>
      <c r="F85" s="13">
        <v>7.54</v>
      </c>
    </row>
    <row r="86" spans="1:6" ht="12.75">
      <c r="A86" s="57">
        <v>0.2882060185185185</v>
      </c>
      <c r="B86" s="16">
        <v>3.7</v>
      </c>
      <c r="C86" s="13">
        <v>10.35</v>
      </c>
      <c r="E86" s="13">
        <v>8.78</v>
      </c>
      <c r="F86" s="13">
        <v>7.62</v>
      </c>
    </row>
    <row r="87" spans="1:6" ht="12.75">
      <c r="A87" s="57">
        <v>0.2916782407407407</v>
      </c>
      <c r="B87" s="16">
        <v>3.7</v>
      </c>
      <c r="C87" s="13">
        <v>10.43</v>
      </c>
      <c r="E87" s="13">
        <v>8.69</v>
      </c>
      <c r="F87" s="13">
        <v>7.64</v>
      </c>
    </row>
    <row r="88" spans="1:6" ht="12.75">
      <c r="A88" s="57">
        <v>0.29515046296296293</v>
      </c>
      <c r="B88" s="16">
        <v>3.7</v>
      </c>
      <c r="C88" s="13">
        <v>10.28</v>
      </c>
      <c r="E88" s="13">
        <v>8.58</v>
      </c>
      <c r="F88" s="13">
        <v>7.64</v>
      </c>
    </row>
    <row r="89" spans="1:6" ht="12.75">
      <c r="A89" s="57">
        <v>0.2986226851851852</v>
      </c>
      <c r="B89" s="16">
        <v>3.7</v>
      </c>
      <c r="C89" s="13">
        <v>10.27</v>
      </c>
      <c r="E89" s="13">
        <v>8.45</v>
      </c>
      <c r="F89" s="13">
        <v>7.63</v>
      </c>
    </row>
    <row r="90" spans="1:6" ht="12.75">
      <c r="A90" s="57">
        <v>0.3020949074074074</v>
      </c>
      <c r="B90" s="16">
        <v>3.7</v>
      </c>
      <c r="C90" s="13">
        <v>10.31</v>
      </c>
      <c r="E90" s="13">
        <v>8.42</v>
      </c>
      <c r="F90" s="13">
        <v>7.63</v>
      </c>
    </row>
    <row r="91" spans="1:6" ht="12.75">
      <c r="A91" s="57">
        <v>0.3055671296296296</v>
      </c>
      <c r="B91" s="16">
        <v>3.7</v>
      </c>
      <c r="C91" s="13">
        <v>10.29</v>
      </c>
      <c r="E91" s="13">
        <v>8.22</v>
      </c>
      <c r="F91" s="13">
        <v>7.62</v>
      </c>
    </row>
    <row r="92" spans="1:6" ht="12.75">
      <c r="A92" s="57">
        <v>0.3090393518518519</v>
      </c>
      <c r="B92" s="16">
        <v>3.7</v>
      </c>
      <c r="C92" s="13">
        <v>10.33</v>
      </c>
      <c r="E92" s="13">
        <v>8.44</v>
      </c>
      <c r="F92" s="13">
        <v>7.62</v>
      </c>
    </row>
    <row r="93" spans="1:6" ht="12.75">
      <c r="A93" s="57">
        <v>0.3125115740740741</v>
      </c>
      <c r="B93" s="16">
        <v>3.7</v>
      </c>
      <c r="C93" s="13">
        <v>10.37</v>
      </c>
      <c r="E93" s="13">
        <v>8.28</v>
      </c>
      <c r="F93" s="13">
        <v>7.62</v>
      </c>
    </row>
    <row r="94" spans="1:6" ht="12.75">
      <c r="A94" s="57">
        <v>0.3159837962962963</v>
      </c>
      <c r="B94" s="16">
        <v>3.7</v>
      </c>
      <c r="C94" s="13">
        <v>10.41</v>
      </c>
      <c r="E94" s="13">
        <v>8.17</v>
      </c>
      <c r="F94" s="13">
        <v>7.62</v>
      </c>
    </row>
    <row r="95" spans="1:6" ht="12.75">
      <c r="A95" s="57">
        <v>0.3194560185185185</v>
      </c>
      <c r="B95" s="16">
        <v>3.7</v>
      </c>
      <c r="C95" s="13">
        <v>10.28</v>
      </c>
      <c r="E95" s="13">
        <v>8.36</v>
      </c>
      <c r="F95" s="13">
        <v>7.61</v>
      </c>
    </row>
    <row r="96" spans="1:6" ht="12.75">
      <c r="A96" s="57">
        <v>0.3229282407407407</v>
      </c>
      <c r="B96" s="16">
        <v>3.7</v>
      </c>
      <c r="C96" s="13">
        <v>10.28</v>
      </c>
      <c r="E96" s="13">
        <v>8.07</v>
      </c>
      <c r="F96" s="13">
        <v>7.58</v>
      </c>
    </row>
    <row r="97" spans="1:6" ht="12.75">
      <c r="A97" s="57">
        <v>0.32640046296296293</v>
      </c>
      <c r="B97" s="16">
        <v>3.7</v>
      </c>
      <c r="C97" s="13">
        <v>10.29</v>
      </c>
      <c r="E97" s="13">
        <v>8.31</v>
      </c>
      <c r="F97" s="13">
        <v>7.57</v>
      </c>
    </row>
    <row r="98" spans="1:6" ht="12.75">
      <c r="A98" s="57">
        <v>0.3298726851851852</v>
      </c>
      <c r="B98" s="16">
        <v>3.7</v>
      </c>
      <c r="C98" s="13">
        <v>10.29</v>
      </c>
      <c r="E98" s="13">
        <v>8.11</v>
      </c>
      <c r="F98" s="13">
        <v>7.56</v>
      </c>
    </row>
    <row r="99" spans="1:6" ht="12.75">
      <c r="A99" s="57">
        <v>0.33334490740740735</v>
      </c>
      <c r="B99" s="16">
        <v>3.7</v>
      </c>
      <c r="C99" s="13">
        <v>10.27</v>
      </c>
      <c r="E99" s="13">
        <v>8.17</v>
      </c>
      <c r="F99" s="13">
        <v>7.56</v>
      </c>
    </row>
    <row r="100" spans="1:6" ht="12.75">
      <c r="A100" s="57">
        <v>0.3368171296296296</v>
      </c>
      <c r="B100" s="16">
        <v>3.7</v>
      </c>
      <c r="C100" s="13">
        <v>10.26</v>
      </c>
      <c r="E100" s="13">
        <v>7.98</v>
      </c>
      <c r="F100" s="13">
        <v>7.56</v>
      </c>
    </row>
    <row r="101" spans="1:6" ht="12.75">
      <c r="A101" s="57">
        <v>0.3402893518518519</v>
      </c>
      <c r="B101" s="16">
        <v>3.7</v>
      </c>
      <c r="C101" s="13">
        <v>10.3</v>
      </c>
      <c r="E101" s="13">
        <v>8.41</v>
      </c>
      <c r="F101" s="13">
        <v>7.55</v>
      </c>
    </row>
    <row r="102" spans="1:6" ht="12.75">
      <c r="A102" s="57">
        <v>0.34376157407407404</v>
      </c>
      <c r="B102" s="16">
        <v>3.7</v>
      </c>
      <c r="C102" s="13">
        <v>10.44</v>
      </c>
      <c r="E102" s="13">
        <v>7.99</v>
      </c>
      <c r="F102" s="13">
        <v>7.55</v>
      </c>
    </row>
    <row r="103" spans="1:6" ht="12.75">
      <c r="A103" s="57">
        <v>0.3472337962962963</v>
      </c>
      <c r="B103" s="16">
        <v>3.7</v>
      </c>
      <c r="C103" s="13">
        <v>10.37</v>
      </c>
      <c r="E103" s="13">
        <v>7.75</v>
      </c>
      <c r="F103" s="13">
        <v>7.54</v>
      </c>
    </row>
    <row r="104" spans="1:6" ht="12.75">
      <c r="A104" s="57">
        <v>0.3507060185185185</v>
      </c>
      <c r="B104" s="16">
        <v>3.7</v>
      </c>
      <c r="C104" s="13">
        <v>10.44</v>
      </c>
      <c r="E104" s="13">
        <v>7.75</v>
      </c>
      <c r="F104" s="13">
        <v>7.54</v>
      </c>
    </row>
    <row r="105" spans="1:6" ht="12.75">
      <c r="A105" s="57">
        <v>0.3541782407407407</v>
      </c>
      <c r="B105" s="16">
        <v>3.7</v>
      </c>
      <c r="C105" s="13">
        <v>10.36</v>
      </c>
      <c r="E105" s="13">
        <v>7.71</v>
      </c>
      <c r="F105" s="13">
        <v>7.53</v>
      </c>
    </row>
    <row r="106" spans="1:6" ht="12.75">
      <c r="A106" s="57">
        <v>0.35765046296296293</v>
      </c>
      <c r="B106" s="16">
        <v>3.7</v>
      </c>
      <c r="C106" s="13">
        <v>10.39</v>
      </c>
      <c r="E106" s="13">
        <v>8.15</v>
      </c>
      <c r="F106" s="13">
        <v>7.52</v>
      </c>
    </row>
    <row r="107" spans="1:6" ht="12.75">
      <c r="A107" s="57">
        <v>0.3611226851851852</v>
      </c>
      <c r="B107" s="16">
        <v>3.7</v>
      </c>
      <c r="C107" s="13">
        <v>10.4</v>
      </c>
      <c r="E107" s="13">
        <v>7.78</v>
      </c>
      <c r="F107" s="13">
        <v>7.52</v>
      </c>
    </row>
    <row r="108" spans="1:6" ht="12.75">
      <c r="A108" s="57">
        <v>0.36459490740740735</v>
      </c>
      <c r="B108" s="16">
        <v>3.7</v>
      </c>
      <c r="C108" s="13">
        <v>10.38</v>
      </c>
      <c r="E108" s="13">
        <v>8.27</v>
      </c>
      <c r="F108" s="13">
        <v>7.52</v>
      </c>
    </row>
    <row r="109" spans="1:6" ht="12.75">
      <c r="A109" s="57">
        <v>0.3680671296296296</v>
      </c>
      <c r="B109" s="16">
        <v>3.7</v>
      </c>
      <c r="C109" s="13">
        <v>10.41</v>
      </c>
      <c r="E109" s="13">
        <v>7.49</v>
      </c>
      <c r="F109" s="13">
        <v>7.52</v>
      </c>
    </row>
    <row r="110" spans="1:6" ht="12.75">
      <c r="A110" s="57">
        <v>0.3715393518518519</v>
      </c>
      <c r="B110" s="16">
        <v>3.7</v>
      </c>
      <c r="C110" s="13">
        <v>10.45</v>
      </c>
      <c r="E110" s="13">
        <v>7.86</v>
      </c>
      <c r="F110" s="13">
        <v>7.52</v>
      </c>
    </row>
    <row r="111" spans="1:6" ht="12.75">
      <c r="A111" s="57">
        <v>0.37501157407407404</v>
      </c>
      <c r="B111" s="16">
        <v>3.7</v>
      </c>
      <c r="C111" s="13">
        <v>10.47</v>
      </c>
      <c r="E111" s="13">
        <v>7.61</v>
      </c>
      <c r="F111" s="13">
        <v>7.53</v>
      </c>
    </row>
    <row r="112" spans="1:6" ht="12.75">
      <c r="A112" s="57">
        <v>0.3784837962962963</v>
      </c>
      <c r="B112" s="16">
        <v>3.7</v>
      </c>
      <c r="C112" s="13">
        <v>10.48</v>
      </c>
      <c r="E112" s="13">
        <v>7.89</v>
      </c>
      <c r="F112" s="13">
        <v>7.53</v>
      </c>
    </row>
    <row r="113" spans="1:6" ht="12.75">
      <c r="A113" s="57">
        <v>0.3819560185185185</v>
      </c>
      <c r="B113" s="16">
        <v>3.7</v>
      </c>
      <c r="C113" s="13">
        <v>10.53</v>
      </c>
      <c r="E113" s="13">
        <v>7.67</v>
      </c>
      <c r="F113" s="13">
        <v>7.54</v>
      </c>
    </row>
    <row r="114" spans="1:6" ht="12.75">
      <c r="A114" s="57">
        <v>0.3854282407407407</v>
      </c>
      <c r="B114" s="16">
        <v>3.7</v>
      </c>
      <c r="C114" s="13">
        <v>10.61</v>
      </c>
      <c r="E114" s="13">
        <v>7.56</v>
      </c>
      <c r="F114" s="13">
        <v>7.54</v>
      </c>
    </row>
    <row r="115" spans="1:6" ht="12.75">
      <c r="A115" s="57">
        <v>0.38890046296296293</v>
      </c>
      <c r="B115" s="16">
        <v>3.7</v>
      </c>
      <c r="C115" s="13">
        <v>10.64</v>
      </c>
      <c r="E115" s="13">
        <v>7.32</v>
      </c>
      <c r="F115" s="13">
        <v>7.53</v>
      </c>
    </row>
    <row r="116" spans="1:6" ht="12.75">
      <c r="A116" s="57">
        <v>0.3923726851851852</v>
      </c>
      <c r="B116" s="16">
        <v>3.7</v>
      </c>
      <c r="C116" s="13">
        <v>10.7</v>
      </c>
      <c r="E116" s="13">
        <v>7.62</v>
      </c>
      <c r="F116" s="13">
        <v>7.53</v>
      </c>
    </row>
    <row r="117" spans="1:6" ht="12.75">
      <c r="A117" s="57">
        <v>0.39584490740740735</v>
      </c>
      <c r="B117" s="16">
        <v>3.7</v>
      </c>
      <c r="C117" s="13">
        <v>10.77</v>
      </c>
      <c r="E117" s="13">
        <v>7.94</v>
      </c>
      <c r="F117" s="13">
        <v>7.52</v>
      </c>
    </row>
    <row r="118" spans="1:6" ht="12.75">
      <c r="A118" s="57">
        <v>0.3993171296296296</v>
      </c>
      <c r="B118" s="16">
        <v>3.7</v>
      </c>
      <c r="C118" s="13">
        <v>11.07</v>
      </c>
      <c r="E118" s="13">
        <v>8.25</v>
      </c>
      <c r="F118" s="13">
        <v>7.52</v>
      </c>
    </row>
    <row r="119" spans="1:6" ht="12.75">
      <c r="A119" s="57">
        <v>0.4027893518518519</v>
      </c>
      <c r="B119" s="16">
        <v>3.7</v>
      </c>
      <c r="C119" s="13">
        <v>10.77</v>
      </c>
      <c r="E119" s="13">
        <v>7.39</v>
      </c>
      <c r="F119" s="13">
        <v>7.51</v>
      </c>
    </row>
    <row r="120" spans="1:6" ht="12.75">
      <c r="A120" s="57">
        <v>0.40626157407407404</v>
      </c>
      <c r="B120" s="16">
        <v>3.7</v>
      </c>
      <c r="C120" s="13">
        <v>10.7</v>
      </c>
      <c r="E120" s="13">
        <v>8.84</v>
      </c>
      <c r="F120" s="13">
        <v>7.51</v>
      </c>
    </row>
    <row r="121" spans="1:6" ht="12.75">
      <c r="A121" s="57">
        <v>0.4097337962962963</v>
      </c>
      <c r="B121" s="16">
        <v>3.7</v>
      </c>
      <c r="C121" s="13">
        <v>10.6</v>
      </c>
      <c r="E121" s="13">
        <v>8.1</v>
      </c>
      <c r="F121" s="13">
        <v>7.51</v>
      </c>
    </row>
    <row r="122" spans="1:6" ht="12.75">
      <c r="A122" s="57">
        <v>0.4132060185185185</v>
      </c>
      <c r="B122" s="16">
        <v>3.7</v>
      </c>
      <c r="C122" s="13">
        <v>10.63</v>
      </c>
      <c r="E122" s="13">
        <v>7.72</v>
      </c>
      <c r="F122" s="13">
        <v>7.52</v>
      </c>
    </row>
    <row r="123" spans="1:6" ht="12.75">
      <c r="A123" s="57">
        <v>0.4166782407407407</v>
      </c>
      <c r="B123" s="16">
        <v>3.7</v>
      </c>
      <c r="C123" s="13">
        <v>10.57</v>
      </c>
      <c r="E123" s="13">
        <v>7.8</v>
      </c>
      <c r="F123" s="13">
        <v>7.52</v>
      </c>
    </row>
    <row r="124" spans="1:6" ht="12.75">
      <c r="A124" s="57">
        <v>0.42015046296296293</v>
      </c>
      <c r="B124" s="16">
        <v>3.7</v>
      </c>
      <c r="C124" s="13">
        <v>10.57</v>
      </c>
      <c r="E124" s="13">
        <v>7.78</v>
      </c>
      <c r="F124" s="13">
        <v>7.53</v>
      </c>
    </row>
    <row r="125" spans="1:6" ht="12.75">
      <c r="A125" s="57">
        <v>0.4236226851851852</v>
      </c>
      <c r="B125" s="16">
        <v>3.7</v>
      </c>
      <c r="C125" s="13">
        <v>10.57</v>
      </c>
      <c r="E125" s="13">
        <v>8.46</v>
      </c>
      <c r="F125" s="13">
        <v>7.52</v>
      </c>
    </row>
    <row r="126" spans="1:6" ht="12.75">
      <c r="A126" s="57">
        <v>0.42709490740740735</v>
      </c>
      <c r="B126" s="16">
        <v>3.7</v>
      </c>
      <c r="C126" s="13">
        <v>10.56</v>
      </c>
      <c r="E126" s="13">
        <v>7.88</v>
      </c>
      <c r="F126" s="13">
        <v>7.52</v>
      </c>
    </row>
    <row r="127" spans="1:6" ht="12.75">
      <c r="A127" s="57">
        <v>0.4305671296296296</v>
      </c>
      <c r="B127" s="16">
        <v>3.7</v>
      </c>
      <c r="C127" s="13">
        <v>10.56</v>
      </c>
      <c r="E127" s="13">
        <v>7.84</v>
      </c>
      <c r="F127" s="13">
        <v>7.52</v>
      </c>
    </row>
    <row r="128" spans="1:6" ht="12.75">
      <c r="A128" s="57">
        <v>0.4340393518518519</v>
      </c>
      <c r="B128" s="16">
        <v>3.7</v>
      </c>
      <c r="C128" s="13">
        <v>10.54</v>
      </c>
      <c r="E128" s="13">
        <v>7.8</v>
      </c>
      <c r="F128" s="13">
        <v>7.52</v>
      </c>
    </row>
    <row r="129" spans="1:6" ht="12.75">
      <c r="A129" s="57">
        <v>0.43751157407407404</v>
      </c>
      <c r="B129" s="16">
        <v>3.7</v>
      </c>
      <c r="C129" s="13">
        <v>10.59</v>
      </c>
      <c r="E129" s="13">
        <v>7.96</v>
      </c>
      <c r="F129" s="13">
        <v>7.51</v>
      </c>
    </row>
    <row r="130" spans="1:6" ht="12.75">
      <c r="A130" s="57">
        <v>0.4409837962962963</v>
      </c>
      <c r="B130" s="16">
        <v>3.7</v>
      </c>
      <c r="C130" s="13">
        <v>10.66</v>
      </c>
      <c r="E130" s="13">
        <v>8.47</v>
      </c>
      <c r="F130" s="13">
        <v>7.51</v>
      </c>
    </row>
    <row r="131" spans="1:6" ht="12.75">
      <c r="A131" s="57">
        <v>0.4444560185185185</v>
      </c>
      <c r="B131" s="16">
        <v>3.7</v>
      </c>
      <c r="C131" s="13">
        <v>10.72</v>
      </c>
      <c r="E131" s="13">
        <v>7.69</v>
      </c>
      <c r="F131" s="13">
        <v>7.51</v>
      </c>
    </row>
    <row r="132" spans="1:6" ht="12.75">
      <c r="A132" s="57">
        <v>0.4479282407407407</v>
      </c>
      <c r="B132" s="16">
        <v>3.7</v>
      </c>
      <c r="C132" s="13">
        <v>10.78</v>
      </c>
      <c r="E132" s="13">
        <v>7.79</v>
      </c>
      <c r="F132" s="13">
        <v>7.51</v>
      </c>
    </row>
    <row r="133" spans="1:6" ht="12.75">
      <c r="A133" s="57">
        <v>0.45140046296296293</v>
      </c>
      <c r="B133" s="16">
        <v>3.7</v>
      </c>
      <c r="C133" s="13">
        <v>10.86</v>
      </c>
      <c r="E133" s="13">
        <v>7.8</v>
      </c>
      <c r="F133" s="13">
        <v>7.51</v>
      </c>
    </row>
    <row r="134" spans="1:6" ht="12.75">
      <c r="A134" s="57">
        <v>0.4548726851851852</v>
      </c>
      <c r="B134" s="16">
        <v>3.7</v>
      </c>
      <c r="C134" s="13">
        <v>11.01</v>
      </c>
      <c r="E134" s="13">
        <v>7.71</v>
      </c>
      <c r="F134" s="13">
        <v>7.51</v>
      </c>
    </row>
    <row r="135" spans="1:6" ht="12.75">
      <c r="A135" s="57">
        <v>0.45834490740740735</v>
      </c>
      <c r="B135" s="16">
        <v>4</v>
      </c>
      <c r="C135" s="13">
        <v>11.1</v>
      </c>
      <c r="E135" s="13">
        <v>8.91</v>
      </c>
      <c r="F135" s="13">
        <v>7.51</v>
      </c>
    </row>
    <row r="136" spans="1:6" ht="12.75">
      <c r="A136" s="57">
        <v>0.4618171296296296</v>
      </c>
      <c r="B136" s="16">
        <v>4</v>
      </c>
      <c r="C136" s="13">
        <v>10.9</v>
      </c>
      <c r="E136" s="13">
        <v>7.45</v>
      </c>
      <c r="F136" s="13">
        <v>7.5</v>
      </c>
    </row>
    <row r="137" spans="1:6" ht="12.75">
      <c r="A137" s="57">
        <v>0.4652893518518519</v>
      </c>
      <c r="B137" s="16">
        <v>4</v>
      </c>
      <c r="C137" s="13">
        <v>10.67</v>
      </c>
      <c r="E137" s="13">
        <v>7.33</v>
      </c>
      <c r="F137" s="13">
        <v>7.49</v>
      </c>
    </row>
    <row r="138" spans="1:6" ht="12.75">
      <c r="A138" s="57">
        <v>0.46876157407407404</v>
      </c>
      <c r="B138" s="16">
        <v>4</v>
      </c>
      <c r="C138" s="13">
        <v>10.66</v>
      </c>
      <c r="E138" s="13">
        <v>6.91</v>
      </c>
      <c r="F138" s="13">
        <v>7.49</v>
      </c>
    </row>
    <row r="139" spans="1:6" ht="12.75">
      <c r="A139" s="57">
        <v>0.4722337962962963</v>
      </c>
      <c r="B139" s="16">
        <v>4</v>
      </c>
      <c r="C139" s="13">
        <v>10.65</v>
      </c>
      <c r="E139" s="13">
        <v>6.99</v>
      </c>
      <c r="F139" s="13">
        <v>7.48</v>
      </c>
    </row>
    <row r="140" spans="1:6" ht="12.75">
      <c r="A140" s="57">
        <v>0.4757060185185185</v>
      </c>
      <c r="B140" s="16">
        <v>4</v>
      </c>
      <c r="C140" s="13">
        <v>10.69</v>
      </c>
      <c r="E140" s="13">
        <v>7.06</v>
      </c>
      <c r="F140" s="13">
        <v>7.47</v>
      </c>
    </row>
    <row r="141" spans="1:6" ht="12.75">
      <c r="A141" s="57">
        <v>0.4791782407407407</v>
      </c>
      <c r="B141" s="16">
        <v>4</v>
      </c>
      <c r="C141" s="13">
        <v>10.71</v>
      </c>
      <c r="E141" s="13">
        <v>7.44</v>
      </c>
      <c r="F141" s="13">
        <v>7.47</v>
      </c>
    </row>
    <row r="142" spans="1:6" ht="12.75">
      <c r="A142" s="57">
        <v>0.48265046296296293</v>
      </c>
      <c r="B142" s="16">
        <v>4</v>
      </c>
      <c r="C142" s="13">
        <v>10.72</v>
      </c>
      <c r="E142" s="13">
        <v>6.96</v>
      </c>
      <c r="F142" s="13">
        <v>7.47</v>
      </c>
    </row>
    <row r="143" spans="1:6" ht="12.75">
      <c r="A143" s="57">
        <v>0.4861226851851852</v>
      </c>
      <c r="B143" s="16">
        <v>4</v>
      </c>
      <c r="C143" s="13">
        <v>10.72</v>
      </c>
      <c r="E143" s="13">
        <v>7.42</v>
      </c>
      <c r="F143" s="13">
        <v>7.47</v>
      </c>
    </row>
    <row r="144" spans="1:6" ht="12.75">
      <c r="A144" s="57">
        <v>0.48959490740740735</v>
      </c>
      <c r="B144" s="16">
        <v>4</v>
      </c>
      <c r="C144" s="13">
        <v>10.74</v>
      </c>
      <c r="E144" s="13">
        <v>7.2</v>
      </c>
      <c r="F144" s="13">
        <v>7.47</v>
      </c>
    </row>
    <row r="145" spans="1:6" ht="12.75">
      <c r="A145" s="57">
        <v>0.4930671296296296</v>
      </c>
      <c r="B145" s="16">
        <v>4</v>
      </c>
      <c r="C145" s="13">
        <v>10.73</v>
      </c>
      <c r="E145" s="13">
        <v>6.72</v>
      </c>
      <c r="F145" s="13">
        <v>7.46</v>
      </c>
    </row>
    <row r="146" spans="1:6" ht="12.75">
      <c r="A146" s="57">
        <v>0.4965393518518519</v>
      </c>
      <c r="B146" s="16">
        <v>4</v>
      </c>
      <c r="C146" s="13">
        <v>10.75</v>
      </c>
      <c r="E146" s="13">
        <v>6.79</v>
      </c>
      <c r="F146" s="13">
        <v>7.46</v>
      </c>
    </row>
    <row r="147" spans="1:6" ht="12.75">
      <c r="A147" s="57">
        <v>0.500011574074074</v>
      </c>
      <c r="B147" s="16">
        <v>4</v>
      </c>
      <c r="C147" s="13">
        <v>10.82</v>
      </c>
      <c r="E147" s="13">
        <v>6.64</v>
      </c>
      <c r="F147" s="13">
        <v>7.45</v>
      </c>
    </row>
    <row r="148" spans="1:6" ht="12.75">
      <c r="A148" s="57">
        <v>0.5034837962962962</v>
      </c>
      <c r="B148" s="16">
        <v>4</v>
      </c>
      <c r="C148" s="13">
        <v>10.87</v>
      </c>
      <c r="E148" s="13">
        <v>6.56</v>
      </c>
      <c r="F148" s="13">
        <v>7.44</v>
      </c>
    </row>
    <row r="149" spans="1:6" ht="12.75">
      <c r="A149" s="57">
        <v>0.5069560185185186</v>
      </c>
      <c r="B149" s="16">
        <v>4</v>
      </c>
      <c r="C149" s="13">
        <v>10.88</v>
      </c>
      <c r="E149" s="13">
        <v>6.73</v>
      </c>
      <c r="F149" s="13">
        <v>7.44</v>
      </c>
    </row>
    <row r="150" spans="1:6" ht="12.75">
      <c r="A150" s="57">
        <v>0.5104282407407407</v>
      </c>
      <c r="B150" s="16">
        <v>4</v>
      </c>
      <c r="C150" s="13">
        <v>10.91</v>
      </c>
      <c r="E150" s="13">
        <v>6.51</v>
      </c>
      <c r="F150" s="13">
        <v>7.43</v>
      </c>
    </row>
    <row r="151" spans="1:6" ht="12.75">
      <c r="A151" s="57">
        <v>0.513900462962963</v>
      </c>
      <c r="B151" s="16">
        <v>4</v>
      </c>
      <c r="C151" s="13">
        <v>10.9</v>
      </c>
      <c r="E151" s="13">
        <v>6.32</v>
      </c>
      <c r="F151" s="13">
        <v>7.43</v>
      </c>
    </row>
    <row r="152" spans="1:6" ht="12.75">
      <c r="A152" s="57">
        <v>0.5173726851851852</v>
      </c>
      <c r="B152" s="16">
        <v>4</v>
      </c>
      <c r="C152" s="13">
        <v>10.93</v>
      </c>
      <c r="E152" s="13">
        <v>6.94</v>
      </c>
      <c r="F152" s="13">
        <v>7.41</v>
      </c>
    </row>
    <row r="153" spans="1:6" ht="12.75">
      <c r="A153" s="57">
        <v>0.5208449074074074</v>
      </c>
      <c r="B153" s="16">
        <v>4</v>
      </c>
      <c r="C153" s="13">
        <v>10.98</v>
      </c>
      <c r="E153" s="13">
        <v>6.41</v>
      </c>
      <c r="F153" s="13">
        <v>7.4</v>
      </c>
    </row>
    <row r="154" spans="1:6" ht="12.75">
      <c r="A154" s="57">
        <v>0.5243171296296296</v>
      </c>
      <c r="B154" s="16">
        <v>4</v>
      </c>
      <c r="C154" s="13">
        <v>10.99</v>
      </c>
      <c r="E154" s="13">
        <v>6.31</v>
      </c>
      <c r="F154" s="13">
        <v>7.39</v>
      </c>
    </row>
    <row r="155" spans="1:6" ht="12.75">
      <c r="A155" s="57">
        <v>0.5277893518518518</v>
      </c>
      <c r="B155" s="16">
        <v>4</v>
      </c>
      <c r="C155" s="13">
        <v>10.99</v>
      </c>
      <c r="E155" s="13">
        <v>5.99</v>
      </c>
      <c r="F155" s="13">
        <v>7.39</v>
      </c>
    </row>
    <row r="156" spans="1:6" ht="12.75">
      <c r="A156" s="57">
        <v>0.531261574074074</v>
      </c>
      <c r="B156" s="16">
        <v>4</v>
      </c>
      <c r="C156" s="13">
        <v>10.93</v>
      </c>
      <c r="E156" s="13">
        <v>5.86</v>
      </c>
      <c r="F156" s="13">
        <v>7.4</v>
      </c>
    </row>
    <row r="157" spans="1:6" ht="12.75">
      <c r="A157" s="57">
        <v>0.5347337962962962</v>
      </c>
      <c r="B157" s="16">
        <v>4</v>
      </c>
      <c r="C157" s="13">
        <v>10.97</v>
      </c>
      <c r="E157" s="13">
        <v>5.39</v>
      </c>
      <c r="F157" s="13">
        <v>7.39</v>
      </c>
    </row>
    <row r="158" spans="1:6" ht="12.75">
      <c r="A158" s="57">
        <v>0.5382060185185186</v>
      </c>
      <c r="B158" s="16">
        <v>4</v>
      </c>
      <c r="C158" s="13">
        <v>10.99</v>
      </c>
      <c r="E158" s="13">
        <v>5.12</v>
      </c>
      <c r="F158" s="13">
        <v>7.37</v>
      </c>
    </row>
    <row r="159" spans="1:6" ht="12.75">
      <c r="A159" s="57">
        <v>0.5416782407407407</v>
      </c>
      <c r="B159" s="16">
        <v>4</v>
      </c>
      <c r="C159" s="13">
        <v>11.06</v>
      </c>
      <c r="E159" s="13">
        <v>7.32</v>
      </c>
      <c r="F159" s="13">
        <v>7.37</v>
      </c>
    </row>
    <row r="160" spans="1:6" ht="12.75">
      <c r="A160" s="57">
        <v>0.545150462962963</v>
      </c>
      <c r="B160" s="16">
        <v>4</v>
      </c>
      <c r="C160" s="13">
        <v>11.18</v>
      </c>
      <c r="E160" s="13">
        <v>5.09</v>
      </c>
      <c r="F160" s="13">
        <v>7.37</v>
      </c>
    </row>
    <row r="161" spans="1:6" ht="12.75">
      <c r="A161" s="57">
        <v>0.5486226851851852</v>
      </c>
      <c r="B161" s="16">
        <v>4</v>
      </c>
      <c r="C161" s="13">
        <v>11.3</v>
      </c>
      <c r="E161" s="13">
        <v>5.86</v>
      </c>
      <c r="F161" s="13">
        <v>7.37</v>
      </c>
    </row>
    <row r="162" spans="1:6" ht="12.75">
      <c r="A162" s="57">
        <v>0.5520949074074074</v>
      </c>
      <c r="B162" s="16">
        <v>4</v>
      </c>
      <c r="C162" s="13">
        <v>11.48</v>
      </c>
      <c r="E162" s="13">
        <v>5.11</v>
      </c>
      <c r="F162" s="13">
        <v>7.37</v>
      </c>
    </row>
    <row r="163" spans="1:6" ht="12.75">
      <c r="A163" s="57">
        <v>0.5555671296296296</v>
      </c>
      <c r="B163" s="16">
        <v>4</v>
      </c>
      <c r="C163" s="13">
        <v>11.58</v>
      </c>
      <c r="E163" s="13">
        <v>5.24</v>
      </c>
      <c r="F163" s="13">
        <v>7.37</v>
      </c>
    </row>
    <row r="164" spans="1:6" ht="12.75">
      <c r="A164" s="57">
        <v>0.5590393518518518</v>
      </c>
      <c r="B164" s="16">
        <v>4</v>
      </c>
      <c r="C164" s="13">
        <v>11.85</v>
      </c>
      <c r="E164" s="13">
        <v>5.84</v>
      </c>
      <c r="F164" s="13">
        <v>7.36</v>
      </c>
    </row>
    <row r="165" spans="1:6" ht="12.75">
      <c r="A165" s="57">
        <v>0.562511574074074</v>
      </c>
      <c r="B165" s="16">
        <v>4</v>
      </c>
      <c r="C165" s="13">
        <v>11.17</v>
      </c>
      <c r="E165" s="13">
        <v>4.51</v>
      </c>
      <c r="F165" s="13">
        <v>7.32</v>
      </c>
    </row>
    <row r="166" spans="1:6" ht="12.75">
      <c r="A166" s="57">
        <v>0.5659837962962962</v>
      </c>
      <c r="B166" s="16">
        <v>4</v>
      </c>
      <c r="C166" s="13">
        <v>11.02</v>
      </c>
      <c r="E166" s="13">
        <v>3.71</v>
      </c>
      <c r="F166" s="13">
        <v>7.3</v>
      </c>
    </row>
    <row r="167" spans="1:6" ht="12.75">
      <c r="A167" s="57">
        <v>0.5694560185185186</v>
      </c>
      <c r="B167" s="16">
        <v>4</v>
      </c>
      <c r="C167" s="13">
        <v>10.96</v>
      </c>
      <c r="E167" s="13">
        <v>3.6</v>
      </c>
      <c r="F167" s="13">
        <v>7.29</v>
      </c>
    </row>
    <row r="168" spans="1:6" ht="12.75">
      <c r="A168" s="57">
        <v>0.5729282407407407</v>
      </c>
      <c r="B168" s="16">
        <v>4</v>
      </c>
      <c r="C168" s="13">
        <v>10.97</v>
      </c>
      <c r="E168" s="13">
        <v>3.48</v>
      </c>
      <c r="F168" s="13">
        <v>7.29</v>
      </c>
    </row>
    <row r="169" spans="1:6" ht="12.75">
      <c r="A169" s="57">
        <v>0.576400462962963</v>
      </c>
      <c r="B169" s="16">
        <v>4</v>
      </c>
      <c r="C169" s="13">
        <v>10.98</v>
      </c>
      <c r="E169" s="13">
        <v>3.56</v>
      </c>
      <c r="F169" s="13">
        <v>7.28</v>
      </c>
    </row>
    <row r="170" spans="1:6" ht="12.75">
      <c r="A170" s="57">
        <v>0.5798726851851852</v>
      </c>
      <c r="B170" s="16">
        <v>4</v>
      </c>
      <c r="C170" s="13">
        <v>10.94</v>
      </c>
      <c r="E170" s="13">
        <v>3.48</v>
      </c>
      <c r="F170" s="13">
        <v>7.27</v>
      </c>
    </row>
    <row r="171" spans="1:6" ht="12.75">
      <c r="A171" s="57">
        <v>0.5833449074074074</v>
      </c>
      <c r="B171" s="16">
        <v>4</v>
      </c>
      <c r="C171" s="13">
        <v>10.94</v>
      </c>
      <c r="E171" s="13">
        <v>3.49</v>
      </c>
      <c r="F171" s="13">
        <v>7.27</v>
      </c>
    </row>
    <row r="172" spans="1:6" ht="12.75">
      <c r="A172" s="57">
        <v>0.5868171296296296</v>
      </c>
      <c r="B172" s="16">
        <v>4</v>
      </c>
      <c r="C172" s="13">
        <v>10.95</v>
      </c>
      <c r="E172" s="13">
        <v>3.59</v>
      </c>
      <c r="F172" s="13">
        <v>7.26</v>
      </c>
    </row>
    <row r="173" spans="1:6" ht="12.75">
      <c r="A173" s="57">
        <v>0.5902893518518518</v>
      </c>
      <c r="B173" s="16">
        <v>4</v>
      </c>
      <c r="C173" s="13">
        <v>10.95</v>
      </c>
      <c r="E173" s="13">
        <v>3.25</v>
      </c>
      <c r="F173" s="13">
        <v>7.26</v>
      </c>
    </row>
    <row r="174" spans="1:6" ht="12.75">
      <c r="A174" s="57">
        <v>0.593761574074074</v>
      </c>
      <c r="B174" s="16">
        <v>4</v>
      </c>
      <c r="C174" s="13">
        <v>10.96</v>
      </c>
      <c r="E174" s="13">
        <v>3.31</v>
      </c>
      <c r="F174" s="13">
        <v>7.25</v>
      </c>
    </row>
    <row r="175" spans="1:6" ht="12.75">
      <c r="A175" s="57">
        <v>0.5972337962962962</v>
      </c>
      <c r="B175" s="16">
        <v>4</v>
      </c>
      <c r="C175" s="13">
        <v>10.93</v>
      </c>
      <c r="E175" s="13">
        <v>3.97</v>
      </c>
      <c r="F175" s="13">
        <v>7.24</v>
      </c>
    </row>
    <row r="176" spans="1:6" ht="12.75">
      <c r="A176" s="57">
        <v>0.6007060185185186</v>
      </c>
      <c r="B176" s="16">
        <v>4</v>
      </c>
      <c r="C176" s="13">
        <v>10.94</v>
      </c>
      <c r="E176" s="13">
        <v>3.1</v>
      </c>
      <c r="F176" s="13">
        <v>7.24</v>
      </c>
    </row>
    <row r="177" spans="1:6" ht="12.75">
      <c r="A177" s="57">
        <v>0.6041782407407407</v>
      </c>
      <c r="B177" s="16">
        <v>4</v>
      </c>
      <c r="C177" s="13">
        <v>10.96</v>
      </c>
      <c r="E177" s="13">
        <v>2.61</v>
      </c>
      <c r="F177" s="13">
        <v>7.24</v>
      </c>
    </row>
    <row r="178" spans="1:6" ht="12.75">
      <c r="A178" s="57">
        <v>0.607650462962963</v>
      </c>
      <c r="B178" s="16">
        <v>4</v>
      </c>
      <c r="C178" s="13">
        <v>11.04</v>
      </c>
      <c r="E178" s="13">
        <v>3.2</v>
      </c>
      <c r="F178" s="13">
        <v>7.24</v>
      </c>
    </row>
    <row r="179" spans="1:6" ht="12.75">
      <c r="A179" s="57">
        <v>0.6111226851851852</v>
      </c>
      <c r="B179" s="16">
        <v>4</v>
      </c>
      <c r="C179" s="13">
        <v>11.1</v>
      </c>
      <c r="E179" s="13">
        <v>3.06</v>
      </c>
      <c r="F179" s="13">
        <v>7.25</v>
      </c>
    </row>
    <row r="180" spans="1:6" ht="12.75">
      <c r="A180" s="57">
        <v>0.6145949074074074</v>
      </c>
      <c r="B180" s="16">
        <v>4</v>
      </c>
      <c r="C180" s="13">
        <v>11.37</v>
      </c>
      <c r="E180" s="13">
        <v>3.13</v>
      </c>
      <c r="F180" s="13">
        <v>7.25</v>
      </c>
    </row>
    <row r="181" spans="1:6" ht="12.75">
      <c r="A181" s="57">
        <v>0.6180671296296296</v>
      </c>
      <c r="B181" s="16">
        <v>4</v>
      </c>
      <c r="C181" s="13">
        <v>11.02</v>
      </c>
      <c r="E181" s="13">
        <v>2.85</v>
      </c>
      <c r="F181" s="13">
        <v>7.25</v>
      </c>
    </row>
    <row r="182" spans="1:6" ht="12.75">
      <c r="A182" s="57">
        <v>0.6215393518518518</v>
      </c>
      <c r="B182" s="16">
        <v>4</v>
      </c>
      <c r="C182" s="13">
        <v>10.93</v>
      </c>
      <c r="E182" s="13">
        <v>2.9</v>
      </c>
      <c r="F182" s="13">
        <v>7.23</v>
      </c>
    </row>
    <row r="183" spans="1:6" ht="12.75">
      <c r="A183" s="57">
        <v>0.625011574074074</v>
      </c>
      <c r="B183" s="16">
        <v>4</v>
      </c>
      <c r="C183" s="13">
        <v>10.92</v>
      </c>
      <c r="E183" s="13">
        <v>2.56</v>
      </c>
      <c r="F183" s="13">
        <v>7.21</v>
      </c>
    </row>
    <row r="184" spans="1:6" ht="12.75">
      <c r="A184" s="57">
        <v>0.6284837962962962</v>
      </c>
      <c r="B184" s="16">
        <v>4</v>
      </c>
      <c r="C184" s="13">
        <v>10.96</v>
      </c>
      <c r="E184" s="13">
        <v>2.48</v>
      </c>
      <c r="F184" s="52">
        <v>7.2</v>
      </c>
    </row>
    <row r="185" spans="1:6" ht="12.75">
      <c r="A185" s="57">
        <v>0.6319560185185186</v>
      </c>
      <c r="B185" s="16">
        <v>4</v>
      </c>
      <c r="C185" s="13">
        <v>10.94</v>
      </c>
      <c r="E185" s="13">
        <v>2.75</v>
      </c>
      <c r="F185" s="52">
        <v>7.2</v>
      </c>
    </row>
    <row r="186" spans="1:6" ht="12.75">
      <c r="A186" s="57">
        <v>0.6354282407407407</v>
      </c>
      <c r="B186" s="16">
        <v>4</v>
      </c>
      <c r="C186" s="13">
        <v>10.93</v>
      </c>
      <c r="E186" s="13">
        <v>2.45</v>
      </c>
      <c r="F186" s="13">
        <v>7.19</v>
      </c>
    </row>
    <row r="187" spans="1:6" ht="12.75">
      <c r="A187" s="57">
        <v>0.638900462962963</v>
      </c>
      <c r="B187" s="16">
        <v>4</v>
      </c>
      <c r="C187" s="13">
        <v>10.94</v>
      </c>
      <c r="E187" s="13">
        <v>2.62</v>
      </c>
      <c r="F187" s="13">
        <v>7.18</v>
      </c>
    </row>
    <row r="188" spans="1:6" ht="12.75">
      <c r="A188" s="57">
        <v>0.6423726851851852</v>
      </c>
      <c r="B188" s="16">
        <v>4</v>
      </c>
      <c r="C188" s="13">
        <v>10.95</v>
      </c>
      <c r="E188" s="13">
        <v>1.97</v>
      </c>
      <c r="F188" s="13">
        <v>7.18</v>
      </c>
    </row>
    <row r="189" spans="1:6" ht="12.75">
      <c r="A189" s="57">
        <v>0.6458449074074074</v>
      </c>
      <c r="B189" s="16">
        <v>4</v>
      </c>
      <c r="C189" s="13">
        <v>10.97</v>
      </c>
      <c r="E189" s="13">
        <v>2.15</v>
      </c>
      <c r="F189" s="13">
        <v>7.18</v>
      </c>
    </row>
    <row r="190" spans="1:6" ht="12.75">
      <c r="A190" s="57">
        <v>0.6493171296296296</v>
      </c>
      <c r="B190" s="16">
        <v>4</v>
      </c>
      <c r="C190" s="13">
        <v>11</v>
      </c>
      <c r="E190" s="13">
        <v>2.47</v>
      </c>
      <c r="F190" s="13">
        <v>7.17</v>
      </c>
    </row>
    <row r="191" spans="1:6" ht="12.75">
      <c r="A191" s="57">
        <v>0.6527893518518518</v>
      </c>
      <c r="B191" s="16">
        <v>4</v>
      </c>
      <c r="C191" s="13">
        <v>10.99</v>
      </c>
      <c r="E191" s="13">
        <v>2.34</v>
      </c>
      <c r="F191" s="13">
        <v>7.17</v>
      </c>
    </row>
    <row r="192" spans="1:6" ht="12.75">
      <c r="A192" s="57">
        <v>0.656261574074074</v>
      </c>
      <c r="B192" s="16">
        <v>4</v>
      </c>
      <c r="C192" s="13">
        <v>10.96</v>
      </c>
      <c r="E192" s="13">
        <v>2.37</v>
      </c>
      <c r="F192" s="13">
        <v>7.18</v>
      </c>
    </row>
    <row r="193" spans="1:6" ht="12.75">
      <c r="A193" s="57">
        <v>0.6597337962962962</v>
      </c>
      <c r="B193" s="16">
        <v>4</v>
      </c>
      <c r="C193" s="13">
        <v>10.97</v>
      </c>
      <c r="E193" s="13">
        <v>2.42</v>
      </c>
      <c r="F193" s="13">
        <v>7.19</v>
      </c>
    </row>
    <row r="194" spans="1:6" ht="12.75">
      <c r="A194" s="57">
        <v>0.6632060185185186</v>
      </c>
      <c r="B194" s="16">
        <v>4</v>
      </c>
      <c r="C194" s="13">
        <v>10.96</v>
      </c>
      <c r="E194" s="13">
        <v>1.96</v>
      </c>
      <c r="F194" s="13">
        <v>7.19</v>
      </c>
    </row>
    <row r="195" spans="1:6" ht="12.75">
      <c r="A195" s="57">
        <v>0.6666782407407408</v>
      </c>
      <c r="B195" s="16">
        <v>4</v>
      </c>
      <c r="C195" s="13">
        <v>10.96</v>
      </c>
      <c r="E195" s="13">
        <v>2.2</v>
      </c>
      <c r="F195" s="13">
        <v>7.19</v>
      </c>
    </row>
    <row r="196" spans="1:6" ht="12.75">
      <c r="A196" s="57">
        <v>0.670150462962963</v>
      </c>
      <c r="B196" s="16">
        <v>4</v>
      </c>
      <c r="C196" s="13">
        <v>10.95</v>
      </c>
      <c r="E196" s="13">
        <v>1.66</v>
      </c>
      <c r="F196" s="13">
        <v>7.18</v>
      </c>
    </row>
    <row r="197" spans="1:6" ht="12.75">
      <c r="A197" s="57">
        <v>0.6736226851851851</v>
      </c>
      <c r="B197" s="16">
        <v>4</v>
      </c>
      <c r="C197" s="13">
        <v>10.95</v>
      </c>
      <c r="E197" s="13">
        <v>1.01</v>
      </c>
      <c r="F197" s="13">
        <v>7.18</v>
      </c>
    </row>
    <row r="198" spans="1:6" ht="12.75">
      <c r="A198" s="57">
        <v>0.6770949074074074</v>
      </c>
      <c r="B198" s="16">
        <v>4</v>
      </c>
      <c r="C198" s="13">
        <v>10.93</v>
      </c>
      <c r="E198" s="13">
        <v>1.64</v>
      </c>
      <c r="F198" s="13">
        <v>7.19</v>
      </c>
    </row>
    <row r="199" spans="1:6" ht="12.75">
      <c r="A199" s="57">
        <v>0.6805671296296296</v>
      </c>
      <c r="B199" s="16">
        <v>4</v>
      </c>
      <c r="C199" s="13">
        <v>10.87</v>
      </c>
      <c r="E199" s="13">
        <v>2.34</v>
      </c>
      <c r="F199" s="13">
        <v>7.24</v>
      </c>
    </row>
    <row r="200" spans="1:6" ht="12.75">
      <c r="A200" s="57">
        <v>0.6840393518518518</v>
      </c>
      <c r="B200" s="16">
        <v>4</v>
      </c>
      <c r="C200" s="13">
        <v>10.98</v>
      </c>
      <c r="E200" s="13">
        <v>2.32</v>
      </c>
      <c r="F200" s="13">
        <v>7.24</v>
      </c>
    </row>
    <row r="201" spans="1:6" ht="12.75">
      <c r="A201" s="57">
        <v>0.6875115740740741</v>
      </c>
      <c r="B201" s="16">
        <v>4</v>
      </c>
      <c r="C201" s="13">
        <v>12.17</v>
      </c>
      <c r="E201" s="13">
        <v>2.61</v>
      </c>
      <c r="F201" s="13">
        <v>7.24</v>
      </c>
    </row>
    <row r="202" spans="1:6" ht="12.75">
      <c r="A202" s="57">
        <v>0.6909837962962962</v>
      </c>
      <c r="B202" s="16">
        <v>4</v>
      </c>
      <c r="C202" s="13">
        <v>11.51</v>
      </c>
      <c r="E202" s="13">
        <v>2.95</v>
      </c>
      <c r="F202" s="13">
        <v>7.27</v>
      </c>
    </row>
    <row r="203" spans="1:6" ht="12.75">
      <c r="A203" s="57">
        <v>0.6944560185185185</v>
      </c>
      <c r="B203" s="16">
        <v>4</v>
      </c>
      <c r="C203" s="13">
        <v>10.86</v>
      </c>
      <c r="E203" s="13">
        <v>6.92</v>
      </c>
      <c r="F203" s="13">
        <v>7.44</v>
      </c>
    </row>
    <row r="204" spans="1:6" ht="12.75">
      <c r="A204" s="57">
        <v>0.6979282407407408</v>
      </c>
      <c r="B204" s="16">
        <v>4</v>
      </c>
      <c r="C204" s="13">
        <v>10.84</v>
      </c>
      <c r="E204" s="13">
        <v>6.54</v>
      </c>
      <c r="F204" s="13">
        <v>7.43</v>
      </c>
    </row>
    <row r="205" spans="1:6" ht="12.75">
      <c r="A205" s="57">
        <v>0.701400462962963</v>
      </c>
      <c r="B205" s="16">
        <v>4</v>
      </c>
      <c r="C205" s="13">
        <v>10.78</v>
      </c>
      <c r="E205" s="13">
        <v>6.6</v>
      </c>
      <c r="F205" s="13">
        <v>7.42</v>
      </c>
    </row>
    <row r="206" spans="1:6" ht="12.75">
      <c r="A206" s="57">
        <v>0.7048726851851851</v>
      </c>
      <c r="B206" s="16">
        <v>4</v>
      </c>
      <c r="C206" s="13">
        <v>10.79</v>
      </c>
      <c r="E206" s="13">
        <v>6.63</v>
      </c>
      <c r="F206" s="13">
        <v>7.43</v>
      </c>
    </row>
    <row r="207" spans="1:6" ht="12.75">
      <c r="A207" s="57">
        <v>0.7083449074074074</v>
      </c>
      <c r="B207" s="16">
        <v>4</v>
      </c>
      <c r="C207" s="13">
        <v>10.79</v>
      </c>
      <c r="E207" s="13">
        <v>6.53</v>
      </c>
      <c r="F207" s="13">
        <v>7.43</v>
      </c>
    </row>
    <row r="208" spans="1:6" ht="12.75">
      <c r="A208" s="57">
        <v>0.7118171296296296</v>
      </c>
      <c r="B208" s="16">
        <v>4</v>
      </c>
      <c r="C208" s="13">
        <v>10.8</v>
      </c>
      <c r="E208" s="13">
        <v>6.67</v>
      </c>
      <c r="F208" s="13">
        <v>7.43</v>
      </c>
    </row>
    <row r="209" spans="1:6" ht="12.75">
      <c r="A209" s="57">
        <v>0.7152893518518518</v>
      </c>
      <c r="B209" s="16">
        <v>4</v>
      </c>
      <c r="C209" s="13">
        <v>10.8</v>
      </c>
      <c r="E209" s="13">
        <v>7.02</v>
      </c>
      <c r="F209" s="13">
        <v>7.43</v>
      </c>
    </row>
    <row r="210" spans="1:6" ht="12.75">
      <c r="A210" s="57">
        <v>0.7187615740740741</v>
      </c>
      <c r="B210" s="16">
        <v>4</v>
      </c>
      <c r="C210" s="13">
        <v>10.79</v>
      </c>
      <c r="E210" s="13">
        <v>6.87</v>
      </c>
      <c r="F210" s="13">
        <v>7.43</v>
      </c>
    </row>
    <row r="211" spans="1:6" ht="12.75">
      <c r="A211" s="57">
        <v>0.7222337962962962</v>
      </c>
      <c r="B211" s="16">
        <v>4</v>
      </c>
      <c r="C211" s="13">
        <v>10.83</v>
      </c>
      <c r="E211" s="13">
        <v>7.31</v>
      </c>
      <c r="F211" s="13">
        <v>7.43</v>
      </c>
    </row>
    <row r="212" spans="1:6" ht="12.75">
      <c r="A212" s="57">
        <v>0.7257060185185185</v>
      </c>
      <c r="B212" s="16">
        <v>4</v>
      </c>
      <c r="C212" s="13">
        <v>10.82</v>
      </c>
      <c r="E212" s="13">
        <v>6.68</v>
      </c>
      <c r="F212" s="13">
        <v>7.42</v>
      </c>
    </row>
    <row r="213" spans="1:6" ht="12.75">
      <c r="A213" s="57">
        <v>0.7291782407407408</v>
      </c>
      <c r="B213" s="16">
        <v>4</v>
      </c>
      <c r="C213" s="13">
        <v>10.83</v>
      </c>
      <c r="E213" s="13">
        <v>6.52</v>
      </c>
      <c r="F213" s="13">
        <v>7.41</v>
      </c>
    </row>
    <row r="214" spans="1:6" ht="12.75">
      <c r="A214" s="57">
        <v>0.732650462962963</v>
      </c>
      <c r="B214" s="16">
        <v>4</v>
      </c>
      <c r="C214" s="13">
        <v>10.83</v>
      </c>
      <c r="E214" s="13">
        <v>6.06</v>
      </c>
      <c r="F214" s="13">
        <v>7.39</v>
      </c>
    </row>
    <row r="215" spans="1:6" ht="12.75">
      <c r="A215" s="57">
        <v>0.7361226851851851</v>
      </c>
      <c r="B215" s="16">
        <v>4</v>
      </c>
      <c r="C215" s="13">
        <v>10.86</v>
      </c>
      <c r="E215" s="13">
        <v>5.04</v>
      </c>
      <c r="F215" s="13">
        <v>7.35</v>
      </c>
    </row>
    <row r="216" spans="1:6" ht="12.75">
      <c r="A216" s="57">
        <v>0.7395949074074074</v>
      </c>
      <c r="B216" s="16">
        <v>4</v>
      </c>
      <c r="C216" s="13">
        <v>10.87</v>
      </c>
      <c r="E216" s="13">
        <v>4.61</v>
      </c>
      <c r="F216" s="13">
        <v>7.32</v>
      </c>
    </row>
    <row r="217" spans="1:6" ht="12.75">
      <c r="A217" s="57">
        <v>0.7430671296296296</v>
      </c>
      <c r="B217" s="16">
        <v>4</v>
      </c>
      <c r="C217" s="13">
        <v>10.86</v>
      </c>
      <c r="E217" s="13">
        <v>3.8</v>
      </c>
      <c r="F217" s="13">
        <v>7.29</v>
      </c>
    </row>
    <row r="218" spans="1:6" ht="12.75">
      <c r="A218" s="57">
        <v>0.7465393518518518</v>
      </c>
      <c r="B218" s="16">
        <v>4</v>
      </c>
      <c r="C218" s="13">
        <v>10.87</v>
      </c>
      <c r="E218" s="13">
        <v>2.49</v>
      </c>
      <c r="F218" s="13">
        <v>7.25</v>
      </c>
    </row>
    <row r="219" spans="1:6" ht="12.75">
      <c r="A219" s="57">
        <v>0.7500115740740741</v>
      </c>
      <c r="B219" s="16">
        <v>4</v>
      </c>
      <c r="C219" s="13">
        <v>10.87</v>
      </c>
      <c r="E219" s="13">
        <v>2.54</v>
      </c>
      <c r="F219" s="13">
        <v>7.25</v>
      </c>
    </row>
    <row r="220" spans="1:6" ht="12.75">
      <c r="A220" s="57">
        <v>0.7534837962962962</v>
      </c>
      <c r="B220" s="16">
        <v>4</v>
      </c>
      <c r="C220" s="13">
        <v>10.87</v>
      </c>
      <c r="E220" s="13">
        <v>2.72</v>
      </c>
      <c r="F220" s="13">
        <v>7.24</v>
      </c>
    </row>
    <row r="221" spans="1:6" ht="12.75">
      <c r="A221" s="57">
        <v>0.7569560185185185</v>
      </c>
      <c r="B221" s="16">
        <v>4</v>
      </c>
      <c r="C221" s="13">
        <v>10.87</v>
      </c>
      <c r="E221" s="13">
        <v>3.58</v>
      </c>
      <c r="F221" s="13">
        <v>7.25</v>
      </c>
    </row>
    <row r="222" spans="1:6" ht="12.75">
      <c r="A222" s="57">
        <v>0.7604282407407408</v>
      </c>
      <c r="B222" s="16">
        <v>4</v>
      </c>
      <c r="C222" s="13">
        <v>10.89</v>
      </c>
      <c r="E222" s="13">
        <v>5.04</v>
      </c>
      <c r="F222" s="13">
        <v>7.27</v>
      </c>
    </row>
    <row r="223" spans="1:6" ht="12.75">
      <c r="A223" s="57">
        <v>0.763900462962963</v>
      </c>
      <c r="B223" s="16">
        <v>4</v>
      </c>
      <c r="C223" s="13">
        <v>10.9</v>
      </c>
      <c r="E223" s="13">
        <v>5.25</v>
      </c>
      <c r="F223" s="13">
        <v>7.27</v>
      </c>
    </row>
    <row r="224" spans="1:6" ht="12.75">
      <c r="A224" s="57">
        <v>0.7673726851851851</v>
      </c>
      <c r="B224" s="16">
        <v>4</v>
      </c>
      <c r="C224" s="13">
        <v>10.92</v>
      </c>
      <c r="E224" s="13">
        <v>5.7</v>
      </c>
      <c r="F224" s="13">
        <v>7.27</v>
      </c>
    </row>
    <row r="225" spans="1:6" ht="12.75">
      <c r="A225" s="57">
        <v>0.7708449074074074</v>
      </c>
      <c r="B225" s="16">
        <v>4</v>
      </c>
      <c r="C225" s="13">
        <v>10.93</v>
      </c>
      <c r="E225" s="13">
        <v>5.89</v>
      </c>
      <c r="F225" s="13">
        <v>7.28</v>
      </c>
    </row>
    <row r="226" spans="1:6" ht="12.75">
      <c r="A226" s="57">
        <v>0.7743171296296296</v>
      </c>
      <c r="B226" s="16">
        <v>4</v>
      </c>
      <c r="C226" s="13">
        <v>10.91</v>
      </c>
      <c r="E226" s="13">
        <v>6.65</v>
      </c>
      <c r="F226" s="13">
        <v>7.29</v>
      </c>
    </row>
    <row r="227" spans="1:6" ht="12.75">
      <c r="A227" s="57">
        <v>0.7777893518518518</v>
      </c>
      <c r="B227" s="16">
        <v>4</v>
      </c>
      <c r="C227" s="13">
        <v>10.91</v>
      </c>
      <c r="E227" s="13">
        <v>7.1</v>
      </c>
      <c r="F227" s="13">
        <v>7.3</v>
      </c>
    </row>
    <row r="228" spans="1:6" ht="12.75">
      <c r="A228" s="57">
        <v>0.7812615740740741</v>
      </c>
      <c r="B228" s="16">
        <v>4</v>
      </c>
      <c r="C228" s="13">
        <v>10.89</v>
      </c>
      <c r="E228" s="13">
        <v>7.55</v>
      </c>
      <c r="F228" s="13">
        <v>7.31</v>
      </c>
    </row>
    <row r="229" spans="1:6" ht="12.75">
      <c r="A229" s="57">
        <v>0.7847337962962962</v>
      </c>
      <c r="B229" s="16">
        <v>4</v>
      </c>
      <c r="C229" s="13">
        <v>10.85</v>
      </c>
      <c r="E229" s="13">
        <v>7.84</v>
      </c>
      <c r="F229" s="13">
        <v>7.4</v>
      </c>
    </row>
    <row r="230" spans="1:6" ht="12.75">
      <c r="A230" s="57">
        <v>0.7882060185185185</v>
      </c>
      <c r="B230" s="16">
        <v>4</v>
      </c>
      <c r="C230" s="13">
        <v>10.81</v>
      </c>
      <c r="E230" s="13">
        <v>8.89</v>
      </c>
      <c r="F230" s="13">
        <v>7.5</v>
      </c>
    </row>
    <row r="231" spans="1:6" ht="12.75">
      <c r="A231" s="57">
        <v>0.7916782407407408</v>
      </c>
      <c r="B231" s="16">
        <v>4</v>
      </c>
      <c r="C231" s="13">
        <v>10.67</v>
      </c>
      <c r="E231" s="13">
        <v>9.12</v>
      </c>
      <c r="F231" s="13">
        <v>7.68</v>
      </c>
    </row>
    <row r="232" spans="1:6" ht="12.75">
      <c r="A232" s="57">
        <v>0.795150462962963</v>
      </c>
      <c r="B232" s="16">
        <v>4</v>
      </c>
      <c r="C232" s="13">
        <v>10.56</v>
      </c>
      <c r="E232" s="13">
        <v>9.02</v>
      </c>
      <c r="F232" s="13">
        <v>7.75</v>
      </c>
    </row>
    <row r="233" spans="1:6" ht="12.75">
      <c r="A233" s="57">
        <v>0.7986226851851851</v>
      </c>
      <c r="B233" s="16">
        <v>4</v>
      </c>
      <c r="C233" s="13">
        <v>10.49</v>
      </c>
      <c r="E233" s="13">
        <v>9.03</v>
      </c>
      <c r="F233" s="13">
        <v>7.77</v>
      </c>
    </row>
    <row r="234" spans="1:6" ht="12.75">
      <c r="A234" s="57">
        <v>0.8020949074074074</v>
      </c>
      <c r="B234" s="16">
        <v>4</v>
      </c>
      <c r="C234" s="13">
        <v>10.5</v>
      </c>
      <c r="E234" s="13">
        <v>9.2</v>
      </c>
      <c r="F234" s="13">
        <v>7.78</v>
      </c>
    </row>
    <row r="235" spans="1:6" ht="12.75">
      <c r="A235" s="57">
        <v>0.8055671296296296</v>
      </c>
      <c r="B235" s="16">
        <v>4</v>
      </c>
      <c r="C235" s="13">
        <v>10.58</v>
      </c>
      <c r="E235" s="13">
        <v>9.9</v>
      </c>
      <c r="F235" s="13">
        <v>7.73</v>
      </c>
    </row>
    <row r="236" spans="1:6" ht="12.75">
      <c r="A236" s="57">
        <v>0.8090393518518518</v>
      </c>
      <c r="B236" s="16">
        <v>4</v>
      </c>
      <c r="C236" s="13">
        <v>10.5</v>
      </c>
      <c r="E236" s="13">
        <v>9.9</v>
      </c>
      <c r="F236" s="13">
        <v>7.72</v>
      </c>
    </row>
    <row r="237" spans="1:6" ht="12.75">
      <c r="A237" s="57">
        <v>0.8125115740740741</v>
      </c>
      <c r="B237" s="16">
        <v>4</v>
      </c>
      <c r="C237" s="13">
        <v>10.47</v>
      </c>
      <c r="E237" s="13">
        <v>9.71</v>
      </c>
      <c r="F237" s="13">
        <v>7.77</v>
      </c>
    </row>
    <row r="238" spans="1:6" ht="12.75">
      <c r="A238" s="57">
        <v>0.8159837962962962</v>
      </c>
      <c r="B238" s="16">
        <v>4</v>
      </c>
      <c r="C238" s="13">
        <v>10.49</v>
      </c>
      <c r="E238" s="13">
        <v>9.67</v>
      </c>
      <c r="F238" s="13">
        <v>7.78</v>
      </c>
    </row>
    <row r="239" spans="1:6" ht="12.75">
      <c r="A239" s="57">
        <v>0.8194560185185185</v>
      </c>
      <c r="B239" s="16">
        <v>4</v>
      </c>
      <c r="C239" s="13">
        <v>10.53</v>
      </c>
      <c r="E239" s="13">
        <v>9.79</v>
      </c>
      <c r="F239" s="13">
        <v>7.79</v>
      </c>
    </row>
    <row r="240" spans="1:6" ht="12.75">
      <c r="A240" s="57">
        <v>0.8229282407407408</v>
      </c>
      <c r="B240" s="16">
        <v>4</v>
      </c>
      <c r="C240" s="13">
        <v>10.59</v>
      </c>
      <c r="E240" s="13">
        <v>9.54</v>
      </c>
      <c r="F240" s="13">
        <v>7.79</v>
      </c>
    </row>
    <row r="241" spans="1:6" ht="12.75">
      <c r="A241" s="57">
        <v>0.826400462962963</v>
      </c>
      <c r="B241" s="16">
        <v>4</v>
      </c>
      <c r="C241" s="13">
        <v>10.65</v>
      </c>
      <c r="E241" s="13">
        <v>9.45</v>
      </c>
      <c r="F241" s="13">
        <v>7.78</v>
      </c>
    </row>
    <row r="242" spans="1:6" ht="12.75">
      <c r="A242" s="57">
        <v>0.8298726851851851</v>
      </c>
      <c r="B242" s="16">
        <v>4</v>
      </c>
      <c r="C242" s="13">
        <v>10.48</v>
      </c>
      <c r="E242" s="13">
        <v>10.03</v>
      </c>
      <c r="F242" s="13">
        <v>7.76</v>
      </c>
    </row>
    <row r="243" spans="1:6" ht="12.75">
      <c r="A243" s="57">
        <v>0.8333449074074074</v>
      </c>
      <c r="B243" s="16">
        <v>4</v>
      </c>
      <c r="C243" s="13">
        <v>10.46</v>
      </c>
      <c r="E243" s="13">
        <v>10.11</v>
      </c>
      <c r="F243" s="13">
        <v>7.75</v>
      </c>
    </row>
    <row r="244" spans="1:6" ht="12.75">
      <c r="A244" s="57">
        <v>0.8368171296296296</v>
      </c>
      <c r="B244" s="16">
        <v>4</v>
      </c>
      <c r="C244" s="13">
        <v>10.47</v>
      </c>
      <c r="E244" s="13">
        <v>10.08</v>
      </c>
      <c r="F244" s="13">
        <v>7.75</v>
      </c>
    </row>
    <row r="245" spans="1:6" ht="12.75">
      <c r="A245" s="57">
        <v>0.8402893518518518</v>
      </c>
      <c r="B245" s="16">
        <v>4</v>
      </c>
      <c r="C245" s="13">
        <v>10.44</v>
      </c>
      <c r="E245" s="13">
        <v>10.12</v>
      </c>
      <c r="F245" s="13">
        <v>7.75</v>
      </c>
    </row>
    <row r="246" spans="1:6" ht="12.75">
      <c r="A246" s="57">
        <v>0.8437615740740741</v>
      </c>
      <c r="B246" s="16">
        <v>4</v>
      </c>
      <c r="C246" s="13">
        <v>10.47</v>
      </c>
      <c r="E246" s="13">
        <v>10.02</v>
      </c>
      <c r="F246" s="13">
        <v>7.73</v>
      </c>
    </row>
    <row r="247" spans="1:6" ht="12.75">
      <c r="A247" s="57">
        <v>0.8472337962962962</v>
      </c>
      <c r="B247" s="16">
        <v>4</v>
      </c>
      <c r="C247" s="13">
        <v>10.48</v>
      </c>
      <c r="E247" s="13">
        <v>9.95</v>
      </c>
      <c r="F247" s="13">
        <v>7.73</v>
      </c>
    </row>
    <row r="248" spans="1:6" ht="12.75">
      <c r="A248" s="57">
        <v>0.8507060185185185</v>
      </c>
      <c r="B248" s="16">
        <v>4</v>
      </c>
      <c r="C248" s="13">
        <v>10.5</v>
      </c>
      <c r="E248" s="13">
        <v>10.13</v>
      </c>
      <c r="F248" s="13">
        <v>7.72</v>
      </c>
    </row>
    <row r="249" spans="1:6" ht="12.75">
      <c r="A249" s="57">
        <v>0.8541782407407408</v>
      </c>
      <c r="B249" s="16">
        <v>4</v>
      </c>
      <c r="C249" s="13">
        <v>10.54</v>
      </c>
      <c r="E249" s="13">
        <v>9.76</v>
      </c>
      <c r="F249" s="13">
        <v>7.72</v>
      </c>
    </row>
    <row r="250" spans="1:6" ht="12.75">
      <c r="A250" s="57">
        <v>0.857650462962963</v>
      </c>
      <c r="B250" s="16">
        <v>4</v>
      </c>
      <c r="C250" s="13">
        <v>10.58</v>
      </c>
      <c r="E250" s="13">
        <v>9.86</v>
      </c>
      <c r="F250" s="13">
        <v>7.71</v>
      </c>
    </row>
    <row r="251" spans="1:6" ht="12.75">
      <c r="A251" s="57">
        <v>0.8611226851851851</v>
      </c>
      <c r="B251" s="16">
        <v>4</v>
      </c>
      <c r="C251" s="13">
        <v>10.62</v>
      </c>
      <c r="E251" s="13">
        <v>9.76</v>
      </c>
      <c r="F251" s="13">
        <v>7.71</v>
      </c>
    </row>
    <row r="252" spans="1:6" ht="12.75">
      <c r="A252" s="57">
        <v>0.8645949074074074</v>
      </c>
      <c r="B252" s="16">
        <v>4</v>
      </c>
      <c r="C252" s="13">
        <v>10.66</v>
      </c>
      <c r="E252" s="13">
        <v>9.79</v>
      </c>
      <c r="F252" s="13">
        <v>7.71</v>
      </c>
    </row>
    <row r="253" spans="1:6" ht="12.75">
      <c r="A253" s="57">
        <v>0.8680671296296296</v>
      </c>
      <c r="B253" s="16">
        <v>4</v>
      </c>
      <c r="C253" s="13">
        <v>10.68</v>
      </c>
      <c r="E253" s="13">
        <v>9.86</v>
      </c>
      <c r="F253" s="13">
        <v>7.71</v>
      </c>
    </row>
    <row r="254" spans="1:6" ht="12.75">
      <c r="A254" s="57">
        <v>0.8715393518518518</v>
      </c>
      <c r="B254" s="16">
        <v>4</v>
      </c>
      <c r="C254" s="13">
        <v>10.71</v>
      </c>
      <c r="E254" s="13">
        <v>9.83</v>
      </c>
      <c r="F254" s="13">
        <v>7.71</v>
      </c>
    </row>
    <row r="255" spans="1:6" ht="12.75">
      <c r="A255" s="57">
        <v>0.8750115740740741</v>
      </c>
      <c r="B255" s="16">
        <v>4</v>
      </c>
      <c r="C255" s="13">
        <v>10.73</v>
      </c>
      <c r="E255" s="13">
        <v>9.82</v>
      </c>
      <c r="F255" s="13">
        <v>7.7</v>
      </c>
    </row>
    <row r="256" spans="1:6" ht="12.75">
      <c r="A256" s="57">
        <v>0.8784837962962962</v>
      </c>
      <c r="B256" s="16">
        <v>4</v>
      </c>
      <c r="C256" s="13">
        <v>10.75</v>
      </c>
      <c r="E256" s="13">
        <v>9.85</v>
      </c>
      <c r="F256" s="13">
        <v>7.7</v>
      </c>
    </row>
    <row r="257" spans="1:6" ht="12.75">
      <c r="A257" s="57">
        <v>0.8819560185185185</v>
      </c>
      <c r="B257" s="16">
        <v>4</v>
      </c>
      <c r="C257" s="13">
        <v>10.77</v>
      </c>
      <c r="E257" s="13">
        <v>9.82</v>
      </c>
      <c r="F257" s="13">
        <v>7.7</v>
      </c>
    </row>
    <row r="258" spans="1:6" ht="12.75">
      <c r="A258" s="57">
        <v>0.8854282407407408</v>
      </c>
      <c r="B258" s="16">
        <v>4</v>
      </c>
      <c r="C258" s="13">
        <v>10.78</v>
      </c>
      <c r="E258" s="13">
        <v>9.86</v>
      </c>
      <c r="F258" s="13">
        <v>7.7</v>
      </c>
    </row>
    <row r="259" spans="1:6" ht="12.75">
      <c r="A259" s="57">
        <v>0.888900462962963</v>
      </c>
      <c r="B259" s="16">
        <v>4</v>
      </c>
      <c r="C259" s="13">
        <v>10.79</v>
      </c>
      <c r="E259" s="13">
        <v>9.91</v>
      </c>
      <c r="F259" s="13">
        <v>7.7</v>
      </c>
    </row>
    <row r="260" spans="1:6" ht="12.75">
      <c r="A260" s="57">
        <v>0.8923726851851851</v>
      </c>
      <c r="B260" s="16">
        <v>4</v>
      </c>
      <c r="C260" s="13">
        <v>10.81</v>
      </c>
      <c r="E260" s="13">
        <v>9.82</v>
      </c>
      <c r="F260" s="13">
        <v>7.7</v>
      </c>
    </row>
    <row r="261" spans="1:6" ht="12.75">
      <c r="A261" s="57">
        <v>0.8958449074074074</v>
      </c>
      <c r="B261" s="16">
        <v>4</v>
      </c>
      <c r="C261" s="13">
        <v>10.89</v>
      </c>
      <c r="E261" s="13">
        <v>10</v>
      </c>
      <c r="F261" s="13">
        <v>7.71</v>
      </c>
    </row>
    <row r="262" ht="12.75">
      <c r="A262" s="57"/>
    </row>
    <row r="263" spans="1:6" ht="12.75">
      <c r="A263" s="189" t="s">
        <v>108</v>
      </c>
      <c r="B263" s="189"/>
      <c r="C263" s="189"/>
      <c r="D263" s="189"/>
      <c r="E263" s="189"/>
      <c r="F263" s="189"/>
    </row>
    <row r="264" spans="1:6" ht="12.75">
      <c r="A264" s="60">
        <v>0.2058101851851852</v>
      </c>
      <c r="B264" s="16">
        <v>5.6</v>
      </c>
      <c r="C264" s="13">
        <v>10.52</v>
      </c>
      <c r="D264" s="13">
        <v>39109</v>
      </c>
      <c r="E264" s="13">
        <v>8.72</v>
      </c>
      <c r="F264" s="13">
        <v>7.48</v>
      </c>
    </row>
    <row r="265" spans="1:6" ht="12.75">
      <c r="A265" s="60">
        <v>0.20928240740740742</v>
      </c>
      <c r="B265" s="16">
        <v>5.6</v>
      </c>
      <c r="C265" s="13">
        <v>10.55</v>
      </c>
      <c r="D265" s="13">
        <v>39114</v>
      </c>
      <c r="E265" s="13">
        <v>8.63</v>
      </c>
      <c r="F265" s="13">
        <v>7.48</v>
      </c>
    </row>
    <row r="266" spans="1:6" ht="12.75">
      <c r="A266" s="60">
        <v>0.21275462962962963</v>
      </c>
      <c r="B266" s="16">
        <v>5.6</v>
      </c>
      <c r="C266" s="13">
        <v>10.59</v>
      </c>
      <c r="D266" s="13">
        <v>39120</v>
      </c>
      <c r="E266" s="13">
        <v>8.6</v>
      </c>
      <c r="F266" s="13">
        <v>7.48</v>
      </c>
    </row>
    <row r="267" spans="1:6" ht="12.75">
      <c r="A267" s="60">
        <v>0.21622685185185186</v>
      </c>
      <c r="B267" s="16">
        <v>5.6</v>
      </c>
      <c r="C267" s="13">
        <v>10.64</v>
      </c>
      <c r="D267" s="13">
        <v>39116</v>
      </c>
      <c r="E267" s="13">
        <v>8.56</v>
      </c>
      <c r="F267" s="13">
        <v>7.5</v>
      </c>
    </row>
    <row r="268" spans="1:6" ht="12.75">
      <c r="A268" s="60">
        <v>0.21969907407407407</v>
      </c>
      <c r="B268" s="16">
        <v>5.6</v>
      </c>
      <c r="C268" s="13">
        <v>10.7</v>
      </c>
      <c r="D268" s="13">
        <v>39108</v>
      </c>
      <c r="E268" s="13">
        <v>8.53</v>
      </c>
      <c r="F268" s="13">
        <v>7.49</v>
      </c>
    </row>
    <row r="269" spans="1:6" ht="12.75">
      <c r="A269" s="60">
        <v>0.22317129629629628</v>
      </c>
      <c r="B269" s="16">
        <v>5.6</v>
      </c>
      <c r="C269" s="13">
        <v>10.76</v>
      </c>
      <c r="D269" s="13">
        <v>39096</v>
      </c>
      <c r="E269" s="13">
        <v>8.54</v>
      </c>
      <c r="F269" s="13">
        <v>7.5</v>
      </c>
    </row>
    <row r="270" spans="1:6" ht="12.75">
      <c r="A270" s="60">
        <v>0.22664351851851852</v>
      </c>
      <c r="B270" s="16">
        <v>5.6</v>
      </c>
      <c r="C270" s="13">
        <v>10.61</v>
      </c>
      <c r="D270" s="13">
        <v>39437</v>
      </c>
      <c r="E270" s="13">
        <v>8.54</v>
      </c>
      <c r="F270" s="13">
        <v>7.45</v>
      </c>
    </row>
    <row r="271" spans="1:6" ht="12.75">
      <c r="A271" s="60">
        <v>0.23011574074074073</v>
      </c>
      <c r="B271" s="16">
        <v>5.6</v>
      </c>
      <c r="C271" s="13">
        <v>10.55</v>
      </c>
      <c r="D271" s="13">
        <v>39483</v>
      </c>
      <c r="E271" s="13">
        <v>8.5</v>
      </c>
      <c r="F271" s="13">
        <v>7.42</v>
      </c>
    </row>
    <row r="272" spans="1:6" ht="12.75">
      <c r="A272" s="60">
        <v>0.23358796296296294</v>
      </c>
      <c r="B272" s="16">
        <v>5.6</v>
      </c>
      <c r="C272" s="13">
        <v>10.54</v>
      </c>
      <c r="D272" s="13">
        <v>39425</v>
      </c>
      <c r="E272" s="13">
        <v>8.51</v>
      </c>
      <c r="F272" s="13">
        <v>7.42</v>
      </c>
    </row>
    <row r="273" spans="1:6" ht="12.75">
      <c r="A273" s="60">
        <v>0.2370601851851852</v>
      </c>
      <c r="B273" s="16">
        <v>5.6</v>
      </c>
      <c r="C273" s="13">
        <v>10.54</v>
      </c>
      <c r="D273" s="13">
        <v>39347</v>
      </c>
      <c r="E273" s="13">
        <v>8.45</v>
      </c>
      <c r="F273" s="13">
        <v>7.42</v>
      </c>
    </row>
    <row r="274" spans="1:6" ht="12.75">
      <c r="A274" s="60">
        <v>0.24053240740740742</v>
      </c>
      <c r="B274" s="16">
        <v>5.6</v>
      </c>
      <c r="C274" s="13">
        <v>10.53</v>
      </c>
      <c r="D274" s="13">
        <v>39280</v>
      </c>
      <c r="E274" s="13">
        <v>8.25</v>
      </c>
      <c r="F274" s="13">
        <v>7.44</v>
      </c>
    </row>
    <row r="275" spans="1:6" ht="12.75">
      <c r="A275" s="60">
        <v>0.24400462962962963</v>
      </c>
      <c r="B275" s="16">
        <v>5.6</v>
      </c>
      <c r="C275" s="13">
        <v>10.5</v>
      </c>
      <c r="D275" s="13">
        <v>39027</v>
      </c>
      <c r="E275" s="13">
        <v>8.41</v>
      </c>
      <c r="F275" s="13">
        <v>7.48</v>
      </c>
    </row>
    <row r="276" spans="1:6" ht="12.75">
      <c r="A276" s="60">
        <v>0.24747685185185186</v>
      </c>
      <c r="B276" s="16">
        <v>5.6</v>
      </c>
      <c r="C276" s="13">
        <v>10.44</v>
      </c>
      <c r="D276" s="13">
        <v>38891</v>
      </c>
      <c r="E276" s="13">
        <v>8.39</v>
      </c>
      <c r="F276" s="13">
        <v>7.5</v>
      </c>
    </row>
    <row r="277" spans="1:6" ht="12.75">
      <c r="A277" s="60">
        <v>0.2509490740740741</v>
      </c>
      <c r="B277" s="16">
        <v>5.6</v>
      </c>
      <c r="C277" s="13">
        <v>10.4</v>
      </c>
      <c r="D277" s="13">
        <v>38811</v>
      </c>
      <c r="E277" s="13">
        <v>8.45</v>
      </c>
      <c r="F277" s="13">
        <v>7.52</v>
      </c>
    </row>
    <row r="278" spans="1:6" ht="12.75">
      <c r="A278" s="60">
        <v>0.2544212962962963</v>
      </c>
      <c r="B278" s="16">
        <v>5.6</v>
      </c>
      <c r="C278" s="13">
        <v>10.38</v>
      </c>
      <c r="D278" s="13">
        <v>38812</v>
      </c>
      <c r="E278" s="13">
        <v>8.36</v>
      </c>
      <c r="F278" s="13">
        <v>7.51</v>
      </c>
    </row>
    <row r="279" spans="1:6" ht="12.75">
      <c r="A279" s="60">
        <v>0.25789351851851855</v>
      </c>
      <c r="B279" s="16">
        <v>5.6</v>
      </c>
      <c r="C279" s="13">
        <v>10.36</v>
      </c>
      <c r="D279" s="13">
        <v>38824</v>
      </c>
      <c r="E279" s="13">
        <v>8.39</v>
      </c>
      <c r="F279" s="13">
        <v>7.51</v>
      </c>
    </row>
    <row r="280" spans="1:6" ht="12.75">
      <c r="A280" s="60">
        <v>0.26136574074074076</v>
      </c>
      <c r="B280" s="16">
        <v>5.6</v>
      </c>
      <c r="C280" s="13">
        <v>10.33</v>
      </c>
      <c r="D280" s="13">
        <v>38846</v>
      </c>
      <c r="E280" s="13">
        <v>8.28</v>
      </c>
      <c r="F280" s="13">
        <v>7.49</v>
      </c>
    </row>
    <row r="281" spans="1:6" ht="12.75">
      <c r="A281" s="60">
        <v>0.26483796296296297</v>
      </c>
      <c r="B281" s="16">
        <v>5.6</v>
      </c>
      <c r="C281" s="13">
        <v>10.32</v>
      </c>
      <c r="D281" s="13">
        <v>38844</v>
      </c>
      <c r="E281" s="13">
        <v>8.24</v>
      </c>
      <c r="F281" s="13">
        <v>7.48</v>
      </c>
    </row>
    <row r="282" spans="1:6" ht="12.75">
      <c r="A282" s="60">
        <v>0.2683101851851852</v>
      </c>
      <c r="B282" s="16">
        <v>5.6</v>
      </c>
      <c r="C282" s="13">
        <v>10.31</v>
      </c>
      <c r="D282" s="13">
        <v>38858</v>
      </c>
      <c r="E282" s="13">
        <v>8.32</v>
      </c>
      <c r="F282" s="13">
        <v>7.48</v>
      </c>
    </row>
    <row r="283" spans="1:6" ht="12.75">
      <c r="A283" s="60">
        <v>0.2717824074074074</v>
      </c>
      <c r="B283" s="16">
        <v>5.6</v>
      </c>
      <c r="C283" s="13">
        <v>10.31</v>
      </c>
      <c r="D283" s="13">
        <v>38866</v>
      </c>
      <c r="E283" s="13">
        <v>8.25</v>
      </c>
      <c r="F283" s="13">
        <v>7.47</v>
      </c>
    </row>
    <row r="284" spans="1:6" ht="12.75">
      <c r="A284" s="60">
        <v>0.2752546296296296</v>
      </c>
      <c r="B284" s="16">
        <v>5.6</v>
      </c>
      <c r="C284" s="13">
        <v>10.35</v>
      </c>
      <c r="D284" s="13">
        <v>38867</v>
      </c>
      <c r="E284" s="13">
        <v>8.15</v>
      </c>
      <c r="F284" s="13">
        <v>7.46</v>
      </c>
    </row>
    <row r="285" spans="1:6" ht="12.75">
      <c r="A285" s="60">
        <v>0.27872685185185186</v>
      </c>
      <c r="B285" s="16">
        <v>5.6</v>
      </c>
      <c r="C285" s="13">
        <v>10.4</v>
      </c>
      <c r="D285" s="13">
        <v>38872</v>
      </c>
      <c r="E285" s="13">
        <v>8.02</v>
      </c>
      <c r="F285" s="13">
        <v>7.46</v>
      </c>
    </row>
    <row r="286" spans="1:6" ht="12.75">
      <c r="A286" s="60">
        <v>0.2821990740740741</v>
      </c>
      <c r="B286" s="16">
        <v>5.6</v>
      </c>
      <c r="C286" s="13">
        <v>10.43</v>
      </c>
      <c r="D286" s="13">
        <v>38900</v>
      </c>
      <c r="E286" s="13">
        <v>7.98</v>
      </c>
      <c r="F286" s="13">
        <v>7.46</v>
      </c>
    </row>
    <row r="287" spans="1:6" ht="12.75">
      <c r="A287" s="60">
        <v>0.2856712962962963</v>
      </c>
      <c r="B287" s="16">
        <v>5.6</v>
      </c>
      <c r="C287" s="13">
        <v>10.44</v>
      </c>
      <c r="D287" s="13">
        <v>38897</v>
      </c>
      <c r="E287" s="13">
        <v>7.97</v>
      </c>
      <c r="F287" s="13">
        <v>7.45</v>
      </c>
    </row>
    <row r="288" spans="1:6" ht="12.75">
      <c r="A288" s="60">
        <v>0.28914351851851855</v>
      </c>
      <c r="B288" s="16">
        <v>5.6</v>
      </c>
      <c r="C288" s="13">
        <v>10.47</v>
      </c>
      <c r="D288" s="13">
        <v>38902</v>
      </c>
      <c r="E288" s="13">
        <v>7.85</v>
      </c>
      <c r="F288" s="13">
        <v>7.45</v>
      </c>
    </row>
    <row r="289" spans="1:6" ht="12.75">
      <c r="A289" s="60">
        <v>0.29261574074074076</v>
      </c>
      <c r="B289" s="16">
        <v>5.6</v>
      </c>
      <c r="C289" s="13">
        <v>10.5</v>
      </c>
      <c r="D289" s="13">
        <v>38937</v>
      </c>
      <c r="E289" s="13">
        <v>7.92</v>
      </c>
      <c r="F289" s="13">
        <v>7.45</v>
      </c>
    </row>
    <row r="290" spans="1:6" ht="12.75">
      <c r="A290" s="60">
        <v>0.29608796296296297</v>
      </c>
      <c r="B290" s="16">
        <v>5.6</v>
      </c>
      <c r="C290" s="13">
        <v>10.47</v>
      </c>
      <c r="D290" s="13">
        <v>38936</v>
      </c>
      <c r="E290" s="13">
        <v>7.97</v>
      </c>
      <c r="F290" s="13">
        <v>7.44</v>
      </c>
    </row>
    <row r="291" spans="1:6" ht="12.75">
      <c r="A291" s="60">
        <v>0.2995601851851852</v>
      </c>
      <c r="B291" s="16">
        <v>5.6</v>
      </c>
      <c r="C291" s="13">
        <v>10.46</v>
      </c>
      <c r="D291" s="13">
        <v>38947</v>
      </c>
      <c r="E291" s="13">
        <v>7.91</v>
      </c>
      <c r="F291" s="13">
        <v>7.43</v>
      </c>
    </row>
    <row r="292" spans="1:6" ht="12.75">
      <c r="A292" s="60">
        <v>0.3030324074074074</v>
      </c>
      <c r="B292" s="16">
        <v>5.6</v>
      </c>
      <c r="C292" s="13">
        <v>10.49</v>
      </c>
      <c r="D292" s="13">
        <v>38936</v>
      </c>
      <c r="E292" s="13">
        <v>7.85</v>
      </c>
      <c r="F292" s="13">
        <v>7.43</v>
      </c>
    </row>
    <row r="293" spans="1:6" ht="12.75">
      <c r="A293" s="60">
        <v>0.3065046296296296</v>
      </c>
      <c r="B293" s="16">
        <v>5.6</v>
      </c>
      <c r="C293" s="13">
        <v>10.48</v>
      </c>
      <c r="D293" s="13">
        <v>38935</v>
      </c>
      <c r="E293" s="13">
        <v>7.86</v>
      </c>
      <c r="F293" s="13">
        <v>7.42</v>
      </c>
    </row>
    <row r="294" spans="1:6" ht="12.75">
      <c r="A294" s="60">
        <v>0.30997685185185186</v>
      </c>
      <c r="B294" s="16">
        <v>5.6</v>
      </c>
      <c r="C294" s="13">
        <v>10.51</v>
      </c>
      <c r="D294" s="13">
        <v>38932</v>
      </c>
      <c r="E294" s="13">
        <v>7.78</v>
      </c>
      <c r="F294" s="13">
        <v>7.42</v>
      </c>
    </row>
    <row r="295" spans="1:6" ht="12.75">
      <c r="A295" s="60">
        <v>0.3134490740740741</v>
      </c>
      <c r="B295" s="16">
        <v>5.6</v>
      </c>
      <c r="C295" s="13">
        <v>10.58</v>
      </c>
      <c r="D295" s="13">
        <v>38926</v>
      </c>
      <c r="E295" s="13">
        <v>7.7</v>
      </c>
      <c r="F295" s="13">
        <v>7.42</v>
      </c>
    </row>
    <row r="296" spans="1:6" ht="12.75">
      <c r="A296" s="60">
        <v>0.3169212962962963</v>
      </c>
      <c r="B296" s="16">
        <v>5.6</v>
      </c>
      <c r="C296" s="13">
        <v>10.66</v>
      </c>
      <c r="D296" s="13">
        <v>38929</v>
      </c>
      <c r="E296" s="13">
        <v>7.65</v>
      </c>
      <c r="F296" s="13">
        <v>7.43</v>
      </c>
    </row>
    <row r="297" spans="1:6" ht="12.75">
      <c r="A297" s="60">
        <v>0.32039351851851855</v>
      </c>
      <c r="B297" s="16">
        <v>5.6</v>
      </c>
      <c r="C297" s="13">
        <v>10.77</v>
      </c>
      <c r="D297" s="13">
        <v>38929</v>
      </c>
      <c r="E297" s="13">
        <v>7.79</v>
      </c>
      <c r="F297" s="13">
        <v>7.43</v>
      </c>
    </row>
    <row r="298" spans="1:6" ht="12.75">
      <c r="A298" s="60">
        <v>0.32386574074074076</v>
      </c>
      <c r="B298" s="16">
        <v>5.6</v>
      </c>
      <c r="C298" s="13">
        <v>10.81</v>
      </c>
      <c r="D298" s="13">
        <v>38921</v>
      </c>
      <c r="E298" s="13">
        <v>7.75</v>
      </c>
      <c r="F298" s="13">
        <v>7.42</v>
      </c>
    </row>
    <row r="299" spans="1:6" ht="12.75">
      <c r="A299" s="60">
        <v>0.32733796296296297</v>
      </c>
      <c r="B299" s="16">
        <v>5.6</v>
      </c>
      <c r="C299" s="13">
        <v>10.9</v>
      </c>
      <c r="D299" s="13">
        <v>38910</v>
      </c>
      <c r="E299" s="13">
        <v>7.71</v>
      </c>
      <c r="F299" s="13">
        <v>7.42</v>
      </c>
    </row>
    <row r="300" spans="1:6" ht="12.75">
      <c r="A300" s="60">
        <v>0.3308101851851852</v>
      </c>
      <c r="B300" s="16">
        <v>5.6</v>
      </c>
      <c r="C300" s="13">
        <v>10.8</v>
      </c>
      <c r="D300" s="13">
        <v>38978</v>
      </c>
      <c r="E300" s="13">
        <v>7.6</v>
      </c>
      <c r="F300" s="13">
        <v>7.42</v>
      </c>
    </row>
    <row r="301" spans="1:6" ht="12.75">
      <c r="A301" s="60">
        <v>0.3342824074074074</v>
      </c>
      <c r="B301" s="16">
        <v>5.6</v>
      </c>
      <c r="C301" s="13">
        <v>10.84</v>
      </c>
      <c r="D301" s="13">
        <v>38985</v>
      </c>
      <c r="E301" s="13">
        <v>7.5</v>
      </c>
      <c r="F301" s="13">
        <v>7.42</v>
      </c>
    </row>
    <row r="302" spans="1:6" ht="12.75">
      <c r="A302" s="60">
        <v>0.33775462962962965</v>
      </c>
      <c r="B302" s="16">
        <v>5.6</v>
      </c>
      <c r="C302" s="13">
        <v>10.86</v>
      </c>
      <c r="D302" s="13">
        <v>39012</v>
      </c>
      <c r="E302" s="13">
        <v>7.43</v>
      </c>
      <c r="F302" s="13">
        <v>7.42</v>
      </c>
    </row>
    <row r="303" spans="1:6" ht="12.75">
      <c r="A303" s="60">
        <v>0.3412268518518518</v>
      </c>
      <c r="B303" s="16">
        <v>5.6</v>
      </c>
      <c r="C303" s="13">
        <v>10.9</v>
      </c>
      <c r="D303" s="13">
        <v>39014</v>
      </c>
      <c r="E303" s="13">
        <v>7.4</v>
      </c>
      <c r="F303" s="13">
        <v>7.42</v>
      </c>
    </row>
    <row r="304" spans="1:6" ht="12.75">
      <c r="A304" s="60">
        <v>0.3446990740740741</v>
      </c>
      <c r="B304" s="16">
        <v>5.6</v>
      </c>
      <c r="C304" s="13">
        <v>10.96</v>
      </c>
      <c r="D304" s="13">
        <v>39031</v>
      </c>
      <c r="E304" s="13">
        <v>7.35</v>
      </c>
      <c r="F304" s="13">
        <v>7.42</v>
      </c>
    </row>
    <row r="305" spans="1:6" ht="12.75">
      <c r="A305" s="60">
        <v>0.34817129629629634</v>
      </c>
      <c r="B305" s="16">
        <v>5.6</v>
      </c>
      <c r="C305" s="13">
        <v>11.04</v>
      </c>
      <c r="D305" s="13">
        <v>39034</v>
      </c>
      <c r="E305" s="13">
        <v>7.33</v>
      </c>
      <c r="F305" s="13">
        <v>7.42</v>
      </c>
    </row>
    <row r="306" spans="1:6" ht="12.75">
      <c r="A306" s="60">
        <v>0.3516435185185185</v>
      </c>
      <c r="B306" s="16">
        <v>5.6</v>
      </c>
      <c r="C306" s="13">
        <v>11.28</v>
      </c>
      <c r="D306" s="13">
        <v>39019</v>
      </c>
      <c r="E306" s="13">
        <v>7.54</v>
      </c>
      <c r="F306" s="13">
        <v>7.41</v>
      </c>
    </row>
    <row r="307" spans="1:6" ht="12.75">
      <c r="A307" s="60">
        <v>0.35511574074074076</v>
      </c>
      <c r="B307" s="16">
        <v>5.6</v>
      </c>
      <c r="C307" s="13">
        <v>10.97</v>
      </c>
      <c r="D307" s="13">
        <v>39055</v>
      </c>
      <c r="E307" s="13">
        <v>7.51</v>
      </c>
      <c r="F307" s="13">
        <v>7.41</v>
      </c>
    </row>
    <row r="308" spans="1:6" ht="12.75">
      <c r="A308" s="60">
        <v>0.35858796296296297</v>
      </c>
      <c r="B308" s="16">
        <v>5.6</v>
      </c>
      <c r="C308" s="13">
        <v>11.02</v>
      </c>
      <c r="D308" s="13">
        <v>38952</v>
      </c>
      <c r="E308" s="13">
        <v>7.28</v>
      </c>
      <c r="F308" s="13">
        <v>7.4</v>
      </c>
    </row>
    <row r="309" spans="1:6" ht="12.75">
      <c r="A309" s="60">
        <v>0.3620601851851852</v>
      </c>
      <c r="B309" s="16">
        <v>5.6</v>
      </c>
      <c r="C309" s="13">
        <v>11.01</v>
      </c>
      <c r="D309" s="13">
        <v>38853</v>
      </c>
      <c r="E309" s="13">
        <v>7.12</v>
      </c>
      <c r="F309" s="13">
        <v>7.39</v>
      </c>
    </row>
    <row r="310" spans="1:6" ht="12.75">
      <c r="A310" s="60">
        <v>0.3655324074074074</v>
      </c>
      <c r="B310" s="16">
        <v>5.6</v>
      </c>
      <c r="C310" s="13">
        <v>11</v>
      </c>
      <c r="D310" s="13">
        <v>38791</v>
      </c>
      <c r="E310" s="13">
        <v>7.18</v>
      </c>
      <c r="F310" s="13">
        <v>7.39</v>
      </c>
    </row>
    <row r="311" spans="1:6" ht="12.75">
      <c r="A311" s="60">
        <v>0.36900462962962965</v>
      </c>
      <c r="B311" s="16">
        <v>5.6</v>
      </c>
      <c r="C311" s="13">
        <v>10.98</v>
      </c>
      <c r="D311" s="13">
        <v>38743</v>
      </c>
      <c r="E311" s="13">
        <v>7.28</v>
      </c>
      <c r="F311" s="13">
        <v>7.39</v>
      </c>
    </row>
    <row r="312" spans="1:6" ht="12.75">
      <c r="A312" s="60">
        <v>0.3724768518518518</v>
      </c>
      <c r="B312" s="16">
        <v>5.6</v>
      </c>
      <c r="C312" s="13">
        <v>10.88</v>
      </c>
      <c r="D312" s="13">
        <v>38730</v>
      </c>
      <c r="E312" s="13">
        <v>7.46</v>
      </c>
      <c r="F312" s="13">
        <v>7.39</v>
      </c>
    </row>
    <row r="313" spans="1:6" ht="12.75">
      <c r="A313" s="60">
        <v>0.3759490740740741</v>
      </c>
      <c r="B313" s="16">
        <v>5.6</v>
      </c>
      <c r="C313" s="13">
        <v>10.8</v>
      </c>
      <c r="D313" s="13">
        <v>38743</v>
      </c>
      <c r="E313" s="13">
        <v>7.52</v>
      </c>
      <c r="F313" s="13">
        <v>7.39</v>
      </c>
    </row>
    <row r="314" spans="1:6" ht="12.75">
      <c r="A314" s="60">
        <v>0.37942129629629634</v>
      </c>
      <c r="B314" s="16">
        <v>5.6</v>
      </c>
      <c r="C314" s="13">
        <v>10.82</v>
      </c>
      <c r="D314" s="13">
        <v>38720</v>
      </c>
      <c r="E314" s="13">
        <v>7.51</v>
      </c>
      <c r="F314" s="13">
        <v>7.4</v>
      </c>
    </row>
    <row r="315" spans="1:6" ht="12.75">
      <c r="A315" s="60">
        <v>0.3828935185185185</v>
      </c>
      <c r="B315" s="16">
        <v>5.6</v>
      </c>
      <c r="C315" s="13">
        <v>10.84</v>
      </c>
      <c r="D315" s="13">
        <v>38766</v>
      </c>
      <c r="E315" s="13">
        <v>7.45</v>
      </c>
      <c r="F315" s="13">
        <v>7.4</v>
      </c>
    </row>
    <row r="316" spans="1:6" ht="12.75">
      <c r="A316" s="60">
        <v>0.38636574074074076</v>
      </c>
      <c r="B316" s="16">
        <v>5.6</v>
      </c>
      <c r="C316" s="13">
        <v>11.07</v>
      </c>
      <c r="D316" s="13">
        <v>38715</v>
      </c>
      <c r="E316" s="13">
        <v>7.49</v>
      </c>
      <c r="F316" s="13">
        <v>7.4</v>
      </c>
    </row>
    <row r="317" spans="1:6" ht="12.75">
      <c r="A317" s="60">
        <v>0.38983796296296297</v>
      </c>
      <c r="B317" s="16">
        <v>5.6</v>
      </c>
      <c r="C317" s="13">
        <v>11.02</v>
      </c>
      <c r="D317" s="13">
        <v>38784</v>
      </c>
      <c r="E317" s="13">
        <v>7.55</v>
      </c>
      <c r="F317" s="13">
        <v>7.4</v>
      </c>
    </row>
    <row r="318" spans="1:6" ht="12.75">
      <c r="A318" s="60">
        <v>0.3933101851851852</v>
      </c>
      <c r="B318" s="16">
        <v>5.6</v>
      </c>
      <c r="C318" s="13">
        <v>11.07</v>
      </c>
      <c r="D318" s="13">
        <v>38719</v>
      </c>
      <c r="E318" s="13">
        <v>7.61</v>
      </c>
      <c r="F318" s="13">
        <v>7.39</v>
      </c>
    </row>
    <row r="319" spans="1:6" ht="12.75">
      <c r="A319" s="60">
        <v>0.3967824074074074</v>
      </c>
      <c r="B319" s="16">
        <v>5.6</v>
      </c>
      <c r="C319" s="13">
        <v>11.06</v>
      </c>
      <c r="D319" s="13">
        <v>38701</v>
      </c>
      <c r="E319" s="13">
        <v>7.48</v>
      </c>
      <c r="F319" s="13">
        <v>7.39</v>
      </c>
    </row>
    <row r="320" spans="1:6" ht="12.75">
      <c r="A320" s="60">
        <v>0.40025462962962965</v>
      </c>
      <c r="B320" s="16">
        <v>5.6</v>
      </c>
      <c r="C320" s="13">
        <v>11.15</v>
      </c>
      <c r="D320" s="13">
        <v>38670</v>
      </c>
      <c r="E320" s="13">
        <v>7.42</v>
      </c>
      <c r="F320" s="13">
        <v>7.39</v>
      </c>
    </row>
    <row r="321" spans="1:6" ht="12.75">
      <c r="A321" s="60">
        <v>0.4037268518518518</v>
      </c>
      <c r="B321" s="16">
        <v>5.6</v>
      </c>
      <c r="C321" s="13">
        <v>11.27</v>
      </c>
      <c r="D321" s="13">
        <v>38687</v>
      </c>
      <c r="E321" s="13">
        <v>7.51</v>
      </c>
      <c r="F321" s="13">
        <v>7.39</v>
      </c>
    </row>
    <row r="322" spans="1:6" ht="12.75">
      <c r="A322" s="60">
        <v>0.4071990740740741</v>
      </c>
      <c r="B322" s="16">
        <v>5.6</v>
      </c>
      <c r="C322" s="13">
        <v>10.83</v>
      </c>
      <c r="D322" s="13">
        <v>38713</v>
      </c>
      <c r="E322" s="13">
        <v>7.93</v>
      </c>
      <c r="F322" s="13">
        <v>7.39</v>
      </c>
    </row>
    <row r="323" spans="1:6" ht="12.75">
      <c r="A323" s="60">
        <v>0.41067129629629634</v>
      </c>
      <c r="B323" s="16">
        <v>5.6</v>
      </c>
      <c r="C323" s="13">
        <v>10.77</v>
      </c>
      <c r="D323" s="13">
        <v>38636</v>
      </c>
      <c r="E323" s="13">
        <v>7.98</v>
      </c>
      <c r="F323" s="13">
        <v>7.38</v>
      </c>
    </row>
    <row r="324" spans="1:6" ht="12.75">
      <c r="A324" s="60">
        <v>0.4141435185185185</v>
      </c>
      <c r="B324" s="16">
        <v>5.6</v>
      </c>
      <c r="C324" s="13">
        <v>10.77</v>
      </c>
      <c r="D324" s="13">
        <v>38612</v>
      </c>
      <c r="E324" s="13">
        <v>7.92</v>
      </c>
      <c r="F324" s="13">
        <v>7.38</v>
      </c>
    </row>
    <row r="325" spans="1:6" ht="12.75">
      <c r="A325" s="60">
        <v>0.41761574074074076</v>
      </c>
      <c r="B325" s="16">
        <v>5.6</v>
      </c>
      <c r="C325" s="13">
        <v>10.8</v>
      </c>
      <c r="D325" s="13">
        <v>38596</v>
      </c>
      <c r="E325" s="13">
        <v>7.76</v>
      </c>
      <c r="F325" s="13">
        <v>7.38</v>
      </c>
    </row>
    <row r="326" spans="1:6" ht="12.75">
      <c r="A326" s="60">
        <v>0.42108796296296297</v>
      </c>
      <c r="B326" s="16">
        <v>5.6</v>
      </c>
      <c r="C326" s="13">
        <v>10.82</v>
      </c>
      <c r="D326" s="13">
        <v>38612</v>
      </c>
      <c r="E326" s="13">
        <v>7.62</v>
      </c>
      <c r="F326" s="13">
        <v>7.38</v>
      </c>
    </row>
    <row r="327" spans="1:6" ht="12.75">
      <c r="A327" s="60">
        <v>0.4245601851851852</v>
      </c>
      <c r="B327" s="16">
        <v>5.6</v>
      </c>
      <c r="C327" s="13">
        <v>10.84</v>
      </c>
      <c r="D327" s="13">
        <v>38594</v>
      </c>
      <c r="E327" s="13">
        <v>7.47</v>
      </c>
      <c r="F327" s="13">
        <v>7.37</v>
      </c>
    </row>
    <row r="328" spans="1:6" ht="12.75">
      <c r="A328" s="60">
        <v>0.4280324074074074</v>
      </c>
      <c r="B328" s="16">
        <v>5.6</v>
      </c>
      <c r="C328" s="13">
        <v>10.87</v>
      </c>
      <c r="D328" s="13">
        <v>38564</v>
      </c>
      <c r="E328" s="13">
        <v>7.38</v>
      </c>
      <c r="F328" s="13">
        <v>7.37</v>
      </c>
    </row>
    <row r="329" spans="1:6" ht="12.75">
      <c r="A329" s="60">
        <v>0.43150462962962965</v>
      </c>
      <c r="B329" s="16">
        <v>5.6</v>
      </c>
      <c r="C329" s="13">
        <v>10.95</v>
      </c>
      <c r="D329" s="13">
        <v>38543</v>
      </c>
      <c r="E329" s="13">
        <v>7.49</v>
      </c>
      <c r="F329" s="13">
        <v>7.36</v>
      </c>
    </row>
    <row r="330" spans="1:6" ht="12.75">
      <c r="A330" s="60">
        <v>0.4349768518518518</v>
      </c>
      <c r="B330" s="16">
        <v>5.6</v>
      </c>
      <c r="C330" s="13">
        <v>10.98</v>
      </c>
      <c r="D330" s="13">
        <v>38546</v>
      </c>
      <c r="E330" s="13">
        <v>7.29</v>
      </c>
      <c r="F330" s="13">
        <v>7.36</v>
      </c>
    </row>
    <row r="331" spans="1:6" ht="12.75">
      <c r="A331" s="60">
        <v>0.4384490740740741</v>
      </c>
      <c r="B331" s="16">
        <v>5.6</v>
      </c>
      <c r="C331" s="13">
        <v>11.07</v>
      </c>
      <c r="D331" s="13">
        <v>38527</v>
      </c>
      <c r="E331" s="13">
        <v>7.26</v>
      </c>
      <c r="F331" s="13">
        <v>7.35</v>
      </c>
    </row>
    <row r="332" spans="1:6" ht="12.75">
      <c r="A332" s="60">
        <v>0.44192129629629634</v>
      </c>
      <c r="B332" s="16">
        <v>5.6</v>
      </c>
      <c r="C332" s="13">
        <v>11.15</v>
      </c>
      <c r="D332" s="13">
        <v>38547</v>
      </c>
      <c r="E332" s="13">
        <v>7.22</v>
      </c>
      <c r="F332" s="13">
        <v>7.35</v>
      </c>
    </row>
    <row r="333" spans="1:6" ht="12.75">
      <c r="A333" s="60">
        <v>0.4453935185185185</v>
      </c>
      <c r="B333" s="16">
        <v>5.6</v>
      </c>
      <c r="C333" s="13">
        <v>11.23</v>
      </c>
      <c r="D333" s="13">
        <v>38556</v>
      </c>
      <c r="E333" s="13">
        <v>7.2</v>
      </c>
      <c r="F333" s="13">
        <v>7.35</v>
      </c>
    </row>
    <row r="334" spans="1:6" ht="12.75">
      <c r="A334" s="60">
        <v>0.44886574074074076</v>
      </c>
      <c r="B334" s="16">
        <v>5.6</v>
      </c>
      <c r="C334" s="13">
        <v>11.32</v>
      </c>
      <c r="D334" s="13">
        <v>38550</v>
      </c>
      <c r="E334" s="13">
        <v>7.19</v>
      </c>
      <c r="F334" s="13">
        <v>7.35</v>
      </c>
    </row>
    <row r="335" spans="1:6" ht="12.75">
      <c r="A335" s="60">
        <v>0.45233796296296297</v>
      </c>
      <c r="B335" s="16">
        <v>5.6</v>
      </c>
      <c r="C335" s="13">
        <v>11.15</v>
      </c>
      <c r="D335" s="13">
        <v>38709</v>
      </c>
      <c r="E335" s="13">
        <v>7.07</v>
      </c>
      <c r="F335" s="13">
        <v>7.35</v>
      </c>
    </row>
    <row r="336" spans="1:6" ht="12.75">
      <c r="A336" s="60">
        <v>0.4558101851851852</v>
      </c>
      <c r="B336" s="16">
        <v>5.6</v>
      </c>
      <c r="C336" s="13">
        <v>11.29</v>
      </c>
      <c r="D336" s="13">
        <v>38429</v>
      </c>
      <c r="E336" s="13">
        <v>7.08</v>
      </c>
      <c r="F336" s="13">
        <v>7.34</v>
      </c>
    </row>
    <row r="337" spans="1:6" ht="12.75">
      <c r="A337" s="60">
        <v>0.4592824074074074</v>
      </c>
      <c r="B337" s="16">
        <v>5.6</v>
      </c>
      <c r="C337" s="13">
        <v>11.52</v>
      </c>
      <c r="D337" s="13">
        <v>38402</v>
      </c>
      <c r="E337" s="13">
        <v>7.23</v>
      </c>
      <c r="F337" s="13">
        <v>7.34</v>
      </c>
    </row>
    <row r="338" spans="1:6" ht="12.75">
      <c r="A338" s="60">
        <v>0.46275462962962965</v>
      </c>
      <c r="B338" s="16">
        <v>5.6</v>
      </c>
      <c r="C338" s="13">
        <v>11.62</v>
      </c>
      <c r="D338" s="13">
        <v>38372</v>
      </c>
      <c r="E338" s="13">
        <v>7.37</v>
      </c>
      <c r="F338" s="13">
        <v>7.34</v>
      </c>
    </row>
    <row r="339" spans="1:6" ht="12.75">
      <c r="A339" s="60">
        <v>0.4662268518518518</v>
      </c>
      <c r="B339" s="16">
        <v>5.6</v>
      </c>
      <c r="C339" s="13">
        <v>11.45</v>
      </c>
      <c r="D339" s="13">
        <v>38307</v>
      </c>
      <c r="E339" s="13">
        <v>7.58</v>
      </c>
      <c r="F339" s="13">
        <v>7.33</v>
      </c>
    </row>
    <row r="340" spans="1:6" ht="12.75">
      <c r="A340" s="60">
        <v>0.4696990740740741</v>
      </c>
      <c r="B340" s="16">
        <v>5.6</v>
      </c>
      <c r="C340" s="13">
        <v>11.26</v>
      </c>
      <c r="D340" s="13">
        <v>38183</v>
      </c>
      <c r="E340" s="13">
        <v>7.22</v>
      </c>
      <c r="F340" s="13">
        <v>7.33</v>
      </c>
    </row>
    <row r="341" spans="1:6" ht="12.75">
      <c r="A341" s="60">
        <v>0.47317129629629634</v>
      </c>
      <c r="B341" s="16">
        <v>5.6</v>
      </c>
      <c r="C341" s="13">
        <v>11.39</v>
      </c>
      <c r="D341" s="13">
        <v>38197</v>
      </c>
      <c r="E341" s="13">
        <v>7</v>
      </c>
      <c r="F341" s="13">
        <v>7.33</v>
      </c>
    </row>
    <row r="342" spans="1:6" ht="12.75">
      <c r="A342" s="60">
        <v>0.4766435185185185</v>
      </c>
      <c r="B342" s="16">
        <v>5.6</v>
      </c>
      <c r="C342" s="13">
        <v>11.57</v>
      </c>
      <c r="D342" s="13">
        <v>38222</v>
      </c>
      <c r="E342" s="13">
        <v>6.92</v>
      </c>
      <c r="F342" s="13">
        <v>7.33</v>
      </c>
    </row>
    <row r="343" spans="1:6" ht="12.75">
      <c r="A343" s="60">
        <v>0.48011574074074076</v>
      </c>
      <c r="B343" s="16">
        <v>5.6</v>
      </c>
      <c r="C343" s="13">
        <v>11.74</v>
      </c>
      <c r="D343" s="13">
        <v>38239</v>
      </c>
      <c r="E343" s="13">
        <v>6.88</v>
      </c>
      <c r="F343" s="13">
        <v>7.33</v>
      </c>
    </row>
    <row r="344" spans="1:6" ht="12.75">
      <c r="A344" s="60">
        <v>0.48358796296296297</v>
      </c>
      <c r="B344" s="16">
        <v>5.6</v>
      </c>
      <c r="C344" s="13">
        <v>11.9</v>
      </c>
      <c r="D344" s="13">
        <v>38248</v>
      </c>
      <c r="E344" s="13">
        <v>6.85</v>
      </c>
      <c r="F344" s="13">
        <v>7.33</v>
      </c>
    </row>
    <row r="345" spans="1:6" ht="12.75">
      <c r="A345" s="60">
        <v>0.4870601851851852</v>
      </c>
      <c r="B345" s="16">
        <v>5.6</v>
      </c>
      <c r="C345" s="13">
        <v>12.04</v>
      </c>
      <c r="D345" s="13">
        <v>38260</v>
      </c>
      <c r="E345" s="13">
        <v>6.83</v>
      </c>
      <c r="F345" s="13">
        <v>7.32</v>
      </c>
    </row>
    <row r="346" spans="1:6" ht="12.75">
      <c r="A346" s="60">
        <v>0.4905324074074074</v>
      </c>
      <c r="B346" s="16">
        <v>5.6</v>
      </c>
      <c r="C346" s="13">
        <v>12.26</v>
      </c>
      <c r="D346" s="13">
        <v>38277</v>
      </c>
      <c r="E346" s="13">
        <v>6.87</v>
      </c>
      <c r="F346" s="13">
        <v>7.32</v>
      </c>
    </row>
    <row r="347" spans="1:6" ht="12.75">
      <c r="A347" s="60">
        <v>0.49400462962962965</v>
      </c>
      <c r="B347" s="16">
        <v>5.6</v>
      </c>
      <c r="C347" s="13">
        <v>12.37</v>
      </c>
      <c r="D347" s="13">
        <v>38273</v>
      </c>
      <c r="E347" s="13">
        <v>6.84</v>
      </c>
      <c r="F347" s="13">
        <v>7.32</v>
      </c>
    </row>
    <row r="348" spans="1:6" ht="12.75">
      <c r="A348" s="60">
        <v>0.4974768518518518</v>
      </c>
      <c r="B348" s="16">
        <v>5.6</v>
      </c>
      <c r="C348" s="13">
        <v>11.48</v>
      </c>
      <c r="D348" s="13">
        <v>37239</v>
      </c>
      <c r="E348" s="13">
        <v>6.88</v>
      </c>
      <c r="F348" s="13">
        <v>7.29</v>
      </c>
    </row>
    <row r="349" spans="1:6" ht="12.75">
      <c r="A349" s="60">
        <v>0.5009490740740741</v>
      </c>
      <c r="B349" s="16">
        <v>5.6</v>
      </c>
      <c r="C349" s="13">
        <v>11.05</v>
      </c>
      <c r="D349" s="13">
        <v>36378</v>
      </c>
      <c r="E349" s="13">
        <v>6.25</v>
      </c>
      <c r="F349" s="13">
        <v>7.26</v>
      </c>
    </row>
    <row r="350" spans="1:6" ht="12.75">
      <c r="A350" s="60">
        <v>0.5044212962962963</v>
      </c>
      <c r="B350" s="16">
        <v>5.6</v>
      </c>
      <c r="C350" s="13">
        <v>11.01</v>
      </c>
      <c r="D350" s="13">
        <v>36006</v>
      </c>
      <c r="E350" s="13">
        <v>5.95</v>
      </c>
      <c r="F350" s="13">
        <v>7.24</v>
      </c>
    </row>
    <row r="351" spans="1:6" ht="12.75">
      <c r="A351" s="60">
        <v>0.5078935185185185</v>
      </c>
      <c r="B351" s="16">
        <v>5.6</v>
      </c>
      <c r="C351" s="13">
        <v>11.06</v>
      </c>
      <c r="D351" s="13">
        <v>36086</v>
      </c>
      <c r="E351" s="13">
        <v>5.94</v>
      </c>
      <c r="F351" s="13">
        <v>7.24</v>
      </c>
    </row>
    <row r="352" spans="1:6" ht="12.75">
      <c r="A352" s="60">
        <v>0.5113657407407407</v>
      </c>
      <c r="B352" s="16">
        <v>5.6</v>
      </c>
      <c r="C352" s="13">
        <v>11.06</v>
      </c>
      <c r="D352" s="13">
        <v>35965</v>
      </c>
      <c r="E352" s="13">
        <v>5.87</v>
      </c>
      <c r="F352" s="13">
        <v>7.24</v>
      </c>
    </row>
    <row r="353" spans="1:6" ht="12.75">
      <c r="A353" s="60">
        <v>0.514837962962963</v>
      </c>
      <c r="B353" s="16">
        <v>5.6</v>
      </c>
      <c r="C353" s="13">
        <v>11.16</v>
      </c>
      <c r="D353" s="13">
        <v>35610</v>
      </c>
      <c r="E353" s="13">
        <v>5.61</v>
      </c>
      <c r="F353" s="13">
        <v>7.23</v>
      </c>
    </row>
    <row r="354" spans="1:6" ht="12.75">
      <c r="A354" s="60">
        <v>0.5183101851851851</v>
      </c>
      <c r="B354" s="16">
        <v>5.6</v>
      </c>
      <c r="C354" s="13">
        <v>11.16</v>
      </c>
      <c r="D354" s="13">
        <v>35376</v>
      </c>
      <c r="E354" s="13">
        <v>5.42</v>
      </c>
      <c r="F354" s="13">
        <v>7.22</v>
      </c>
    </row>
    <row r="355" spans="1:6" ht="12.75">
      <c r="A355" s="60">
        <v>0.5217824074074074</v>
      </c>
      <c r="B355" s="16">
        <v>5.6</v>
      </c>
      <c r="C355" s="13">
        <v>11.13</v>
      </c>
      <c r="D355" s="13">
        <v>35222</v>
      </c>
      <c r="E355" s="13">
        <v>5.2</v>
      </c>
      <c r="F355" s="13">
        <v>7.21</v>
      </c>
    </row>
    <row r="356" spans="1:6" ht="12.75">
      <c r="A356" s="60">
        <v>0.5252546296296297</v>
      </c>
      <c r="B356" s="16">
        <v>5.6</v>
      </c>
      <c r="C356" s="13">
        <v>11.14</v>
      </c>
      <c r="D356" s="13">
        <v>35090</v>
      </c>
      <c r="E356" s="13">
        <v>5.07</v>
      </c>
      <c r="F356" s="13">
        <v>7.21</v>
      </c>
    </row>
    <row r="357" spans="1:6" ht="12.75">
      <c r="A357" s="60">
        <v>0.5287268518518519</v>
      </c>
      <c r="B357" s="16">
        <v>5.6</v>
      </c>
      <c r="C357" s="13">
        <v>11.12</v>
      </c>
      <c r="D357" s="13">
        <v>34997</v>
      </c>
      <c r="E357" s="13">
        <v>4.97</v>
      </c>
      <c r="F357" s="13">
        <v>7.21</v>
      </c>
    </row>
    <row r="358" spans="1:6" ht="12.75">
      <c r="A358" s="60">
        <v>0.5321990740740741</v>
      </c>
      <c r="B358" s="16">
        <v>5.6</v>
      </c>
      <c r="C358" s="13">
        <v>11.11</v>
      </c>
      <c r="D358" s="13">
        <v>34814</v>
      </c>
      <c r="E358" s="13">
        <v>4.82</v>
      </c>
      <c r="F358" s="13">
        <v>7.21</v>
      </c>
    </row>
    <row r="359" spans="1:6" ht="12.75">
      <c r="A359" s="60">
        <v>0.5356712962962963</v>
      </c>
      <c r="B359" s="16">
        <v>5.6</v>
      </c>
      <c r="C359" s="13">
        <v>11.1</v>
      </c>
      <c r="D359" s="13">
        <v>34664</v>
      </c>
      <c r="E359" s="13">
        <v>4.7</v>
      </c>
      <c r="F359" s="13">
        <v>7.2</v>
      </c>
    </row>
    <row r="360" spans="1:6" ht="12.75">
      <c r="A360" s="60">
        <v>0.5391435185185185</v>
      </c>
      <c r="B360" s="16">
        <v>5.6</v>
      </c>
      <c r="C360" s="13">
        <v>11.1</v>
      </c>
      <c r="D360" s="13">
        <v>34514</v>
      </c>
      <c r="E360" s="13">
        <v>4.58</v>
      </c>
      <c r="F360" s="13">
        <v>7.19</v>
      </c>
    </row>
    <row r="361" spans="1:6" ht="12.75">
      <c r="A361" s="60">
        <v>0.5426157407407407</v>
      </c>
      <c r="B361" s="16">
        <v>5.6</v>
      </c>
      <c r="C361" s="13">
        <v>11.09</v>
      </c>
      <c r="D361" s="13">
        <v>34374</v>
      </c>
      <c r="E361" s="13">
        <v>4.5</v>
      </c>
      <c r="F361" s="13">
        <v>7.19</v>
      </c>
    </row>
    <row r="362" spans="1:6" ht="12.75">
      <c r="A362" s="60">
        <v>0.546087962962963</v>
      </c>
      <c r="B362" s="16">
        <v>5.6</v>
      </c>
      <c r="C362" s="13">
        <v>11.09</v>
      </c>
      <c r="D362" s="13">
        <v>34222</v>
      </c>
      <c r="E362" s="13">
        <v>4.42</v>
      </c>
      <c r="F362" s="13">
        <v>7.18</v>
      </c>
    </row>
    <row r="363" spans="1:6" ht="12.75">
      <c r="A363" s="60">
        <v>0.5495601851851851</v>
      </c>
      <c r="B363" s="16">
        <v>5.6</v>
      </c>
      <c r="C363" s="13">
        <v>11.08</v>
      </c>
      <c r="D363" s="13">
        <v>34061</v>
      </c>
      <c r="E363" s="13">
        <v>4.27</v>
      </c>
      <c r="F363" s="13">
        <v>7.18</v>
      </c>
    </row>
    <row r="364" spans="1:6" ht="12.75">
      <c r="A364" s="60">
        <v>0.5530324074074074</v>
      </c>
      <c r="B364" s="16">
        <v>5.6</v>
      </c>
      <c r="C364" s="13">
        <v>11.12</v>
      </c>
      <c r="D364" s="13">
        <v>33970</v>
      </c>
      <c r="E364" s="13">
        <v>4.17</v>
      </c>
      <c r="F364" s="13">
        <v>7.17</v>
      </c>
    </row>
    <row r="365" spans="1:6" ht="12.75">
      <c r="A365" s="60">
        <v>0.5565046296296297</v>
      </c>
      <c r="B365" s="16">
        <v>5.6</v>
      </c>
      <c r="C365" s="13">
        <v>11.32</v>
      </c>
      <c r="D365" s="13">
        <v>33844</v>
      </c>
      <c r="E365" s="13">
        <v>4.23</v>
      </c>
      <c r="F365" s="13">
        <v>7.18</v>
      </c>
    </row>
    <row r="366" spans="1:6" ht="12.75">
      <c r="A366" s="60">
        <v>0.5599768518518519</v>
      </c>
      <c r="B366" s="16">
        <v>5.6</v>
      </c>
      <c r="C366" s="13">
        <v>11.31</v>
      </c>
      <c r="D366" s="13">
        <v>33865</v>
      </c>
      <c r="E366" s="13">
        <v>4.6</v>
      </c>
      <c r="F366" s="13">
        <v>7.17</v>
      </c>
    </row>
    <row r="367" spans="1:6" ht="12.75">
      <c r="A367" s="60">
        <v>0.5634490740740741</v>
      </c>
      <c r="B367" s="16">
        <v>5.6</v>
      </c>
      <c r="C367" s="13">
        <v>11.53</v>
      </c>
      <c r="D367" s="13">
        <v>33884</v>
      </c>
      <c r="E367" s="13">
        <v>4.63</v>
      </c>
      <c r="F367" s="13">
        <v>7.17</v>
      </c>
    </row>
    <row r="368" spans="1:6" ht="12.75">
      <c r="A368" s="60">
        <v>0.5669212962962963</v>
      </c>
      <c r="B368" s="16">
        <v>5.6</v>
      </c>
      <c r="C368" s="13">
        <v>11.63</v>
      </c>
      <c r="D368" s="13">
        <v>33895</v>
      </c>
      <c r="E368" s="13">
        <v>4.61</v>
      </c>
      <c r="F368" s="13">
        <v>7.17</v>
      </c>
    </row>
    <row r="369" spans="1:6" ht="12.75">
      <c r="A369" s="60">
        <v>0.5703935185185185</v>
      </c>
      <c r="B369" s="16">
        <v>5.6</v>
      </c>
      <c r="C369" s="13">
        <v>11.63</v>
      </c>
      <c r="D369" s="13">
        <v>34090</v>
      </c>
      <c r="E369" s="13">
        <v>4.82</v>
      </c>
      <c r="F369" s="13">
        <v>7.17</v>
      </c>
    </row>
    <row r="370" spans="1:6" ht="12.75">
      <c r="A370" s="60">
        <v>0.5738657407407407</v>
      </c>
      <c r="B370" s="16">
        <v>5.6</v>
      </c>
      <c r="C370" s="13">
        <v>11.07</v>
      </c>
      <c r="D370" s="13">
        <v>33968</v>
      </c>
      <c r="E370" s="13">
        <v>4.14</v>
      </c>
      <c r="F370" s="13">
        <v>7.17</v>
      </c>
    </row>
    <row r="371" spans="1:6" ht="12.75">
      <c r="A371" s="60">
        <v>0.577337962962963</v>
      </c>
      <c r="B371" s="16">
        <v>5.6</v>
      </c>
      <c r="C371" s="13">
        <v>11.02</v>
      </c>
      <c r="D371" s="13">
        <v>33685</v>
      </c>
      <c r="E371" s="13">
        <v>3.95</v>
      </c>
      <c r="F371" s="13">
        <v>7.17</v>
      </c>
    </row>
    <row r="372" spans="1:6" ht="12.75">
      <c r="A372" s="60">
        <v>0.5808101851851851</v>
      </c>
      <c r="B372" s="16">
        <v>5.6</v>
      </c>
      <c r="C372" s="13">
        <v>11.02</v>
      </c>
      <c r="D372" s="13">
        <v>33252</v>
      </c>
      <c r="E372" s="13">
        <v>3.64</v>
      </c>
      <c r="F372" s="13">
        <v>7.17</v>
      </c>
    </row>
    <row r="373" spans="1:6" ht="12.75">
      <c r="A373" s="60">
        <v>0.5842824074074074</v>
      </c>
      <c r="B373" s="16">
        <v>5.6</v>
      </c>
      <c r="C373" s="13">
        <v>11.03</v>
      </c>
      <c r="D373" s="13">
        <v>32981</v>
      </c>
      <c r="E373" s="13">
        <v>3.42</v>
      </c>
      <c r="F373" s="13">
        <v>7.16</v>
      </c>
    </row>
    <row r="374" spans="1:6" ht="12.75">
      <c r="A374" s="60">
        <v>0.5877546296296297</v>
      </c>
      <c r="B374" s="16">
        <v>5.6</v>
      </c>
      <c r="C374" s="13">
        <v>11.01</v>
      </c>
      <c r="D374" s="13">
        <v>32743</v>
      </c>
      <c r="E374" s="13">
        <v>3.28</v>
      </c>
      <c r="F374" s="13">
        <v>7.15</v>
      </c>
    </row>
    <row r="375" spans="1:6" ht="12.75">
      <c r="A375" s="60">
        <v>0.5912268518518519</v>
      </c>
      <c r="B375" s="16">
        <v>5.6</v>
      </c>
      <c r="C375" s="13">
        <v>11.03</v>
      </c>
      <c r="D375" s="13">
        <v>32538</v>
      </c>
      <c r="E375" s="13">
        <v>3.2</v>
      </c>
      <c r="F375" s="13">
        <v>7.14</v>
      </c>
    </row>
    <row r="376" spans="1:6" ht="12.75">
      <c r="A376" s="60">
        <v>0.5946990740740741</v>
      </c>
      <c r="B376" s="16">
        <v>5.6</v>
      </c>
      <c r="C376" s="13">
        <v>11.05</v>
      </c>
      <c r="D376" s="13">
        <v>32420</v>
      </c>
      <c r="E376" s="13">
        <v>3.11</v>
      </c>
      <c r="F376" s="13">
        <v>7.14</v>
      </c>
    </row>
    <row r="377" spans="1:6" ht="12.75">
      <c r="A377" s="60">
        <v>0.5981712962962963</v>
      </c>
      <c r="B377" s="16">
        <v>5.6</v>
      </c>
      <c r="C377" s="13">
        <v>11.06</v>
      </c>
      <c r="D377" s="13">
        <v>32339</v>
      </c>
      <c r="E377" s="13">
        <v>3.06</v>
      </c>
      <c r="F377" s="13">
        <v>7.13</v>
      </c>
    </row>
    <row r="378" spans="1:6" ht="12.75">
      <c r="A378" s="60">
        <v>0.6016435185185185</v>
      </c>
      <c r="B378" s="16">
        <v>5.6</v>
      </c>
      <c r="C378" s="13">
        <v>11.09</v>
      </c>
      <c r="D378" s="13">
        <v>32256</v>
      </c>
      <c r="E378" s="13">
        <v>3.03</v>
      </c>
      <c r="F378" s="13">
        <v>7.13</v>
      </c>
    </row>
    <row r="379" spans="1:6" ht="12.75">
      <c r="A379" s="60">
        <v>0.6051157407407407</v>
      </c>
      <c r="B379" s="16">
        <v>5.6</v>
      </c>
      <c r="C379" s="13">
        <v>11.1</v>
      </c>
      <c r="D379" s="13">
        <v>32189</v>
      </c>
      <c r="E379" s="13">
        <v>3.01</v>
      </c>
      <c r="F379" s="13">
        <v>7.13</v>
      </c>
    </row>
    <row r="380" spans="1:6" ht="12.75">
      <c r="A380" s="60">
        <v>0.608587962962963</v>
      </c>
      <c r="B380" s="16">
        <v>5.6</v>
      </c>
      <c r="C380" s="13">
        <v>11.16</v>
      </c>
      <c r="D380" s="13">
        <v>32155</v>
      </c>
      <c r="E380" s="13">
        <v>2.91</v>
      </c>
      <c r="F380" s="13">
        <v>7.13</v>
      </c>
    </row>
    <row r="381" spans="1:6" ht="12.75">
      <c r="A381" s="60">
        <v>0.6120601851851851</v>
      </c>
      <c r="B381" s="16">
        <v>5.6</v>
      </c>
      <c r="C381" s="13">
        <v>11.25</v>
      </c>
      <c r="D381" s="13">
        <v>32160</v>
      </c>
      <c r="E381" s="13">
        <v>2.9</v>
      </c>
      <c r="F381" s="13">
        <v>7.13</v>
      </c>
    </row>
    <row r="382" spans="1:6" ht="12.75">
      <c r="A382" s="60">
        <v>0.6155324074074074</v>
      </c>
      <c r="B382" s="16">
        <v>5.6</v>
      </c>
      <c r="C382" s="13">
        <v>11.12</v>
      </c>
      <c r="D382" s="13">
        <v>32906</v>
      </c>
      <c r="E382" s="13">
        <v>3.52</v>
      </c>
      <c r="F382" s="13">
        <v>7.19</v>
      </c>
    </row>
    <row r="383" spans="1:6" ht="12.75">
      <c r="A383" s="60">
        <v>0.6190046296296297</v>
      </c>
      <c r="B383" s="16">
        <v>5.6</v>
      </c>
      <c r="C383" s="13">
        <v>11.09</v>
      </c>
      <c r="D383" s="13">
        <v>32319</v>
      </c>
      <c r="E383" s="13">
        <v>3.01</v>
      </c>
      <c r="F383" s="13">
        <v>7.15</v>
      </c>
    </row>
    <row r="384" spans="1:6" ht="12.75">
      <c r="A384" s="60">
        <v>0.6224768518518519</v>
      </c>
      <c r="B384" s="16">
        <v>5.6</v>
      </c>
      <c r="C384" s="13">
        <v>11.07</v>
      </c>
      <c r="D384" s="13">
        <v>32424</v>
      </c>
      <c r="E384" s="13">
        <v>2.7</v>
      </c>
      <c r="F384" s="13">
        <v>7.13</v>
      </c>
    </row>
    <row r="385" spans="1:6" ht="12.75">
      <c r="A385" s="60">
        <v>0.6259490740740741</v>
      </c>
      <c r="B385" s="16">
        <v>5.6</v>
      </c>
      <c r="C385" s="13">
        <v>11.14</v>
      </c>
      <c r="D385" s="13">
        <v>32656</v>
      </c>
      <c r="E385" s="13">
        <v>2.41</v>
      </c>
      <c r="F385" s="13">
        <v>7.12</v>
      </c>
    </row>
    <row r="386" spans="1:6" ht="12.75">
      <c r="A386" s="60">
        <v>0.6294212962962963</v>
      </c>
      <c r="B386" s="16">
        <v>5.6</v>
      </c>
      <c r="C386" s="13">
        <v>11.19</v>
      </c>
      <c r="D386" s="13">
        <v>32690</v>
      </c>
      <c r="E386" s="13">
        <v>2.38</v>
      </c>
      <c r="F386" s="13">
        <v>7.12</v>
      </c>
    </row>
    <row r="387" spans="1:6" ht="12.75">
      <c r="A387" s="60">
        <v>0.6328935185185185</v>
      </c>
      <c r="B387" s="16">
        <v>5.6</v>
      </c>
      <c r="C387" s="13">
        <v>11.36</v>
      </c>
      <c r="D387" s="13">
        <v>33438</v>
      </c>
      <c r="E387" s="13">
        <v>2.82</v>
      </c>
      <c r="F387" s="13">
        <v>7.13</v>
      </c>
    </row>
    <row r="388" spans="1:6" ht="12.75">
      <c r="A388" s="60">
        <v>0.6363657407407407</v>
      </c>
      <c r="B388" s="16">
        <v>5.6</v>
      </c>
      <c r="C388" s="13">
        <v>11.06</v>
      </c>
      <c r="D388" s="13">
        <v>33551</v>
      </c>
      <c r="E388" s="13">
        <v>2.88</v>
      </c>
      <c r="F388" s="13">
        <v>7.11</v>
      </c>
    </row>
    <row r="389" spans="1:6" ht="12.75">
      <c r="A389" s="60">
        <v>0.639837962962963</v>
      </c>
      <c r="B389" s="16">
        <v>5.6</v>
      </c>
      <c r="C389" s="13">
        <v>10.98</v>
      </c>
      <c r="D389" s="13">
        <v>34486</v>
      </c>
      <c r="E389" s="13">
        <v>3.45</v>
      </c>
      <c r="F389" s="13">
        <v>7.12</v>
      </c>
    </row>
    <row r="390" spans="1:6" ht="12.75">
      <c r="A390" s="60">
        <v>0.6433101851851851</v>
      </c>
      <c r="B390" s="16">
        <v>5.6</v>
      </c>
      <c r="C390" s="13">
        <v>10.97</v>
      </c>
      <c r="D390" s="13">
        <v>36257</v>
      </c>
      <c r="E390" s="13">
        <v>4.93</v>
      </c>
      <c r="F390" s="13">
        <v>7.18</v>
      </c>
    </row>
    <row r="391" spans="1:6" ht="12.75">
      <c r="A391" s="60">
        <v>0.6467824074074074</v>
      </c>
      <c r="B391" s="16">
        <v>5.6</v>
      </c>
      <c r="C391" s="13">
        <v>10.87</v>
      </c>
      <c r="D391" s="13">
        <v>37531</v>
      </c>
      <c r="E391" s="13">
        <v>6.09</v>
      </c>
      <c r="F391" s="13">
        <v>7.23</v>
      </c>
    </row>
    <row r="392" spans="1:6" ht="12.75">
      <c r="A392" s="60">
        <v>0.6502546296296297</v>
      </c>
      <c r="B392" s="16">
        <v>5.6</v>
      </c>
      <c r="C392" s="13">
        <v>10.87</v>
      </c>
      <c r="D392" s="13">
        <v>37826</v>
      </c>
      <c r="E392" s="13">
        <v>6.71</v>
      </c>
      <c r="F392" s="13">
        <v>7.26</v>
      </c>
    </row>
    <row r="393" spans="1:6" ht="12.75">
      <c r="A393" s="60">
        <v>0.6537268518518519</v>
      </c>
      <c r="B393" s="16">
        <v>5.6</v>
      </c>
      <c r="C393" s="13">
        <v>10.89</v>
      </c>
      <c r="D393" s="13">
        <v>37807</v>
      </c>
      <c r="E393" s="13">
        <v>6.68</v>
      </c>
      <c r="F393" s="13">
        <v>7.26</v>
      </c>
    </row>
    <row r="394" spans="1:6" ht="12.75">
      <c r="A394" s="60">
        <v>0.6571990740740741</v>
      </c>
      <c r="B394" s="16">
        <v>5.6</v>
      </c>
      <c r="C394" s="13">
        <v>10.91</v>
      </c>
      <c r="D394" s="13">
        <v>37681</v>
      </c>
      <c r="E394" s="13">
        <v>6.58</v>
      </c>
      <c r="F394" s="13">
        <v>7.26</v>
      </c>
    </row>
    <row r="395" spans="1:6" ht="12.75">
      <c r="A395" s="60">
        <v>0.6606712962962963</v>
      </c>
      <c r="B395" s="16">
        <v>5.6</v>
      </c>
      <c r="C395" s="13">
        <v>10.92</v>
      </c>
      <c r="D395" s="13">
        <v>37653</v>
      </c>
      <c r="E395" s="13">
        <v>6.57</v>
      </c>
      <c r="F395" s="13">
        <v>7.27</v>
      </c>
    </row>
    <row r="396" spans="1:6" ht="12.75">
      <c r="A396" s="60">
        <v>0.6641435185185185</v>
      </c>
      <c r="B396" s="16">
        <v>5.6</v>
      </c>
      <c r="C396" s="13">
        <v>10.93</v>
      </c>
      <c r="D396" s="13">
        <v>37645</v>
      </c>
      <c r="E396" s="13">
        <v>6.59</v>
      </c>
      <c r="F396" s="13">
        <v>7.27</v>
      </c>
    </row>
    <row r="397" spans="1:6" ht="12.75">
      <c r="A397" s="60">
        <v>0.6676157407407407</v>
      </c>
      <c r="B397" s="16">
        <v>5.6</v>
      </c>
      <c r="C397" s="13">
        <v>10.91</v>
      </c>
      <c r="D397" s="13">
        <v>37684</v>
      </c>
      <c r="E397" s="13">
        <v>6.58</v>
      </c>
      <c r="F397" s="13">
        <v>7.28</v>
      </c>
    </row>
    <row r="398" spans="1:6" ht="12.75">
      <c r="A398" s="60">
        <v>0.671087962962963</v>
      </c>
      <c r="B398" s="16">
        <v>5.6</v>
      </c>
      <c r="C398" s="13">
        <v>10.92</v>
      </c>
      <c r="D398" s="13">
        <v>37707</v>
      </c>
      <c r="E398" s="13">
        <v>6.76</v>
      </c>
      <c r="F398" s="13">
        <v>7.28</v>
      </c>
    </row>
    <row r="399" spans="1:6" ht="12.75">
      <c r="A399" s="60">
        <v>0.6745601851851851</v>
      </c>
      <c r="B399" s="16">
        <v>5.6</v>
      </c>
      <c r="C399" s="13">
        <v>10.92</v>
      </c>
      <c r="D399" s="13">
        <v>37793</v>
      </c>
      <c r="E399" s="13">
        <v>6.93</v>
      </c>
      <c r="F399" s="13">
        <v>7.29</v>
      </c>
    </row>
    <row r="400" spans="1:6" ht="12.75">
      <c r="A400" s="60">
        <v>0.6780324074074073</v>
      </c>
      <c r="B400" s="16">
        <v>5.6</v>
      </c>
      <c r="C400" s="13">
        <v>10.9</v>
      </c>
      <c r="D400" s="13">
        <v>37827</v>
      </c>
      <c r="E400" s="13">
        <v>6.97</v>
      </c>
      <c r="F400" s="13">
        <v>7.28</v>
      </c>
    </row>
    <row r="401" spans="1:6" ht="12.75">
      <c r="A401" s="60">
        <v>0.6815046296296297</v>
      </c>
      <c r="B401" s="16">
        <v>5.6</v>
      </c>
      <c r="C401" s="13">
        <v>10.92</v>
      </c>
      <c r="D401" s="13">
        <v>37771</v>
      </c>
      <c r="E401" s="13">
        <v>6.94</v>
      </c>
      <c r="F401" s="13">
        <v>7.28</v>
      </c>
    </row>
    <row r="402" spans="1:6" ht="12.75">
      <c r="A402" s="60">
        <v>0.6849768518518519</v>
      </c>
      <c r="B402" s="16">
        <v>5.6</v>
      </c>
      <c r="C402" s="13">
        <v>10.91</v>
      </c>
      <c r="D402" s="13">
        <v>37613</v>
      </c>
      <c r="E402" s="13">
        <v>6.78</v>
      </c>
      <c r="F402" s="13">
        <v>7.28</v>
      </c>
    </row>
    <row r="403" spans="1:6" ht="12.75">
      <c r="A403" s="60">
        <v>0.688449074074074</v>
      </c>
      <c r="B403" s="16">
        <v>5.6</v>
      </c>
      <c r="C403" s="13">
        <v>10.91</v>
      </c>
      <c r="D403" s="13">
        <v>37303</v>
      </c>
      <c r="E403" s="13">
        <v>6.41</v>
      </c>
      <c r="F403" s="13">
        <v>7.26</v>
      </c>
    </row>
    <row r="404" spans="1:6" ht="12.75">
      <c r="A404" s="60">
        <v>0.6919212962962963</v>
      </c>
      <c r="B404" s="16">
        <v>5.6</v>
      </c>
      <c r="C404" s="13">
        <v>10.92</v>
      </c>
      <c r="D404" s="13">
        <v>36773</v>
      </c>
      <c r="E404" s="13">
        <v>5.8</v>
      </c>
      <c r="F404" s="13">
        <v>7.24</v>
      </c>
    </row>
    <row r="405" spans="1:6" ht="12.75">
      <c r="A405" s="60">
        <v>0.6953935185185185</v>
      </c>
      <c r="B405" s="16">
        <v>5.6</v>
      </c>
      <c r="C405" s="13">
        <v>10.92</v>
      </c>
      <c r="D405" s="13">
        <v>36348</v>
      </c>
      <c r="E405" s="13">
        <v>4.96</v>
      </c>
      <c r="F405" s="13">
        <v>7.21</v>
      </c>
    </row>
    <row r="406" spans="1:6" ht="12.75">
      <c r="A406" s="60">
        <v>0.6988657407407407</v>
      </c>
      <c r="B406" s="16">
        <v>5.6</v>
      </c>
      <c r="C406" s="13">
        <v>11.19</v>
      </c>
      <c r="D406" s="13">
        <v>36547</v>
      </c>
      <c r="E406" s="13">
        <v>5.21</v>
      </c>
      <c r="F406" s="13">
        <v>7.22</v>
      </c>
    </row>
    <row r="407" spans="1:6" ht="12.75">
      <c r="A407" s="60">
        <v>0.702337962962963</v>
      </c>
      <c r="B407" s="16">
        <v>5.6</v>
      </c>
      <c r="C407" s="13">
        <v>11.29</v>
      </c>
      <c r="D407" s="13">
        <v>36757</v>
      </c>
      <c r="E407" s="13">
        <v>5.81</v>
      </c>
      <c r="F407" s="13">
        <v>7.24</v>
      </c>
    </row>
    <row r="408" spans="1:6" ht="12.75">
      <c r="A408" s="60">
        <v>0.7058101851851851</v>
      </c>
      <c r="B408" s="16">
        <v>5.6</v>
      </c>
      <c r="C408" s="13">
        <v>11.31</v>
      </c>
      <c r="D408" s="13">
        <v>36788</v>
      </c>
      <c r="E408" s="13">
        <v>5.82</v>
      </c>
      <c r="F408" s="13">
        <v>7.24</v>
      </c>
    </row>
    <row r="409" spans="1:6" ht="12.75">
      <c r="A409" s="60">
        <v>0.7092824074074073</v>
      </c>
      <c r="B409" s="16">
        <v>5.6</v>
      </c>
      <c r="C409" s="13">
        <v>11.35</v>
      </c>
      <c r="D409" s="13">
        <v>36791</v>
      </c>
      <c r="E409" s="13">
        <v>5.82</v>
      </c>
      <c r="F409" s="13">
        <v>7.24</v>
      </c>
    </row>
    <row r="410" spans="1:6" ht="12.75">
      <c r="A410" s="60">
        <v>0.7127546296296297</v>
      </c>
      <c r="B410" s="16">
        <v>5.6</v>
      </c>
      <c r="C410" s="13">
        <v>11.38</v>
      </c>
      <c r="D410" s="13">
        <v>36793</v>
      </c>
      <c r="E410" s="13">
        <v>5.81</v>
      </c>
      <c r="F410" s="13">
        <v>7.24</v>
      </c>
    </row>
    <row r="411" spans="1:6" ht="12.75">
      <c r="A411" s="60">
        <v>0.7162268518518519</v>
      </c>
      <c r="B411" s="16">
        <v>5.6</v>
      </c>
      <c r="C411" s="13">
        <v>11.37</v>
      </c>
      <c r="D411" s="13">
        <v>36835</v>
      </c>
      <c r="E411" s="13">
        <v>5.55</v>
      </c>
      <c r="F411" s="13">
        <v>7.25</v>
      </c>
    </row>
    <row r="412" spans="1:6" ht="12.75">
      <c r="A412" s="60">
        <v>0.719699074074074</v>
      </c>
      <c r="B412" s="16">
        <v>5.6</v>
      </c>
      <c r="C412" s="13">
        <v>11.31</v>
      </c>
      <c r="D412" s="13">
        <v>36650</v>
      </c>
      <c r="E412" s="13">
        <v>4.63</v>
      </c>
      <c r="F412" s="13">
        <v>7.24</v>
      </c>
    </row>
    <row r="413" spans="1:6" ht="12.75">
      <c r="A413" s="60">
        <v>0.7231712962962963</v>
      </c>
      <c r="B413" s="16">
        <v>5.6</v>
      </c>
      <c r="C413" s="13">
        <v>11.24</v>
      </c>
      <c r="D413" s="13">
        <v>36646</v>
      </c>
      <c r="E413" s="13">
        <v>4.61</v>
      </c>
      <c r="F413" s="13">
        <v>7.24</v>
      </c>
    </row>
    <row r="414" spans="1:6" ht="12.75">
      <c r="A414" s="60">
        <v>0.7266435185185185</v>
      </c>
      <c r="B414" s="16">
        <v>5.6</v>
      </c>
      <c r="C414" s="13">
        <v>11.06</v>
      </c>
      <c r="D414" s="13">
        <v>36984</v>
      </c>
      <c r="E414" s="13">
        <v>4.67</v>
      </c>
      <c r="F414" s="13">
        <v>7.24</v>
      </c>
    </row>
    <row r="415" spans="1:6" ht="12.75">
      <c r="A415" s="60">
        <v>0.7301157407407407</v>
      </c>
      <c r="B415" s="16">
        <v>5.6</v>
      </c>
      <c r="C415" s="13">
        <v>10.97</v>
      </c>
      <c r="D415" s="13">
        <v>37306</v>
      </c>
      <c r="E415" s="13">
        <v>5.27</v>
      </c>
      <c r="F415" s="13">
        <v>7.2</v>
      </c>
    </row>
    <row r="416" spans="1:6" ht="12.75">
      <c r="A416" s="60">
        <v>0.733587962962963</v>
      </c>
      <c r="B416" s="16">
        <v>5.6</v>
      </c>
      <c r="C416" s="13">
        <v>10.96</v>
      </c>
      <c r="D416" s="13">
        <v>37636</v>
      </c>
      <c r="E416" s="13">
        <v>5.84</v>
      </c>
      <c r="F416" s="13">
        <v>7.19</v>
      </c>
    </row>
    <row r="417" spans="1:6" ht="12.75">
      <c r="A417" s="60">
        <v>0.7370601851851851</v>
      </c>
      <c r="B417" s="16">
        <v>5.6</v>
      </c>
      <c r="C417" s="13">
        <v>10.96</v>
      </c>
      <c r="D417" s="13">
        <v>37974</v>
      </c>
      <c r="E417" s="13">
        <v>6.33</v>
      </c>
      <c r="F417" s="13">
        <v>7.19</v>
      </c>
    </row>
    <row r="418" spans="1:6" ht="12.75">
      <c r="A418" s="60">
        <v>0.7405324074074073</v>
      </c>
      <c r="B418" s="16">
        <v>5.6</v>
      </c>
      <c r="C418" s="13">
        <v>10.94</v>
      </c>
      <c r="D418" s="13">
        <v>38486</v>
      </c>
      <c r="E418" s="13">
        <v>7.3</v>
      </c>
      <c r="F418" s="13">
        <v>7.22</v>
      </c>
    </row>
    <row r="419" spans="1:6" ht="12.75">
      <c r="A419" s="60">
        <v>0.7440046296296297</v>
      </c>
      <c r="B419" s="16">
        <v>5.6</v>
      </c>
      <c r="C419" s="13">
        <v>10.96</v>
      </c>
      <c r="D419" s="13">
        <v>38522</v>
      </c>
      <c r="E419" s="13">
        <v>7.48</v>
      </c>
      <c r="F419" s="13">
        <v>7.23</v>
      </c>
    </row>
    <row r="420" spans="1:6" ht="12.75">
      <c r="A420" s="60">
        <v>0.7474768518518519</v>
      </c>
      <c r="B420" s="16">
        <v>5.6</v>
      </c>
      <c r="C420" s="13">
        <v>10.97</v>
      </c>
      <c r="D420" s="13">
        <v>38531</v>
      </c>
      <c r="E420" s="13">
        <v>7.51</v>
      </c>
      <c r="F420" s="13">
        <v>7.23</v>
      </c>
    </row>
    <row r="421" spans="1:6" ht="12.75">
      <c r="A421" s="60">
        <v>0.750949074074074</v>
      </c>
      <c r="B421" s="16">
        <v>5.6</v>
      </c>
      <c r="C421" s="13">
        <v>10.99</v>
      </c>
      <c r="D421" s="13">
        <v>38538</v>
      </c>
      <c r="E421" s="13">
        <v>7.5</v>
      </c>
      <c r="F421" s="13">
        <v>7.23</v>
      </c>
    </row>
    <row r="422" spans="1:6" ht="12.75">
      <c r="A422" s="60">
        <v>0.7544212962962963</v>
      </c>
      <c r="B422" s="16">
        <v>5.6</v>
      </c>
      <c r="C422" s="13">
        <v>11.27</v>
      </c>
      <c r="D422" s="13">
        <v>170</v>
      </c>
      <c r="E422" s="13">
        <v>11.32</v>
      </c>
      <c r="F422" s="13">
        <v>7.32</v>
      </c>
    </row>
    <row r="423" spans="1:6" ht="12.75">
      <c r="A423" s="60">
        <v>0.7578935185185185</v>
      </c>
      <c r="B423" s="16">
        <v>5.6</v>
      </c>
      <c r="C423" s="13">
        <v>11.44</v>
      </c>
      <c r="D423" s="13">
        <v>163</v>
      </c>
      <c r="E423" s="13">
        <v>11.3</v>
      </c>
      <c r="F423" s="13">
        <v>7.38</v>
      </c>
    </row>
    <row r="424" spans="1:6" ht="12.75">
      <c r="A424" s="60">
        <v>0.7613657407407407</v>
      </c>
      <c r="B424" s="16">
        <v>5.6</v>
      </c>
      <c r="C424" s="13">
        <v>11.1</v>
      </c>
      <c r="D424" s="13">
        <v>39420</v>
      </c>
      <c r="E424" s="13">
        <v>9.37</v>
      </c>
      <c r="F424" s="13">
        <v>7.48</v>
      </c>
    </row>
    <row r="425" spans="1:6" ht="12.75">
      <c r="A425" s="60">
        <v>0.764837962962963</v>
      </c>
      <c r="B425" s="16">
        <v>5.6</v>
      </c>
      <c r="C425" s="13">
        <v>10.78</v>
      </c>
      <c r="D425" s="13">
        <v>39606</v>
      </c>
      <c r="E425" s="13">
        <v>8.79</v>
      </c>
      <c r="F425" s="13">
        <v>7.54</v>
      </c>
    </row>
    <row r="426" spans="1:6" ht="12.75">
      <c r="A426" s="60">
        <v>0.7683101851851851</v>
      </c>
      <c r="B426" s="16">
        <v>5.6</v>
      </c>
      <c r="C426" s="13">
        <v>10.64</v>
      </c>
      <c r="D426" s="13">
        <v>39813</v>
      </c>
      <c r="E426" s="13">
        <v>8.89</v>
      </c>
      <c r="F426" s="13">
        <v>7.6</v>
      </c>
    </row>
    <row r="427" spans="1:6" ht="12.75">
      <c r="A427" s="60">
        <v>0.7717824074074073</v>
      </c>
      <c r="B427" s="16">
        <v>5.6</v>
      </c>
      <c r="C427" s="13">
        <v>10.62</v>
      </c>
      <c r="D427" s="13">
        <v>39844</v>
      </c>
      <c r="E427" s="13">
        <v>9.02</v>
      </c>
      <c r="F427" s="13">
        <v>7.63</v>
      </c>
    </row>
    <row r="428" spans="1:6" ht="12.75">
      <c r="A428" s="60">
        <v>0.7752546296296297</v>
      </c>
      <c r="B428" s="16">
        <v>5.6</v>
      </c>
      <c r="C428" s="13">
        <v>10.64</v>
      </c>
      <c r="D428" s="13">
        <v>39861</v>
      </c>
      <c r="E428" s="13">
        <v>9.06</v>
      </c>
      <c r="F428" s="13">
        <v>7.62</v>
      </c>
    </row>
    <row r="429" spans="1:6" ht="12.75">
      <c r="A429" s="60">
        <v>0.7787268518518519</v>
      </c>
      <c r="B429" s="16">
        <v>5.6</v>
      </c>
      <c r="C429" s="13">
        <v>10.63</v>
      </c>
      <c r="D429" s="13">
        <v>39857</v>
      </c>
      <c r="E429" s="13">
        <v>9.15</v>
      </c>
      <c r="F429" s="13">
        <v>7.6</v>
      </c>
    </row>
    <row r="430" spans="1:6" ht="12.75">
      <c r="A430" s="60">
        <v>0.782199074074074</v>
      </c>
      <c r="B430" s="16">
        <v>5.6</v>
      </c>
      <c r="C430" s="13">
        <v>10.66</v>
      </c>
      <c r="D430" s="13">
        <v>39816</v>
      </c>
      <c r="E430" s="13">
        <v>9.13</v>
      </c>
      <c r="F430" s="13">
        <v>7.58</v>
      </c>
    </row>
    <row r="431" spans="1:6" ht="12.75">
      <c r="A431" s="60">
        <v>0.7856712962962963</v>
      </c>
      <c r="B431" s="16">
        <v>5.6</v>
      </c>
      <c r="C431" s="13">
        <v>10.66</v>
      </c>
      <c r="D431" s="13">
        <v>39805</v>
      </c>
      <c r="E431" s="13">
        <v>9.11</v>
      </c>
      <c r="F431" s="13">
        <v>7.57</v>
      </c>
    </row>
    <row r="432" spans="1:6" ht="12.75">
      <c r="A432" s="60">
        <v>0.7891435185185185</v>
      </c>
      <c r="B432" s="16">
        <v>5.6</v>
      </c>
      <c r="C432" s="13">
        <v>10.66</v>
      </c>
      <c r="D432" s="13">
        <v>39780</v>
      </c>
      <c r="E432" s="13">
        <v>9.09</v>
      </c>
      <c r="F432" s="13">
        <v>7.56</v>
      </c>
    </row>
    <row r="433" spans="1:6" ht="12.75">
      <c r="A433" s="60">
        <v>0.7926157407407407</v>
      </c>
      <c r="B433" s="16">
        <v>5.6</v>
      </c>
      <c r="C433" s="13">
        <v>10.66</v>
      </c>
      <c r="D433" s="13">
        <v>39738</v>
      </c>
      <c r="E433" s="13">
        <v>9.05</v>
      </c>
      <c r="F433" s="13">
        <v>7.55</v>
      </c>
    </row>
    <row r="434" spans="1:6" ht="12.75">
      <c r="A434" s="60">
        <v>0.796087962962963</v>
      </c>
      <c r="B434" s="16">
        <v>5.6</v>
      </c>
      <c r="C434" s="13">
        <v>10.67</v>
      </c>
      <c r="D434" s="13">
        <v>39668</v>
      </c>
      <c r="E434" s="13">
        <v>9.03</v>
      </c>
      <c r="F434" s="13">
        <v>7.53</v>
      </c>
    </row>
    <row r="435" spans="1:6" ht="12.75">
      <c r="A435" s="60">
        <v>0.7995601851851851</v>
      </c>
      <c r="B435" s="16">
        <v>5.6</v>
      </c>
      <c r="C435" s="13">
        <v>10.69</v>
      </c>
      <c r="D435" s="13">
        <v>39575</v>
      </c>
      <c r="E435" s="13">
        <v>8.89</v>
      </c>
      <c r="F435" s="13">
        <v>7.51</v>
      </c>
    </row>
    <row r="436" spans="1:6" ht="12.75">
      <c r="A436" s="60">
        <v>0.8030324074074073</v>
      </c>
      <c r="B436" s="16">
        <v>5.6</v>
      </c>
      <c r="C436" s="13">
        <v>10.73</v>
      </c>
      <c r="D436" s="13">
        <v>39551</v>
      </c>
      <c r="E436" s="13">
        <v>9.37</v>
      </c>
      <c r="F436" s="13">
        <v>7.48</v>
      </c>
    </row>
    <row r="437" spans="1:6" ht="12.75">
      <c r="A437" s="60">
        <v>0.8065046296296297</v>
      </c>
      <c r="B437" s="16">
        <v>5.6</v>
      </c>
      <c r="C437" s="13">
        <v>10.73</v>
      </c>
      <c r="D437" s="13">
        <v>39559</v>
      </c>
      <c r="E437" s="13">
        <v>9.28</v>
      </c>
      <c r="F437" s="13">
        <v>7.48</v>
      </c>
    </row>
    <row r="438" spans="1:6" ht="12.75">
      <c r="A438" s="60">
        <v>0.8099768518518519</v>
      </c>
      <c r="B438" s="16">
        <v>5.6</v>
      </c>
      <c r="C438" s="13">
        <v>10.75</v>
      </c>
      <c r="D438" s="13">
        <v>39572</v>
      </c>
      <c r="E438" s="13">
        <v>9.26</v>
      </c>
      <c r="F438" s="13">
        <v>7.48</v>
      </c>
    </row>
    <row r="439" spans="1:6" ht="12.75">
      <c r="A439" s="60">
        <v>0.813449074074074</v>
      </c>
      <c r="B439" s="16">
        <v>5.6</v>
      </c>
      <c r="C439" s="13">
        <v>10.77</v>
      </c>
      <c r="D439" s="13">
        <v>39680</v>
      </c>
      <c r="E439" s="13">
        <v>9.58</v>
      </c>
      <c r="F439" s="13">
        <v>7.4</v>
      </c>
    </row>
    <row r="440" spans="1:6" ht="12.75">
      <c r="A440" s="60">
        <v>0.8169212962962963</v>
      </c>
      <c r="B440" s="16">
        <v>5.6</v>
      </c>
      <c r="C440" s="13">
        <v>10.8</v>
      </c>
      <c r="D440" s="13">
        <v>39662</v>
      </c>
      <c r="E440" s="13">
        <v>9.56</v>
      </c>
      <c r="F440" s="13">
        <v>7.38</v>
      </c>
    </row>
    <row r="441" spans="1:6" ht="12.75">
      <c r="A441" s="60">
        <v>0.8203935185185185</v>
      </c>
      <c r="B441" s="16">
        <v>5.6</v>
      </c>
      <c r="C441" s="13">
        <v>10.85</v>
      </c>
      <c r="D441" s="13">
        <v>181</v>
      </c>
      <c r="E441" s="13">
        <v>11.08</v>
      </c>
      <c r="F441" s="13">
        <v>7.44</v>
      </c>
    </row>
    <row r="442" spans="1:6" ht="12.75">
      <c r="A442" s="60">
        <v>0.8238657407407407</v>
      </c>
      <c r="B442" s="16">
        <v>5.6</v>
      </c>
      <c r="C442" s="13">
        <v>10.91</v>
      </c>
      <c r="D442" s="13">
        <v>173</v>
      </c>
      <c r="E442" s="13">
        <v>11.04</v>
      </c>
      <c r="F442" s="13">
        <v>7.49</v>
      </c>
    </row>
    <row r="443" spans="1:6" ht="12.75">
      <c r="A443" s="60">
        <v>0.827337962962963</v>
      </c>
      <c r="B443" s="16">
        <v>5.6</v>
      </c>
      <c r="C443" s="13">
        <v>10.97</v>
      </c>
      <c r="D443" s="13">
        <v>168</v>
      </c>
      <c r="E443" s="13">
        <v>10.98</v>
      </c>
      <c r="F443" s="13">
        <v>7.52</v>
      </c>
    </row>
    <row r="444" spans="1:7" ht="12.75">
      <c r="A444" s="60">
        <v>0.8308101851851851</v>
      </c>
      <c r="B444" s="16">
        <v>5.6</v>
      </c>
      <c r="C444" s="13">
        <v>11.01</v>
      </c>
      <c r="D444" s="13">
        <v>164</v>
      </c>
      <c r="E444" s="13">
        <v>10.93</v>
      </c>
      <c r="F444" s="13">
        <v>7.53</v>
      </c>
      <c r="G444" s="98"/>
    </row>
    <row r="445" spans="1:6" ht="12.75">
      <c r="A445" s="60">
        <v>0.8342824074074073</v>
      </c>
      <c r="B445" s="16">
        <v>5.6</v>
      </c>
      <c r="C445" s="13">
        <v>11.04</v>
      </c>
      <c r="D445" s="13">
        <v>161</v>
      </c>
      <c r="E445" s="13">
        <v>10.88</v>
      </c>
      <c r="F445" s="13">
        <v>7.55</v>
      </c>
    </row>
    <row r="446" spans="1:6" ht="12.75">
      <c r="A446" s="60">
        <v>0.8377546296296297</v>
      </c>
      <c r="B446" s="16">
        <v>5.6</v>
      </c>
      <c r="C446" s="13">
        <v>11.06</v>
      </c>
      <c r="D446" s="13">
        <v>159</v>
      </c>
      <c r="E446" s="13">
        <v>10.83</v>
      </c>
      <c r="F446" s="13">
        <v>7.56</v>
      </c>
    </row>
    <row r="447" spans="1:6" ht="12.75">
      <c r="A447" s="60">
        <v>0.8412268518518519</v>
      </c>
      <c r="B447" s="16">
        <v>5.6</v>
      </c>
      <c r="C447" s="13">
        <v>11.07</v>
      </c>
      <c r="D447" s="13">
        <v>156</v>
      </c>
      <c r="E447" s="13">
        <v>10.8</v>
      </c>
      <c r="F447" s="13">
        <v>7.56</v>
      </c>
    </row>
    <row r="448" spans="1:6" ht="12.75">
      <c r="A448" s="60">
        <v>0.844699074074074</v>
      </c>
      <c r="B448" s="16">
        <v>5.6</v>
      </c>
      <c r="C448" s="13">
        <v>11.08</v>
      </c>
      <c r="D448" s="13">
        <v>154</v>
      </c>
      <c r="E448" s="13">
        <v>10.76</v>
      </c>
      <c r="F448" s="13">
        <v>7.57</v>
      </c>
    </row>
    <row r="449" spans="1:6" ht="12.75">
      <c r="A449" s="60">
        <v>0.8481712962962963</v>
      </c>
      <c r="B449" s="16">
        <v>5.6</v>
      </c>
      <c r="C449" s="13">
        <v>11.09</v>
      </c>
      <c r="D449" s="13">
        <v>152</v>
      </c>
      <c r="E449" s="13">
        <v>10.71</v>
      </c>
      <c r="F449" s="13">
        <v>7.57</v>
      </c>
    </row>
  </sheetData>
  <sheetProtection/>
  <mergeCells count="8">
    <mergeCell ref="A1:K1"/>
    <mergeCell ref="A3:J3"/>
    <mergeCell ref="A263:F263"/>
    <mergeCell ref="D75:D77"/>
    <mergeCell ref="A7:F7"/>
    <mergeCell ref="E8:E10"/>
    <mergeCell ref="A45:F45"/>
    <mergeCell ref="A74:F7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35"/>
  <sheetViews>
    <sheetView zoomScalePageLayoutView="0" workbookViewId="0" topLeftCell="A4">
      <selection activeCell="A5" sqref="A5:I6"/>
    </sheetView>
  </sheetViews>
  <sheetFormatPr defaultColWidth="9.140625" defaultRowHeight="12.75"/>
  <cols>
    <col min="1" max="1" width="11.140625" style="37" customWidth="1"/>
    <col min="2" max="2" width="8.8515625" style="89" customWidth="1"/>
    <col min="3" max="3" width="7.140625" style="37" customWidth="1"/>
    <col min="4" max="4" width="10.28125" style="13" customWidth="1"/>
    <col min="5" max="5" width="5.57421875" style="13" customWidth="1"/>
    <col min="6" max="6" width="12.421875" style="13" customWidth="1"/>
    <col min="7" max="7" width="13.421875" style="13" customWidth="1"/>
    <col min="8" max="8" width="9.7109375" style="13" customWidth="1"/>
    <col min="9" max="9" width="11.28125" style="13" customWidth="1"/>
    <col min="10" max="10" width="11.00390625" style="13" customWidth="1"/>
    <col min="11" max="11" width="9.140625" style="13" customWidth="1"/>
    <col min="12" max="16384" width="9.140625" style="37" customWidth="1"/>
  </cols>
  <sheetData>
    <row r="1" spans="1:15" ht="39" customHeight="1">
      <c r="A1" s="172" t="s">
        <v>142</v>
      </c>
      <c r="B1" s="181"/>
      <c r="C1" s="181"/>
      <c r="D1" s="181"/>
      <c r="E1" s="181"/>
      <c r="F1" s="181"/>
      <c r="G1" s="181"/>
      <c r="H1" s="181"/>
      <c r="I1" s="181"/>
      <c r="J1" s="181"/>
      <c r="K1" s="147"/>
      <c r="L1" s="147"/>
      <c r="M1" s="147"/>
      <c r="N1" s="147"/>
      <c r="O1" s="147"/>
    </row>
    <row r="2" spans="1:10" ht="12.75" customHeight="1">
      <c r="A2" s="90"/>
      <c r="B2" s="90"/>
      <c r="C2" s="90"/>
      <c r="D2" s="90"/>
      <c r="E2" s="90"/>
      <c r="F2" s="90"/>
      <c r="G2" s="90"/>
      <c r="H2" s="80"/>
      <c r="I2" s="73"/>
      <c r="J2" s="73"/>
    </row>
    <row r="3" spans="1:10" ht="39.75" customHeight="1">
      <c r="A3" s="182" t="s">
        <v>123</v>
      </c>
      <c r="B3" s="182"/>
      <c r="C3" s="182"/>
      <c r="D3" s="182"/>
      <c r="E3" s="182"/>
      <c r="F3" s="182"/>
      <c r="G3" s="182"/>
      <c r="H3" s="194"/>
      <c r="I3" s="195"/>
      <c r="J3" s="195"/>
    </row>
    <row r="4" spans="1:10" ht="18.75" customHeight="1">
      <c r="A4" s="34"/>
      <c r="B4" s="34"/>
      <c r="C4" s="34"/>
      <c r="D4" s="34"/>
      <c r="E4" s="34"/>
      <c r="F4" s="34"/>
      <c r="G4" s="34"/>
      <c r="H4" s="3"/>
      <c r="I4" s="28"/>
      <c r="J4" s="28"/>
    </row>
    <row r="5" spans="1:10" s="30" customFormat="1" ht="53.25" customHeight="1" thickBot="1">
      <c r="A5" s="38" t="s">
        <v>120</v>
      </c>
      <c r="B5" s="38" t="s">
        <v>0</v>
      </c>
      <c r="C5" s="38" t="s">
        <v>1</v>
      </c>
      <c r="D5" s="38" t="s">
        <v>4</v>
      </c>
      <c r="E5" s="38" t="s">
        <v>5</v>
      </c>
      <c r="F5" s="38" t="s">
        <v>6</v>
      </c>
      <c r="G5" s="38" t="s">
        <v>110</v>
      </c>
      <c r="H5" s="38" t="s">
        <v>9</v>
      </c>
      <c r="I5" s="38" t="s">
        <v>10</v>
      </c>
      <c r="J5" s="38" t="s">
        <v>37</v>
      </c>
    </row>
    <row r="6" spans="2:11" ht="12.75">
      <c r="B6" s="37"/>
      <c r="C6" s="13"/>
      <c r="K6" s="37"/>
    </row>
    <row r="7" spans="1:11" ht="12.75">
      <c r="A7" s="37" t="s">
        <v>25</v>
      </c>
      <c r="B7" s="81">
        <v>39603</v>
      </c>
      <c r="C7" s="42">
        <v>618</v>
      </c>
      <c r="D7" s="16">
        <v>8.5</v>
      </c>
      <c r="E7" s="13">
        <v>7.7</v>
      </c>
      <c r="F7" s="13">
        <v>39600</v>
      </c>
      <c r="G7" s="13">
        <v>13.5</v>
      </c>
      <c r="H7" s="44" t="s">
        <v>14</v>
      </c>
      <c r="I7" s="44" t="s">
        <v>14</v>
      </c>
      <c r="J7" s="13">
        <v>0.226</v>
      </c>
      <c r="K7" s="37"/>
    </row>
    <row r="8" spans="2:11" ht="12.75">
      <c r="B8" s="81"/>
      <c r="C8" s="42">
        <v>700</v>
      </c>
      <c r="D8" s="16">
        <v>8.6</v>
      </c>
      <c r="E8" s="13">
        <v>7.8</v>
      </c>
      <c r="F8" s="13">
        <v>39500</v>
      </c>
      <c r="G8" s="13">
        <v>13.6</v>
      </c>
      <c r="H8" s="44" t="s">
        <v>14</v>
      </c>
      <c r="I8" s="44" t="s">
        <v>14</v>
      </c>
      <c r="J8" s="13">
        <v>0.333</v>
      </c>
      <c r="K8" s="37"/>
    </row>
    <row r="9" spans="2:11" ht="12.75">
      <c r="B9" s="81"/>
      <c r="C9" s="42">
        <v>800</v>
      </c>
      <c r="D9" s="16">
        <v>8.4</v>
      </c>
      <c r="E9" s="13">
        <v>7.7</v>
      </c>
      <c r="F9" s="13">
        <v>41000</v>
      </c>
      <c r="G9" s="13">
        <v>13.5</v>
      </c>
      <c r="H9" s="44" t="s">
        <v>14</v>
      </c>
      <c r="I9" s="44" t="s">
        <v>14</v>
      </c>
      <c r="J9" s="13">
        <v>1.02</v>
      </c>
      <c r="K9" s="37"/>
    </row>
    <row r="10" spans="2:11" ht="12.75">
      <c r="B10" s="81"/>
      <c r="C10" s="42">
        <v>905</v>
      </c>
      <c r="D10" s="16">
        <v>8.3</v>
      </c>
      <c r="E10" s="13">
        <v>7.7</v>
      </c>
      <c r="F10" s="13">
        <v>41200</v>
      </c>
      <c r="G10" s="13">
        <v>13.6</v>
      </c>
      <c r="H10" s="44" t="s">
        <v>14</v>
      </c>
      <c r="I10" s="44" t="s">
        <v>14</v>
      </c>
      <c r="J10" s="13">
        <v>1.83</v>
      </c>
      <c r="K10" s="37"/>
    </row>
    <row r="11" spans="2:11" ht="12.75">
      <c r="B11" s="81"/>
      <c r="C11" s="42">
        <v>1010</v>
      </c>
      <c r="D11" s="16">
        <v>8.5</v>
      </c>
      <c r="E11" s="13">
        <v>7.7</v>
      </c>
      <c r="F11" s="13">
        <v>41100</v>
      </c>
      <c r="G11" s="13">
        <v>13.6</v>
      </c>
      <c r="H11" s="44" t="s">
        <v>14</v>
      </c>
      <c r="I11" s="44" t="s">
        <v>14</v>
      </c>
      <c r="J11" s="13">
        <v>1.59</v>
      </c>
      <c r="K11" s="37"/>
    </row>
    <row r="12" spans="2:11" ht="12.75">
      <c r="B12" s="81"/>
      <c r="C12" s="42">
        <v>1108</v>
      </c>
      <c r="D12" s="16">
        <v>8.5</v>
      </c>
      <c r="E12" s="13">
        <v>7.7</v>
      </c>
      <c r="F12" s="13">
        <v>41000</v>
      </c>
      <c r="G12" s="13">
        <v>13.6</v>
      </c>
      <c r="H12" s="44" t="s">
        <v>14</v>
      </c>
      <c r="I12" s="44" t="s">
        <v>14</v>
      </c>
      <c r="J12" s="13">
        <v>1.79</v>
      </c>
      <c r="K12" s="37"/>
    </row>
    <row r="13" spans="2:11" ht="12.75">
      <c r="B13" s="81"/>
      <c r="C13" s="42">
        <v>1300</v>
      </c>
      <c r="D13" s="16">
        <v>8.1</v>
      </c>
      <c r="E13" s="13">
        <v>7.7</v>
      </c>
      <c r="F13" s="13">
        <v>40100</v>
      </c>
      <c r="G13" s="13">
        <v>13.7</v>
      </c>
      <c r="H13" s="44" t="s">
        <v>14</v>
      </c>
      <c r="I13" s="44" t="s">
        <v>14</v>
      </c>
      <c r="J13" s="13">
        <v>2.09</v>
      </c>
      <c r="K13" s="37"/>
    </row>
    <row r="14" spans="2:11" ht="12.75">
      <c r="B14" s="81"/>
      <c r="C14" s="42">
        <v>1400</v>
      </c>
      <c r="D14" s="16">
        <v>6.8</v>
      </c>
      <c r="E14" s="13">
        <v>7.7</v>
      </c>
      <c r="F14" s="13">
        <v>40400</v>
      </c>
      <c r="G14" s="13">
        <v>13.5</v>
      </c>
      <c r="H14" s="44" t="s">
        <v>14</v>
      </c>
      <c r="I14" s="44" t="s">
        <v>14</v>
      </c>
      <c r="J14" s="13">
        <v>1.06</v>
      </c>
      <c r="K14" s="37"/>
    </row>
    <row r="15" spans="2:11" ht="12.75">
      <c r="B15" s="81"/>
      <c r="C15" s="42">
        <v>1735</v>
      </c>
      <c r="D15" s="16">
        <v>8</v>
      </c>
      <c r="E15" s="13">
        <v>7.7</v>
      </c>
      <c r="F15" s="13">
        <v>42400</v>
      </c>
      <c r="G15" s="13">
        <v>13.4</v>
      </c>
      <c r="H15" s="44" t="s">
        <v>14</v>
      </c>
      <c r="I15" s="44" t="s">
        <v>14</v>
      </c>
      <c r="J15" s="13">
        <v>0.636</v>
      </c>
      <c r="K15" s="37"/>
    </row>
    <row r="16" spans="2:11" ht="12.75">
      <c r="B16" s="81"/>
      <c r="C16" s="42">
        <v>1944</v>
      </c>
      <c r="D16" s="16">
        <v>8.8</v>
      </c>
      <c r="E16" s="13">
        <v>7.9</v>
      </c>
      <c r="F16" s="13">
        <v>42900</v>
      </c>
      <c r="G16" s="13">
        <v>13.7</v>
      </c>
      <c r="H16" s="44" t="s">
        <v>14</v>
      </c>
      <c r="I16" s="44" t="s">
        <v>14</v>
      </c>
      <c r="J16" s="13">
        <v>0.102</v>
      </c>
      <c r="K16" s="37"/>
    </row>
    <row r="17" spans="2:11" ht="12.75">
      <c r="B17" s="81"/>
      <c r="C17" s="42">
        <v>1947</v>
      </c>
      <c r="D17" s="44" t="s">
        <v>14</v>
      </c>
      <c r="E17" s="44" t="s">
        <v>14</v>
      </c>
      <c r="F17" s="44" t="s">
        <v>14</v>
      </c>
      <c r="G17" s="44" t="s">
        <v>14</v>
      </c>
      <c r="H17" s="44" t="s">
        <v>14</v>
      </c>
      <c r="I17" s="44" t="s">
        <v>14</v>
      </c>
      <c r="J17" s="13" t="s">
        <v>111</v>
      </c>
      <c r="K17" s="37"/>
    </row>
    <row r="18" spans="2:11" ht="12.75">
      <c r="B18" s="81"/>
      <c r="C18" s="42">
        <v>2140</v>
      </c>
      <c r="D18" s="16">
        <v>8.7</v>
      </c>
      <c r="E18" s="13">
        <v>7.9</v>
      </c>
      <c r="F18" s="13">
        <v>42800</v>
      </c>
      <c r="G18" s="13">
        <v>13.5</v>
      </c>
      <c r="H18" s="44" t="s">
        <v>14</v>
      </c>
      <c r="I18" s="44" t="s">
        <v>14</v>
      </c>
      <c r="J18" s="13">
        <v>0.231</v>
      </c>
      <c r="K18" s="37"/>
    </row>
    <row r="19" spans="2:11" ht="12.75">
      <c r="B19" s="81"/>
      <c r="C19" s="42">
        <v>2238</v>
      </c>
      <c r="D19" s="16">
        <v>8.4</v>
      </c>
      <c r="E19" s="13">
        <v>7.8</v>
      </c>
      <c r="F19" s="13">
        <v>42600</v>
      </c>
      <c r="G19" s="13">
        <v>13.6</v>
      </c>
      <c r="H19" s="44" t="s">
        <v>14</v>
      </c>
      <c r="I19" s="44" t="s">
        <v>14</v>
      </c>
      <c r="J19" s="13">
        <v>0.297</v>
      </c>
      <c r="K19" s="37"/>
    </row>
    <row r="20" spans="2:11" ht="12.75">
      <c r="B20" s="81"/>
      <c r="C20" s="42">
        <v>2340</v>
      </c>
      <c r="D20" s="16">
        <v>8.2</v>
      </c>
      <c r="E20" s="13">
        <v>7.7</v>
      </c>
      <c r="F20" s="13">
        <v>41800</v>
      </c>
      <c r="G20" s="13">
        <v>13.5</v>
      </c>
      <c r="H20" s="44" t="s">
        <v>14</v>
      </c>
      <c r="I20" s="44" t="s">
        <v>14</v>
      </c>
      <c r="J20" s="13">
        <v>0.617</v>
      </c>
      <c r="K20" s="37"/>
    </row>
    <row r="21" spans="2:11" ht="12.75">
      <c r="B21" s="81">
        <v>39604</v>
      </c>
      <c r="C21" s="42">
        <v>100</v>
      </c>
      <c r="D21" s="16">
        <v>7.6</v>
      </c>
      <c r="E21" s="13">
        <v>7.7</v>
      </c>
      <c r="F21" s="13">
        <v>41200</v>
      </c>
      <c r="G21" s="13">
        <v>13.2</v>
      </c>
      <c r="H21" s="44" t="s">
        <v>14</v>
      </c>
      <c r="I21" s="44" t="s">
        <v>14</v>
      </c>
      <c r="J21" s="13">
        <v>1.22</v>
      </c>
      <c r="K21" s="37"/>
    </row>
    <row r="22" spans="2:11" ht="12.75">
      <c r="B22" s="81"/>
      <c r="C22" s="42">
        <v>525</v>
      </c>
      <c r="D22" s="16">
        <v>8.2</v>
      </c>
      <c r="E22" s="13">
        <v>7.9</v>
      </c>
      <c r="F22" s="13">
        <v>41500</v>
      </c>
      <c r="G22" s="13">
        <v>12.8</v>
      </c>
      <c r="H22" s="44" t="s">
        <v>14</v>
      </c>
      <c r="I22" s="44" t="s">
        <v>14</v>
      </c>
      <c r="J22" s="13">
        <v>0.206</v>
      </c>
      <c r="K22" s="37"/>
    </row>
    <row r="23" spans="2:11" ht="12.75">
      <c r="B23" s="81"/>
      <c r="C23" s="42">
        <v>635</v>
      </c>
      <c r="D23" s="16">
        <v>7.8</v>
      </c>
      <c r="E23" s="13">
        <v>7.7</v>
      </c>
      <c r="F23" s="13">
        <v>42300</v>
      </c>
      <c r="G23" s="13">
        <v>13.1</v>
      </c>
      <c r="H23" s="44" t="s">
        <v>14</v>
      </c>
      <c r="I23" s="44" t="s">
        <v>14</v>
      </c>
      <c r="J23" s="13">
        <v>0.711</v>
      </c>
      <c r="K23" s="37"/>
    </row>
    <row r="24" spans="2:11" ht="12.75">
      <c r="B24" s="81"/>
      <c r="C24" s="42">
        <v>735</v>
      </c>
      <c r="D24" s="16">
        <v>7.9</v>
      </c>
      <c r="E24" s="13">
        <v>7.8</v>
      </c>
      <c r="F24" s="13">
        <v>41400</v>
      </c>
      <c r="G24" s="13">
        <v>13.5</v>
      </c>
      <c r="H24" s="44" t="s">
        <v>14</v>
      </c>
      <c r="I24" s="44" t="s">
        <v>14</v>
      </c>
      <c r="J24" s="13">
        <v>0.395</v>
      </c>
      <c r="K24" s="37"/>
    </row>
    <row r="25" spans="2:11" ht="12.75">
      <c r="B25" s="81"/>
      <c r="C25" s="42">
        <v>830</v>
      </c>
      <c r="D25" s="16">
        <v>7.8</v>
      </c>
      <c r="E25" s="13">
        <v>7.7</v>
      </c>
      <c r="F25" s="13">
        <v>41300</v>
      </c>
      <c r="G25" s="13">
        <v>13.6</v>
      </c>
      <c r="H25" s="44" t="s">
        <v>14</v>
      </c>
      <c r="I25" s="44" t="s">
        <v>14</v>
      </c>
      <c r="J25" s="13">
        <v>0.766</v>
      </c>
      <c r="K25" s="37"/>
    </row>
    <row r="26" spans="2:11" ht="12.75">
      <c r="B26" s="81"/>
      <c r="C26" s="42">
        <v>930</v>
      </c>
      <c r="D26" s="16">
        <v>7.8</v>
      </c>
      <c r="E26" s="13">
        <v>7.7</v>
      </c>
      <c r="F26" s="13">
        <v>40700</v>
      </c>
      <c r="G26" s="13">
        <v>13.5</v>
      </c>
      <c r="H26" s="44" t="s">
        <v>14</v>
      </c>
      <c r="I26" s="44" t="s">
        <v>14</v>
      </c>
      <c r="J26" s="13">
        <v>2.19</v>
      </c>
      <c r="K26" s="37"/>
    </row>
    <row r="27" spans="2:11" ht="12.75">
      <c r="B27" s="81"/>
      <c r="C27" s="42">
        <v>1030</v>
      </c>
      <c r="D27" s="16">
        <v>8.1</v>
      </c>
      <c r="E27" s="13">
        <v>7.7</v>
      </c>
      <c r="F27" s="13">
        <v>40300</v>
      </c>
      <c r="G27" s="13">
        <v>13.5</v>
      </c>
      <c r="H27" s="44" t="s">
        <v>14</v>
      </c>
      <c r="I27" s="44" t="s">
        <v>14</v>
      </c>
      <c r="J27" s="13">
        <v>2.33</v>
      </c>
      <c r="K27" s="37"/>
    </row>
    <row r="28" spans="2:11" ht="12.75">
      <c r="B28" s="81"/>
      <c r="C28" s="42">
        <v>1130</v>
      </c>
      <c r="D28" s="16">
        <v>7.9</v>
      </c>
      <c r="E28" s="13">
        <v>7.7</v>
      </c>
      <c r="F28" s="13">
        <v>39800</v>
      </c>
      <c r="G28" s="13">
        <v>13.4</v>
      </c>
      <c r="H28" s="44" t="s">
        <v>14</v>
      </c>
      <c r="I28" s="44" t="s">
        <v>14</v>
      </c>
      <c r="J28" s="13">
        <v>2.12</v>
      </c>
      <c r="K28" s="37"/>
    </row>
    <row r="29" spans="2:11" ht="12.75">
      <c r="B29" s="81"/>
      <c r="C29" s="42">
        <v>1230</v>
      </c>
      <c r="D29" s="16">
        <v>7.8</v>
      </c>
      <c r="E29" s="13">
        <v>7.7</v>
      </c>
      <c r="F29" s="13">
        <v>39100</v>
      </c>
      <c r="G29" s="13">
        <v>14.5</v>
      </c>
      <c r="H29" s="44" t="s">
        <v>14</v>
      </c>
      <c r="I29" s="44" t="s">
        <v>14</v>
      </c>
      <c r="J29" s="13">
        <v>1.91</v>
      </c>
      <c r="K29" s="37"/>
    </row>
    <row r="30" spans="2:11" ht="12.75">
      <c r="B30" s="81"/>
      <c r="C30" s="42">
        <v>1330</v>
      </c>
      <c r="D30" s="16">
        <v>7.9</v>
      </c>
      <c r="E30" s="13">
        <v>7.7</v>
      </c>
      <c r="F30" s="13">
        <v>39100</v>
      </c>
      <c r="G30" s="13">
        <v>13.9</v>
      </c>
      <c r="H30" s="44" t="s">
        <v>14</v>
      </c>
      <c r="I30" s="44" t="s">
        <v>14</v>
      </c>
      <c r="J30" s="13">
        <v>1.97</v>
      </c>
      <c r="K30" s="37"/>
    </row>
    <row r="31" spans="2:11" ht="12.75">
      <c r="B31" s="81"/>
      <c r="C31" s="42">
        <v>1335</v>
      </c>
      <c r="D31" s="44" t="s">
        <v>14</v>
      </c>
      <c r="E31" s="44" t="s">
        <v>14</v>
      </c>
      <c r="F31" s="44" t="s">
        <v>14</v>
      </c>
      <c r="G31" s="44" t="s">
        <v>14</v>
      </c>
      <c r="H31" s="11">
        <v>1.052</v>
      </c>
      <c r="I31" s="13">
        <v>154</v>
      </c>
      <c r="J31" s="44" t="s">
        <v>14</v>
      </c>
      <c r="K31" s="37"/>
    </row>
    <row r="32" spans="1:11" ht="12.75">
      <c r="A32" s="46"/>
      <c r="B32" s="82"/>
      <c r="C32" s="48">
        <v>1530</v>
      </c>
      <c r="D32" s="50">
        <v>6</v>
      </c>
      <c r="E32" s="49">
        <v>7.6</v>
      </c>
      <c r="F32" s="49">
        <v>40000</v>
      </c>
      <c r="G32" s="49">
        <v>13.4</v>
      </c>
      <c r="H32" s="83" t="s">
        <v>14</v>
      </c>
      <c r="I32" s="83" t="s">
        <v>14</v>
      </c>
      <c r="J32" s="49">
        <v>1.13</v>
      </c>
      <c r="K32" s="37"/>
    </row>
    <row r="33" spans="1:11" ht="12.75">
      <c r="A33" s="84"/>
      <c r="B33" s="85"/>
      <c r="C33" s="86"/>
      <c r="D33" s="87"/>
      <c r="E33" s="19"/>
      <c r="F33" s="19"/>
      <c r="G33" s="19"/>
      <c r="H33" s="88"/>
      <c r="I33" s="88"/>
      <c r="J33" s="19"/>
      <c r="K33" s="37"/>
    </row>
    <row r="34" spans="1:13" ht="36" customHeight="1">
      <c r="A34" s="171" t="s">
        <v>38</v>
      </c>
      <c r="B34" s="171"/>
      <c r="C34" s="171"/>
      <c r="D34" s="171"/>
      <c r="E34" s="171"/>
      <c r="F34" s="171"/>
      <c r="G34" s="171"/>
      <c r="H34" s="171"/>
      <c r="I34" s="171"/>
      <c r="J34" s="171"/>
      <c r="K34" s="30"/>
      <c r="L34" s="30"/>
      <c r="M34" s="30"/>
    </row>
    <row r="35" ht="12.75">
      <c r="A35" s="37" t="s">
        <v>39</v>
      </c>
    </row>
  </sheetData>
  <sheetProtection/>
  <mergeCells count="3">
    <mergeCell ref="A1:J1"/>
    <mergeCell ref="A3:J3"/>
    <mergeCell ref="A34:J3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409"/>
  <sheetViews>
    <sheetView zoomScalePageLayoutView="0" workbookViewId="0" topLeftCell="A136">
      <selection activeCell="F170" sqref="F170"/>
    </sheetView>
  </sheetViews>
  <sheetFormatPr defaultColWidth="9.140625" defaultRowHeight="12.75"/>
  <cols>
    <col min="1" max="1" width="11.57421875" style="37" customWidth="1"/>
    <col min="2" max="2" width="8.8515625" style="40" customWidth="1"/>
    <col min="3" max="3" width="11.28125" style="37" customWidth="1"/>
    <col min="4" max="4" width="10.7109375" style="37" customWidth="1"/>
    <col min="5" max="5" width="10.8515625" style="37" customWidth="1"/>
    <col min="6" max="16384" width="9.140625" style="37" customWidth="1"/>
  </cols>
  <sheetData>
    <row r="1" spans="1:15" ht="35.25" customHeight="1">
      <c r="A1" s="196" t="s">
        <v>138</v>
      </c>
      <c r="B1" s="181"/>
      <c r="C1" s="181"/>
      <c r="D1" s="181"/>
      <c r="E1" s="181"/>
      <c r="F1" s="181"/>
      <c r="G1" s="181"/>
      <c r="H1" s="181"/>
      <c r="I1" s="181"/>
      <c r="J1" s="147"/>
      <c r="K1" s="147"/>
      <c r="L1" s="147"/>
      <c r="M1" s="147"/>
      <c r="N1" s="147"/>
      <c r="O1" s="147"/>
    </row>
    <row r="3" spans="1:9" ht="25.5" customHeight="1">
      <c r="A3" s="194" t="s">
        <v>109</v>
      </c>
      <c r="B3" s="194"/>
      <c r="C3" s="183"/>
      <c r="D3" s="183"/>
      <c r="E3" s="183"/>
      <c r="F3" s="183"/>
      <c r="G3" s="183"/>
      <c r="H3" s="181"/>
      <c r="I3" s="181"/>
    </row>
    <row r="6" spans="1:6" ht="51">
      <c r="A6" s="65" t="s">
        <v>1</v>
      </c>
      <c r="B6" s="63" t="s">
        <v>102</v>
      </c>
      <c r="C6" s="1" t="s">
        <v>87</v>
      </c>
      <c r="D6" s="1" t="s">
        <v>88</v>
      </c>
      <c r="E6" s="64" t="s">
        <v>89</v>
      </c>
      <c r="F6" s="65" t="s">
        <v>5</v>
      </c>
    </row>
    <row r="7" spans="1:6" ht="12.75">
      <c r="A7" s="13"/>
      <c r="B7" s="16"/>
      <c r="C7" s="13"/>
      <c r="D7" s="13"/>
      <c r="E7" s="13"/>
      <c r="F7" s="13"/>
    </row>
    <row r="8" spans="1:6" ht="12.75">
      <c r="A8" s="74">
        <v>0.25120370370370376</v>
      </c>
      <c r="B8" s="16">
        <v>1.8</v>
      </c>
      <c r="C8" s="13">
        <v>13.76</v>
      </c>
      <c r="D8" s="13">
        <v>39618</v>
      </c>
      <c r="E8" s="13">
        <v>8.35</v>
      </c>
      <c r="F8" s="13">
        <v>8.66</v>
      </c>
    </row>
    <row r="9" spans="1:6" ht="12.75">
      <c r="A9" s="74">
        <v>0.25467592592592586</v>
      </c>
      <c r="B9" s="16">
        <v>1.8</v>
      </c>
      <c r="C9" s="13">
        <v>13.65</v>
      </c>
      <c r="D9" s="13">
        <v>39624</v>
      </c>
      <c r="E9" s="13">
        <v>8.48</v>
      </c>
      <c r="F9" s="13">
        <v>7.56</v>
      </c>
    </row>
    <row r="10" spans="1:6" ht="12.75">
      <c r="A10" s="74">
        <v>0.25814814814814807</v>
      </c>
      <c r="B10" s="16">
        <v>1.8</v>
      </c>
      <c r="C10" s="13">
        <v>13.55</v>
      </c>
      <c r="D10" s="13">
        <v>39592</v>
      </c>
      <c r="E10" s="13">
        <v>8.51</v>
      </c>
      <c r="F10" s="13">
        <v>7.72</v>
      </c>
    </row>
    <row r="11" spans="1:6" ht="12.75">
      <c r="A11" s="74">
        <v>0.2616203703703704</v>
      </c>
      <c r="B11" s="16">
        <v>1.8</v>
      </c>
      <c r="C11" s="13">
        <v>13.45</v>
      </c>
      <c r="D11" s="13">
        <v>39536</v>
      </c>
      <c r="E11" s="13">
        <v>8.74</v>
      </c>
      <c r="F11" s="13">
        <v>7.78</v>
      </c>
    </row>
    <row r="12" spans="1:6" ht="12.75">
      <c r="A12" s="74">
        <v>0.2650925925925926</v>
      </c>
      <c r="B12" s="16">
        <v>1.8</v>
      </c>
      <c r="C12" s="13">
        <v>13.45</v>
      </c>
      <c r="D12" s="13">
        <v>39518</v>
      </c>
      <c r="E12" s="13">
        <v>8.62</v>
      </c>
      <c r="F12" s="13">
        <v>7.81</v>
      </c>
    </row>
    <row r="13" spans="1:6" ht="12.75">
      <c r="A13" s="74">
        <v>0.2685648148148147</v>
      </c>
      <c r="B13" s="16">
        <v>1.8</v>
      </c>
      <c r="C13" s="13">
        <v>13.43</v>
      </c>
      <c r="D13" s="13">
        <v>39473</v>
      </c>
      <c r="E13" s="13">
        <v>8.61</v>
      </c>
      <c r="F13" s="13">
        <v>7.83</v>
      </c>
    </row>
    <row r="14" spans="1:6" ht="12.75">
      <c r="A14" s="74">
        <v>0.272037037037037</v>
      </c>
      <c r="B14" s="16">
        <v>1.8</v>
      </c>
      <c r="C14" s="13">
        <v>13.4</v>
      </c>
      <c r="D14" s="13">
        <v>39435</v>
      </c>
      <c r="E14" s="13">
        <v>8.56</v>
      </c>
      <c r="F14" s="13">
        <v>7.83</v>
      </c>
    </row>
    <row r="15" spans="1:6" ht="12.75">
      <c r="A15" s="74">
        <v>0.27550925925925923</v>
      </c>
      <c r="B15" s="16">
        <v>1.8</v>
      </c>
      <c r="C15" s="13">
        <v>13.39</v>
      </c>
      <c r="D15" s="13">
        <v>39425</v>
      </c>
      <c r="E15" s="13">
        <v>8.57</v>
      </c>
      <c r="F15" s="13">
        <v>7.84</v>
      </c>
    </row>
    <row r="16" spans="1:6" ht="12.75">
      <c r="A16" s="74">
        <v>0.27898148148148144</v>
      </c>
      <c r="B16" s="16">
        <v>1.8</v>
      </c>
      <c r="C16" s="13">
        <v>13.39</v>
      </c>
      <c r="D16" s="13">
        <v>39384</v>
      </c>
      <c r="E16" s="13">
        <v>8.79</v>
      </c>
      <c r="F16" s="13">
        <v>7.84</v>
      </c>
    </row>
    <row r="17" spans="1:6" ht="12.75">
      <c r="A17" s="74">
        <v>0.28245370370370376</v>
      </c>
      <c r="B17" s="16">
        <v>1.8</v>
      </c>
      <c r="C17" s="13">
        <v>13.48</v>
      </c>
      <c r="D17" s="13">
        <v>39398</v>
      </c>
      <c r="E17" s="52">
        <v>8.8</v>
      </c>
      <c r="F17" s="13">
        <v>7.84</v>
      </c>
    </row>
    <row r="18" spans="1:6" ht="12.75">
      <c r="A18" s="74">
        <v>0.28592592592592586</v>
      </c>
      <c r="B18" s="16">
        <v>2.1</v>
      </c>
      <c r="C18" s="13">
        <v>13.56</v>
      </c>
      <c r="D18" s="13">
        <v>39487</v>
      </c>
      <c r="E18" s="13">
        <v>8.57</v>
      </c>
      <c r="F18" s="13">
        <v>7.81</v>
      </c>
    </row>
    <row r="19" spans="1:6" ht="12.75">
      <c r="A19" s="74">
        <v>0.28939814814814807</v>
      </c>
      <c r="B19" s="16">
        <v>2.1</v>
      </c>
      <c r="C19" s="13">
        <v>13.55</v>
      </c>
      <c r="D19" s="13">
        <v>39524</v>
      </c>
      <c r="E19" s="13">
        <v>8.71</v>
      </c>
      <c r="F19" s="52">
        <v>7.8</v>
      </c>
    </row>
    <row r="20" spans="1:6" ht="12.75">
      <c r="A20" s="74">
        <v>0.2928703703703704</v>
      </c>
      <c r="B20" s="16">
        <v>2.1</v>
      </c>
      <c r="C20" s="13">
        <v>13.56</v>
      </c>
      <c r="D20" s="13">
        <v>39542</v>
      </c>
      <c r="E20" s="13">
        <v>8.61</v>
      </c>
      <c r="F20" s="52">
        <v>7.8</v>
      </c>
    </row>
    <row r="21" spans="1:6" ht="12.75">
      <c r="A21" s="74">
        <v>0.2963425925925926</v>
      </c>
      <c r="B21" s="16">
        <v>2.1</v>
      </c>
      <c r="C21" s="13">
        <v>13.52</v>
      </c>
      <c r="D21" s="13">
        <v>39723</v>
      </c>
      <c r="E21" s="13">
        <v>8.59</v>
      </c>
      <c r="F21" s="13">
        <v>7.79</v>
      </c>
    </row>
    <row r="22" spans="1:6" ht="12.75">
      <c r="A22" s="74">
        <v>0.2998148148148147</v>
      </c>
      <c r="B22" s="16">
        <v>2.1</v>
      </c>
      <c r="C22" s="13">
        <v>13.53</v>
      </c>
      <c r="D22" s="13">
        <v>39819</v>
      </c>
      <c r="E22" s="13">
        <v>8.37</v>
      </c>
      <c r="F22" s="13">
        <v>7.78</v>
      </c>
    </row>
    <row r="23" spans="1:6" ht="12.75">
      <c r="A23" s="74">
        <v>0.303287037037037</v>
      </c>
      <c r="B23" s="16">
        <v>2.1</v>
      </c>
      <c r="C23" s="13">
        <v>13.54</v>
      </c>
      <c r="D23" s="13">
        <v>39842</v>
      </c>
      <c r="E23" s="13">
        <v>8.36</v>
      </c>
      <c r="F23" s="13">
        <v>7.77</v>
      </c>
    </row>
    <row r="24" spans="1:6" ht="12.75">
      <c r="A24" s="74">
        <v>0.30675925925925923</v>
      </c>
      <c r="B24" s="16">
        <v>2.1</v>
      </c>
      <c r="C24" s="13">
        <v>13.54</v>
      </c>
      <c r="D24" s="13">
        <v>39858</v>
      </c>
      <c r="E24" s="13">
        <v>8.35</v>
      </c>
      <c r="F24" s="13">
        <v>7.77</v>
      </c>
    </row>
    <row r="25" spans="1:6" ht="12.75">
      <c r="A25" s="74">
        <v>0.31023148148148144</v>
      </c>
      <c r="B25" s="16">
        <v>2.1</v>
      </c>
      <c r="C25" s="13">
        <v>13.3</v>
      </c>
      <c r="D25" s="13">
        <v>39968</v>
      </c>
      <c r="E25" s="13">
        <v>8.52</v>
      </c>
      <c r="F25" s="13">
        <v>7.78</v>
      </c>
    </row>
    <row r="26" spans="1:6" ht="12.75">
      <c r="A26" s="74">
        <v>0.31370370370370376</v>
      </c>
      <c r="B26" s="16">
        <v>2.1</v>
      </c>
      <c r="C26" s="13">
        <v>13.51</v>
      </c>
      <c r="D26" s="13">
        <v>40527</v>
      </c>
      <c r="E26" s="52">
        <v>8.5</v>
      </c>
      <c r="F26" s="13">
        <v>7.76</v>
      </c>
    </row>
    <row r="27" spans="1:6" ht="12.75">
      <c r="A27" s="74">
        <v>0.31717592592592586</v>
      </c>
      <c r="B27" s="16">
        <v>2.1</v>
      </c>
      <c r="C27" s="13">
        <v>13.53</v>
      </c>
      <c r="D27" s="13">
        <v>40723</v>
      </c>
      <c r="E27" s="52">
        <v>8.3</v>
      </c>
      <c r="F27" s="13">
        <v>7.74</v>
      </c>
    </row>
    <row r="28" spans="1:6" ht="12.75">
      <c r="A28" s="74">
        <v>0.32064814814814807</v>
      </c>
      <c r="B28" s="16">
        <v>2.1</v>
      </c>
      <c r="C28" s="13">
        <v>13.53</v>
      </c>
      <c r="D28" s="13">
        <v>40824</v>
      </c>
      <c r="E28" s="13">
        <v>8.45</v>
      </c>
      <c r="F28" s="13">
        <v>7.73</v>
      </c>
    </row>
    <row r="29" spans="1:6" ht="12.75">
      <c r="A29" s="74">
        <v>0.3241203703703704</v>
      </c>
      <c r="B29" s="16">
        <v>2.4</v>
      </c>
      <c r="C29" s="13">
        <v>13.53</v>
      </c>
      <c r="D29" s="13">
        <v>41003</v>
      </c>
      <c r="E29" s="13">
        <v>8.63</v>
      </c>
      <c r="F29" s="13">
        <v>7.72</v>
      </c>
    </row>
    <row r="30" spans="1:6" ht="12.75">
      <c r="A30" s="74">
        <v>0.3275925925925926</v>
      </c>
      <c r="B30" s="16">
        <v>2.4</v>
      </c>
      <c r="C30" s="13">
        <v>13.54</v>
      </c>
      <c r="D30" s="13">
        <v>41019</v>
      </c>
      <c r="E30" s="13">
        <v>8.38</v>
      </c>
      <c r="F30" s="13">
        <v>7.72</v>
      </c>
    </row>
    <row r="31" spans="1:6" ht="12.75">
      <c r="A31" s="74">
        <v>0.3310648148148147</v>
      </c>
      <c r="B31" s="16">
        <v>2.4</v>
      </c>
      <c r="C31" s="13">
        <v>13.53</v>
      </c>
      <c r="D31" s="13">
        <v>41080</v>
      </c>
      <c r="E31" s="13">
        <v>8.47</v>
      </c>
      <c r="F31" s="13">
        <v>7.72</v>
      </c>
    </row>
    <row r="32" spans="1:6" ht="12.75">
      <c r="A32" s="74">
        <v>0.334537037037037</v>
      </c>
      <c r="B32" s="16">
        <v>2.4</v>
      </c>
      <c r="C32" s="13">
        <v>13.56</v>
      </c>
      <c r="D32" s="13">
        <v>41073</v>
      </c>
      <c r="E32" s="13">
        <v>8.43</v>
      </c>
      <c r="F32" s="13">
        <v>7.72</v>
      </c>
    </row>
    <row r="33" spans="1:6" ht="12.75">
      <c r="A33" s="74">
        <v>0.33800925925925923</v>
      </c>
      <c r="B33" s="16">
        <v>2.4</v>
      </c>
      <c r="C33" s="13">
        <v>13.58</v>
      </c>
      <c r="D33" s="13">
        <v>41124</v>
      </c>
      <c r="E33" s="13">
        <v>8.43</v>
      </c>
      <c r="F33" s="13">
        <v>7.71</v>
      </c>
    </row>
    <row r="34" spans="1:8" ht="12.75">
      <c r="A34" s="74">
        <v>0.34148148148148144</v>
      </c>
      <c r="B34" s="16">
        <v>2.4</v>
      </c>
      <c r="C34" s="13">
        <v>13.55</v>
      </c>
      <c r="D34" s="13">
        <v>41182</v>
      </c>
      <c r="E34" s="13">
        <v>8.48</v>
      </c>
      <c r="F34" s="13">
        <v>7.71</v>
      </c>
      <c r="H34" s="98"/>
    </row>
    <row r="35" spans="1:6" ht="12.75">
      <c r="A35" s="74">
        <v>0.34495370370370376</v>
      </c>
      <c r="B35" s="16">
        <v>2.4</v>
      </c>
      <c r="C35" s="13">
        <v>13.55</v>
      </c>
      <c r="D35" s="13">
        <v>41154</v>
      </c>
      <c r="E35" s="13">
        <v>8.76</v>
      </c>
      <c r="F35" s="13">
        <v>7.71</v>
      </c>
    </row>
    <row r="36" spans="1:6" ht="12.75">
      <c r="A36" s="74">
        <v>0.34842592592592586</v>
      </c>
      <c r="B36" s="16">
        <v>2.7</v>
      </c>
      <c r="C36" s="13">
        <v>13.61</v>
      </c>
      <c r="D36" s="13">
        <v>41215</v>
      </c>
      <c r="E36" s="13">
        <v>8.44</v>
      </c>
      <c r="F36" s="13">
        <v>7.71</v>
      </c>
    </row>
    <row r="37" spans="1:6" ht="12.75">
      <c r="A37" s="74">
        <v>0.35189814814814807</v>
      </c>
      <c r="B37" s="16">
        <v>2.7</v>
      </c>
      <c r="C37" s="13">
        <v>13.59</v>
      </c>
      <c r="D37" s="13">
        <v>41239</v>
      </c>
      <c r="E37" s="13">
        <v>8.44</v>
      </c>
      <c r="F37" s="13">
        <v>7.69</v>
      </c>
    </row>
    <row r="38" spans="1:6" ht="12.75">
      <c r="A38" s="74">
        <v>0.3553703703703704</v>
      </c>
      <c r="B38" s="16">
        <v>2.7</v>
      </c>
      <c r="C38" s="13">
        <v>13.59</v>
      </c>
      <c r="D38" s="13">
        <v>41240</v>
      </c>
      <c r="E38" s="13">
        <v>8.42</v>
      </c>
      <c r="F38" s="13">
        <v>7.67</v>
      </c>
    </row>
    <row r="39" spans="1:6" ht="12.75">
      <c r="A39" s="74">
        <v>0.3588425925925926</v>
      </c>
      <c r="B39" s="16">
        <v>2.7</v>
      </c>
      <c r="C39" s="13">
        <v>13.59</v>
      </c>
      <c r="D39" s="13">
        <v>41229</v>
      </c>
      <c r="E39" s="13">
        <v>8.45</v>
      </c>
      <c r="F39" s="13">
        <v>7.68</v>
      </c>
    </row>
    <row r="40" spans="1:6" ht="12.75">
      <c r="A40" s="74">
        <v>0.3623148148148147</v>
      </c>
      <c r="B40" s="16">
        <v>2.7</v>
      </c>
      <c r="C40" s="13">
        <v>13.63</v>
      </c>
      <c r="D40" s="13">
        <v>41207</v>
      </c>
      <c r="E40" s="13">
        <v>8.31</v>
      </c>
      <c r="F40" s="13">
        <v>7.68</v>
      </c>
    </row>
    <row r="41" spans="1:6" ht="12.75">
      <c r="A41" s="74">
        <v>0.365787037037037</v>
      </c>
      <c r="B41" s="16">
        <v>2.7</v>
      </c>
      <c r="C41" s="13">
        <v>13.64</v>
      </c>
      <c r="D41" s="13">
        <v>41198</v>
      </c>
      <c r="E41" s="13">
        <v>8.33</v>
      </c>
      <c r="F41" s="13">
        <v>7.68</v>
      </c>
    </row>
    <row r="42" spans="1:6" ht="12.75">
      <c r="A42" s="74">
        <v>0.36925925925925923</v>
      </c>
      <c r="B42" s="16">
        <v>2.7</v>
      </c>
      <c r="C42" s="13">
        <v>13.61</v>
      </c>
      <c r="D42" s="13">
        <v>41199</v>
      </c>
      <c r="E42" s="13">
        <v>8.35</v>
      </c>
      <c r="F42" s="13">
        <v>7.68</v>
      </c>
    </row>
    <row r="43" spans="1:6" ht="12.75">
      <c r="A43" s="74">
        <v>0.37273148148148144</v>
      </c>
      <c r="B43" s="16">
        <v>2.7</v>
      </c>
      <c r="C43" s="13">
        <v>13.63</v>
      </c>
      <c r="D43" s="13">
        <v>41170</v>
      </c>
      <c r="E43" s="13">
        <v>8.28</v>
      </c>
      <c r="F43" s="13">
        <v>7.68</v>
      </c>
    </row>
    <row r="44" spans="1:6" ht="12.75">
      <c r="A44" s="74">
        <v>0.37620370370370376</v>
      </c>
      <c r="B44" s="16">
        <v>2.7</v>
      </c>
      <c r="C44" s="13">
        <v>13.68</v>
      </c>
      <c r="D44" s="13">
        <v>41159</v>
      </c>
      <c r="E44" s="13">
        <v>8.56</v>
      </c>
      <c r="F44" s="13">
        <v>7.68</v>
      </c>
    </row>
    <row r="45" spans="1:6" ht="12.75">
      <c r="A45" s="74">
        <v>0.37967592592592586</v>
      </c>
      <c r="B45" s="16">
        <v>2.7</v>
      </c>
      <c r="C45" s="13">
        <v>13.78</v>
      </c>
      <c r="D45" s="13">
        <v>41143</v>
      </c>
      <c r="E45" s="13">
        <v>8.37</v>
      </c>
      <c r="F45" s="13">
        <v>7.68</v>
      </c>
    </row>
    <row r="46" spans="1:6" ht="12.75">
      <c r="A46" s="74">
        <v>0.38314814814814807</v>
      </c>
      <c r="B46" s="16">
        <v>2.7</v>
      </c>
      <c r="C46" s="13">
        <v>13.72</v>
      </c>
      <c r="D46" s="13">
        <v>41101</v>
      </c>
      <c r="E46" s="13">
        <v>8.54</v>
      </c>
      <c r="F46" s="13">
        <v>7.68</v>
      </c>
    </row>
    <row r="47" spans="1:6" ht="12.75">
      <c r="A47" s="74">
        <v>0.3866203703703704</v>
      </c>
      <c r="B47" s="16">
        <v>2.7</v>
      </c>
      <c r="C47" s="13">
        <v>13.67</v>
      </c>
      <c r="D47" s="13">
        <v>41123</v>
      </c>
      <c r="E47" s="13">
        <v>8.81</v>
      </c>
      <c r="F47" s="13">
        <v>7.68</v>
      </c>
    </row>
    <row r="48" spans="1:6" ht="12.75">
      <c r="A48" s="74">
        <v>0.3900925925925926</v>
      </c>
      <c r="B48" s="16">
        <v>2.7</v>
      </c>
      <c r="C48" s="13">
        <v>13.82</v>
      </c>
      <c r="D48" s="13">
        <v>41121</v>
      </c>
      <c r="E48" s="13">
        <v>8.31</v>
      </c>
      <c r="F48" s="13">
        <v>7.68</v>
      </c>
    </row>
    <row r="49" spans="1:6" ht="12.75">
      <c r="A49" s="74">
        <v>0.3935648148148147</v>
      </c>
      <c r="B49" s="16">
        <v>2.7</v>
      </c>
      <c r="C49" s="13">
        <v>13.95</v>
      </c>
      <c r="D49" s="13">
        <v>41118</v>
      </c>
      <c r="E49" s="13">
        <v>8.54</v>
      </c>
      <c r="F49" s="13">
        <v>7.69</v>
      </c>
    </row>
    <row r="50" spans="1:6" ht="12.75">
      <c r="A50" s="74">
        <v>0.397037037037037</v>
      </c>
      <c r="B50" s="16">
        <v>2.7</v>
      </c>
      <c r="C50" s="13">
        <v>14.08</v>
      </c>
      <c r="D50" s="13">
        <v>41115</v>
      </c>
      <c r="E50" s="13">
        <v>8.66</v>
      </c>
      <c r="F50" s="13">
        <v>7.72</v>
      </c>
    </row>
    <row r="51" spans="1:6" ht="12.75">
      <c r="A51" s="74">
        <v>0.40050925925925923</v>
      </c>
      <c r="B51" s="16">
        <v>2.7</v>
      </c>
      <c r="C51" s="13">
        <v>14.21</v>
      </c>
      <c r="D51" s="13">
        <v>41110</v>
      </c>
      <c r="E51" s="13">
        <v>8.71</v>
      </c>
      <c r="F51" s="13">
        <v>7.74</v>
      </c>
    </row>
    <row r="52" spans="1:6" ht="12.75">
      <c r="A52" s="74">
        <v>0.40398148148148144</v>
      </c>
      <c r="B52" s="16">
        <v>3.3</v>
      </c>
      <c r="C52" s="13">
        <v>14.33</v>
      </c>
      <c r="D52" s="13">
        <v>41113</v>
      </c>
      <c r="E52" s="13">
        <v>8.74</v>
      </c>
      <c r="F52" s="13">
        <v>7.77</v>
      </c>
    </row>
    <row r="53" spans="1:6" ht="12.75">
      <c r="A53" s="74">
        <v>0.40745370370370376</v>
      </c>
      <c r="B53" s="16">
        <v>3.3</v>
      </c>
      <c r="C53" s="13">
        <v>14.34</v>
      </c>
      <c r="D53" s="13">
        <v>41213</v>
      </c>
      <c r="E53" s="13">
        <v>8.43</v>
      </c>
      <c r="F53" s="13">
        <v>7.77</v>
      </c>
    </row>
    <row r="54" spans="1:6" ht="12.75">
      <c r="A54" s="74">
        <v>0.41092592592592586</v>
      </c>
      <c r="B54" s="16">
        <v>3.3</v>
      </c>
      <c r="C54" s="13">
        <v>13.67</v>
      </c>
      <c r="D54" s="13">
        <v>41179</v>
      </c>
      <c r="E54" s="13">
        <v>8.42</v>
      </c>
      <c r="F54" s="13">
        <v>7.75</v>
      </c>
    </row>
    <row r="55" spans="1:6" ht="12.75">
      <c r="A55" s="74">
        <v>0.41439814814814807</v>
      </c>
      <c r="B55" s="16">
        <v>3.3</v>
      </c>
      <c r="C55" s="13">
        <v>13.56</v>
      </c>
      <c r="D55" s="13">
        <v>41156</v>
      </c>
      <c r="E55" s="13">
        <v>8.41</v>
      </c>
      <c r="F55" s="13">
        <v>7.73</v>
      </c>
    </row>
    <row r="56" spans="1:6" ht="12.75">
      <c r="A56" s="74">
        <v>0.4178703703703704</v>
      </c>
      <c r="B56" s="16">
        <v>3.3</v>
      </c>
      <c r="C56" s="13">
        <v>13.59</v>
      </c>
      <c r="D56" s="13">
        <v>41142</v>
      </c>
      <c r="E56" s="13">
        <v>8.33</v>
      </c>
      <c r="F56" s="13">
        <v>7.73</v>
      </c>
    </row>
    <row r="57" spans="1:6" ht="12.75">
      <c r="A57" s="74">
        <v>0.4213425925925926</v>
      </c>
      <c r="B57" s="16">
        <v>3.3</v>
      </c>
      <c r="C57" s="13">
        <v>13.58</v>
      </c>
      <c r="D57" s="13">
        <v>41128</v>
      </c>
      <c r="E57" s="13">
        <v>8.43</v>
      </c>
      <c r="F57" s="13">
        <v>7.72</v>
      </c>
    </row>
    <row r="58" spans="1:6" ht="12.75">
      <c r="A58" s="74">
        <v>0.4248148148148147</v>
      </c>
      <c r="B58" s="16">
        <v>3.3</v>
      </c>
      <c r="C58" s="13">
        <v>13.63</v>
      </c>
      <c r="D58" s="13">
        <v>41117</v>
      </c>
      <c r="E58" s="52">
        <v>8.7</v>
      </c>
      <c r="F58" s="13">
        <v>7.71</v>
      </c>
    </row>
    <row r="59" spans="1:6" ht="12.75">
      <c r="A59" s="74">
        <v>0.428287037037037</v>
      </c>
      <c r="B59" s="16">
        <v>3.3</v>
      </c>
      <c r="C59" s="13">
        <v>13.74</v>
      </c>
      <c r="D59" s="13">
        <v>41104</v>
      </c>
      <c r="E59" s="13">
        <v>8.52</v>
      </c>
      <c r="F59" s="13">
        <v>7.71</v>
      </c>
    </row>
    <row r="60" spans="1:6" ht="12.75">
      <c r="A60" s="74">
        <v>0.43175925925925923</v>
      </c>
      <c r="B60" s="16">
        <v>3.3</v>
      </c>
      <c r="C60" s="13">
        <v>13.59</v>
      </c>
      <c r="D60" s="13">
        <v>41091</v>
      </c>
      <c r="E60" s="13">
        <v>8.35</v>
      </c>
      <c r="F60" s="13">
        <v>7.71</v>
      </c>
    </row>
    <row r="61" spans="1:6" ht="12.75">
      <c r="A61" s="74">
        <v>0.43523148148148144</v>
      </c>
      <c r="B61" s="16">
        <v>3.3</v>
      </c>
      <c r="C61" s="13">
        <v>13.6</v>
      </c>
      <c r="D61" s="13">
        <v>41084</v>
      </c>
      <c r="E61" s="13">
        <v>8.28</v>
      </c>
      <c r="F61" s="52">
        <v>7.7</v>
      </c>
    </row>
    <row r="62" spans="1:6" ht="12.75">
      <c r="A62" s="74">
        <v>0.43870370370370376</v>
      </c>
      <c r="B62" s="16">
        <v>3.3</v>
      </c>
      <c r="C62" s="13">
        <v>13.57</v>
      </c>
      <c r="D62" s="13">
        <v>41076</v>
      </c>
      <c r="E62" s="13">
        <v>8.4</v>
      </c>
      <c r="F62" s="52">
        <v>7.7</v>
      </c>
    </row>
    <row r="63" spans="1:6" ht="12.75">
      <c r="A63" s="74">
        <v>0.44217592592592586</v>
      </c>
      <c r="B63" s="16">
        <v>3.3</v>
      </c>
      <c r="C63" s="13">
        <v>13.56</v>
      </c>
      <c r="D63" s="13">
        <v>41068</v>
      </c>
      <c r="E63" s="13">
        <v>8.41</v>
      </c>
      <c r="F63" s="52">
        <v>7.7</v>
      </c>
    </row>
    <row r="64" spans="1:6" ht="12.75">
      <c r="A64" s="74">
        <v>0.44564814814814807</v>
      </c>
      <c r="B64" s="16">
        <v>3.3</v>
      </c>
      <c r="C64" s="13">
        <v>13.65</v>
      </c>
      <c r="D64" s="13">
        <v>41056</v>
      </c>
      <c r="E64" s="13">
        <v>8.64</v>
      </c>
      <c r="F64" s="13">
        <v>7.69</v>
      </c>
    </row>
    <row r="65" spans="1:6" ht="12.75">
      <c r="A65" s="74">
        <v>0.4491203703703704</v>
      </c>
      <c r="B65" s="16">
        <v>3.3</v>
      </c>
      <c r="C65" s="13">
        <v>13.76</v>
      </c>
      <c r="D65" s="13">
        <v>41056</v>
      </c>
      <c r="E65" s="13">
        <v>8.72</v>
      </c>
      <c r="F65" s="13">
        <v>7.69</v>
      </c>
    </row>
    <row r="66" spans="1:7" ht="12.75">
      <c r="A66" s="74">
        <v>0.4525925925925926</v>
      </c>
      <c r="B66" s="16">
        <v>3.3</v>
      </c>
      <c r="C66" s="13">
        <v>13.86</v>
      </c>
      <c r="D66" s="13">
        <v>41073</v>
      </c>
      <c r="E66" s="13">
        <v>8.53</v>
      </c>
      <c r="F66" s="52">
        <v>7.7</v>
      </c>
      <c r="G66" s="98"/>
    </row>
    <row r="67" spans="1:6" ht="12.75">
      <c r="A67" s="74">
        <v>0.4560648148148147</v>
      </c>
      <c r="B67" s="16">
        <v>3.3</v>
      </c>
      <c r="C67" s="13">
        <v>13.64</v>
      </c>
      <c r="D67" s="13">
        <v>40985</v>
      </c>
      <c r="E67" s="13">
        <v>8.54</v>
      </c>
      <c r="F67" s="52">
        <v>7.7</v>
      </c>
    </row>
    <row r="68" spans="1:6" ht="12.75">
      <c r="A68" s="74">
        <v>0.459537037037037</v>
      </c>
      <c r="B68" s="16">
        <v>3.3</v>
      </c>
      <c r="C68" s="13">
        <v>13.59</v>
      </c>
      <c r="D68" s="13">
        <v>40960</v>
      </c>
      <c r="E68" s="13">
        <v>8.48</v>
      </c>
      <c r="F68" s="13">
        <v>7.69</v>
      </c>
    </row>
    <row r="69" spans="1:6" ht="12.75">
      <c r="A69" s="74">
        <v>0.46300925925925923</v>
      </c>
      <c r="B69" s="16">
        <v>3.3</v>
      </c>
      <c r="C69" s="13">
        <v>13.69</v>
      </c>
      <c r="D69" s="13">
        <v>40945</v>
      </c>
      <c r="E69" s="13">
        <v>8.49</v>
      </c>
      <c r="F69" s="13">
        <v>7.69</v>
      </c>
    </row>
    <row r="70" spans="1:6" ht="12.75">
      <c r="A70" s="74">
        <v>0.46648148148148144</v>
      </c>
      <c r="B70" s="16">
        <v>3.3</v>
      </c>
      <c r="C70" s="13">
        <v>13.79</v>
      </c>
      <c r="D70" s="13">
        <v>40895</v>
      </c>
      <c r="E70" s="13">
        <v>8.52</v>
      </c>
      <c r="F70" s="13">
        <v>7.69</v>
      </c>
    </row>
    <row r="71" spans="1:6" ht="12.75">
      <c r="A71" s="74">
        <v>0.46995370370370376</v>
      </c>
      <c r="B71" s="16">
        <v>3.3</v>
      </c>
      <c r="C71" s="13">
        <v>13.72</v>
      </c>
      <c r="D71" s="13">
        <v>40817</v>
      </c>
      <c r="E71" s="13">
        <v>8.58</v>
      </c>
      <c r="F71" s="13">
        <v>7.69</v>
      </c>
    </row>
    <row r="72" spans="1:6" ht="12.75">
      <c r="A72" s="74">
        <v>0.47342592592592586</v>
      </c>
      <c r="B72" s="16">
        <v>3.3</v>
      </c>
      <c r="C72" s="13">
        <v>13.63</v>
      </c>
      <c r="D72" s="13">
        <v>40824</v>
      </c>
      <c r="E72" s="13">
        <v>8.61</v>
      </c>
      <c r="F72" s="52">
        <v>7.7</v>
      </c>
    </row>
    <row r="73" spans="1:6" ht="12.75">
      <c r="A73" s="74">
        <v>0.47689814814814807</v>
      </c>
      <c r="B73" s="16">
        <v>3.3</v>
      </c>
      <c r="C73" s="13">
        <v>13.67</v>
      </c>
      <c r="D73" s="13">
        <v>40800</v>
      </c>
      <c r="E73" s="13">
        <v>8.57</v>
      </c>
      <c r="F73" s="13">
        <v>7.69</v>
      </c>
    </row>
    <row r="74" spans="1:6" ht="12.75">
      <c r="A74" s="74">
        <v>0.4803703703703704</v>
      </c>
      <c r="B74" s="16">
        <v>3.3</v>
      </c>
      <c r="C74" s="13">
        <v>13.7</v>
      </c>
      <c r="D74" s="13">
        <v>40782</v>
      </c>
      <c r="E74" s="13">
        <v>8.58</v>
      </c>
      <c r="F74" s="13">
        <v>7.69</v>
      </c>
    </row>
    <row r="75" spans="1:6" ht="12.75">
      <c r="A75" s="74">
        <v>0.4838425925925926</v>
      </c>
      <c r="B75" s="16">
        <v>3.3</v>
      </c>
      <c r="C75" s="13">
        <v>13.81</v>
      </c>
      <c r="D75" s="13">
        <v>40788</v>
      </c>
      <c r="E75" s="13">
        <v>8.52</v>
      </c>
      <c r="F75" s="13">
        <v>7.68</v>
      </c>
    </row>
    <row r="76" spans="1:6" ht="12.75">
      <c r="A76" s="74">
        <v>0.4873148148148147</v>
      </c>
      <c r="B76" s="16">
        <v>3.3</v>
      </c>
      <c r="C76" s="13">
        <v>13.93</v>
      </c>
      <c r="D76" s="13">
        <v>40711</v>
      </c>
      <c r="E76" s="13">
        <v>8.49</v>
      </c>
      <c r="F76" s="13">
        <v>7.69</v>
      </c>
    </row>
    <row r="77" spans="1:6" ht="12.75">
      <c r="A77" s="74">
        <v>0.490787037037037</v>
      </c>
      <c r="B77" s="16">
        <v>3.3</v>
      </c>
      <c r="C77" s="13">
        <v>13.92</v>
      </c>
      <c r="D77" s="13">
        <v>40633</v>
      </c>
      <c r="E77" s="52">
        <v>8.5</v>
      </c>
      <c r="F77" s="13">
        <v>7.69</v>
      </c>
    </row>
    <row r="78" spans="1:6" ht="12.75">
      <c r="A78" s="74">
        <v>0.49425925925925923</v>
      </c>
      <c r="B78" s="16">
        <v>3.3</v>
      </c>
      <c r="C78" s="13">
        <v>13.9</v>
      </c>
      <c r="D78" s="13">
        <v>40573</v>
      </c>
      <c r="E78" s="13">
        <v>8.52</v>
      </c>
      <c r="F78" s="13">
        <v>7.68</v>
      </c>
    </row>
    <row r="79" spans="1:6" ht="12.75">
      <c r="A79" s="74">
        <v>0.49773148148148144</v>
      </c>
      <c r="B79" s="16">
        <v>3.3</v>
      </c>
      <c r="C79" s="13">
        <v>13.9</v>
      </c>
      <c r="D79" s="13">
        <v>40505</v>
      </c>
      <c r="E79" s="13">
        <v>8.53</v>
      </c>
      <c r="F79" s="13">
        <v>7.68</v>
      </c>
    </row>
    <row r="80" spans="1:6" ht="12.75">
      <c r="A80" s="74">
        <v>0.5012037037037038</v>
      </c>
      <c r="B80" s="16">
        <v>3.3</v>
      </c>
      <c r="C80" s="13">
        <v>13.91</v>
      </c>
      <c r="D80" s="13">
        <v>40433</v>
      </c>
      <c r="E80" s="13">
        <v>8.49</v>
      </c>
      <c r="F80" s="13">
        <v>7.68</v>
      </c>
    </row>
    <row r="81" spans="1:6" ht="12.75">
      <c r="A81" s="74">
        <v>0.5046759259259259</v>
      </c>
      <c r="B81" s="16">
        <v>3.3</v>
      </c>
      <c r="C81" s="13">
        <v>14.05</v>
      </c>
      <c r="D81" s="13">
        <v>40362</v>
      </c>
      <c r="E81" s="13">
        <v>8.52</v>
      </c>
      <c r="F81" s="13">
        <v>7.67</v>
      </c>
    </row>
    <row r="82" spans="1:6" ht="12.75">
      <c r="A82" s="74">
        <v>0.508148148148148</v>
      </c>
      <c r="B82" s="16">
        <v>3.3</v>
      </c>
      <c r="C82" s="13">
        <v>14.24</v>
      </c>
      <c r="D82" s="13">
        <v>40356</v>
      </c>
      <c r="E82" s="13">
        <v>8.55</v>
      </c>
      <c r="F82" s="13">
        <v>7.67</v>
      </c>
    </row>
    <row r="83" spans="1:6" ht="12.75">
      <c r="A83" s="74">
        <v>0.5116203703703703</v>
      </c>
      <c r="B83" s="16">
        <v>3.3</v>
      </c>
      <c r="C83" s="13">
        <v>14.42</v>
      </c>
      <c r="D83" s="13">
        <v>40354</v>
      </c>
      <c r="E83" s="13">
        <v>8.57</v>
      </c>
      <c r="F83" s="13">
        <v>7.66</v>
      </c>
    </row>
    <row r="84" spans="1:6" ht="12.75">
      <c r="A84" s="74">
        <v>0.5150925925925927</v>
      </c>
      <c r="B84" s="16">
        <v>4.3</v>
      </c>
      <c r="C84" s="13">
        <v>14.61</v>
      </c>
      <c r="D84" s="13">
        <v>40320</v>
      </c>
      <c r="E84" s="13">
        <v>8.54</v>
      </c>
      <c r="F84" s="13">
        <v>7.65</v>
      </c>
    </row>
    <row r="85" spans="1:6" ht="12.75">
      <c r="A85" s="74">
        <v>0.5185648148148148</v>
      </c>
      <c r="B85" s="16">
        <v>4.3</v>
      </c>
      <c r="C85" s="13">
        <v>13.87</v>
      </c>
      <c r="D85" s="13">
        <v>40286</v>
      </c>
      <c r="E85" s="13">
        <v>8.37</v>
      </c>
      <c r="F85" s="13">
        <v>7.68</v>
      </c>
    </row>
    <row r="86" spans="1:6" ht="12.75">
      <c r="A86" s="74">
        <v>0.5220370370370371</v>
      </c>
      <c r="B86" s="16">
        <v>4.3</v>
      </c>
      <c r="C86" s="13">
        <v>13.66</v>
      </c>
      <c r="D86" s="13">
        <v>40244</v>
      </c>
      <c r="E86" s="13">
        <v>8.27</v>
      </c>
      <c r="F86" s="13">
        <v>7.69</v>
      </c>
    </row>
    <row r="87" spans="1:6" ht="12.75">
      <c r="A87" s="74">
        <v>0.5255092592592592</v>
      </c>
      <c r="B87" s="16">
        <v>4.3</v>
      </c>
      <c r="C87" s="13">
        <v>13.74</v>
      </c>
      <c r="D87" s="13">
        <v>40295</v>
      </c>
      <c r="E87" s="13">
        <v>8.15</v>
      </c>
      <c r="F87" s="13">
        <v>7.69</v>
      </c>
    </row>
    <row r="88" spans="1:6" ht="12.75">
      <c r="A88" s="74">
        <v>0.5289814814814815</v>
      </c>
      <c r="B88" s="16">
        <v>4.3</v>
      </c>
      <c r="C88" s="13">
        <v>13.85</v>
      </c>
      <c r="D88" s="13">
        <v>40114</v>
      </c>
      <c r="E88" s="13">
        <v>8.15</v>
      </c>
      <c r="F88" s="13">
        <v>7.68</v>
      </c>
    </row>
    <row r="89" spans="1:6" ht="12.75">
      <c r="A89" s="74">
        <v>0.5324537037037038</v>
      </c>
      <c r="B89" s="16">
        <v>4.3</v>
      </c>
      <c r="C89" s="13">
        <v>13.98</v>
      </c>
      <c r="D89" s="13">
        <v>40100</v>
      </c>
      <c r="E89" s="13">
        <v>8.15</v>
      </c>
      <c r="F89" s="13">
        <v>7.67</v>
      </c>
    </row>
    <row r="90" spans="1:6" ht="12.75">
      <c r="A90" s="74">
        <v>0.5359259259259259</v>
      </c>
      <c r="B90" s="16">
        <v>4.3</v>
      </c>
      <c r="C90" s="13">
        <v>13.8</v>
      </c>
      <c r="D90" s="13">
        <v>40084</v>
      </c>
      <c r="E90" s="52">
        <v>8.2</v>
      </c>
      <c r="F90" s="13">
        <v>7.68</v>
      </c>
    </row>
    <row r="91" spans="1:6" ht="12.75">
      <c r="A91" s="74">
        <v>0.539398148148148</v>
      </c>
      <c r="B91" s="16">
        <v>4.3</v>
      </c>
      <c r="C91" s="13">
        <v>13.65</v>
      </c>
      <c r="D91" s="13">
        <v>40206</v>
      </c>
      <c r="E91" s="13">
        <v>8.02</v>
      </c>
      <c r="F91" s="52">
        <v>7.7</v>
      </c>
    </row>
    <row r="92" spans="1:6" ht="12.75">
      <c r="A92" s="74">
        <v>0.5428703703703703</v>
      </c>
      <c r="B92" s="16">
        <v>4.3</v>
      </c>
      <c r="C92" s="13">
        <v>13.9</v>
      </c>
      <c r="D92" s="13">
        <v>40262</v>
      </c>
      <c r="E92" s="52">
        <v>8.1</v>
      </c>
      <c r="F92" s="13">
        <v>7.69</v>
      </c>
    </row>
    <row r="93" spans="1:6" ht="12.75">
      <c r="A93" s="74">
        <v>0.5463425925925927</v>
      </c>
      <c r="B93" s="16">
        <v>4.3</v>
      </c>
      <c r="C93" s="13">
        <v>14.1</v>
      </c>
      <c r="D93" s="13">
        <v>40300</v>
      </c>
      <c r="E93" s="13">
        <v>7.95</v>
      </c>
      <c r="F93" s="13">
        <v>7.69</v>
      </c>
    </row>
    <row r="94" spans="1:6" ht="12.75">
      <c r="A94" s="74">
        <v>0.5498148148148148</v>
      </c>
      <c r="B94" s="16">
        <v>4.3</v>
      </c>
      <c r="C94" s="13">
        <v>13.77</v>
      </c>
      <c r="D94" s="13">
        <v>40299</v>
      </c>
      <c r="E94" s="13">
        <v>7.98</v>
      </c>
      <c r="F94" s="52">
        <v>7.7</v>
      </c>
    </row>
    <row r="95" spans="1:6" ht="12.75">
      <c r="A95" s="74">
        <v>0.5532870370370371</v>
      </c>
      <c r="B95" s="16">
        <v>4.3</v>
      </c>
      <c r="C95" s="13">
        <v>13.59</v>
      </c>
      <c r="D95" s="13">
        <v>40585</v>
      </c>
      <c r="E95" s="13">
        <v>7.67</v>
      </c>
      <c r="F95" s="13">
        <v>7.69</v>
      </c>
    </row>
    <row r="96" spans="1:6" ht="12.75">
      <c r="A96" s="74">
        <v>0.5567592592592592</v>
      </c>
      <c r="B96" s="16">
        <v>4.3</v>
      </c>
      <c r="C96" s="13">
        <v>13.69</v>
      </c>
      <c r="D96" s="13">
        <v>40492</v>
      </c>
      <c r="E96" s="13">
        <v>7.36</v>
      </c>
      <c r="F96" s="13">
        <v>7.69</v>
      </c>
    </row>
    <row r="97" spans="1:6" ht="12.75">
      <c r="A97" s="74">
        <v>0.5602314814814815</v>
      </c>
      <c r="B97" s="16">
        <v>4.3</v>
      </c>
      <c r="C97" s="13">
        <v>13.74</v>
      </c>
      <c r="D97" s="13">
        <v>40502</v>
      </c>
      <c r="E97" s="13">
        <v>7.12</v>
      </c>
      <c r="F97" s="13">
        <v>7.68</v>
      </c>
    </row>
    <row r="98" spans="1:6" ht="12.75">
      <c r="A98" s="74">
        <v>0.5637037037037038</v>
      </c>
      <c r="B98" s="16">
        <v>4.3</v>
      </c>
      <c r="C98" s="13">
        <v>13.92</v>
      </c>
      <c r="D98" s="13">
        <v>40214</v>
      </c>
      <c r="E98" s="13">
        <v>7.28</v>
      </c>
      <c r="F98" s="13">
        <v>7.68</v>
      </c>
    </row>
    <row r="99" spans="1:6" ht="12.75">
      <c r="A99" s="74">
        <v>0.5671759259259259</v>
      </c>
      <c r="B99" s="16">
        <v>4.3</v>
      </c>
      <c r="C99" s="13">
        <v>13.67</v>
      </c>
      <c r="D99" s="13">
        <v>40338</v>
      </c>
      <c r="E99" s="13">
        <v>7.23</v>
      </c>
      <c r="F99" s="13">
        <v>7.68</v>
      </c>
    </row>
    <row r="100" spans="1:6" ht="12.75">
      <c r="A100" s="74">
        <v>0.570648148148148</v>
      </c>
      <c r="B100" s="16">
        <v>4.3</v>
      </c>
      <c r="C100" s="13">
        <v>13.57</v>
      </c>
      <c r="D100" s="13">
        <v>40411</v>
      </c>
      <c r="E100" s="13">
        <v>7.05</v>
      </c>
      <c r="F100" s="13">
        <v>7.68</v>
      </c>
    </row>
    <row r="101" spans="1:6" ht="12.75">
      <c r="A101" s="74">
        <v>0.5741203703703703</v>
      </c>
      <c r="B101" s="16">
        <v>4.3</v>
      </c>
      <c r="C101" s="13">
        <v>13.61</v>
      </c>
      <c r="D101" s="13">
        <v>40392</v>
      </c>
      <c r="E101" s="13">
        <v>6.92</v>
      </c>
      <c r="F101" s="13">
        <v>7.68</v>
      </c>
    </row>
    <row r="102" spans="1:6" ht="12.75">
      <c r="A102" s="74">
        <v>0.5775925925925927</v>
      </c>
      <c r="B102" s="16">
        <v>4.3</v>
      </c>
      <c r="C102" s="13">
        <v>13.52</v>
      </c>
      <c r="D102" s="13">
        <v>40440</v>
      </c>
      <c r="E102" s="13">
        <v>6.85</v>
      </c>
      <c r="F102" s="13">
        <v>7.68</v>
      </c>
    </row>
    <row r="103" spans="1:6" ht="12.75">
      <c r="A103" s="74">
        <v>0.5810648148148148</v>
      </c>
      <c r="B103" s="16">
        <v>4.3</v>
      </c>
      <c r="C103" s="13">
        <v>13.57</v>
      </c>
      <c r="D103" s="13">
        <v>40328</v>
      </c>
      <c r="E103" s="13">
        <v>6.84</v>
      </c>
      <c r="F103" s="13">
        <v>7.68</v>
      </c>
    </row>
    <row r="104" spans="1:6" ht="12.75">
      <c r="A104" s="74">
        <v>36525.58453703704</v>
      </c>
      <c r="B104" s="16">
        <v>4.3</v>
      </c>
      <c r="C104" s="13">
        <v>13.69</v>
      </c>
      <c r="D104" s="13">
        <v>40373</v>
      </c>
      <c r="E104" s="13">
        <v>6.84</v>
      </c>
      <c r="F104" s="13">
        <v>7.67</v>
      </c>
    </row>
    <row r="105" spans="1:6" ht="12.75">
      <c r="A105" s="74">
        <v>36526.58800925926</v>
      </c>
      <c r="B105" s="16">
        <v>4.3</v>
      </c>
      <c r="C105" s="13">
        <v>13.57</v>
      </c>
      <c r="D105" s="13">
        <v>40341</v>
      </c>
      <c r="E105" s="13">
        <v>6.48</v>
      </c>
      <c r="F105" s="13">
        <v>7.67</v>
      </c>
    </row>
    <row r="106" spans="1:6" ht="12.75">
      <c r="A106" s="74">
        <v>36527.591481539355</v>
      </c>
      <c r="B106" s="16">
        <v>4.3</v>
      </c>
      <c r="C106" s="13">
        <v>13.51</v>
      </c>
      <c r="D106" s="13">
        <v>40314</v>
      </c>
      <c r="E106" s="13">
        <v>6.47</v>
      </c>
      <c r="F106" s="13">
        <v>7.67</v>
      </c>
    </row>
    <row r="107" spans="1:6" ht="12.75">
      <c r="A107" s="74">
        <v>36528.59495381945</v>
      </c>
      <c r="B107" s="16">
        <v>4.3</v>
      </c>
      <c r="C107" s="13">
        <v>13.62</v>
      </c>
      <c r="D107" s="13">
        <v>40315</v>
      </c>
      <c r="E107" s="13">
        <v>6.48</v>
      </c>
      <c r="F107" s="13">
        <v>7.67</v>
      </c>
    </row>
    <row r="108" spans="1:6" ht="12.75">
      <c r="A108" s="74">
        <v>36529.59842609954</v>
      </c>
      <c r="B108" s="16">
        <v>4.3</v>
      </c>
      <c r="C108" s="13">
        <v>13.92</v>
      </c>
      <c r="D108" s="13">
        <v>40133</v>
      </c>
      <c r="E108" s="52">
        <v>6.6</v>
      </c>
      <c r="F108" s="13">
        <v>7.66</v>
      </c>
    </row>
    <row r="109" spans="1:6" ht="12.75">
      <c r="A109" s="74">
        <v>36530.60189837963</v>
      </c>
      <c r="B109" s="16">
        <v>4.3</v>
      </c>
      <c r="C109" s="13">
        <v>13.95</v>
      </c>
      <c r="D109" s="13">
        <v>39956</v>
      </c>
      <c r="E109" s="13">
        <v>6.59</v>
      </c>
      <c r="F109" s="13">
        <v>7.66</v>
      </c>
    </row>
    <row r="110" spans="1:6" ht="12.75">
      <c r="A110" s="74">
        <v>36531.60537065972</v>
      </c>
      <c r="B110" s="16">
        <v>4.3</v>
      </c>
      <c r="C110" s="13">
        <v>14</v>
      </c>
      <c r="D110" s="13">
        <v>39944</v>
      </c>
      <c r="E110" s="13">
        <v>6.57</v>
      </c>
      <c r="F110" s="13">
        <v>7.65</v>
      </c>
    </row>
    <row r="111" spans="1:6" ht="12.75">
      <c r="A111" s="74">
        <v>36532.608842939815</v>
      </c>
      <c r="B111" s="16">
        <v>4.3</v>
      </c>
      <c r="C111" s="13">
        <v>14.07</v>
      </c>
      <c r="D111" s="13">
        <v>39942</v>
      </c>
      <c r="E111" s="13">
        <v>6.56</v>
      </c>
      <c r="F111" s="13">
        <v>7.65</v>
      </c>
    </row>
    <row r="112" spans="1:6" ht="12.75">
      <c r="A112" s="74">
        <v>36533.61231521991</v>
      </c>
      <c r="B112" s="16">
        <v>4.3</v>
      </c>
      <c r="C112" s="13">
        <v>14.15</v>
      </c>
      <c r="D112" s="13">
        <v>39935</v>
      </c>
      <c r="E112" s="13">
        <v>6.56</v>
      </c>
      <c r="F112" s="13">
        <v>7.64</v>
      </c>
    </row>
    <row r="113" spans="1:6" ht="12.75">
      <c r="A113" s="74">
        <v>36534.6157875</v>
      </c>
      <c r="B113" s="16">
        <v>4.3</v>
      </c>
      <c r="C113" s="13">
        <v>14.21</v>
      </c>
      <c r="D113" s="13">
        <v>39943</v>
      </c>
      <c r="E113" s="13">
        <v>6.55</v>
      </c>
      <c r="F113" s="13">
        <v>7.64</v>
      </c>
    </row>
    <row r="114" spans="1:6" ht="12.75">
      <c r="A114" s="74">
        <v>36535.619259722225</v>
      </c>
      <c r="B114" s="16">
        <v>4.3</v>
      </c>
      <c r="C114" s="13">
        <v>14.27</v>
      </c>
      <c r="D114" s="13">
        <v>39952</v>
      </c>
      <c r="E114" s="13">
        <v>6.56</v>
      </c>
      <c r="F114" s="13">
        <v>7.63</v>
      </c>
    </row>
    <row r="115" spans="1:6" ht="12.75">
      <c r="A115" s="74">
        <v>36536.62273200232</v>
      </c>
      <c r="B115" s="16">
        <v>4.3</v>
      </c>
      <c r="C115" s="13">
        <v>14.34</v>
      </c>
      <c r="D115" s="13">
        <v>39947</v>
      </c>
      <c r="E115" s="13">
        <v>6.55</v>
      </c>
      <c r="F115" s="13">
        <v>7.63</v>
      </c>
    </row>
    <row r="116" spans="1:6" ht="12.75">
      <c r="A116" s="74">
        <v>36537.62620428241</v>
      </c>
      <c r="B116" s="16">
        <v>4.3</v>
      </c>
      <c r="C116" s="13">
        <v>14.4</v>
      </c>
      <c r="D116" s="13">
        <v>39941</v>
      </c>
      <c r="E116" s="13">
        <v>6.55</v>
      </c>
      <c r="F116" s="13">
        <v>7.62</v>
      </c>
    </row>
    <row r="117" spans="1:6" ht="12.75">
      <c r="A117" s="74">
        <v>36538.6296765625</v>
      </c>
      <c r="B117" s="16">
        <v>4.3</v>
      </c>
      <c r="C117" s="13">
        <v>14.46</v>
      </c>
      <c r="D117" s="13">
        <v>39943</v>
      </c>
      <c r="E117" s="13">
        <v>6.54</v>
      </c>
      <c r="F117" s="13">
        <v>7.63</v>
      </c>
    </row>
    <row r="118" spans="1:6" ht="12.75">
      <c r="A118" s="74">
        <v>36539.63314884259</v>
      </c>
      <c r="B118" s="16">
        <v>4.3</v>
      </c>
      <c r="C118" s="13">
        <v>14.53</v>
      </c>
      <c r="D118" s="13">
        <v>39932</v>
      </c>
      <c r="E118" s="13">
        <v>6.53</v>
      </c>
      <c r="F118" s="13">
        <v>7.63</v>
      </c>
    </row>
    <row r="119" spans="1:6" ht="12.75">
      <c r="A119" s="74">
        <v>36540.636621122685</v>
      </c>
      <c r="B119" s="16">
        <v>4.3</v>
      </c>
      <c r="C119" s="13">
        <v>14.58</v>
      </c>
      <c r="D119" s="13">
        <v>39947</v>
      </c>
      <c r="E119" s="13">
        <v>6.54</v>
      </c>
      <c r="F119" s="13">
        <v>7.62</v>
      </c>
    </row>
    <row r="120" spans="1:6" ht="12.75">
      <c r="A120" s="74">
        <v>36541.64009340278</v>
      </c>
      <c r="B120" s="16">
        <v>4.3</v>
      </c>
      <c r="C120" s="13">
        <v>14.65</v>
      </c>
      <c r="D120" s="13">
        <v>39938</v>
      </c>
      <c r="E120" s="13">
        <v>6.52</v>
      </c>
      <c r="F120" s="13">
        <v>7.62</v>
      </c>
    </row>
    <row r="121" spans="1:6" ht="12.75">
      <c r="A121" s="74">
        <v>36542.643565682876</v>
      </c>
      <c r="B121" s="16">
        <v>4.3</v>
      </c>
      <c r="C121" s="13">
        <v>14.67</v>
      </c>
      <c r="D121" s="13">
        <v>39966</v>
      </c>
      <c r="E121" s="13">
        <v>6.53</v>
      </c>
      <c r="F121" s="13">
        <v>7.61</v>
      </c>
    </row>
    <row r="122" spans="1:6" ht="12.75">
      <c r="A122" s="74">
        <v>36543.64703796297</v>
      </c>
      <c r="B122" s="16">
        <v>4.3</v>
      </c>
      <c r="C122" s="13">
        <v>14.7</v>
      </c>
      <c r="D122" s="13">
        <v>39969</v>
      </c>
      <c r="E122" s="13">
        <v>6.53</v>
      </c>
      <c r="F122" s="13">
        <v>7.61</v>
      </c>
    </row>
    <row r="123" spans="1:6" ht="12.75">
      <c r="A123" s="74">
        <v>36544.65051024306</v>
      </c>
      <c r="B123" s="16">
        <v>4.3</v>
      </c>
      <c r="C123" s="13">
        <v>14.74</v>
      </c>
      <c r="D123" s="13">
        <v>39969</v>
      </c>
      <c r="E123" s="13">
        <v>6.53</v>
      </c>
      <c r="F123" s="13">
        <v>7.61</v>
      </c>
    </row>
    <row r="124" spans="1:6" ht="12.75">
      <c r="A124" s="74">
        <v>36545.65398252315</v>
      </c>
      <c r="B124" s="16">
        <v>4.3</v>
      </c>
      <c r="C124" s="13">
        <v>14.77</v>
      </c>
      <c r="D124" s="13">
        <v>39957</v>
      </c>
      <c r="E124" s="13">
        <v>6.52</v>
      </c>
      <c r="F124" s="52">
        <v>7.6</v>
      </c>
    </row>
    <row r="125" spans="1:6" ht="12.75">
      <c r="A125" s="74">
        <v>36546.657454803244</v>
      </c>
      <c r="B125" s="16">
        <v>4.3</v>
      </c>
      <c r="C125" s="13">
        <v>14.8</v>
      </c>
      <c r="D125" s="13">
        <v>39956</v>
      </c>
      <c r="E125" s="13">
        <v>6.51</v>
      </c>
      <c r="F125" s="52">
        <v>7.6</v>
      </c>
    </row>
    <row r="126" spans="1:6" ht="12.75">
      <c r="A126" s="74">
        <v>36547.660927083336</v>
      </c>
      <c r="B126" s="16">
        <v>4.3</v>
      </c>
      <c r="C126" s="13">
        <v>14.82</v>
      </c>
      <c r="D126" s="13">
        <v>39957</v>
      </c>
      <c r="E126" s="13">
        <v>6.52</v>
      </c>
      <c r="F126" s="13">
        <v>7.59</v>
      </c>
    </row>
    <row r="127" spans="1:6" ht="12.75">
      <c r="A127" s="74">
        <v>36548.66439936343</v>
      </c>
      <c r="B127" s="16">
        <v>4.3</v>
      </c>
      <c r="C127" s="13">
        <v>14.84</v>
      </c>
      <c r="D127" s="13">
        <v>39951</v>
      </c>
      <c r="E127" s="13">
        <v>6.51</v>
      </c>
      <c r="F127" s="13">
        <v>7.59</v>
      </c>
    </row>
    <row r="128" spans="1:6" ht="12.75">
      <c r="A128" s="74">
        <v>36549.66787164352</v>
      </c>
      <c r="B128" s="16">
        <v>4.3</v>
      </c>
      <c r="C128" s="13">
        <v>14.87</v>
      </c>
      <c r="D128" s="13">
        <v>39942</v>
      </c>
      <c r="E128" s="13">
        <v>6.52</v>
      </c>
      <c r="F128" s="13">
        <v>7.59</v>
      </c>
    </row>
    <row r="129" spans="1:6" ht="12.75">
      <c r="A129" s="74">
        <v>36550.67134392361</v>
      </c>
      <c r="B129" s="16">
        <v>4.3</v>
      </c>
      <c r="C129" s="13">
        <v>14.91</v>
      </c>
      <c r="D129" s="13">
        <v>39936</v>
      </c>
      <c r="E129" s="13">
        <v>6.52</v>
      </c>
      <c r="F129" s="13">
        <v>7.59</v>
      </c>
    </row>
    <row r="130" spans="1:6" ht="12.75">
      <c r="A130" s="74">
        <v>36551.674816203704</v>
      </c>
      <c r="B130" s="16">
        <v>4.3</v>
      </c>
      <c r="C130" s="13">
        <v>14.94</v>
      </c>
      <c r="D130" s="13">
        <v>39934</v>
      </c>
      <c r="E130" s="13">
        <v>6.52</v>
      </c>
      <c r="F130" s="13">
        <v>7.59</v>
      </c>
    </row>
    <row r="131" spans="1:6" ht="12.75">
      <c r="A131" s="74">
        <v>36552.678288483796</v>
      </c>
      <c r="B131" s="16">
        <v>4.3</v>
      </c>
      <c r="C131" s="13">
        <v>14.98</v>
      </c>
      <c r="D131" s="13">
        <v>39936</v>
      </c>
      <c r="E131" s="13">
        <v>6.53</v>
      </c>
      <c r="F131" s="13">
        <v>7.59</v>
      </c>
    </row>
    <row r="132" spans="1:6" ht="12.75">
      <c r="A132" s="74">
        <v>36553.68176076389</v>
      </c>
      <c r="B132" s="16">
        <v>4.3</v>
      </c>
      <c r="C132" s="13">
        <v>15</v>
      </c>
      <c r="D132" s="13">
        <v>39937</v>
      </c>
      <c r="E132" s="13">
        <v>6.51</v>
      </c>
      <c r="F132" s="13">
        <v>7.59</v>
      </c>
    </row>
    <row r="133" spans="1:6" ht="12.75">
      <c r="A133" s="74">
        <v>36554.68523304399</v>
      </c>
      <c r="B133" s="16">
        <v>4.3</v>
      </c>
      <c r="C133" s="13">
        <v>15.01</v>
      </c>
      <c r="D133" s="13">
        <v>39947</v>
      </c>
      <c r="E133" s="13">
        <v>6.51</v>
      </c>
      <c r="F133" s="13">
        <v>7.59</v>
      </c>
    </row>
    <row r="134" spans="1:6" ht="12.75">
      <c r="A134" s="74">
        <v>36555.68870532408</v>
      </c>
      <c r="B134" s="16">
        <v>4.3</v>
      </c>
      <c r="C134" s="13">
        <v>15.03</v>
      </c>
      <c r="D134" s="13">
        <v>39941</v>
      </c>
      <c r="E134" s="13">
        <v>6.51</v>
      </c>
      <c r="F134" s="13">
        <v>7.58</v>
      </c>
    </row>
    <row r="135" spans="1:6" ht="12.75">
      <c r="A135" s="74">
        <v>36556.69217760417</v>
      </c>
      <c r="B135" s="16">
        <v>4.3</v>
      </c>
      <c r="C135" s="13">
        <v>15.04</v>
      </c>
      <c r="D135" s="13">
        <v>39944</v>
      </c>
      <c r="E135" s="13">
        <v>6.51</v>
      </c>
      <c r="F135" s="13">
        <v>7.59</v>
      </c>
    </row>
    <row r="136" spans="1:6" ht="12.75">
      <c r="A136" s="74">
        <v>36557.69564988426</v>
      </c>
      <c r="B136" s="16">
        <v>4.3</v>
      </c>
      <c r="C136" s="13">
        <v>15.04</v>
      </c>
      <c r="D136" s="13">
        <v>39946</v>
      </c>
      <c r="E136" s="13">
        <v>6.52</v>
      </c>
      <c r="F136" s="13">
        <v>7.58</v>
      </c>
    </row>
    <row r="137" spans="1:6" ht="12.75">
      <c r="A137" s="74">
        <v>36558.699122164355</v>
      </c>
      <c r="B137" s="16">
        <v>4.3</v>
      </c>
      <c r="C137" s="13">
        <v>15.05</v>
      </c>
      <c r="D137" s="13">
        <v>39948</v>
      </c>
      <c r="E137" s="13">
        <v>6.52</v>
      </c>
      <c r="F137" s="13">
        <v>7.59</v>
      </c>
    </row>
    <row r="138" spans="1:6" ht="12.75">
      <c r="A138" s="74">
        <v>36559.70259444445</v>
      </c>
      <c r="B138" s="16">
        <v>4.3</v>
      </c>
      <c r="C138" s="13">
        <v>15.05</v>
      </c>
      <c r="D138" s="13">
        <v>39945</v>
      </c>
      <c r="E138" s="13">
        <v>6.51</v>
      </c>
      <c r="F138" s="13">
        <v>7.58</v>
      </c>
    </row>
    <row r="139" spans="1:6" ht="12.75">
      <c r="A139" s="74">
        <v>36560.70606672454</v>
      </c>
      <c r="B139" s="16">
        <v>4.3</v>
      </c>
      <c r="C139" s="13">
        <v>13.57</v>
      </c>
      <c r="D139" s="13">
        <v>41594</v>
      </c>
      <c r="E139" s="13">
        <v>7.66</v>
      </c>
      <c r="F139" s="13">
        <v>7.65</v>
      </c>
    </row>
    <row r="140" spans="1:6" ht="12.75">
      <c r="A140" s="74">
        <v>36561.70953900463</v>
      </c>
      <c r="B140" s="16">
        <v>4.3</v>
      </c>
      <c r="C140" s="13">
        <v>13.37</v>
      </c>
      <c r="D140" s="13">
        <v>41911</v>
      </c>
      <c r="E140" s="13">
        <v>7.86</v>
      </c>
      <c r="F140" s="13">
        <v>7.66</v>
      </c>
    </row>
    <row r="141" spans="1:6" ht="12.75">
      <c r="A141" s="74">
        <v>36562.71301128472</v>
      </c>
      <c r="B141" s="16">
        <v>4.3</v>
      </c>
      <c r="C141" s="13">
        <v>13.34</v>
      </c>
      <c r="D141" s="13">
        <v>41993</v>
      </c>
      <c r="E141" s="13">
        <v>7.81</v>
      </c>
      <c r="F141" s="13">
        <v>7.66</v>
      </c>
    </row>
    <row r="142" spans="1:6" ht="12.75">
      <c r="A142" s="74">
        <v>36563.716483564815</v>
      </c>
      <c r="B142" s="16">
        <v>4.3</v>
      </c>
      <c r="C142" s="13">
        <v>13.36</v>
      </c>
      <c r="D142" s="13">
        <v>41977</v>
      </c>
      <c r="E142" s="13">
        <v>7.77</v>
      </c>
      <c r="F142" s="13">
        <v>7.66</v>
      </c>
    </row>
    <row r="143" spans="1:6" ht="12.75">
      <c r="A143" s="74">
        <v>36564.71995584491</v>
      </c>
      <c r="B143" s="16">
        <v>3.3</v>
      </c>
      <c r="C143" s="13">
        <v>13.46</v>
      </c>
      <c r="D143" s="13">
        <v>42115</v>
      </c>
      <c r="E143" s="13">
        <v>7.95</v>
      </c>
      <c r="F143" s="13">
        <v>7.66</v>
      </c>
    </row>
    <row r="144" spans="1:6" ht="12.75">
      <c r="A144" s="74">
        <v>36565.723428125006</v>
      </c>
      <c r="B144" s="16">
        <v>3.3</v>
      </c>
      <c r="C144" s="13">
        <v>13.41</v>
      </c>
      <c r="D144" s="13">
        <v>42325</v>
      </c>
      <c r="E144" s="13">
        <v>7.93</v>
      </c>
      <c r="F144" s="13">
        <v>7.67</v>
      </c>
    </row>
    <row r="145" spans="1:6" ht="12.75">
      <c r="A145" s="74">
        <v>36566.7269004051</v>
      </c>
      <c r="B145" s="16">
        <v>3.3</v>
      </c>
      <c r="C145" s="13">
        <v>13.44</v>
      </c>
      <c r="D145" s="13">
        <v>42335</v>
      </c>
      <c r="E145" s="13">
        <v>7.96</v>
      </c>
      <c r="F145" s="13">
        <v>7.68</v>
      </c>
    </row>
    <row r="146" spans="1:6" ht="12.75">
      <c r="A146" s="74">
        <v>36567.73037268519</v>
      </c>
      <c r="B146" s="16">
        <v>3.3</v>
      </c>
      <c r="C146" s="13">
        <v>13.48</v>
      </c>
      <c r="D146" s="13">
        <v>42179</v>
      </c>
      <c r="E146" s="13">
        <v>8.03</v>
      </c>
      <c r="F146" s="13">
        <v>7.68</v>
      </c>
    </row>
    <row r="147" spans="1:6" ht="12.75">
      <c r="A147" s="74">
        <v>36568.73384496528</v>
      </c>
      <c r="B147" s="16">
        <v>3.3</v>
      </c>
      <c r="C147" s="13">
        <v>13.55</v>
      </c>
      <c r="D147" s="13">
        <v>42188</v>
      </c>
      <c r="E147" s="13">
        <v>8.06</v>
      </c>
      <c r="F147" s="13">
        <v>7.67</v>
      </c>
    </row>
    <row r="148" spans="1:6" ht="12.75">
      <c r="A148" s="74">
        <v>36569.73731724537</v>
      </c>
      <c r="B148" s="16">
        <v>3.3</v>
      </c>
      <c r="C148" s="13">
        <v>13.63</v>
      </c>
      <c r="D148" s="13">
        <v>42201</v>
      </c>
      <c r="E148" s="13">
        <v>8.05</v>
      </c>
      <c r="F148" s="13">
        <v>7.67</v>
      </c>
    </row>
    <row r="149" spans="1:6" ht="12.75">
      <c r="A149" s="74">
        <v>36570.740789525466</v>
      </c>
      <c r="B149" s="16">
        <v>3.3</v>
      </c>
      <c r="C149" s="13">
        <v>13.73</v>
      </c>
      <c r="D149" s="13">
        <v>42200</v>
      </c>
      <c r="E149" s="13">
        <v>8.17</v>
      </c>
      <c r="F149" s="13">
        <v>7.67</v>
      </c>
    </row>
    <row r="150" spans="1:6" ht="12.75">
      <c r="A150" s="74">
        <v>36571.74426180556</v>
      </c>
      <c r="B150" s="16">
        <v>3.3</v>
      </c>
      <c r="C150" s="13">
        <v>13.8</v>
      </c>
      <c r="D150" s="13">
        <v>42201</v>
      </c>
      <c r="E150" s="13">
        <v>8.16</v>
      </c>
      <c r="F150" s="13">
        <v>7.66</v>
      </c>
    </row>
    <row r="151" spans="1:6" ht="12.75">
      <c r="A151" s="74">
        <v>36572.74773408565</v>
      </c>
      <c r="B151" s="16">
        <v>3.3</v>
      </c>
      <c r="C151" s="13">
        <v>13.85</v>
      </c>
      <c r="D151" s="13">
        <v>42198</v>
      </c>
      <c r="E151" s="13">
        <v>8.17</v>
      </c>
      <c r="F151" s="13">
        <v>7.66</v>
      </c>
    </row>
    <row r="152" spans="1:6" ht="12.75">
      <c r="A152" s="74">
        <v>36573.75120636574</v>
      </c>
      <c r="B152" s="16">
        <v>3.3</v>
      </c>
      <c r="C152" s="13">
        <v>13.89</v>
      </c>
      <c r="D152" s="13">
        <v>42196</v>
      </c>
      <c r="E152" s="13">
        <v>8.16</v>
      </c>
      <c r="F152" s="13">
        <v>7.66</v>
      </c>
    </row>
    <row r="153" spans="1:6" ht="12.75">
      <c r="A153" s="74">
        <v>36574.75467864583</v>
      </c>
      <c r="B153" s="16">
        <v>3.3</v>
      </c>
      <c r="C153" s="13">
        <v>13.93</v>
      </c>
      <c r="D153" s="13">
        <v>42193</v>
      </c>
      <c r="E153" s="13">
        <v>8.15</v>
      </c>
      <c r="F153" s="13">
        <v>7.65</v>
      </c>
    </row>
    <row r="154" spans="1:6" ht="12.75">
      <c r="A154" s="74">
        <v>36575.758150925925</v>
      </c>
      <c r="B154" s="16">
        <v>3.3</v>
      </c>
      <c r="C154" s="13">
        <v>13.96</v>
      </c>
      <c r="D154" s="13">
        <v>42189</v>
      </c>
      <c r="E154" s="13">
        <v>8.12</v>
      </c>
      <c r="F154" s="13">
        <v>7.65</v>
      </c>
    </row>
    <row r="155" spans="1:6" ht="12.75">
      <c r="A155" s="74">
        <v>36576.761623206025</v>
      </c>
      <c r="B155" s="16">
        <v>3.3</v>
      </c>
      <c r="C155" s="13">
        <v>13.99</v>
      </c>
      <c r="D155" s="13">
        <v>42186</v>
      </c>
      <c r="E155" s="13">
        <v>8.11</v>
      </c>
      <c r="F155" s="13">
        <v>7.65</v>
      </c>
    </row>
    <row r="156" spans="1:6" ht="12.75">
      <c r="A156" s="74">
        <v>36577.76509548612</v>
      </c>
      <c r="B156" s="16">
        <v>3.3</v>
      </c>
      <c r="C156" s="13">
        <v>14</v>
      </c>
      <c r="D156" s="13">
        <v>42186</v>
      </c>
      <c r="E156" s="52">
        <v>8.1</v>
      </c>
      <c r="F156" s="13">
        <v>7.64</v>
      </c>
    </row>
    <row r="157" spans="1:6" ht="12.75">
      <c r="A157" s="74">
        <v>36578.76856776621</v>
      </c>
      <c r="B157" s="16">
        <v>3.3</v>
      </c>
      <c r="C157" s="13">
        <v>14.01</v>
      </c>
      <c r="D157" s="13">
        <v>42185</v>
      </c>
      <c r="E157" s="13">
        <v>8.08</v>
      </c>
      <c r="F157" s="13">
        <v>7.64</v>
      </c>
    </row>
    <row r="158" spans="1:6" ht="12.75">
      <c r="A158" s="74">
        <v>36579.7720400463</v>
      </c>
      <c r="B158" s="16">
        <v>3.3</v>
      </c>
      <c r="C158" s="13">
        <v>14.02</v>
      </c>
      <c r="D158" s="13">
        <v>42183</v>
      </c>
      <c r="E158" s="13">
        <v>8.07</v>
      </c>
      <c r="F158" s="13">
        <v>7.65</v>
      </c>
    </row>
    <row r="159" spans="1:6" ht="12.75">
      <c r="A159" s="74">
        <v>36580.77551232639</v>
      </c>
      <c r="B159" s="16">
        <v>3.3</v>
      </c>
      <c r="C159" s="13">
        <v>14.03</v>
      </c>
      <c r="D159" s="13">
        <v>42183</v>
      </c>
      <c r="E159" s="13">
        <v>8.05</v>
      </c>
      <c r="F159" s="13">
        <v>7.65</v>
      </c>
    </row>
    <row r="160" spans="1:6" ht="12.75">
      <c r="A160" s="74">
        <v>36581.778984606484</v>
      </c>
      <c r="B160" s="16">
        <v>3.3</v>
      </c>
      <c r="C160" s="13">
        <v>14.04</v>
      </c>
      <c r="D160" s="13">
        <v>42183</v>
      </c>
      <c r="E160" s="13">
        <v>8.04</v>
      </c>
      <c r="F160" s="13">
        <v>7.65</v>
      </c>
    </row>
    <row r="161" spans="1:6" ht="12.75">
      <c r="A161" s="74">
        <v>36582.782456886576</v>
      </c>
      <c r="B161" s="16">
        <v>3.3</v>
      </c>
      <c r="C161" s="13">
        <v>14.05</v>
      </c>
      <c r="D161" s="13">
        <v>42182</v>
      </c>
      <c r="E161" s="13">
        <v>8.04</v>
      </c>
      <c r="F161" s="13">
        <v>7.65</v>
      </c>
    </row>
    <row r="162" spans="1:6" ht="12.75">
      <c r="A162" s="74">
        <v>36583.78592916667</v>
      </c>
      <c r="B162" s="16">
        <v>3.3</v>
      </c>
      <c r="C162" s="13">
        <v>14.05</v>
      </c>
      <c r="D162" s="13">
        <v>42182</v>
      </c>
      <c r="E162" s="13">
        <v>8.03</v>
      </c>
      <c r="F162" s="13">
        <v>7.65</v>
      </c>
    </row>
    <row r="163" spans="1:6" ht="12.75">
      <c r="A163" s="74">
        <v>36584.78940144676</v>
      </c>
      <c r="B163" s="16">
        <v>3.3</v>
      </c>
      <c r="C163" s="13">
        <v>14.05</v>
      </c>
      <c r="D163" s="13">
        <v>42180</v>
      </c>
      <c r="E163" s="13">
        <v>8.03</v>
      </c>
      <c r="F163" s="13">
        <v>7.65</v>
      </c>
    </row>
    <row r="164" spans="1:6" ht="12.75">
      <c r="A164" s="74">
        <v>36585.79287372685</v>
      </c>
      <c r="B164" s="16">
        <v>3.3</v>
      </c>
      <c r="C164" s="13">
        <v>14.05</v>
      </c>
      <c r="D164" s="13">
        <v>42180</v>
      </c>
      <c r="E164" s="13">
        <v>8.02</v>
      </c>
      <c r="F164" s="13">
        <v>7.65</v>
      </c>
    </row>
    <row r="165" spans="1:6" ht="12.75">
      <c r="A165" s="74">
        <v>36586.796346006944</v>
      </c>
      <c r="B165" s="16">
        <v>3.3</v>
      </c>
      <c r="C165" s="13">
        <v>14.04</v>
      </c>
      <c r="D165" s="13">
        <v>42182</v>
      </c>
      <c r="E165" s="13">
        <v>8.03</v>
      </c>
      <c r="F165" s="13">
        <v>7.65</v>
      </c>
    </row>
    <row r="166" spans="1:6" ht="12.75">
      <c r="A166" s="74">
        <v>36587.799818287036</v>
      </c>
      <c r="B166" s="16">
        <v>3.3</v>
      </c>
      <c r="C166" s="13">
        <v>14.04</v>
      </c>
      <c r="D166" s="13">
        <v>42181</v>
      </c>
      <c r="E166" s="13">
        <v>8.03</v>
      </c>
      <c r="F166" s="13">
        <v>7.65</v>
      </c>
    </row>
    <row r="167" spans="1:6" ht="12.75">
      <c r="A167" s="74">
        <v>36588.803290567135</v>
      </c>
      <c r="B167" s="16">
        <v>3.3</v>
      </c>
      <c r="C167" s="13">
        <v>14.03</v>
      </c>
      <c r="D167" s="13">
        <v>42181</v>
      </c>
      <c r="E167" s="13">
        <v>8.03</v>
      </c>
      <c r="F167" s="13">
        <v>7.65</v>
      </c>
    </row>
    <row r="168" spans="1:6" ht="12.75">
      <c r="A168" s="74">
        <v>36589.80676284723</v>
      </c>
      <c r="B168" s="16">
        <v>2.1</v>
      </c>
      <c r="C168" s="13">
        <v>14.02</v>
      </c>
      <c r="D168" s="13">
        <v>42157</v>
      </c>
      <c r="E168" s="13">
        <v>8.06</v>
      </c>
      <c r="F168" s="13">
        <v>7.66</v>
      </c>
    </row>
    <row r="169" spans="1:6" ht="12.75">
      <c r="A169" s="74">
        <v>36590.81023512732</v>
      </c>
      <c r="B169" s="16">
        <v>2.1</v>
      </c>
      <c r="C169" s="13">
        <v>13.74</v>
      </c>
      <c r="D169" s="13">
        <v>42880</v>
      </c>
      <c r="E169" s="13">
        <v>8.81</v>
      </c>
      <c r="F169" s="13">
        <v>7.88</v>
      </c>
    </row>
    <row r="170" spans="1:6" ht="12.75">
      <c r="A170" s="74">
        <v>36591.81370740741</v>
      </c>
      <c r="B170" s="16">
        <v>2.1</v>
      </c>
      <c r="C170" s="13">
        <v>13.67</v>
      </c>
      <c r="D170" s="13">
        <v>42909</v>
      </c>
      <c r="E170" s="52">
        <v>8.8</v>
      </c>
      <c r="F170" s="13">
        <v>7.91</v>
      </c>
    </row>
    <row r="171" spans="1:6" ht="12.75">
      <c r="A171" s="74">
        <v>36592.8171796875</v>
      </c>
      <c r="B171" s="16">
        <v>2.1</v>
      </c>
      <c r="C171" s="13">
        <v>13.68</v>
      </c>
      <c r="D171" s="13">
        <v>42911</v>
      </c>
      <c r="E171" s="13">
        <v>8.85</v>
      </c>
      <c r="F171" s="13">
        <v>7.92</v>
      </c>
    </row>
    <row r="172" spans="1:6" ht="12.75">
      <c r="A172" s="74">
        <v>36593.820651967595</v>
      </c>
      <c r="B172" s="16">
        <v>2.1</v>
      </c>
      <c r="C172" s="13">
        <v>13.69</v>
      </c>
      <c r="D172" s="13">
        <v>42953</v>
      </c>
      <c r="E172" s="13">
        <v>8.9</v>
      </c>
      <c r="F172" s="13">
        <v>7.93</v>
      </c>
    </row>
    <row r="173" spans="1:6" ht="12.75">
      <c r="A173" s="74">
        <v>36594.82412424769</v>
      </c>
      <c r="B173" s="16">
        <v>2.1</v>
      </c>
      <c r="C173" s="13">
        <v>13.71</v>
      </c>
      <c r="D173" s="13">
        <v>42956</v>
      </c>
      <c r="E173" s="13">
        <v>8.87</v>
      </c>
      <c r="F173" s="13">
        <v>7.93</v>
      </c>
    </row>
    <row r="174" spans="1:6" ht="12.75">
      <c r="A174" s="74">
        <v>36595.82759652778</v>
      </c>
      <c r="B174" s="16">
        <v>2.1</v>
      </c>
      <c r="C174" s="13">
        <v>13.7</v>
      </c>
      <c r="D174" s="13">
        <v>42997</v>
      </c>
      <c r="E174" s="13">
        <v>9.01</v>
      </c>
      <c r="F174" s="13">
        <v>7.93</v>
      </c>
    </row>
    <row r="175" spans="1:6" ht="12.75">
      <c r="A175" s="74">
        <v>36596.83106880787</v>
      </c>
      <c r="B175" s="16">
        <v>2.1</v>
      </c>
      <c r="C175" s="13">
        <v>13.73</v>
      </c>
      <c r="D175" s="13">
        <v>42955</v>
      </c>
      <c r="E175" s="13">
        <v>8.87</v>
      </c>
      <c r="F175" s="13">
        <v>7.93</v>
      </c>
    </row>
    <row r="176" spans="1:6" ht="12.75">
      <c r="A176" s="74">
        <v>36597.83454108796</v>
      </c>
      <c r="B176" s="16">
        <v>2.1</v>
      </c>
      <c r="C176" s="13">
        <v>13.71</v>
      </c>
      <c r="D176" s="13">
        <v>42964</v>
      </c>
      <c r="E176" s="13">
        <v>8.84</v>
      </c>
      <c r="F176" s="13">
        <v>7.93</v>
      </c>
    </row>
    <row r="177" spans="1:6" ht="12.75">
      <c r="A177" s="74">
        <v>36598.838013368055</v>
      </c>
      <c r="B177" s="16">
        <v>2.1</v>
      </c>
      <c r="C177" s="13">
        <v>13.68</v>
      </c>
      <c r="D177" s="13">
        <v>42958</v>
      </c>
      <c r="E177" s="13">
        <v>8.86</v>
      </c>
      <c r="F177" s="13">
        <v>7.93</v>
      </c>
    </row>
    <row r="178" spans="1:6" ht="12.75">
      <c r="A178" s="74">
        <v>36599.841485648154</v>
      </c>
      <c r="B178" s="16">
        <v>2.1</v>
      </c>
      <c r="C178" s="13">
        <v>13.66</v>
      </c>
      <c r="D178" s="13">
        <v>42905</v>
      </c>
      <c r="E178" s="13">
        <v>8.86</v>
      </c>
      <c r="F178" s="13">
        <v>7.93</v>
      </c>
    </row>
    <row r="179" spans="1:6" ht="12.75">
      <c r="A179" s="74">
        <v>36600.844957928246</v>
      </c>
      <c r="B179" s="16">
        <v>2.1</v>
      </c>
      <c r="C179" s="13">
        <v>13.65</v>
      </c>
      <c r="D179" s="13">
        <v>42840</v>
      </c>
      <c r="E179" s="13">
        <v>8.86</v>
      </c>
      <c r="F179" s="13">
        <v>7.92</v>
      </c>
    </row>
    <row r="180" spans="1:6" ht="12.75">
      <c r="A180" s="74">
        <v>36601.84843020834</v>
      </c>
      <c r="B180" s="16">
        <v>2.1</v>
      </c>
      <c r="C180" s="13">
        <v>13.65</v>
      </c>
      <c r="D180" s="13">
        <v>42787</v>
      </c>
      <c r="E180" s="13">
        <v>8.85</v>
      </c>
      <c r="F180" s="13">
        <v>7.92</v>
      </c>
    </row>
    <row r="181" spans="1:6" ht="12.75">
      <c r="A181" s="74">
        <v>36602.85190248843</v>
      </c>
      <c r="B181" s="16">
        <v>2.1</v>
      </c>
      <c r="C181" s="13">
        <v>13.64</v>
      </c>
      <c r="D181" s="13">
        <v>42735</v>
      </c>
      <c r="E181" s="13">
        <v>8.86</v>
      </c>
      <c r="F181" s="13">
        <v>7.92</v>
      </c>
    </row>
    <row r="182" spans="1:6" ht="12.75">
      <c r="A182" s="74">
        <v>36603.85537476852</v>
      </c>
      <c r="B182" s="16">
        <v>2.1</v>
      </c>
      <c r="C182" s="13">
        <v>13.64</v>
      </c>
      <c r="D182" s="13">
        <v>42656</v>
      </c>
      <c r="E182" s="13">
        <v>8.86</v>
      </c>
      <c r="F182" s="13">
        <v>7.91</v>
      </c>
    </row>
    <row r="183" spans="1:6" ht="12.75">
      <c r="A183" s="74">
        <v>36604.858847048614</v>
      </c>
      <c r="B183" s="16">
        <v>1.8</v>
      </c>
      <c r="C183" s="13">
        <v>13.68</v>
      </c>
      <c r="D183" s="13">
        <v>42568</v>
      </c>
      <c r="E183" s="13">
        <v>8.84</v>
      </c>
      <c r="F183" s="13">
        <v>7.92</v>
      </c>
    </row>
    <row r="184" spans="1:6" ht="12.75">
      <c r="A184" s="74">
        <v>36605.862319328706</v>
      </c>
      <c r="B184" s="16">
        <v>1.8</v>
      </c>
      <c r="C184" s="13">
        <v>13.68</v>
      </c>
      <c r="D184" s="13">
        <v>42487</v>
      </c>
      <c r="E184" s="13">
        <v>8.83</v>
      </c>
      <c r="F184" s="13">
        <v>7.92</v>
      </c>
    </row>
    <row r="185" spans="1:6" ht="12.75">
      <c r="A185" s="74">
        <v>36606.8657916088</v>
      </c>
      <c r="B185" s="16">
        <v>1.8</v>
      </c>
      <c r="C185" s="13">
        <v>13.55</v>
      </c>
      <c r="D185" s="13">
        <v>42663</v>
      </c>
      <c r="E185" s="13">
        <v>8.91</v>
      </c>
      <c r="F185" s="13">
        <v>7.92</v>
      </c>
    </row>
    <row r="186" spans="1:6" ht="12.75">
      <c r="A186" s="74">
        <v>36607.86926388889</v>
      </c>
      <c r="B186" s="16">
        <v>1.8</v>
      </c>
      <c r="C186" s="13">
        <v>13.48</v>
      </c>
      <c r="D186" s="13">
        <v>42791</v>
      </c>
      <c r="E186" s="13">
        <v>8.96</v>
      </c>
      <c r="F186" s="13">
        <v>7.91</v>
      </c>
    </row>
    <row r="187" spans="1:6" ht="12.75">
      <c r="A187" s="74">
        <v>36608.87273616898</v>
      </c>
      <c r="B187" s="16">
        <v>1.8</v>
      </c>
      <c r="C187" s="13">
        <v>13.48</v>
      </c>
      <c r="D187" s="13">
        <v>42788</v>
      </c>
      <c r="E187" s="13">
        <v>8.93</v>
      </c>
      <c r="F187" s="52">
        <v>7.9</v>
      </c>
    </row>
    <row r="188" spans="1:6" ht="12.75">
      <c r="A188" s="74">
        <v>36609.87620844907</v>
      </c>
      <c r="B188" s="16">
        <v>1.8</v>
      </c>
      <c r="C188" s="13">
        <v>13.46</v>
      </c>
      <c r="D188" s="13">
        <v>42752</v>
      </c>
      <c r="E188" s="13">
        <v>8.93</v>
      </c>
      <c r="F188" s="52">
        <v>7.9</v>
      </c>
    </row>
    <row r="189" spans="1:6" ht="12.75">
      <c r="A189" s="74">
        <v>36610.879680729166</v>
      </c>
      <c r="B189" s="16">
        <v>1.8</v>
      </c>
      <c r="C189" s="13">
        <v>13.43</v>
      </c>
      <c r="D189" s="13">
        <v>42756</v>
      </c>
      <c r="E189" s="13">
        <v>8.91</v>
      </c>
      <c r="F189" s="13">
        <v>7.88</v>
      </c>
    </row>
    <row r="190" spans="1:6" ht="12.75">
      <c r="A190" s="74">
        <v>36611.883153009265</v>
      </c>
      <c r="B190" s="16">
        <v>1.8</v>
      </c>
      <c r="C190" s="13">
        <v>13.42</v>
      </c>
      <c r="D190" s="13">
        <v>42644</v>
      </c>
      <c r="E190" s="13">
        <v>8.86</v>
      </c>
      <c r="F190" s="13">
        <v>7.89</v>
      </c>
    </row>
    <row r="191" spans="1:6" ht="12.75">
      <c r="A191" s="74">
        <v>36612.88662528936</v>
      </c>
      <c r="B191" s="16">
        <v>1.8</v>
      </c>
      <c r="C191" s="13">
        <v>13.45</v>
      </c>
      <c r="D191" s="13">
        <v>42669</v>
      </c>
      <c r="E191" s="13">
        <v>8.82</v>
      </c>
      <c r="F191" s="13">
        <v>7.89</v>
      </c>
    </row>
    <row r="192" spans="1:6" ht="12.75">
      <c r="A192" s="74">
        <v>36613.89009756945</v>
      </c>
      <c r="B192" s="16">
        <v>1.8</v>
      </c>
      <c r="C192" s="13">
        <v>13.43</v>
      </c>
      <c r="D192" s="13">
        <v>42716</v>
      </c>
      <c r="E192" s="13">
        <v>8.81</v>
      </c>
      <c r="F192" s="13">
        <v>7.87</v>
      </c>
    </row>
    <row r="193" spans="1:6" ht="12.75">
      <c r="A193" s="74">
        <v>36614.89356984954</v>
      </c>
      <c r="B193" s="16">
        <v>1.8</v>
      </c>
      <c r="C193" s="13">
        <v>13.47</v>
      </c>
      <c r="D193" s="13">
        <v>42749</v>
      </c>
      <c r="E193" s="13">
        <v>8.73</v>
      </c>
      <c r="F193" s="13">
        <v>7.86</v>
      </c>
    </row>
    <row r="194" spans="1:6" ht="12.75">
      <c r="A194" s="74">
        <v>36615.89704212963</v>
      </c>
      <c r="B194" s="16">
        <v>1.8</v>
      </c>
      <c r="C194" s="13">
        <v>13.5</v>
      </c>
      <c r="D194" s="13">
        <v>42768</v>
      </c>
      <c r="E194" s="13">
        <v>8.69</v>
      </c>
      <c r="F194" s="13">
        <v>7.86</v>
      </c>
    </row>
    <row r="195" spans="1:6" ht="12.75">
      <c r="A195" s="74">
        <v>36616.900514409725</v>
      </c>
      <c r="B195" s="16">
        <v>1.8</v>
      </c>
      <c r="C195" s="13">
        <v>13.52</v>
      </c>
      <c r="D195" s="13">
        <v>42793</v>
      </c>
      <c r="E195" s="13">
        <v>8.69</v>
      </c>
      <c r="F195" s="13">
        <v>7.86</v>
      </c>
    </row>
    <row r="196" spans="1:6" ht="12.75">
      <c r="A196" s="74">
        <v>36617.90398668982</v>
      </c>
      <c r="B196" s="16">
        <v>1.8</v>
      </c>
      <c r="C196" s="13">
        <v>13.58</v>
      </c>
      <c r="D196" s="13">
        <v>42752</v>
      </c>
      <c r="E196" s="13">
        <v>8.71</v>
      </c>
      <c r="F196" s="13">
        <v>7.85</v>
      </c>
    </row>
    <row r="197" spans="1:6" ht="12.75">
      <c r="A197" s="74">
        <v>36618.90745896991</v>
      </c>
      <c r="B197" s="16">
        <v>1.8</v>
      </c>
      <c r="C197" s="13">
        <v>13.6</v>
      </c>
      <c r="D197" s="13">
        <v>42804</v>
      </c>
      <c r="E197" s="52">
        <v>8.6</v>
      </c>
      <c r="F197" s="13">
        <v>7.85</v>
      </c>
    </row>
    <row r="198" spans="1:6" ht="12.75">
      <c r="A198" s="74">
        <v>36619.91093125</v>
      </c>
      <c r="B198" s="16">
        <v>1.8</v>
      </c>
      <c r="C198" s="13">
        <v>13.59</v>
      </c>
      <c r="D198" s="13">
        <v>42803</v>
      </c>
      <c r="E198" s="13">
        <v>8.57</v>
      </c>
      <c r="F198" s="13">
        <v>7.85</v>
      </c>
    </row>
    <row r="199" spans="1:6" ht="12.75">
      <c r="A199" s="74">
        <v>36620.91440353009</v>
      </c>
      <c r="B199" s="16">
        <v>1.8</v>
      </c>
      <c r="C199" s="13">
        <v>13.57</v>
      </c>
      <c r="D199" s="13">
        <v>42801</v>
      </c>
      <c r="E199" s="13">
        <v>8.54</v>
      </c>
      <c r="F199" s="13">
        <v>7.84</v>
      </c>
    </row>
    <row r="200" spans="1:6" ht="12.75">
      <c r="A200" s="74">
        <v>36621.917875810184</v>
      </c>
      <c r="B200" s="16">
        <v>1.8</v>
      </c>
      <c r="C200" s="13">
        <v>13.56</v>
      </c>
      <c r="D200" s="13">
        <v>42796</v>
      </c>
      <c r="E200" s="13">
        <v>8.49</v>
      </c>
      <c r="F200" s="13">
        <v>7.83</v>
      </c>
    </row>
    <row r="201" spans="1:6" ht="12.75">
      <c r="A201" s="74">
        <v>36622.92134809028</v>
      </c>
      <c r="B201" s="16">
        <v>1.8</v>
      </c>
      <c r="C201" s="13">
        <v>13.54</v>
      </c>
      <c r="D201" s="13">
        <v>42779</v>
      </c>
      <c r="E201" s="13">
        <v>8.47</v>
      </c>
      <c r="F201" s="13">
        <v>7.83</v>
      </c>
    </row>
    <row r="202" spans="1:6" ht="12.75">
      <c r="A202" s="74">
        <v>36623.924820370376</v>
      </c>
      <c r="B202" s="16">
        <v>1.8</v>
      </c>
      <c r="C202" s="13">
        <v>13.54</v>
      </c>
      <c r="D202" s="13">
        <v>42744</v>
      </c>
      <c r="E202" s="13">
        <v>8.43</v>
      </c>
      <c r="F202" s="13">
        <v>7.82</v>
      </c>
    </row>
    <row r="203" spans="1:6" ht="12.75">
      <c r="A203" s="74">
        <v>36624.92829265047</v>
      </c>
      <c r="B203" s="16">
        <v>1.8</v>
      </c>
      <c r="C203" s="13">
        <v>13.53</v>
      </c>
      <c r="D203" s="13">
        <v>42709</v>
      </c>
      <c r="E203" s="13">
        <v>8.38</v>
      </c>
      <c r="F203" s="13">
        <v>7.82</v>
      </c>
    </row>
    <row r="204" spans="1:6" ht="12.75">
      <c r="A204" s="74">
        <v>36625.93176493056</v>
      </c>
      <c r="B204" s="16">
        <v>1.8</v>
      </c>
      <c r="C204" s="13">
        <v>13.53</v>
      </c>
      <c r="D204" s="13">
        <v>42671</v>
      </c>
      <c r="E204" s="13">
        <v>8.5</v>
      </c>
      <c r="F204" s="13">
        <v>7.82</v>
      </c>
    </row>
    <row r="205" spans="1:6" ht="12.75">
      <c r="A205" s="74">
        <v>36626.93523721065</v>
      </c>
      <c r="B205" s="16">
        <v>1.8</v>
      </c>
      <c r="C205" s="13">
        <v>13.58</v>
      </c>
      <c r="D205" s="13">
        <v>42663</v>
      </c>
      <c r="E205" s="13">
        <v>8.43</v>
      </c>
      <c r="F205" s="13">
        <v>7.81</v>
      </c>
    </row>
    <row r="206" spans="1:6" ht="12.75">
      <c r="A206" s="74">
        <v>36627.93870949074</v>
      </c>
      <c r="B206" s="16">
        <v>1.8</v>
      </c>
      <c r="C206" s="13">
        <v>13.57</v>
      </c>
      <c r="D206" s="13">
        <v>42603</v>
      </c>
      <c r="E206" s="52">
        <v>8.4</v>
      </c>
      <c r="F206" s="52">
        <v>7.8</v>
      </c>
    </row>
    <row r="207" spans="1:6" ht="12.75">
      <c r="A207" s="74">
        <v>36628.942181770835</v>
      </c>
      <c r="B207" s="16">
        <v>1.8</v>
      </c>
      <c r="C207" s="13">
        <v>13.56</v>
      </c>
      <c r="D207" s="13">
        <v>42603</v>
      </c>
      <c r="E207" s="13">
        <v>8.35</v>
      </c>
      <c r="F207" s="52">
        <v>7.8</v>
      </c>
    </row>
    <row r="208" spans="1:6" ht="12.75">
      <c r="A208" s="74">
        <v>36629.94565405093</v>
      </c>
      <c r="B208" s="16">
        <v>1.8</v>
      </c>
      <c r="C208" s="13">
        <v>13.58</v>
      </c>
      <c r="D208" s="13">
        <v>42510</v>
      </c>
      <c r="E208" s="13">
        <v>8.37</v>
      </c>
      <c r="F208" s="13">
        <v>7.79</v>
      </c>
    </row>
    <row r="209" spans="1:6" ht="12.75">
      <c r="A209" s="74">
        <v>36630.94912633102</v>
      </c>
      <c r="B209" s="16">
        <v>1.8</v>
      </c>
      <c r="C209" s="13">
        <v>13.55</v>
      </c>
      <c r="D209" s="13">
        <v>42403</v>
      </c>
      <c r="E209" s="13">
        <v>8.28</v>
      </c>
      <c r="F209" s="13">
        <v>7.78</v>
      </c>
    </row>
    <row r="210" spans="1:6" ht="12.75">
      <c r="A210" s="74">
        <v>36631.95259861111</v>
      </c>
      <c r="B210" s="16">
        <v>1.8</v>
      </c>
      <c r="C210" s="13">
        <v>13.51</v>
      </c>
      <c r="D210" s="13">
        <v>42314</v>
      </c>
      <c r="E210" s="13">
        <v>8.24</v>
      </c>
      <c r="F210" s="13">
        <v>7.77</v>
      </c>
    </row>
    <row r="211" spans="1:6" ht="12.75">
      <c r="A211" s="74">
        <v>36632.9560708912</v>
      </c>
      <c r="B211" s="16">
        <v>1.8</v>
      </c>
      <c r="C211" s="13">
        <v>13.49</v>
      </c>
      <c r="D211" s="13">
        <v>42205</v>
      </c>
      <c r="E211" s="13">
        <v>8.21</v>
      </c>
      <c r="F211" s="13">
        <v>7.76</v>
      </c>
    </row>
    <row r="212" spans="1:6" ht="12.75">
      <c r="A212" s="74">
        <v>36633.9595431713</v>
      </c>
      <c r="B212" s="16">
        <v>1.8</v>
      </c>
      <c r="C212" s="13">
        <v>13.48</v>
      </c>
      <c r="D212" s="13">
        <v>42106</v>
      </c>
      <c r="E212" s="13">
        <v>8.18</v>
      </c>
      <c r="F212" s="13">
        <v>7.74</v>
      </c>
    </row>
    <row r="213" spans="1:6" ht="12.75">
      <c r="A213" s="74">
        <v>36634.963015451394</v>
      </c>
      <c r="B213" s="16">
        <v>2.4</v>
      </c>
      <c r="C213" s="13">
        <v>13.48</v>
      </c>
      <c r="D213" s="13">
        <v>42095</v>
      </c>
      <c r="E213" s="13">
        <v>8.33</v>
      </c>
      <c r="F213" s="13">
        <v>7.75</v>
      </c>
    </row>
    <row r="214" spans="1:6" ht="12.75">
      <c r="A214" s="74">
        <v>36635.966487731486</v>
      </c>
      <c r="B214" s="16">
        <v>2.4</v>
      </c>
      <c r="C214" s="13">
        <v>13.51</v>
      </c>
      <c r="D214" s="13">
        <v>42066</v>
      </c>
      <c r="E214" s="13">
        <v>8.25</v>
      </c>
      <c r="F214" s="13">
        <v>7.74</v>
      </c>
    </row>
    <row r="215" spans="1:6" ht="12.75">
      <c r="A215" s="74">
        <v>36636.96996001158</v>
      </c>
      <c r="B215" s="16">
        <v>2.4</v>
      </c>
      <c r="C215" s="13">
        <v>13.5</v>
      </c>
      <c r="D215" s="13">
        <v>42002</v>
      </c>
      <c r="E215" s="13">
        <v>8.17</v>
      </c>
      <c r="F215" s="13">
        <v>7.73</v>
      </c>
    </row>
    <row r="216" spans="1:6" ht="12.75">
      <c r="A216" s="74">
        <v>36637.97343229167</v>
      </c>
      <c r="B216" s="16">
        <v>2.4</v>
      </c>
      <c r="C216" s="13">
        <v>13.48</v>
      </c>
      <c r="D216" s="13">
        <v>41934</v>
      </c>
      <c r="E216" s="13">
        <v>8.13</v>
      </c>
      <c r="F216" s="13">
        <v>7.71</v>
      </c>
    </row>
    <row r="217" spans="1:6" ht="12.75">
      <c r="A217" s="74">
        <v>36638.97690457176</v>
      </c>
      <c r="B217" s="16">
        <v>2.4</v>
      </c>
      <c r="C217" s="13">
        <v>13.45</v>
      </c>
      <c r="D217" s="13">
        <v>41882</v>
      </c>
      <c r="E217" s="13">
        <v>8.07</v>
      </c>
      <c r="F217" s="13">
        <v>7.71</v>
      </c>
    </row>
    <row r="218" spans="1:6" ht="12.75">
      <c r="A218" s="74">
        <v>36639.980376851854</v>
      </c>
      <c r="B218" s="16">
        <v>2.4</v>
      </c>
      <c r="C218" s="13">
        <v>13.48</v>
      </c>
      <c r="D218" s="13">
        <v>41785</v>
      </c>
      <c r="E218" s="13">
        <v>8.17</v>
      </c>
      <c r="F218" s="13">
        <v>7.71</v>
      </c>
    </row>
    <row r="219" spans="1:6" ht="12.75">
      <c r="A219" s="74">
        <v>36640.983849131946</v>
      </c>
      <c r="B219" s="16">
        <v>2.4</v>
      </c>
      <c r="C219" s="13">
        <v>13.49</v>
      </c>
      <c r="D219" s="13">
        <v>41738</v>
      </c>
      <c r="E219" s="13">
        <v>8.23</v>
      </c>
      <c r="F219" s="52">
        <v>7.7</v>
      </c>
    </row>
    <row r="220" spans="1:6" ht="12.75">
      <c r="A220" s="74">
        <v>36641.98732141204</v>
      </c>
      <c r="B220" s="16">
        <v>2.4</v>
      </c>
      <c r="C220" s="13">
        <v>13.45</v>
      </c>
      <c r="D220" s="13">
        <v>41731</v>
      </c>
      <c r="E220" s="13">
        <v>8.09</v>
      </c>
      <c r="F220" s="52">
        <v>7.7</v>
      </c>
    </row>
    <row r="221" spans="1:6" ht="12.75">
      <c r="A221" s="74">
        <v>36642.99079369213</v>
      </c>
      <c r="B221" s="16">
        <v>2.4</v>
      </c>
      <c r="C221" s="13">
        <v>13.44</v>
      </c>
      <c r="D221" s="13">
        <v>41706</v>
      </c>
      <c r="E221" s="13">
        <v>8.05</v>
      </c>
      <c r="F221" s="52">
        <v>7.7</v>
      </c>
    </row>
    <row r="222" spans="1:6" ht="12.75">
      <c r="A222" s="74">
        <v>36643.99426597222</v>
      </c>
      <c r="B222" s="16">
        <v>2.4</v>
      </c>
      <c r="C222" s="13">
        <v>13.37</v>
      </c>
      <c r="D222" s="13">
        <v>41647</v>
      </c>
      <c r="E222" s="13">
        <v>8.07</v>
      </c>
      <c r="F222" s="13">
        <v>7.71</v>
      </c>
    </row>
    <row r="223" spans="1:6" ht="12.75">
      <c r="A223" s="74">
        <v>36644.997738252314</v>
      </c>
      <c r="B223" s="16">
        <v>2.4</v>
      </c>
      <c r="C223" s="13">
        <v>13.31</v>
      </c>
      <c r="D223" s="13">
        <v>41601</v>
      </c>
      <c r="E223" s="13">
        <v>8.01</v>
      </c>
      <c r="F223" s="13">
        <v>7.69</v>
      </c>
    </row>
    <row r="224" spans="1:6" ht="12.75">
      <c r="A224" s="74">
        <v>36646.00121053241</v>
      </c>
      <c r="B224" s="16">
        <v>2.4</v>
      </c>
      <c r="C224" s="13">
        <v>13.25</v>
      </c>
      <c r="D224" s="13">
        <v>41565</v>
      </c>
      <c r="E224" s="13">
        <v>7.99</v>
      </c>
      <c r="F224" s="52">
        <v>7.7</v>
      </c>
    </row>
    <row r="225" spans="1:6" ht="12.75">
      <c r="A225" s="74">
        <v>36647.004682812505</v>
      </c>
      <c r="B225" s="16">
        <v>2.4</v>
      </c>
      <c r="C225" s="13">
        <v>13.22</v>
      </c>
      <c r="D225" s="13">
        <v>41523</v>
      </c>
      <c r="E225" s="13">
        <v>7.96</v>
      </c>
      <c r="F225" s="13">
        <v>7.69</v>
      </c>
    </row>
    <row r="226" spans="1:6" ht="12.75">
      <c r="A226" s="74">
        <v>36648.0081550926</v>
      </c>
      <c r="B226" s="16">
        <v>2.4</v>
      </c>
      <c r="C226" s="13">
        <v>13.18</v>
      </c>
      <c r="D226" s="13">
        <v>41487</v>
      </c>
      <c r="E226" s="13">
        <v>7.85</v>
      </c>
      <c r="F226" s="13">
        <v>7.68</v>
      </c>
    </row>
    <row r="227" spans="1:6" ht="12.75">
      <c r="A227" s="74">
        <v>36649.01162737269</v>
      </c>
      <c r="B227" s="16">
        <v>2.4</v>
      </c>
      <c r="C227" s="13">
        <v>13.28</v>
      </c>
      <c r="D227" s="13">
        <v>41364</v>
      </c>
      <c r="E227" s="13">
        <v>7.82</v>
      </c>
      <c r="F227" s="13">
        <v>7.67</v>
      </c>
    </row>
    <row r="228" spans="1:6" ht="12.75">
      <c r="A228" s="74">
        <v>36650.01509965278</v>
      </c>
      <c r="B228" s="16">
        <v>2.4</v>
      </c>
      <c r="C228" s="13">
        <v>13.29</v>
      </c>
      <c r="D228" s="13">
        <v>41332</v>
      </c>
      <c r="E228" s="13">
        <v>7.75</v>
      </c>
      <c r="F228" s="13">
        <v>7.67</v>
      </c>
    </row>
    <row r="229" spans="1:6" ht="12.75">
      <c r="A229" s="74">
        <v>36651.01857193287</v>
      </c>
      <c r="B229" s="16">
        <v>2.4</v>
      </c>
      <c r="C229" s="13">
        <v>13.31</v>
      </c>
      <c r="D229" s="13">
        <v>41253</v>
      </c>
      <c r="E229" s="13">
        <v>7.73</v>
      </c>
      <c r="F229" s="13">
        <v>7.66</v>
      </c>
    </row>
    <row r="230" spans="1:6" ht="12.75">
      <c r="A230" s="74">
        <v>36652.022044212965</v>
      </c>
      <c r="B230" s="16">
        <v>2.4</v>
      </c>
      <c r="C230" s="13">
        <v>13.28</v>
      </c>
      <c r="D230" s="13">
        <v>41212</v>
      </c>
      <c r="E230" s="13">
        <v>7.73</v>
      </c>
      <c r="F230" s="13">
        <v>7.66</v>
      </c>
    </row>
    <row r="231" spans="1:6" ht="12.75">
      <c r="A231" s="74">
        <v>36653.02551649306</v>
      </c>
      <c r="B231" s="16">
        <v>2.4</v>
      </c>
      <c r="C231" s="13">
        <v>13.24</v>
      </c>
      <c r="D231" s="13">
        <v>41188</v>
      </c>
      <c r="E231" s="13">
        <v>7.72</v>
      </c>
      <c r="F231" s="13">
        <v>7.66</v>
      </c>
    </row>
    <row r="232" spans="1:6" ht="12.75">
      <c r="A232" s="74">
        <v>36654.02898877315</v>
      </c>
      <c r="B232" s="16">
        <v>2.4</v>
      </c>
      <c r="C232" s="13">
        <v>13.2</v>
      </c>
      <c r="D232" s="13">
        <v>41181</v>
      </c>
      <c r="E232" s="13">
        <v>7.64</v>
      </c>
      <c r="F232" s="13">
        <v>7.65</v>
      </c>
    </row>
    <row r="233" spans="1:6" ht="12.75">
      <c r="A233" s="74">
        <v>36655.03246105324</v>
      </c>
      <c r="B233" s="16">
        <v>2.4</v>
      </c>
      <c r="C233" s="13">
        <v>13.17</v>
      </c>
      <c r="D233" s="13">
        <v>41142</v>
      </c>
      <c r="E233" s="13">
        <v>7.62</v>
      </c>
      <c r="F233" s="13">
        <v>7.66</v>
      </c>
    </row>
    <row r="234" spans="1:6" ht="12.75">
      <c r="A234" s="74">
        <v>36656.03593333333</v>
      </c>
      <c r="B234" s="16">
        <v>2.4</v>
      </c>
      <c r="C234" s="13">
        <v>13.13</v>
      </c>
      <c r="D234" s="13">
        <v>41109</v>
      </c>
      <c r="E234" s="13">
        <v>7.58</v>
      </c>
      <c r="F234" s="13">
        <v>7.66</v>
      </c>
    </row>
    <row r="235" spans="1:6" ht="12.75">
      <c r="A235" s="74">
        <v>36657.03940561343</v>
      </c>
      <c r="B235" s="16">
        <v>2.4</v>
      </c>
      <c r="C235" s="13">
        <v>13.1</v>
      </c>
      <c r="D235" s="13">
        <v>41094</v>
      </c>
      <c r="E235" s="13">
        <v>7.57</v>
      </c>
      <c r="F235" s="13">
        <v>7.66</v>
      </c>
    </row>
    <row r="236" spans="1:6" ht="12.75">
      <c r="A236" s="74">
        <v>36658.042877893524</v>
      </c>
      <c r="B236" s="16">
        <v>2.4</v>
      </c>
      <c r="C236" s="13">
        <v>13.14</v>
      </c>
      <c r="D236" s="13">
        <v>41053</v>
      </c>
      <c r="E236" s="13">
        <v>7.54</v>
      </c>
      <c r="F236" s="13">
        <v>7.66</v>
      </c>
    </row>
    <row r="237" spans="1:6" ht="12.75">
      <c r="A237" s="74">
        <v>36659.046350173616</v>
      </c>
      <c r="B237" s="16">
        <v>2.4</v>
      </c>
      <c r="C237" s="13">
        <v>12.65</v>
      </c>
      <c r="D237" s="13">
        <v>40925</v>
      </c>
      <c r="E237" s="13">
        <v>7.71</v>
      </c>
      <c r="F237" s="52">
        <v>7.3</v>
      </c>
    </row>
    <row r="238" spans="1:6" ht="12.75">
      <c r="A238" s="74">
        <v>36660.04982245371</v>
      </c>
      <c r="B238" s="16">
        <v>2.4</v>
      </c>
      <c r="C238" s="13">
        <v>12.47</v>
      </c>
      <c r="D238" s="13">
        <v>40944</v>
      </c>
      <c r="E238" s="13">
        <v>7.77</v>
      </c>
      <c r="F238" s="13">
        <v>7.28</v>
      </c>
    </row>
    <row r="239" spans="1:6" ht="12.75">
      <c r="A239" s="74">
        <v>36661.0532947338</v>
      </c>
      <c r="B239" s="16">
        <v>2.4</v>
      </c>
      <c r="C239" s="13">
        <v>12.36</v>
      </c>
      <c r="D239" s="13">
        <v>40941</v>
      </c>
      <c r="E239" s="13">
        <v>7.79</v>
      </c>
      <c r="F239" s="13">
        <v>7.27</v>
      </c>
    </row>
    <row r="240" spans="1:6" ht="12.75">
      <c r="A240" s="74">
        <v>36662.05676701389</v>
      </c>
      <c r="B240" s="16">
        <v>2.4</v>
      </c>
      <c r="C240" s="13">
        <v>12.28</v>
      </c>
      <c r="D240" s="13">
        <v>40932</v>
      </c>
      <c r="E240" s="13">
        <v>7.81</v>
      </c>
      <c r="F240" s="13">
        <v>7.27</v>
      </c>
    </row>
    <row r="241" spans="1:6" ht="12.75">
      <c r="A241" s="74">
        <v>36663.06023929398</v>
      </c>
      <c r="B241" s="16">
        <v>2.4</v>
      </c>
      <c r="C241" s="13">
        <v>12.21</v>
      </c>
      <c r="D241" s="13">
        <v>40930</v>
      </c>
      <c r="E241" s="13">
        <v>7.83</v>
      </c>
      <c r="F241" s="13">
        <v>7.26</v>
      </c>
    </row>
    <row r="242" spans="1:6" ht="12.75">
      <c r="A242" s="74">
        <v>36664.063711574076</v>
      </c>
      <c r="B242" s="16">
        <v>2.4</v>
      </c>
      <c r="C242" s="13">
        <v>12.14</v>
      </c>
      <c r="D242" s="13">
        <v>40932</v>
      </c>
      <c r="E242" s="13">
        <v>7.82</v>
      </c>
      <c r="F242" s="13">
        <v>7.26</v>
      </c>
    </row>
    <row r="243" spans="1:6" ht="12.75">
      <c r="A243" s="74">
        <v>36665.06718385417</v>
      </c>
      <c r="B243" s="16">
        <v>2.4</v>
      </c>
      <c r="C243" s="13">
        <v>12.09</v>
      </c>
      <c r="D243" s="13">
        <v>40933</v>
      </c>
      <c r="E243" s="13">
        <v>7.81</v>
      </c>
      <c r="F243" s="13">
        <v>7.26</v>
      </c>
    </row>
    <row r="244" spans="1:6" ht="12.75">
      <c r="A244" s="74">
        <v>36666.07065613426</v>
      </c>
      <c r="B244" s="16">
        <v>2.4</v>
      </c>
      <c r="C244" s="13">
        <v>12.04</v>
      </c>
      <c r="D244" s="13">
        <v>40931</v>
      </c>
      <c r="E244" s="13">
        <v>7.81</v>
      </c>
      <c r="F244" s="13">
        <v>7.26</v>
      </c>
    </row>
    <row r="245" spans="1:6" ht="12.75">
      <c r="A245" s="74">
        <v>36667.07412841435</v>
      </c>
      <c r="B245" s="16">
        <v>2.4</v>
      </c>
      <c r="C245" s="13">
        <v>11.99</v>
      </c>
      <c r="D245" s="13">
        <v>40930</v>
      </c>
      <c r="E245" s="13">
        <v>7.8</v>
      </c>
      <c r="F245" s="13">
        <v>7.27</v>
      </c>
    </row>
    <row r="246" spans="1:6" ht="12.75">
      <c r="A246" s="74">
        <v>36668.07760069444</v>
      </c>
      <c r="B246" s="16">
        <v>2.4</v>
      </c>
      <c r="C246" s="13">
        <v>11.95</v>
      </c>
      <c r="D246" s="13">
        <v>40927</v>
      </c>
      <c r="E246" s="13">
        <v>7.79</v>
      </c>
      <c r="F246" s="13">
        <v>7.28</v>
      </c>
    </row>
    <row r="247" spans="1:6" ht="12.75">
      <c r="A247" s="74">
        <v>36669.08107297454</v>
      </c>
      <c r="B247" s="16">
        <v>2.4</v>
      </c>
      <c r="C247" s="13">
        <v>11.92</v>
      </c>
      <c r="D247" s="13">
        <v>40925</v>
      </c>
      <c r="E247" s="13">
        <v>7.79</v>
      </c>
      <c r="F247" s="13">
        <v>7.28</v>
      </c>
    </row>
    <row r="248" spans="1:6" ht="12.75">
      <c r="A248" s="74">
        <v>36670.084545254635</v>
      </c>
      <c r="B248" s="16">
        <v>2.4</v>
      </c>
      <c r="C248" s="13">
        <v>11.88</v>
      </c>
      <c r="D248" s="13">
        <v>40922</v>
      </c>
      <c r="E248" s="13">
        <v>7.79</v>
      </c>
      <c r="F248" s="13">
        <v>7.28</v>
      </c>
    </row>
    <row r="249" spans="1:6" ht="12.75">
      <c r="A249" s="74">
        <v>36671.08801753473</v>
      </c>
      <c r="B249" s="16">
        <v>2.4</v>
      </c>
      <c r="C249" s="13">
        <v>11.85</v>
      </c>
      <c r="D249" s="13">
        <v>40918</v>
      </c>
      <c r="E249" s="13">
        <v>7.79</v>
      </c>
      <c r="F249" s="13">
        <v>7.28</v>
      </c>
    </row>
    <row r="250" spans="1:6" ht="12.75">
      <c r="A250" s="74">
        <v>36672.09148981482</v>
      </c>
      <c r="B250" s="16">
        <v>2.4</v>
      </c>
      <c r="C250" s="13">
        <v>11.82</v>
      </c>
      <c r="D250" s="13">
        <v>40916</v>
      </c>
      <c r="E250" s="13">
        <v>7.79</v>
      </c>
      <c r="F250" s="13">
        <v>7.29</v>
      </c>
    </row>
    <row r="251" spans="1:6" ht="12.75">
      <c r="A251" s="74">
        <v>36673.09496209491</v>
      </c>
      <c r="B251" s="16">
        <v>2.4</v>
      </c>
      <c r="C251" s="13">
        <v>11.79</v>
      </c>
      <c r="D251" s="13">
        <v>40911</v>
      </c>
      <c r="E251" s="13">
        <v>7.79</v>
      </c>
      <c r="F251" s="52">
        <v>7.3</v>
      </c>
    </row>
    <row r="252" spans="1:6" ht="12.75">
      <c r="A252" s="74">
        <v>36674.098434375</v>
      </c>
      <c r="B252" s="16">
        <v>2.4</v>
      </c>
      <c r="C252" s="13">
        <v>11.75</v>
      </c>
      <c r="D252" s="13">
        <v>40911</v>
      </c>
      <c r="E252" s="13">
        <v>7.79</v>
      </c>
      <c r="F252" s="13">
        <v>7.29</v>
      </c>
    </row>
    <row r="253" spans="1:6" ht="12.75">
      <c r="A253" s="74">
        <v>36675.101906655094</v>
      </c>
      <c r="B253" s="16">
        <v>2.4</v>
      </c>
      <c r="C253" s="13">
        <v>11.72</v>
      </c>
      <c r="D253" s="13">
        <v>40907</v>
      </c>
      <c r="E253" s="13">
        <v>7.79</v>
      </c>
      <c r="F253" s="52">
        <v>7.3</v>
      </c>
    </row>
    <row r="254" spans="1:6" ht="12.75">
      <c r="A254" s="74">
        <v>36676.105378935186</v>
      </c>
      <c r="B254" s="16">
        <v>2.4</v>
      </c>
      <c r="C254" s="13">
        <v>11.69</v>
      </c>
      <c r="D254" s="13">
        <v>40903</v>
      </c>
      <c r="E254" s="13">
        <v>7.79</v>
      </c>
      <c r="F254" s="52">
        <v>7.3</v>
      </c>
    </row>
    <row r="255" spans="1:6" ht="12.75">
      <c r="A255" s="74">
        <v>36677.10885121528</v>
      </c>
      <c r="B255" s="16">
        <v>2.4</v>
      </c>
      <c r="C255" s="13">
        <v>11.66</v>
      </c>
      <c r="D255" s="13">
        <v>40902</v>
      </c>
      <c r="E255" s="13">
        <v>7.8</v>
      </c>
      <c r="F255" s="52">
        <v>7.3</v>
      </c>
    </row>
    <row r="256" spans="1:6" ht="12.75">
      <c r="A256" s="74">
        <v>36678.11232349537</v>
      </c>
      <c r="B256" s="16">
        <v>2.4</v>
      </c>
      <c r="C256" s="13">
        <v>11.63</v>
      </c>
      <c r="D256" s="13">
        <v>40899</v>
      </c>
      <c r="E256" s="13">
        <v>7.8</v>
      </c>
      <c r="F256" s="52">
        <v>7.3</v>
      </c>
    </row>
    <row r="257" spans="1:6" ht="12.75">
      <c r="A257" s="74">
        <v>36679.11579577546</v>
      </c>
      <c r="B257" s="16">
        <v>2.4</v>
      </c>
      <c r="C257" s="13">
        <v>11.6</v>
      </c>
      <c r="D257" s="13">
        <v>40897</v>
      </c>
      <c r="E257" s="13">
        <v>7.8</v>
      </c>
      <c r="F257" s="52">
        <v>7.3</v>
      </c>
    </row>
    <row r="258" spans="1:6" ht="12.75">
      <c r="A258" s="74">
        <v>36680.11926805556</v>
      </c>
      <c r="B258" s="16">
        <v>2.4</v>
      </c>
      <c r="C258" s="13">
        <v>11.57</v>
      </c>
      <c r="D258" s="13">
        <v>40893</v>
      </c>
      <c r="E258" s="13">
        <v>7.81</v>
      </c>
      <c r="F258" s="13">
        <v>7.31</v>
      </c>
    </row>
    <row r="259" spans="1:6" ht="12.75">
      <c r="A259" s="74">
        <v>36681.12274033565</v>
      </c>
      <c r="B259" s="16">
        <v>2.4</v>
      </c>
      <c r="C259" s="13">
        <v>11.54</v>
      </c>
      <c r="D259" s="13">
        <v>40894</v>
      </c>
      <c r="E259" s="13">
        <v>7.82</v>
      </c>
      <c r="F259" s="13">
        <v>7.32</v>
      </c>
    </row>
    <row r="260" spans="1:6" ht="12.75">
      <c r="A260" s="74">
        <v>36682.126212615745</v>
      </c>
      <c r="B260" s="16">
        <v>2.4</v>
      </c>
      <c r="C260" s="13">
        <v>11.51</v>
      </c>
      <c r="D260" s="13">
        <v>40894</v>
      </c>
      <c r="E260" s="13">
        <v>7.83</v>
      </c>
      <c r="F260" s="13">
        <v>7.32</v>
      </c>
    </row>
    <row r="261" spans="1:6" ht="12.75">
      <c r="A261" s="74">
        <v>36683.12968489584</v>
      </c>
      <c r="B261" s="16">
        <v>2.4</v>
      </c>
      <c r="C261" s="13">
        <v>11.47</v>
      </c>
      <c r="D261" s="13">
        <v>40894</v>
      </c>
      <c r="E261" s="13">
        <v>7.83</v>
      </c>
      <c r="F261" s="13">
        <v>7.32</v>
      </c>
    </row>
    <row r="262" spans="1:6" ht="12.75">
      <c r="A262" s="74">
        <v>36684.13315717593</v>
      </c>
      <c r="B262" s="16">
        <v>2.4</v>
      </c>
      <c r="C262" s="13">
        <v>11.44</v>
      </c>
      <c r="D262" s="13">
        <v>40892</v>
      </c>
      <c r="E262" s="13">
        <v>7.84</v>
      </c>
      <c r="F262" s="13">
        <v>7.32</v>
      </c>
    </row>
    <row r="263" spans="1:6" ht="12.75">
      <c r="A263" s="74">
        <v>36685.13662945602</v>
      </c>
      <c r="B263" s="16">
        <v>2.4</v>
      </c>
      <c r="C263" s="13">
        <v>11.41</v>
      </c>
      <c r="D263" s="13">
        <v>40890</v>
      </c>
      <c r="E263" s="13">
        <v>7.84</v>
      </c>
      <c r="F263" s="13">
        <v>7.32</v>
      </c>
    </row>
    <row r="264" spans="1:6" ht="12.75">
      <c r="A264" s="74">
        <v>36686.14010173611</v>
      </c>
      <c r="B264" s="16">
        <v>2.4</v>
      </c>
      <c r="C264" s="13">
        <v>11.38</v>
      </c>
      <c r="D264" s="13">
        <v>40891</v>
      </c>
      <c r="E264" s="13">
        <v>7.84</v>
      </c>
      <c r="F264" s="13">
        <v>7.33</v>
      </c>
    </row>
    <row r="265" spans="1:6" ht="12.75">
      <c r="A265" s="74">
        <v>36687.143574016205</v>
      </c>
      <c r="B265" s="16">
        <v>2.4</v>
      </c>
      <c r="C265" s="13">
        <v>11.35</v>
      </c>
      <c r="D265" s="13">
        <v>40890</v>
      </c>
      <c r="E265" s="13">
        <v>7.85</v>
      </c>
      <c r="F265" s="13">
        <v>7.33</v>
      </c>
    </row>
    <row r="266" spans="1:6" ht="12.75">
      <c r="A266" s="74">
        <v>36688.1470462963</v>
      </c>
      <c r="B266" s="16">
        <v>2.4</v>
      </c>
      <c r="C266" s="13">
        <v>11.32</v>
      </c>
      <c r="D266" s="13">
        <v>40892</v>
      </c>
      <c r="E266" s="13">
        <v>7.85</v>
      </c>
      <c r="F266" s="13">
        <v>7.33</v>
      </c>
    </row>
    <row r="267" spans="1:6" ht="12.75">
      <c r="A267" s="74">
        <v>36689.15051857639</v>
      </c>
      <c r="B267" s="16">
        <v>2.4</v>
      </c>
      <c r="C267" s="13">
        <v>11.29</v>
      </c>
      <c r="D267" s="13">
        <v>40893</v>
      </c>
      <c r="E267" s="13">
        <v>7.86</v>
      </c>
      <c r="F267" s="13">
        <v>7.34</v>
      </c>
    </row>
    <row r="268" spans="1:6" ht="12.75">
      <c r="A268" s="74">
        <v>36690.15399085648</v>
      </c>
      <c r="B268" s="16">
        <v>2.4</v>
      </c>
      <c r="C268" s="13">
        <v>11.27</v>
      </c>
      <c r="D268" s="13">
        <v>40895</v>
      </c>
      <c r="E268" s="13">
        <v>7.87</v>
      </c>
      <c r="F268" s="13">
        <v>7.34</v>
      </c>
    </row>
    <row r="269" spans="1:6" ht="12.75">
      <c r="A269" s="74">
        <v>36691.15746313657</v>
      </c>
      <c r="B269" s="16">
        <v>2.4</v>
      </c>
      <c r="C269" s="13">
        <v>11.24</v>
      </c>
      <c r="D269" s="13">
        <v>40895</v>
      </c>
      <c r="E269" s="13">
        <v>7.89</v>
      </c>
      <c r="F269" s="13">
        <v>7.34</v>
      </c>
    </row>
    <row r="270" spans="1:6" ht="12.75">
      <c r="A270" s="74">
        <v>36692.16093541667</v>
      </c>
      <c r="B270" s="16">
        <v>2.4</v>
      </c>
      <c r="C270" s="13">
        <v>11.21</v>
      </c>
      <c r="D270" s="13">
        <v>40895</v>
      </c>
      <c r="E270" s="52">
        <v>7.9</v>
      </c>
      <c r="F270" s="13">
        <v>7.34</v>
      </c>
    </row>
    <row r="271" spans="1:6" ht="12.75">
      <c r="A271" s="74">
        <v>36693.164407696764</v>
      </c>
      <c r="B271" s="16">
        <v>2.4</v>
      </c>
      <c r="C271" s="13">
        <v>11.19</v>
      </c>
      <c r="D271" s="13">
        <v>40893</v>
      </c>
      <c r="E271" s="52">
        <v>7.9</v>
      </c>
      <c r="F271" s="13">
        <v>7.34</v>
      </c>
    </row>
    <row r="272" spans="1:6" ht="12.75">
      <c r="A272" s="74">
        <v>36694.167879976856</v>
      </c>
      <c r="B272" s="16">
        <v>2.4</v>
      </c>
      <c r="C272" s="13">
        <v>11.16</v>
      </c>
      <c r="D272" s="13">
        <v>40895</v>
      </c>
      <c r="E272" s="13">
        <v>7.9</v>
      </c>
      <c r="F272" s="13">
        <v>7.33</v>
      </c>
    </row>
    <row r="273" spans="1:6" ht="12.75">
      <c r="A273" s="74">
        <v>36695.17135225695</v>
      </c>
      <c r="B273" s="16">
        <v>2.4</v>
      </c>
      <c r="C273" s="13">
        <v>11.13</v>
      </c>
      <c r="D273" s="13">
        <v>40896</v>
      </c>
      <c r="E273" s="13">
        <v>7.91</v>
      </c>
      <c r="F273" s="13">
        <v>7.33</v>
      </c>
    </row>
    <row r="274" spans="1:6" ht="12.75">
      <c r="A274" s="74">
        <v>36696.17482453704</v>
      </c>
      <c r="B274" s="16">
        <v>2.4</v>
      </c>
      <c r="C274" s="13">
        <v>11.11</v>
      </c>
      <c r="D274" s="13">
        <v>40894</v>
      </c>
      <c r="E274" s="13">
        <v>7.93</v>
      </c>
      <c r="F274" s="13">
        <v>7.34</v>
      </c>
    </row>
    <row r="275" spans="1:6" ht="12.75">
      <c r="A275" s="74">
        <v>36697.17829681713</v>
      </c>
      <c r="B275" s="16">
        <v>2.4</v>
      </c>
      <c r="C275" s="13">
        <v>11.08</v>
      </c>
      <c r="D275" s="13">
        <v>40895</v>
      </c>
      <c r="E275" s="13">
        <v>7.94</v>
      </c>
      <c r="F275" s="13">
        <v>7.34</v>
      </c>
    </row>
    <row r="276" spans="1:6" ht="12.75">
      <c r="A276" s="74">
        <v>36698.181769097224</v>
      </c>
      <c r="B276" s="16">
        <v>2.4</v>
      </c>
      <c r="C276" s="13">
        <v>11.06</v>
      </c>
      <c r="D276" s="13">
        <v>40898</v>
      </c>
      <c r="E276" s="13">
        <v>7.96</v>
      </c>
      <c r="F276" s="13">
        <v>7.34</v>
      </c>
    </row>
    <row r="277" spans="1:6" ht="12.75">
      <c r="A277" s="74">
        <v>36699.185241377316</v>
      </c>
      <c r="B277" s="16">
        <v>2.4</v>
      </c>
      <c r="C277" s="13">
        <v>11.04</v>
      </c>
      <c r="D277" s="13">
        <v>40898</v>
      </c>
      <c r="E277" s="13">
        <v>7.97</v>
      </c>
      <c r="F277" s="13">
        <v>7.36</v>
      </c>
    </row>
    <row r="278" spans="1:6" ht="12.75">
      <c r="A278" s="74">
        <v>36700.18871365741</v>
      </c>
      <c r="B278" s="16">
        <v>2.4</v>
      </c>
      <c r="C278" s="13">
        <v>11.01</v>
      </c>
      <c r="D278" s="13">
        <v>40899</v>
      </c>
      <c r="E278" s="13">
        <v>7.96</v>
      </c>
      <c r="F278" s="13">
        <v>7.35</v>
      </c>
    </row>
    <row r="279" spans="1:6" ht="12.75">
      <c r="A279" s="74">
        <v>36701.1921859375</v>
      </c>
      <c r="B279" s="16">
        <v>2.4</v>
      </c>
      <c r="C279" s="13">
        <v>10.99</v>
      </c>
      <c r="D279" s="13">
        <v>40899</v>
      </c>
      <c r="E279" s="13">
        <v>7.96</v>
      </c>
      <c r="F279" s="13">
        <v>7.35</v>
      </c>
    </row>
    <row r="280" spans="1:6" ht="12.75">
      <c r="A280" s="74">
        <v>36702.19565821759</v>
      </c>
      <c r="B280" s="16">
        <v>2.4</v>
      </c>
      <c r="C280" s="13">
        <v>10.96</v>
      </c>
      <c r="D280" s="13">
        <v>40898</v>
      </c>
      <c r="E280" s="13">
        <v>7.95</v>
      </c>
      <c r="F280" s="13">
        <v>7.36</v>
      </c>
    </row>
    <row r="281" spans="1:6" ht="12.75">
      <c r="A281" s="74">
        <v>36703.19913049769</v>
      </c>
      <c r="B281" s="16">
        <v>2.4</v>
      </c>
      <c r="C281" s="13">
        <v>10.94</v>
      </c>
      <c r="D281" s="13">
        <v>40898</v>
      </c>
      <c r="E281" s="13">
        <v>7.95</v>
      </c>
      <c r="F281" s="13">
        <v>7.36</v>
      </c>
    </row>
    <row r="282" spans="1:6" ht="12.75">
      <c r="A282" s="74">
        <v>36704.20260277778</v>
      </c>
      <c r="B282" s="16">
        <v>2.4</v>
      </c>
      <c r="C282" s="13">
        <v>10.92</v>
      </c>
      <c r="D282" s="13">
        <v>40898</v>
      </c>
      <c r="E282" s="13">
        <v>7.95</v>
      </c>
      <c r="F282" s="13">
        <v>7.36</v>
      </c>
    </row>
    <row r="283" spans="1:6" ht="12.75">
      <c r="A283" s="74">
        <v>36705.206075057875</v>
      </c>
      <c r="B283" s="16">
        <v>2.4</v>
      </c>
      <c r="C283" s="13">
        <v>10.89</v>
      </c>
      <c r="D283" s="13">
        <v>40897</v>
      </c>
      <c r="E283" s="13">
        <v>7.94</v>
      </c>
      <c r="F283" s="13">
        <v>7.36</v>
      </c>
    </row>
    <row r="284" spans="1:6" ht="12.75">
      <c r="A284" s="74">
        <v>36706.20954733797</v>
      </c>
      <c r="B284" s="16">
        <v>2.4</v>
      </c>
      <c r="C284" s="13">
        <v>10.87</v>
      </c>
      <c r="D284" s="13">
        <v>40896</v>
      </c>
      <c r="E284" s="13">
        <v>7.94</v>
      </c>
      <c r="F284" s="13">
        <v>7.36</v>
      </c>
    </row>
    <row r="285" spans="1:6" ht="12.75">
      <c r="A285" s="74">
        <v>36707.21301961806</v>
      </c>
      <c r="B285" s="16">
        <v>2.4</v>
      </c>
      <c r="C285" s="13">
        <v>10.85</v>
      </c>
      <c r="D285" s="13">
        <v>40898</v>
      </c>
      <c r="E285" s="13">
        <v>7.94</v>
      </c>
      <c r="F285" s="13">
        <v>7.36</v>
      </c>
    </row>
    <row r="286" spans="1:6" ht="12.75">
      <c r="A286" s="74">
        <v>36708.21649189815</v>
      </c>
      <c r="B286" s="16">
        <v>2.4</v>
      </c>
      <c r="C286" s="13">
        <v>10.31</v>
      </c>
      <c r="D286" s="13">
        <v>41188</v>
      </c>
      <c r="E286" s="13">
        <v>8.14</v>
      </c>
      <c r="F286" s="13">
        <v>7.69</v>
      </c>
    </row>
    <row r="287" spans="1:6" ht="12.75">
      <c r="A287" s="74">
        <v>36709.21996417824</v>
      </c>
      <c r="B287" s="16">
        <v>2.4</v>
      </c>
      <c r="C287" s="13">
        <v>10.28</v>
      </c>
      <c r="D287" s="13">
        <v>41189</v>
      </c>
      <c r="E287" s="13">
        <v>8.07</v>
      </c>
      <c r="F287" s="13">
        <v>7.74</v>
      </c>
    </row>
    <row r="288" spans="1:6" ht="12.75">
      <c r="A288" s="74">
        <v>36710.223436458335</v>
      </c>
      <c r="B288" s="16">
        <v>2.4</v>
      </c>
      <c r="C288" s="13">
        <v>12.08</v>
      </c>
      <c r="D288" s="13">
        <v>41506</v>
      </c>
      <c r="E288" s="13">
        <v>8.33</v>
      </c>
      <c r="F288" s="13">
        <v>7.86</v>
      </c>
    </row>
    <row r="289" spans="1:6" ht="12.75">
      <c r="A289" s="74">
        <v>36711.22690873843</v>
      </c>
      <c r="B289" s="16">
        <v>2.4</v>
      </c>
      <c r="C289" s="13">
        <v>12.83</v>
      </c>
      <c r="D289" s="13">
        <v>41509</v>
      </c>
      <c r="E289" s="13">
        <v>8.26</v>
      </c>
      <c r="F289" s="13">
        <v>7.86</v>
      </c>
    </row>
    <row r="290" spans="1:6" ht="12.75">
      <c r="A290" s="74">
        <v>36712.23038101852</v>
      </c>
      <c r="B290" s="16">
        <v>2.4</v>
      </c>
      <c r="C290" s="13">
        <v>13.11</v>
      </c>
      <c r="D290" s="13">
        <v>41493</v>
      </c>
      <c r="E290" s="13">
        <v>8.24</v>
      </c>
      <c r="F290" s="13">
        <v>7.87</v>
      </c>
    </row>
    <row r="291" spans="1:6" ht="12.75">
      <c r="A291" s="74">
        <v>36713.23385329861</v>
      </c>
      <c r="B291" s="16">
        <v>2.4</v>
      </c>
      <c r="C291" s="13">
        <v>13.13</v>
      </c>
      <c r="D291" s="13">
        <v>41462</v>
      </c>
      <c r="E291" s="13">
        <v>8.13</v>
      </c>
      <c r="F291" s="13">
        <v>7.89</v>
      </c>
    </row>
    <row r="292" spans="1:6" ht="12.75">
      <c r="A292" s="74">
        <v>36714.23732557871</v>
      </c>
      <c r="B292" s="16">
        <v>2.4</v>
      </c>
      <c r="C292" s="13">
        <v>13.07</v>
      </c>
      <c r="D292" s="13">
        <v>41441</v>
      </c>
      <c r="E292" s="13">
        <v>8.21</v>
      </c>
      <c r="F292" s="52">
        <v>7.9</v>
      </c>
    </row>
    <row r="293" spans="1:6" ht="12.75">
      <c r="A293" s="74">
        <v>36715.2407978588</v>
      </c>
      <c r="B293" s="16">
        <v>2.4</v>
      </c>
      <c r="C293" s="13">
        <v>13.18</v>
      </c>
      <c r="D293" s="13">
        <v>41452</v>
      </c>
      <c r="E293" s="13">
        <v>8.15</v>
      </c>
      <c r="F293" s="52">
        <v>7.9</v>
      </c>
    </row>
    <row r="294" spans="1:6" ht="12.75">
      <c r="A294" s="74">
        <v>36716.24427013889</v>
      </c>
      <c r="B294" s="16">
        <v>2.4</v>
      </c>
      <c r="C294" s="13">
        <v>13.18</v>
      </c>
      <c r="D294" s="13">
        <v>41446</v>
      </c>
      <c r="E294" s="13">
        <v>8.15</v>
      </c>
      <c r="F294" s="52">
        <v>7.9</v>
      </c>
    </row>
    <row r="295" spans="1:6" ht="12.75">
      <c r="A295" s="74">
        <v>36717.247742418986</v>
      </c>
      <c r="B295" s="16">
        <v>2.4</v>
      </c>
      <c r="C295" s="13">
        <v>13.18</v>
      </c>
      <c r="D295" s="13">
        <v>41440</v>
      </c>
      <c r="E295" s="13">
        <v>8.21</v>
      </c>
      <c r="F295" s="52">
        <v>7.9</v>
      </c>
    </row>
    <row r="296" spans="1:6" ht="12.75">
      <c r="A296" s="74">
        <v>36718.25121469908</v>
      </c>
      <c r="B296" s="16">
        <v>2.4</v>
      </c>
      <c r="C296" s="13">
        <v>13.15</v>
      </c>
      <c r="D296" s="13">
        <v>41434</v>
      </c>
      <c r="E296" s="13">
        <v>8.27</v>
      </c>
      <c r="F296" s="52">
        <v>7.9</v>
      </c>
    </row>
    <row r="297" spans="1:6" ht="12.75">
      <c r="A297" s="74">
        <v>36719.25468697917</v>
      </c>
      <c r="B297" s="16">
        <v>2.4</v>
      </c>
      <c r="C297" s="13">
        <v>13.12</v>
      </c>
      <c r="D297" s="13">
        <v>41466</v>
      </c>
      <c r="E297" s="13">
        <v>8.27</v>
      </c>
      <c r="F297" s="13">
        <v>7.89</v>
      </c>
    </row>
    <row r="298" spans="1:6" ht="12.75">
      <c r="A298" s="74">
        <v>36720.25815925926</v>
      </c>
      <c r="B298" s="16">
        <v>2.4</v>
      </c>
      <c r="C298" s="13">
        <v>13.13</v>
      </c>
      <c r="D298" s="13">
        <v>41750</v>
      </c>
      <c r="E298" s="13">
        <v>8.21</v>
      </c>
      <c r="F298" s="13">
        <v>7.84</v>
      </c>
    </row>
    <row r="299" spans="1:6" ht="12.75">
      <c r="A299" s="74">
        <v>36721.26163153935</v>
      </c>
      <c r="B299" s="16">
        <v>2.4</v>
      </c>
      <c r="C299" s="13">
        <v>13.13</v>
      </c>
      <c r="D299" s="13">
        <v>42110</v>
      </c>
      <c r="E299" s="13">
        <v>8.02</v>
      </c>
      <c r="F299" s="13">
        <v>7.78</v>
      </c>
    </row>
    <row r="300" spans="1:6" ht="12.75">
      <c r="A300" s="74">
        <v>36722.265103819445</v>
      </c>
      <c r="B300" s="16">
        <v>2.4</v>
      </c>
      <c r="C300" s="13">
        <v>13.08</v>
      </c>
      <c r="D300" s="13">
        <v>42279</v>
      </c>
      <c r="E300" s="13">
        <v>7.82</v>
      </c>
      <c r="F300" s="13">
        <v>7.74</v>
      </c>
    </row>
    <row r="301" spans="1:6" ht="12.75">
      <c r="A301" s="74">
        <v>36723.26857609954</v>
      </c>
      <c r="B301" s="16">
        <v>2.4</v>
      </c>
      <c r="C301" s="13">
        <v>13.09</v>
      </c>
      <c r="D301" s="13">
        <v>42349</v>
      </c>
      <c r="E301" s="13">
        <v>7.77</v>
      </c>
      <c r="F301" s="13">
        <v>7.72</v>
      </c>
    </row>
    <row r="302" spans="1:6" ht="12.75">
      <c r="A302" s="74">
        <v>36724.27204837963</v>
      </c>
      <c r="B302" s="16">
        <v>2.4</v>
      </c>
      <c r="C302" s="13">
        <v>13.01</v>
      </c>
      <c r="D302" s="13">
        <v>42386</v>
      </c>
      <c r="E302" s="13">
        <v>7.78</v>
      </c>
      <c r="F302" s="13">
        <v>7.72</v>
      </c>
    </row>
    <row r="303" spans="1:6" ht="12.75">
      <c r="A303" s="74">
        <v>36725.27552065972</v>
      </c>
      <c r="B303" s="16">
        <v>2.4</v>
      </c>
      <c r="C303" s="13">
        <v>13.03</v>
      </c>
      <c r="D303" s="13">
        <v>42434</v>
      </c>
      <c r="E303" s="13">
        <v>7.91</v>
      </c>
      <c r="F303" s="13">
        <v>7.71</v>
      </c>
    </row>
    <row r="304" spans="1:6" ht="12.75">
      <c r="A304" s="74">
        <v>36726.27899293982</v>
      </c>
      <c r="B304" s="16">
        <v>2.4</v>
      </c>
      <c r="C304" s="13">
        <v>13.13</v>
      </c>
      <c r="D304" s="13">
        <v>42489</v>
      </c>
      <c r="E304" s="13">
        <v>7.89</v>
      </c>
      <c r="F304" s="52">
        <v>7.7</v>
      </c>
    </row>
    <row r="305" spans="1:6" ht="12.75">
      <c r="A305" s="74">
        <v>36727.28246521991</v>
      </c>
      <c r="B305" s="16">
        <v>2.4</v>
      </c>
      <c r="C305" s="13">
        <v>13.17</v>
      </c>
      <c r="D305" s="13">
        <v>42489</v>
      </c>
      <c r="E305" s="13">
        <v>7.88</v>
      </c>
      <c r="F305" s="52">
        <v>7.7</v>
      </c>
    </row>
    <row r="306" spans="1:6" ht="12.75">
      <c r="A306" s="74">
        <v>36728.285937500004</v>
      </c>
      <c r="B306" s="16">
        <v>2.4</v>
      </c>
      <c r="C306" s="13">
        <v>13.25</v>
      </c>
      <c r="D306" s="13">
        <v>42361</v>
      </c>
      <c r="E306" s="13">
        <v>7.92</v>
      </c>
      <c r="F306" s="13">
        <v>7.71</v>
      </c>
    </row>
    <row r="307" spans="1:6" ht="12.75">
      <c r="A307" s="74">
        <v>36729.289409780096</v>
      </c>
      <c r="B307" s="16">
        <v>2.4</v>
      </c>
      <c r="C307" s="13">
        <v>13.4</v>
      </c>
      <c r="D307" s="13">
        <v>41823</v>
      </c>
      <c r="E307" s="13">
        <v>8.16</v>
      </c>
      <c r="F307" s="13">
        <v>7.77</v>
      </c>
    </row>
    <row r="308" spans="1:6" ht="12.75">
      <c r="A308" s="74">
        <v>36730.29288206019</v>
      </c>
      <c r="B308" s="16">
        <v>2.4</v>
      </c>
      <c r="C308" s="13">
        <v>13.5</v>
      </c>
      <c r="D308" s="13">
        <v>41465</v>
      </c>
      <c r="E308" s="13">
        <v>8.15</v>
      </c>
      <c r="F308" s="13">
        <v>7.83</v>
      </c>
    </row>
    <row r="309" spans="1:6" ht="12.75">
      <c r="A309" s="74">
        <v>36731.29635434028</v>
      </c>
      <c r="B309" s="16">
        <v>2.4</v>
      </c>
      <c r="C309" s="13">
        <v>13.57</v>
      </c>
      <c r="D309" s="13">
        <v>41428</v>
      </c>
      <c r="E309" s="13">
        <v>8.04</v>
      </c>
      <c r="F309" s="13">
        <v>7.83</v>
      </c>
    </row>
    <row r="310" spans="1:6" ht="12.75">
      <c r="A310" s="74">
        <v>36732.29982662037</v>
      </c>
      <c r="B310" s="16">
        <v>2.4</v>
      </c>
      <c r="C310" s="13">
        <v>13.54</v>
      </c>
      <c r="D310" s="13">
        <v>41430</v>
      </c>
      <c r="E310" s="13">
        <v>8.06</v>
      </c>
      <c r="F310" s="13">
        <v>7.85</v>
      </c>
    </row>
    <row r="311" spans="1:6" ht="12.75">
      <c r="A311" s="74">
        <v>36733.303298900464</v>
      </c>
      <c r="B311" s="16">
        <v>2.4</v>
      </c>
      <c r="C311" s="13">
        <v>13.52</v>
      </c>
      <c r="D311" s="13">
        <v>41398</v>
      </c>
      <c r="E311" s="13">
        <v>8.02</v>
      </c>
      <c r="F311" s="13">
        <v>7.85</v>
      </c>
    </row>
    <row r="312" spans="1:6" ht="12.75">
      <c r="A312" s="74">
        <v>36734.306771180556</v>
      </c>
      <c r="B312" s="16">
        <v>2.4</v>
      </c>
      <c r="C312" s="13">
        <v>13.52</v>
      </c>
      <c r="D312" s="13">
        <v>41399</v>
      </c>
      <c r="E312" s="13">
        <v>7.98</v>
      </c>
      <c r="F312" s="13">
        <v>7.84</v>
      </c>
    </row>
    <row r="313" spans="1:6" ht="12.75">
      <c r="A313" s="74">
        <v>36735.31024346065</v>
      </c>
      <c r="B313" s="16">
        <v>2.4</v>
      </c>
      <c r="C313" s="13">
        <v>13.52</v>
      </c>
      <c r="D313" s="13">
        <v>41402</v>
      </c>
      <c r="E313" s="13">
        <v>7.94</v>
      </c>
      <c r="F313" s="13">
        <v>7.84</v>
      </c>
    </row>
    <row r="314" spans="1:6" ht="12.75">
      <c r="A314" s="74">
        <v>36736.31371574074</v>
      </c>
      <c r="B314" s="16">
        <v>2.4</v>
      </c>
      <c r="C314" s="13">
        <v>13.56</v>
      </c>
      <c r="D314" s="13">
        <v>41406</v>
      </c>
      <c r="E314" s="13">
        <v>7.97</v>
      </c>
      <c r="F314" s="13">
        <v>7.83</v>
      </c>
    </row>
    <row r="315" spans="1:6" ht="12.75">
      <c r="A315" s="74">
        <v>36737.31718802084</v>
      </c>
      <c r="B315" s="16">
        <v>2.4</v>
      </c>
      <c r="C315" s="13">
        <v>13.57</v>
      </c>
      <c r="D315" s="13">
        <v>41396</v>
      </c>
      <c r="E315" s="13">
        <v>8.09</v>
      </c>
      <c r="F315" s="13">
        <v>7.82</v>
      </c>
    </row>
    <row r="316" spans="1:6" ht="12.75">
      <c r="A316" s="74">
        <v>36738.32066030093</v>
      </c>
      <c r="B316" s="16">
        <v>2.4</v>
      </c>
      <c r="C316" s="13">
        <v>13.58</v>
      </c>
      <c r="D316" s="13">
        <v>41394</v>
      </c>
      <c r="E316" s="13">
        <v>8.06</v>
      </c>
      <c r="F316" s="13">
        <v>7.79</v>
      </c>
    </row>
    <row r="317" spans="1:6" ht="12.75">
      <c r="A317" s="74">
        <v>36739.32413258102</v>
      </c>
      <c r="B317" s="16">
        <v>2.4</v>
      </c>
      <c r="C317" s="13">
        <v>13.61</v>
      </c>
      <c r="D317" s="13">
        <v>41385</v>
      </c>
      <c r="E317" s="52">
        <v>8</v>
      </c>
      <c r="F317" s="13">
        <v>7.77</v>
      </c>
    </row>
    <row r="318" spans="1:6" ht="12.75">
      <c r="A318" s="74">
        <v>36740.327604861115</v>
      </c>
      <c r="B318" s="16">
        <v>2.4</v>
      </c>
      <c r="C318" s="13">
        <v>13.65</v>
      </c>
      <c r="D318" s="13">
        <v>41369</v>
      </c>
      <c r="E318" s="13">
        <v>7.94</v>
      </c>
      <c r="F318" s="13">
        <v>7.76</v>
      </c>
    </row>
    <row r="319" spans="1:6" ht="12.75">
      <c r="A319" s="74">
        <v>36741.33107714121</v>
      </c>
      <c r="B319" s="16">
        <v>2.4</v>
      </c>
      <c r="C319" s="13">
        <v>13.68</v>
      </c>
      <c r="D319" s="13">
        <v>41349</v>
      </c>
      <c r="E319" s="13">
        <v>7.89</v>
      </c>
      <c r="F319" s="13">
        <v>7.75</v>
      </c>
    </row>
    <row r="320" spans="1:6" ht="12.75">
      <c r="A320" s="74">
        <v>36742.3345494213</v>
      </c>
      <c r="B320" s="16">
        <v>2.4</v>
      </c>
      <c r="C320" s="13">
        <v>13.68</v>
      </c>
      <c r="D320" s="13">
        <v>41340</v>
      </c>
      <c r="E320" s="13">
        <v>7.86</v>
      </c>
      <c r="F320" s="13">
        <v>7.73</v>
      </c>
    </row>
    <row r="321" spans="1:6" ht="12.75">
      <c r="A321" s="74">
        <v>36743.33802170139</v>
      </c>
      <c r="B321" s="16">
        <v>2.4</v>
      </c>
      <c r="C321" s="13">
        <v>13.68</v>
      </c>
      <c r="D321" s="13">
        <v>41325</v>
      </c>
      <c r="E321" s="13">
        <v>7.83</v>
      </c>
      <c r="F321" s="13">
        <v>7.72</v>
      </c>
    </row>
    <row r="322" spans="1:6" ht="12.75">
      <c r="A322" s="74">
        <v>36744.34149398148</v>
      </c>
      <c r="B322" s="16">
        <v>2.4</v>
      </c>
      <c r="C322" s="13">
        <v>13.65</v>
      </c>
      <c r="D322" s="13">
        <v>41327</v>
      </c>
      <c r="E322" s="13">
        <v>7.82</v>
      </c>
      <c r="F322" s="13">
        <v>7.72</v>
      </c>
    </row>
    <row r="323" spans="1:6" ht="12.75">
      <c r="A323" s="74">
        <v>36745.344966261575</v>
      </c>
      <c r="B323" s="16">
        <v>2.4</v>
      </c>
      <c r="C323" s="13">
        <v>13.64</v>
      </c>
      <c r="D323" s="13">
        <v>41316</v>
      </c>
      <c r="E323" s="52">
        <v>7.8</v>
      </c>
      <c r="F323" s="13">
        <v>7.71</v>
      </c>
    </row>
    <row r="324" spans="1:6" ht="12.75">
      <c r="A324" s="74">
        <v>36746.34843854167</v>
      </c>
      <c r="B324" s="16">
        <v>2.4</v>
      </c>
      <c r="C324" s="13">
        <v>13.62</v>
      </c>
      <c r="D324" s="13">
        <v>41295</v>
      </c>
      <c r="E324" s="13">
        <v>7.78</v>
      </c>
      <c r="F324" s="52">
        <v>7.7</v>
      </c>
    </row>
    <row r="325" spans="1:6" s="78" customFormat="1" ht="12.75">
      <c r="A325" s="75">
        <v>36747.35191082176</v>
      </c>
      <c r="B325" s="76" t="s">
        <v>103</v>
      </c>
      <c r="C325" s="77">
        <v>13.65</v>
      </c>
      <c r="D325" s="77">
        <v>41260</v>
      </c>
      <c r="E325" s="77">
        <v>7.75</v>
      </c>
      <c r="F325" s="213">
        <v>7.7</v>
      </c>
    </row>
    <row r="326" spans="1:6" s="78" customFormat="1" ht="12.75">
      <c r="A326" s="75">
        <v>36748.35538310185</v>
      </c>
      <c r="B326" s="76" t="s">
        <v>103</v>
      </c>
      <c r="C326" s="77">
        <v>13.63</v>
      </c>
      <c r="D326" s="77">
        <v>41276</v>
      </c>
      <c r="E326" s="77">
        <v>7.82</v>
      </c>
      <c r="F326" s="213">
        <v>7.7</v>
      </c>
    </row>
    <row r="327" spans="1:6" s="78" customFormat="1" ht="12.75">
      <c r="A327" s="75">
        <v>36749.35885538195</v>
      </c>
      <c r="B327" s="76" t="s">
        <v>103</v>
      </c>
      <c r="C327" s="77">
        <v>13.62</v>
      </c>
      <c r="D327" s="77">
        <v>41251</v>
      </c>
      <c r="E327" s="77">
        <v>7.83</v>
      </c>
      <c r="F327" s="77">
        <v>7.69</v>
      </c>
    </row>
    <row r="328" spans="1:6" s="78" customFormat="1" ht="12.75">
      <c r="A328" s="75">
        <v>36750.36232766204</v>
      </c>
      <c r="B328" s="76" t="s">
        <v>103</v>
      </c>
      <c r="C328" s="77">
        <v>13.56</v>
      </c>
      <c r="D328" s="77">
        <v>41216</v>
      </c>
      <c r="E328" s="77">
        <v>7.72</v>
      </c>
      <c r="F328" s="77">
        <v>7.69</v>
      </c>
    </row>
    <row r="329" spans="1:6" s="78" customFormat="1" ht="12.75">
      <c r="A329" s="75">
        <v>36751.365799942134</v>
      </c>
      <c r="B329" s="76" t="s">
        <v>103</v>
      </c>
      <c r="C329" s="77">
        <v>13.55</v>
      </c>
      <c r="D329" s="77">
        <v>41127</v>
      </c>
      <c r="E329" s="77">
        <v>7.56</v>
      </c>
      <c r="F329" s="77">
        <v>7.68</v>
      </c>
    </row>
    <row r="330" spans="1:6" s="78" customFormat="1" ht="12.75">
      <c r="A330" s="75">
        <v>36752.369272222226</v>
      </c>
      <c r="B330" s="76" t="s">
        <v>103</v>
      </c>
      <c r="C330" s="77">
        <v>13.53</v>
      </c>
      <c r="D330" s="77">
        <v>41030</v>
      </c>
      <c r="E330" s="213">
        <v>7.5</v>
      </c>
      <c r="F330" s="77">
        <v>7.68</v>
      </c>
    </row>
    <row r="331" spans="1:6" s="78" customFormat="1" ht="12.75">
      <c r="A331" s="75">
        <v>36753.37274450232</v>
      </c>
      <c r="B331" s="76" t="s">
        <v>103</v>
      </c>
      <c r="C331" s="77">
        <v>13.51</v>
      </c>
      <c r="D331" s="77">
        <v>40965</v>
      </c>
      <c r="E331" s="77">
        <v>7.49</v>
      </c>
      <c r="F331" s="77">
        <v>7.66</v>
      </c>
    </row>
    <row r="332" spans="1:6" s="78" customFormat="1" ht="12.75">
      <c r="A332" s="75">
        <v>36754.37621678241</v>
      </c>
      <c r="B332" s="76" t="s">
        <v>103</v>
      </c>
      <c r="C332" s="77">
        <v>13.49</v>
      </c>
      <c r="D332" s="77">
        <v>40972</v>
      </c>
      <c r="E332" s="77">
        <v>7.79</v>
      </c>
      <c r="F332" s="77">
        <v>7.65</v>
      </c>
    </row>
    <row r="333" spans="1:6" s="78" customFormat="1" ht="12.75">
      <c r="A333" s="75">
        <v>36755.3796890625</v>
      </c>
      <c r="B333" s="76" t="s">
        <v>103</v>
      </c>
      <c r="C333" s="77">
        <v>13.48</v>
      </c>
      <c r="D333" s="77">
        <v>40969</v>
      </c>
      <c r="E333" s="77">
        <v>8.36</v>
      </c>
      <c r="F333" s="77">
        <v>7.69</v>
      </c>
    </row>
    <row r="334" spans="1:6" s="78" customFormat="1" ht="12.75">
      <c r="A334" s="75">
        <v>36756.383161342594</v>
      </c>
      <c r="B334" s="76" t="s">
        <v>103</v>
      </c>
      <c r="C334" s="77">
        <v>13.44</v>
      </c>
      <c r="D334" s="77">
        <v>40889</v>
      </c>
      <c r="E334" s="77">
        <v>8.24</v>
      </c>
      <c r="F334" s="77">
        <v>7.72</v>
      </c>
    </row>
    <row r="335" spans="1:6" s="78" customFormat="1" ht="12.75">
      <c r="A335" s="75">
        <v>36757.386633622686</v>
      </c>
      <c r="B335" s="76" t="s">
        <v>103</v>
      </c>
      <c r="C335" s="77">
        <v>13.48</v>
      </c>
      <c r="D335" s="77">
        <v>40793</v>
      </c>
      <c r="E335" s="77">
        <v>8.15</v>
      </c>
      <c r="F335" s="77">
        <v>7.68</v>
      </c>
    </row>
    <row r="336" spans="1:6" s="78" customFormat="1" ht="12.75">
      <c r="A336" s="75">
        <v>36758.39010590278</v>
      </c>
      <c r="B336" s="76" t="s">
        <v>103</v>
      </c>
      <c r="C336" s="77">
        <v>13.49</v>
      </c>
      <c r="D336" s="77">
        <v>40673</v>
      </c>
      <c r="E336" s="77">
        <v>8.01</v>
      </c>
      <c r="F336" s="77">
        <v>7.66</v>
      </c>
    </row>
    <row r="337" spans="1:6" s="78" customFormat="1" ht="12.75">
      <c r="A337" s="75">
        <v>36759.39357818287</v>
      </c>
      <c r="B337" s="76" t="s">
        <v>103</v>
      </c>
      <c r="C337" s="77">
        <v>13.51</v>
      </c>
      <c r="D337" s="77">
        <v>40599</v>
      </c>
      <c r="E337" s="77">
        <v>8.04</v>
      </c>
      <c r="F337" s="77">
        <v>7.64</v>
      </c>
    </row>
    <row r="338" spans="1:6" s="78" customFormat="1" ht="12.75">
      <c r="A338" s="75">
        <v>36760.39705046297</v>
      </c>
      <c r="B338" s="76" t="s">
        <v>103</v>
      </c>
      <c r="C338" s="77">
        <v>13.5</v>
      </c>
      <c r="D338" s="77">
        <v>40619</v>
      </c>
      <c r="E338" s="77">
        <v>7.99</v>
      </c>
      <c r="F338" s="77">
        <v>7.64</v>
      </c>
    </row>
    <row r="339" spans="1:6" s="78" customFormat="1" ht="12.75">
      <c r="A339" s="75">
        <v>36761.40052274306</v>
      </c>
      <c r="B339" s="76" t="s">
        <v>103</v>
      </c>
      <c r="C339" s="77">
        <v>13.46</v>
      </c>
      <c r="D339" s="77">
        <v>40589</v>
      </c>
      <c r="E339" s="77">
        <v>8.15</v>
      </c>
      <c r="F339" s="77">
        <v>7.64</v>
      </c>
    </row>
    <row r="340" spans="1:6" s="78" customFormat="1" ht="12.75">
      <c r="A340" s="75">
        <v>36762.40399502315</v>
      </c>
      <c r="B340" s="76" t="s">
        <v>104</v>
      </c>
      <c r="C340" s="77">
        <v>13.49</v>
      </c>
      <c r="D340" s="77">
        <v>40635</v>
      </c>
      <c r="E340" s="213">
        <v>7.9</v>
      </c>
      <c r="F340" s="77">
        <v>7.64</v>
      </c>
    </row>
    <row r="341" spans="1:6" s="78" customFormat="1" ht="12.75">
      <c r="A341" s="75">
        <v>36763.407467303245</v>
      </c>
      <c r="B341" s="76" t="s">
        <v>104</v>
      </c>
      <c r="C341" s="77">
        <v>13.46</v>
      </c>
      <c r="D341" s="77">
        <v>40645</v>
      </c>
      <c r="E341" s="77">
        <v>7.88</v>
      </c>
      <c r="F341" s="77">
        <v>7.64</v>
      </c>
    </row>
    <row r="342" spans="1:6" s="78" customFormat="1" ht="12.75">
      <c r="A342" s="75">
        <v>36764.41093958334</v>
      </c>
      <c r="B342" s="76" t="s">
        <v>104</v>
      </c>
      <c r="C342" s="77">
        <v>13.41</v>
      </c>
      <c r="D342" s="77">
        <v>40665</v>
      </c>
      <c r="E342" s="77">
        <v>7.88</v>
      </c>
      <c r="F342" s="77">
        <v>7.64</v>
      </c>
    </row>
    <row r="343" spans="1:6" s="78" customFormat="1" ht="12.75">
      <c r="A343" s="75">
        <v>36765.41441186343</v>
      </c>
      <c r="B343" s="76" t="s">
        <v>104</v>
      </c>
      <c r="C343" s="77">
        <v>13.34</v>
      </c>
      <c r="D343" s="77">
        <v>40720</v>
      </c>
      <c r="E343" s="77">
        <v>7.82</v>
      </c>
      <c r="F343" s="77">
        <v>7.64</v>
      </c>
    </row>
    <row r="344" spans="1:6" s="78" customFormat="1" ht="12.75">
      <c r="A344" s="75">
        <v>36766.41788414352</v>
      </c>
      <c r="B344" s="76" t="s">
        <v>104</v>
      </c>
      <c r="C344" s="77">
        <v>13.29</v>
      </c>
      <c r="D344" s="77">
        <v>40786</v>
      </c>
      <c r="E344" s="77">
        <v>7.79</v>
      </c>
      <c r="F344" s="77">
        <v>7.66</v>
      </c>
    </row>
    <row r="345" spans="1:6" s="78" customFormat="1" ht="12.75">
      <c r="A345" s="75">
        <v>36767.42135642361</v>
      </c>
      <c r="B345" s="76" t="s">
        <v>104</v>
      </c>
      <c r="C345" s="77">
        <v>13.24</v>
      </c>
      <c r="D345" s="77">
        <v>40940</v>
      </c>
      <c r="E345" s="77">
        <v>7.73</v>
      </c>
      <c r="F345" s="77">
        <v>7.67</v>
      </c>
    </row>
    <row r="346" spans="1:6" s="78" customFormat="1" ht="12.75">
      <c r="A346" s="75">
        <v>36768.424828703704</v>
      </c>
      <c r="B346" s="76" t="s">
        <v>104</v>
      </c>
      <c r="C346" s="77">
        <v>13.2</v>
      </c>
      <c r="D346" s="77">
        <v>41151</v>
      </c>
      <c r="E346" s="77">
        <v>7.67</v>
      </c>
      <c r="F346" s="77">
        <v>7.68</v>
      </c>
    </row>
    <row r="347" spans="1:6" s="78" customFormat="1" ht="12.75">
      <c r="A347" s="75">
        <v>36769.428300983796</v>
      </c>
      <c r="B347" s="76" t="s">
        <v>104</v>
      </c>
      <c r="C347" s="77">
        <v>13.19</v>
      </c>
      <c r="D347" s="77">
        <v>41307</v>
      </c>
      <c r="E347" s="77">
        <v>7.63</v>
      </c>
      <c r="F347" s="77">
        <v>7.69</v>
      </c>
    </row>
    <row r="348" spans="1:6" s="78" customFormat="1" ht="12.75">
      <c r="A348" s="75">
        <v>36770.43177326389</v>
      </c>
      <c r="B348" s="76" t="s">
        <v>104</v>
      </c>
      <c r="C348" s="77">
        <v>13.21</v>
      </c>
      <c r="D348" s="77">
        <v>41263</v>
      </c>
      <c r="E348" s="77">
        <v>7.57</v>
      </c>
      <c r="F348" s="77">
        <v>7.69</v>
      </c>
    </row>
    <row r="349" spans="1:6" s="78" customFormat="1" ht="12.75">
      <c r="A349" s="75">
        <v>36771.43524554398</v>
      </c>
      <c r="B349" s="76" t="s">
        <v>104</v>
      </c>
      <c r="C349" s="77">
        <v>13.35</v>
      </c>
      <c r="D349" s="77">
        <v>307</v>
      </c>
      <c r="E349" s="77">
        <v>9.63</v>
      </c>
      <c r="F349" s="77">
        <v>7.73</v>
      </c>
    </row>
    <row r="350" spans="1:6" s="78" customFormat="1" ht="12.75">
      <c r="A350" s="75">
        <v>36772.43871782408</v>
      </c>
      <c r="B350" s="76" t="s">
        <v>104</v>
      </c>
      <c r="C350" s="77">
        <v>13.46</v>
      </c>
      <c r="D350" s="77">
        <v>40304</v>
      </c>
      <c r="E350" s="77">
        <v>8.07</v>
      </c>
      <c r="F350" s="77">
        <v>7.67</v>
      </c>
    </row>
    <row r="351" spans="1:6" s="78" customFormat="1" ht="12.75">
      <c r="A351" s="75">
        <v>36773.44219010417</v>
      </c>
      <c r="B351" s="76" t="s">
        <v>104</v>
      </c>
      <c r="C351" s="77">
        <v>13.47</v>
      </c>
      <c r="D351" s="77">
        <v>40297</v>
      </c>
      <c r="E351" s="77">
        <v>8.04</v>
      </c>
      <c r="F351" s="77">
        <v>7.66</v>
      </c>
    </row>
    <row r="352" spans="1:6" s="78" customFormat="1" ht="12.75">
      <c r="A352" s="75">
        <v>36774.44566238426</v>
      </c>
      <c r="B352" s="76" t="s">
        <v>105</v>
      </c>
      <c r="C352" s="77">
        <v>13.42</v>
      </c>
      <c r="D352" s="77">
        <v>40189</v>
      </c>
      <c r="E352" s="77">
        <v>7.95</v>
      </c>
      <c r="F352" s="77">
        <v>7.66</v>
      </c>
    </row>
    <row r="353" spans="1:6" s="78" customFormat="1" ht="12.75">
      <c r="A353" s="75">
        <v>36775.449134664355</v>
      </c>
      <c r="B353" s="76" t="s">
        <v>105</v>
      </c>
      <c r="C353" s="77">
        <v>13.42</v>
      </c>
      <c r="D353" s="77">
        <v>40153</v>
      </c>
      <c r="E353" s="77">
        <v>7.92</v>
      </c>
      <c r="F353" s="77">
        <v>7.66</v>
      </c>
    </row>
    <row r="354" spans="1:6" s="78" customFormat="1" ht="12.75">
      <c r="A354" s="75">
        <v>36776.45260694445</v>
      </c>
      <c r="B354" s="76" t="s">
        <v>105</v>
      </c>
      <c r="C354" s="77">
        <v>13.41</v>
      </c>
      <c r="D354" s="77">
        <v>40121</v>
      </c>
      <c r="E354" s="77">
        <v>7.92</v>
      </c>
      <c r="F354" s="77">
        <v>7.65</v>
      </c>
    </row>
    <row r="355" spans="1:6" s="78" customFormat="1" ht="12.75">
      <c r="A355" s="75">
        <v>36777.45607922454</v>
      </c>
      <c r="B355" s="76" t="s">
        <v>105</v>
      </c>
      <c r="C355" s="77">
        <v>13.42</v>
      </c>
      <c r="D355" s="77">
        <v>40008</v>
      </c>
      <c r="E355" s="77">
        <v>7.94</v>
      </c>
      <c r="F355" s="77">
        <v>7.65</v>
      </c>
    </row>
    <row r="356" spans="1:6" s="78" customFormat="1" ht="12.75">
      <c r="A356" s="75">
        <v>36778.45955150463</v>
      </c>
      <c r="B356" s="76" t="s">
        <v>105</v>
      </c>
      <c r="C356" s="77">
        <v>13.41</v>
      </c>
      <c r="D356" s="77">
        <v>39915</v>
      </c>
      <c r="E356" s="77">
        <v>7.94</v>
      </c>
      <c r="F356" s="77">
        <v>7.66</v>
      </c>
    </row>
    <row r="357" spans="1:6" s="78" customFormat="1" ht="12.75">
      <c r="A357" s="75">
        <v>36779.46302378472</v>
      </c>
      <c r="B357" s="76" t="s">
        <v>105</v>
      </c>
      <c r="C357" s="77">
        <v>13.4</v>
      </c>
      <c r="D357" s="77">
        <v>39914</v>
      </c>
      <c r="E357" s="77">
        <v>7.96</v>
      </c>
      <c r="F357" s="77">
        <v>7.66</v>
      </c>
    </row>
    <row r="358" spans="1:6" s="78" customFormat="1" ht="12.75">
      <c r="A358" s="75">
        <v>36780.466496064815</v>
      </c>
      <c r="B358" s="76" t="s">
        <v>105</v>
      </c>
      <c r="C358" s="77">
        <v>13.41</v>
      </c>
      <c r="D358" s="77">
        <v>39849</v>
      </c>
      <c r="E358" s="77">
        <v>7.94</v>
      </c>
      <c r="F358" s="77">
        <v>7.65</v>
      </c>
    </row>
    <row r="359" spans="1:6" s="78" customFormat="1" ht="12.75">
      <c r="A359" s="75">
        <v>36781.46996834491</v>
      </c>
      <c r="B359" s="76" t="s">
        <v>105</v>
      </c>
      <c r="C359" s="77">
        <v>13.42</v>
      </c>
      <c r="D359" s="77">
        <v>39785</v>
      </c>
      <c r="E359" s="77">
        <v>7.92</v>
      </c>
      <c r="F359" s="77">
        <v>7.66</v>
      </c>
    </row>
    <row r="360" spans="1:6" s="78" customFormat="1" ht="12.75">
      <c r="A360" s="75">
        <v>36782.473440625</v>
      </c>
      <c r="B360" s="76" t="s">
        <v>105</v>
      </c>
      <c r="C360" s="77">
        <v>13.46</v>
      </c>
      <c r="D360" s="77">
        <v>39733</v>
      </c>
      <c r="E360" s="77">
        <v>7.85</v>
      </c>
      <c r="F360" s="77">
        <v>7.66</v>
      </c>
    </row>
    <row r="361" spans="1:6" s="78" customFormat="1" ht="12.75">
      <c r="A361" s="75">
        <v>36783.4769129051</v>
      </c>
      <c r="B361" s="76" t="s">
        <v>106</v>
      </c>
      <c r="C361" s="77">
        <v>13.57</v>
      </c>
      <c r="D361" s="77">
        <v>39726</v>
      </c>
      <c r="E361" s="77">
        <v>7.87</v>
      </c>
      <c r="F361" s="77">
        <v>7.66</v>
      </c>
    </row>
    <row r="362" spans="1:6" s="78" customFormat="1" ht="12.75">
      <c r="A362" s="75">
        <v>36784.48038518519</v>
      </c>
      <c r="B362" s="76" t="s">
        <v>106</v>
      </c>
      <c r="C362" s="77">
        <v>13.57</v>
      </c>
      <c r="D362" s="77">
        <v>39648</v>
      </c>
      <c r="E362" s="77">
        <v>7.85</v>
      </c>
      <c r="F362" s="77">
        <v>7.66</v>
      </c>
    </row>
    <row r="363" spans="1:6" s="78" customFormat="1" ht="12.75">
      <c r="A363" s="75">
        <v>36785.48385746528</v>
      </c>
      <c r="B363" s="76" t="s">
        <v>106</v>
      </c>
      <c r="C363" s="77">
        <v>13.61</v>
      </c>
      <c r="D363" s="77">
        <v>39563</v>
      </c>
      <c r="E363" s="77">
        <v>7.83</v>
      </c>
      <c r="F363" s="77">
        <v>7.66</v>
      </c>
    </row>
    <row r="364" spans="1:6" s="78" customFormat="1" ht="12.75">
      <c r="A364" s="75">
        <v>36786.487329745374</v>
      </c>
      <c r="B364" s="76" t="s">
        <v>106</v>
      </c>
      <c r="C364" s="77">
        <v>13.68</v>
      </c>
      <c r="D364" s="77">
        <v>39512</v>
      </c>
      <c r="E364" s="77">
        <v>7.78</v>
      </c>
      <c r="F364" s="77">
        <v>7.67</v>
      </c>
    </row>
    <row r="365" spans="1:6" s="78" customFormat="1" ht="12.75">
      <c r="A365" s="75">
        <v>36787.490802025466</v>
      </c>
      <c r="B365" s="76" t="s">
        <v>106</v>
      </c>
      <c r="C365" s="77">
        <v>13.7</v>
      </c>
      <c r="D365" s="77">
        <v>39455</v>
      </c>
      <c r="E365" s="77">
        <v>7.72</v>
      </c>
      <c r="F365" s="77">
        <v>7.66</v>
      </c>
    </row>
    <row r="366" spans="1:6" s="78" customFormat="1" ht="12.75">
      <c r="A366" s="75">
        <v>36788.49427430556</v>
      </c>
      <c r="B366" s="76" t="s">
        <v>106</v>
      </c>
      <c r="C366" s="77">
        <v>13.89</v>
      </c>
      <c r="D366" s="77">
        <v>39346</v>
      </c>
      <c r="E366" s="77">
        <v>7.68</v>
      </c>
      <c r="F366" s="77">
        <v>7.66</v>
      </c>
    </row>
    <row r="367" spans="1:6" s="78" customFormat="1" ht="12.75">
      <c r="A367" s="75">
        <v>36789.49774658565</v>
      </c>
      <c r="B367" s="76" t="s">
        <v>106</v>
      </c>
      <c r="C367" s="77">
        <v>14.06</v>
      </c>
      <c r="D367" s="77">
        <v>39303</v>
      </c>
      <c r="E367" s="77">
        <v>7.74</v>
      </c>
      <c r="F367" s="77">
        <v>7.66</v>
      </c>
    </row>
    <row r="368" spans="1:6" s="78" customFormat="1" ht="12.75">
      <c r="A368" s="75">
        <v>36790.50121886574</v>
      </c>
      <c r="B368" s="76" t="s">
        <v>106</v>
      </c>
      <c r="C368" s="77">
        <v>14.21</v>
      </c>
      <c r="D368" s="77">
        <v>39279</v>
      </c>
      <c r="E368" s="77">
        <v>7.74</v>
      </c>
      <c r="F368" s="77">
        <v>7.65</v>
      </c>
    </row>
    <row r="369" spans="1:6" s="78" customFormat="1" ht="12.75">
      <c r="A369" s="75">
        <v>36791.504691145834</v>
      </c>
      <c r="B369" s="76" t="s">
        <v>106</v>
      </c>
      <c r="C369" s="77">
        <v>14.43</v>
      </c>
      <c r="D369" s="77">
        <v>39197</v>
      </c>
      <c r="E369" s="77">
        <v>7.71</v>
      </c>
      <c r="F369" s="77">
        <v>7.65</v>
      </c>
    </row>
    <row r="370" spans="1:6" s="78" customFormat="1" ht="12.75">
      <c r="A370" s="75">
        <v>36792.508163425926</v>
      </c>
      <c r="B370" s="76" t="s">
        <v>106</v>
      </c>
      <c r="C370" s="77">
        <v>14.49</v>
      </c>
      <c r="D370" s="77">
        <v>39141</v>
      </c>
      <c r="E370" s="77">
        <v>7.72</v>
      </c>
      <c r="F370" s="77">
        <v>7.65</v>
      </c>
    </row>
    <row r="371" spans="1:6" s="78" customFormat="1" ht="12.75">
      <c r="A371" s="75">
        <v>36793.51163570602</v>
      </c>
      <c r="B371" s="76" t="s">
        <v>106</v>
      </c>
      <c r="C371" s="77">
        <v>14.48</v>
      </c>
      <c r="D371" s="77">
        <v>39145</v>
      </c>
      <c r="E371" s="77">
        <v>7.75</v>
      </c>
      <c r="F371" s="77">
        <v>7.65</v>
      </c>
    </row>
    <row r="372" spans="1:6" s="78" customFormat="1" ht="12.75">
      <c r="A372" s="75">
        <v>36794.51510798612</v>
      </c>
      <c r="B372" s="76" t="s">
        <v>106</v>
      </c>
      <c r="C372" s="77">
        <v>14.49</v>
      </c>
      <c r="D372" s="77">
        <v>39117</v>
      </c>
      <c r="E372" s="77">
        <v>7.81</v>
      </c>
      <c r="F372" s="77">
        <v>7.65</v>
      </c>
    </row>
    <row r="373" spans="1:6" s="78" customFormat="1" ht="12.75">
      <c r="A373" s="75">
        <v>36795.51858026621</v>
      </c>
      <c r="B373" s="76" t="s">
        <v>106</v>
      </c>
      <c r="C373" s="77">
        <v>14.78</v>
      </c>
      <c r="D373" s="77">
        <v>39130</v>
      </c>
      <c r="E373" s="77">
        <v>7.76</v>
      </c>
      <c r="F373" s="77">
        <v>7.64</v>
      </c>
    </row>
    <row r="374" spans="1:6" s="78" customFormat="1" ht="12.75">
      <c r="A374" s="75">
        <v>36796.5220525463</v>
      </c>
      <c r="B374" s="76" t="s">
        <v>106</v>
      </c>
      <c r="C374" s="77">
        <v>15.02</v>
      </c>
      <c r="D374" s="77">
        <v>39122</v>
      </c>
      <c r="E374" s="77">
        <v>7.74</v>
      </c>
      <c r="F374" s="77">
        <v>7.64</v>
      </c>
    </row>
    <row r="375" spans="1:6" s="78" customFormat="1" ht="12.75">
      <c r="A375" s="75">
        <v>36797.52552482639</v>
      </c>
      <c r="B375" s="76" t="s">
        <v>106</v>
      </c>
      <c r="C375" s="77">
        <v>15.1</v>
      </c>
      <c r="D375" s="77">
        <v>39112</v>
      </c>
      <c r="E375" s="77">
        <v>7.82</v>
      </c>
      <c r="F375" s="77">
        <v>7.63</v>
      </c>
    </row>
    <row r="376" spans="1:6" s="78" customFormat="1" ht="12.75">
      <c r="A376" s="75">
        <v>36798.528997106485</v>
      </c>
      <c r="B376" s="76" t="s">
        <v>106</v>
      </c>
      <c r="C376" s="77">
        <v>14.37</v>
      </c>
      <c r="D376" s="77">
        <v>39180</v>
      </c>
      <c r="E376" s="213">
        <v>7.9</v>
      </c>
      <c r="F376" s="77">
        <v>7.65</v>
      </c>
    </row>
    <row r="377" spans="1:6" s="78" customFormat="1" ht="12.75">
      <c r="A377" s="75">
        <v>36799.53246938658</v>
      </c>
      <c r="B377" s="76" t="s">
        <v>106</v>
      </c>
      <c r="C377" s="77">
        <v>14.22</v>
      </c>
      <c r="D377" s="77">
        <v>39132</v>
      </c>
      <c r="E377" s="77">
        <v>7.86</v>
      </c>
      <c r="F377" s="77">
        <v>7.65</v>
      </c>
    </row>
    <row r="378" spans="1:6" s="78" customFormat="1" ht="12.75">
      <c r="A378" s="75">
        <v>36800.53594166667</v>
      </c>
      <c r="B378" s="76" t="s">
        <v>106</v>
      </c>
      <c r="C378" s="77">
        <v>14.14</v>
      </c>
      <c r="D378" s="77">
        <v>39098</v>
      </c>
      <c r="E378" s="77">
        <v>7.85</v>
      </c>
      <c r="F378" s="77">
        <v>7.66</v>
      </c>
    </row>
    <row r="379" spans="1:6" s="78" customFormat="1" ht="12.75">
      <c r="A379" s="75">
        <v>36801.53941394676</v>
      </c>
      <c r="B379" s="76" t="s">
        <v>106</v>
      </c>
      <c r="C379" s="77">
        <v>14.02</v>
      </c>
      <c r="D379" s="77">
        <v>39112</v>
      </c>
      <c r="E379" s="77">
        <v>7.87</v>
      </c>
      <c r="F379" s="77">
        <v>7.66</v>
      </c>
    </row>
    <row r="380" spans="1:6" s="78" customFormat="1" ht="12.75">
      <c r="A380" s="75">
        <v>36802.54288622685</v>
      </c>
      <c r="B380" s="76" t="s">
        <v>106</v>
      </c>
      <c r="C380" s="77">
        <v>14.1</v>
      </c>
      <c r="D380" s="77">
        <v>39031</v>
      </c>
      <c r="E380" s="77">
        <v>7.84</v>
      </c>
      <c r="F380" s="77">
        <v>7.66</v>
      </c>
    </row>
    <row r="381" spans="1:6" s="78" customFormat="1" ht="12.75">
      <c r="A381" s="75">
        <v>36803.546358506945</v>
      </c>
      <c r="B381" s="76" t="s">
        <v>106</v>
      </c>
      <c r="C381" s="77">
        <v>14.02</v>
      </c>
      <c r="D381" s="77">
        <v>39062</v>
      </c>
      <c r="E381" s="77">
        <v>7.86</v>
      </c>
      <c r="F381" s="77">
        <v>7.66</v>
      </c>
    </row>
    <row r="382" spans="1:6" s="78" customFormat="1" ht="12.75">
      <c r="A382" s="75">
        <v>36804.54983078704</v>
      </c>
      <c r="B382" s="76" t="s">
        <v>106</v>
      </c>
      <c r="C382" s="77">
        <v>13.96</v>
      </c>
      <c r="D382" s="77">
        <v>39063</v>
      </c>
      <c r="E382" s="77">
        <v>7.86</v>
      </c>
      <c r="F382" s="77">
        <v>7.66</v>
      </c>
    </row>
    <row r="383" spans="1:6" s="78" customFormat="1" ht="12.75">
      <c r="A383" s="75">
        <v>36805.55330306713</v>
      </c>
      <c r="B383" s="76" t="s">
        <v>106</v>
      </c>
      <c r="C383" s="77">
        <v>13.91</v>
      </c>
      <c r="D383" s="77">
        <v>39083</v>
      </c>
      <c r="E383" s="77">
        <v>7.86</v>
      </c>
      <c r="F383" s="77">
        <v>7.66</v>
      </c>
    </row>
    <row r="384" spans="1:6" s="78" customFormat="1" ht="12.75">
      <c r="A384" s="75">
        <v>36806.55677534723</v>
      </c>
      <c r="B384" s="76" t="s">
        <v>106</v>
      </c>
      <c r="C384" s="77">
        <v>13.85</v>
      </c>
      <c r="D384" s="77">
        <v>39108</v>
      </c>
      <c r="E384" s="77">
        <v>7.88</v>
      </c>
      <c r="F384" s="77">
        <v>7.66</v>
      </c>
    </row>
    <row r="385" spans="1:6" s="78" customFormat="1" ht="12.75">
      <c r="A385" s="75">
        <v>36807.56024762732</v>
      </c>
      <c r="B385" s="76" t="s">
        <v>106</v>
      </c>
      <c r="C385" s="77">
        <v>14.06</v>
      </c>
      <c r="D385" s="77">
        <v>39083</v>
      </c>
      <c r="E385" s="77">
        <v>7.82</v>
      </c>
      <c r="F385" s="77">
        <v>7.66</v>
      </c>
    </row>
    <row r="386" spans="1:6" s="78" customFormat="1" ht="12.75">
      <c r="A386" s="75">
        <v>36808.56371990741</v>
      </c>
      <c r="B386" s="76" t="s">
        <v>106</v>
      </c>
      <c r="C386" s="77">
        <v>14.24</v>
      </c>
      <c r="D386" s="77">
        <v>39111</v>
      </c>
      <c r="E386" s="77">
        <v>7.77</v>
      </c>
      <c r="F386" s="77">
        <v>7.66</v>
      </c>
    </row>
    <row r="387" spans="1:6" s="78" customFormat="1" ht="12.75">
      <c r="A387" s="75">
        <v>36809.567192187504</v>
      </c>
      <c r="B387" s="76" t="s">
        <v>106</v>
      </c>
      <c r="C387" s="77">
        <v>13.95</v>
      </c>
      <c r="D387" s="77">
        <v>39431</v>
      </c>
      <c r="E387" s="77">
        <v>7.99</v>
      </c>
      <c r="F387" s="77">
        <v>7.66</v>
      </c>
    </row>
    <row r="388" spans="1:6" s="78" customFormat="1" ht="12.75">
      <c r="A388" s="75">
        <v>36810.570664467596</v>
      </c>
      <c r="B388" s="76" t="s">
        <v>106</v>
      </c>
      <c r="C388" s="77">
        <v>13.84</v>
      </c>
      <c r="D388" s="77">
        <v>39397</v>
      </c>
      <c r="E388" s="77">
        <v>7.85</v>
      </c>
      <c r="F388" s="77">
        <v>7.67</v>
      </c>
    </row>
    <row r="389" spans="1:6" s="78" customFormat="1" ht="12.75">
      <c r="A389" s="75">
        <v>36811.57413674769</v>
      </c>
      <c r="B389" s="76" t="s">
        <v>106</v>
      </c>
      <c r="C389" s="77">
        <v>13.81</v>
      </c>
      <c r="D389" s="77">
        <v>39279</v>
      </c>
      <c r="E389" s="77">
        <v>7.76</v>
      </c>
      <c r="F389" s="77">
        <v>7.67</v>
      </c>
    </row>
    <row r="390" spans="1:6" s="78" customFormat="1" ht="12.75">
      <c r="A390" s="75">
        <v>36812.57760902778</v>
      </c>
      <c r="B390" s="76" t="s">
        <v>106</v>
      </c>
      <c r="C390" s="77">
        <v>13.76</v>
      </c>
      <c r="D390" s="77">
        <v>39249</v>
      </c>
      <c r="E390" s="77">
        <v>7.72</v>
      </c>
      <c r="F390" s="77">
        <v>7.67</v>
      </c>
    </row>
    <row r="391" spans="1:6" s="78" customFormat="1" ht="12.75">
      <c r="A391" s="75">
        <v>36813.58108130787</v>
      </c>
      <c r="B391" s="76" t="s">
        <v>106</v>
      </c>
      <c r="C391" s="77">
        <v>13.69</v>
      </c>
      <c r="D391" s="77">
        <v>39294</v>
      </c>
      <c r="E391" s="77">
        <v>7.65</v>
      </c>
      <c r="F391" s="77">
        <v>7.67</v>
      </c>
    </row>
    <row r="392" spans="1:6" s="78" customFormat="1" ht="12.75">
      <c r="A392" s="75">
        <v>36814.58455358796</v>
      </c>
      <c r="B392" s="76" t="s">
        <v>106</v>
      </c>
      <c r="C392" s="77">
        <v>13.63</v>
      </c>
      <c r="D392" s="77">
        <v>39341</v>
      </c>
      <c r="E392" s="77">
        <v>7.6</v>
      </c>
      <c r="F392" s="77">
        <v>7.66</v>
      </c>
    </row>
    <row r="393" spans="1:6" s="78" customFormat="1" ht="12.75">
      <c r="A393" s="75">
        <v>36815.588025868055</v>
      </c>
      <c r="B393" s="76" t="s">
        <v>106</v>
      </c>
      <c r="C393" s="77">
        <v>13.58</v>
      </c>
      <c r="D393" s="77">
        <v>39414</v>
      </c>
      <c r="E393" s="77">
        <v>7.57</v>
      </c>
      <c r="F393" s="77">
        <v>7.67</v>
      </c>
    </row>
    <row r="394" spans="1:6" s="78" customFormat="1" ht="12.75">
      <c r="A394" s="75">
        <v>36816.59149814815</v>
      </c>
      <c r="B394" s="76" t="s">
        <v>106</v>
      </c>
      <c r="C394" s="77">
        <v>13.55</v>
      </c>
      <c r="D394" s="77">
        <v>39491</v>
      </c>
      <c r="E394" s="77">
        <v>7.54</v>
      </c>
      <c r="F394" s="77">
        <v>7.67</v>
      </c>
    </row>
    <row r="395" spans="1:6" s="78" customFormat="1" ht="12.75">
      <c r="A395" s="75">
        <v>36817.59497042825</v>
      </c>
      <c r="B395" s="76" t="s">
        <v>106</v>
      </c>
      <c r="C395" s="77">
        <v>13.52</v>
      </c>
      <c r="D395" s="77">
        <v>39561</v>
      </c>
      <c r="E395" s="213">
        <v>7.5</v>
      </c>
      <c r="F395" s="77">
        <v>7.67</v>
      </c>
    </row>
    <row r="396" spans="1:6" s="78" customFormat="1" ht="12.75">
      <c r="A396" s="75">
        <v>36818.59844270834</v>
      </c>
      <c r="B396" s="76" t="s">
        <v>106</v>
      </c>
      <c r="C396" s="77">
        <v>13.52</v>
      </c>
      <c r="D396" s="77">
        <v>39608</v>
      </c>
      <c r="E396" s="77">
        <v>7.44</v>
      </c>
      <c r="F396" s="77">
        <v>7.67</v>
      </c>
    </row>
    <row r="397" spans="1:6" s="78" customFormat="1" ht="12.75">
      <c r="A397" s="75">
        <v>36819.60191498843</v>
      </c>
      <c r="B397" s="76" t="s">
        <v>106</v>
      </c>
      <c r="C397" s="77">
        <v>13.51</v>
      </c>
      <c r="D397" s="77">
        <v>39695</v>
      </c>
      <c r="E397" s="77">
        <v>7.34</v>
      </c>
      <c r="F397" s="77">
        <v>7.66</v>
      </c>
    </row>
    <row r="398" spans="1:6" s="78" customFormat="1" ht="12.75">
      <c r="A398" s="75">
        <v>36820.60538726852</v>
      </c>
      <c r="B398" s="76" t="s">
        <v>106</v>
      </c>
      <c r="C398" s="77">
        <v>13.48</v>
      </c>
      <c r="D398" s="77">
        <v>39744</v>
      </c>
      <c r="E398" s="77">
        <v>7.22</v>
      </c>
      <c r="F398" s="77">
        <v>7.66</v>
      </c>
    </row>
    <row r="399" spans="1:6" s="78" customFormat="1" ht="12.75">
      <c r="A399" s="75">
        <v>36821.608859548614</v>
      </c>
      <c r="B399" s="76" t="s">
        <v>106</v>
      </c>
      <c r="C399" s="77">
        <v>13.41</v>
      </c>
      <c r="D399" s="77">
        <v>39826</v>
      </c>
      <c r="E399" s="77">
        <v>7.15</v>
      </c>
      <c r="F399" s="77">
        <v>7.66</v>
      </c>
    </row>
    <row r="400" spans="1:6" s="78" customFormat="1" ht="12.75">
      <c r="A400" s="75">
        <v>36822.61233182871</v>
      </c>
      <c r="B400" s="76" t="s">
        <v>106</v>
      </c>
      <c r="C400" s="77">
        <v>13.38</v>
      </c>
      <c r="D400" s="77">
        <v>39930</v>
      </c>
      <c r="E400" s="77">
        <v>6.95</v>
      </c>
      <c r="F400" s="77">
        <v>7.66</v>
      </c>
    </row>
    <row r="401" spans="1:6" s="78" customFormat="1" ht="12.75">
      <c r="A401" s="75">
        <v>36823.6158041088</v>
      </c>
      <c r="B401" s="76" t="s">
        <v>106</v>
      </c>
      <c r="C401" s="77">
        <v>13.37</v>
      </c>
      <c r="D401" s="77">
        <v>39969</v>
      </c>
      <c r="E401" s="213">
        <v>6.8</v>
      </c>
      <c r="F401" s="77">
        <v>7.66</v>
      </c>
    </row>
    <row r="402" spans="1:6" s="78" customFormat="1" ht="12.75">
      <c r="A402" s="75">
        <v>36824.61927638889</v>
      </c>
      <c r="B402" s="76" t="s">
        <v>106</v>
      </c>
      <c r="C402" s="77">
        <v>13.39</v>
      </c>
      <c r="D402" s="77">
        <v>39987</v>
      </c>
      <c r="E402" s="77">
        <v>6.62</v>
      </c>
      <c r="F402" s="77">
        <v>7.66</v>
      </c>
    </row>
    <row r="403" spans="1:6" s="78" customFormat="1" ht="12.75">
      <c r="A403" s="75">
        <v>36825.62274866898</v>
      </c>
      <c r="B403" s="76" t="s">
        <v>106</v>
      </c>
      <c r="C403" s="77">
        <v>13.38</v>
      </c>
      <c r="D403" s="77">
        <v>39998</v>
      </c>
      <c r="E403" s="77">
        <v>6.45</v>
      </c>
      <c r="F403" s="77">
        <v>7.65</v>
      </c>
    </row>
    <row r="404" spans="1:6" s="78" customFormat="1" ht="12.75">
      <c r="A404" s="75">
        <v>36826.626220949074</v>
      </c>
      <c r="B404" s="76" t="s">
        <v>106</v>
      </c>
      <c r="C404" s="77">
        <v>13.36</v>
      </c>
      <c r="D404" s="77">
        <v>40024</v>
      </c>
      <c r="E404" s="213">
        <v>6.3</v>
      </c>
      <c r="F404" s="77">
        <v>7.65</v>
      </c>
    </row>
    <row r="405" spans="1:6" s="78" customFormat="1" ht="12.75">
      <c r="A405" s="75">
        <v>36827.629693229166</v>
      </c>
      <c r="B405" s="76" t="s">
        <v>106</v>
      </c>
      <c r="C405" s="77">
        <v>13.38</v>
      </c>
      <c r="D405" s="77">
        <v>39993</v>
      </c>
      <c r="E405" s="77">
        <v>6.15</v>
      </c>
      <c r="F405" s="77">
        <v>7.65</v>
      </c>
    </row>
    <row r="406" spans="1:6" s="78" customFormat="1" ht="12.75">
      <c r="A406" s="75">
        <v>36828.63316550926</v>
      </c>
      <c r="B406" s="76" t="s">
        <v>106</v>
      </c>
      <c r="C406" s="77">
        <v>13.41</v>
      </c>
      <c r="D406" s="77">
        <v>39971</v>
      </c>
      <c r="E406" s="77">
        <v>5.97</v>
      </c>
      <c r="F406" s="77">
        <v>7.65</v>
      </c>
    </row>
    <row r="407" s="78" customFormat="1" ht="12.75">
      <c r="B407" s="79"/>
    </row>
    <row r="408" s="78" customFormat="1" ht="12.75">
      <c r="B408" s="79"/>
    </row>
    <row r="409" s="78" customFormat="1" ht="12.75">
      <c r="B409" s="79"/>
    </row>
  </sheetData>
  <sheetProtection/>
  <mergeCells count="2">
    <mergeCell ref="A1:I1"/>
    <mergeCell ref="A3:I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57"/>
  <sheetViews>
    <sheetView zoomScalePageLayoutView="0" workbookViewId="0" topLeftCell="A16">
      <selection activeCell="G56" sqref="G56"/>
    </sheetView>
  </sheetViews>
  <sheetFormatPr defaultColWidth="9.140625" defaultRowHeight="12.75"/>
  <cols>
    <col min="1" max="1" width="10.00390625" style="13" customWidth="1"/>
    <col min="2" max="2" width="8.7109375" style="37" customWidth="1"/>
    <col min="3" max="3" width="6.421875" style="37" customWidth="1"/>
    <col min="4" max="5" width="12.57421875" style="37" customWidth="1"/>
    <col min="6" max="6" width="9.8515625" style="37" customWidth="1"/>
    <col min="7" max="7" width="11.28125" style="37" customWidth="1"/>
    <col min="8" max="9" width="9.140625" style="37" customWidth="1"/>
    <col min="10" max="10" width="20.7109375" style="37" customWidth="1"/>
    <col min="11" max="16384" width="9.140625" style="37" customWidth="1"/>
  </cols>
  <sheetData>
    <row r="1" spans="1:16" ht="48.75" customHeight="1">
      <c r="A1" s="172" t="s">
        <v>139</v>
      </c>
      <c r="B1" s="181"/>
      <c r="C1" s="181"/>
      <c r="D1" s="181"/>
      <c r="E1" s="181"/>
      <c r="F1" s="181"/>
      <c r="G1" s="181"/>
      <c r="H1" s="181"/>
      <c r="I1" s="181"/>
      <c r="J1" s="147"/>
      <c r="K1" s="147"/>
      <c r="L1" s="147"/>
      <c r="M1" s="147"/>
      <c r="N1" s="147"/>
      <c r="O1" s="147"/>
      <c r="P1" s="147"/>
    </row>
    <row r="2" spans="1:8" ht="15" customHeight="1">
      <c r="A2" s="66"/>
      <c r="B2" s="34"/>
      <c r="C2" s="34"/>
      <c r="D2" s="34"/>
      <c r="E2" s="34"/>
      <c r="F2" s="34"/>
      <c r="G2" s="34"/>
      <c r="H2" s="3"/>
    </row>
    <row r="3" spans="1:8" ht="41.25" customHeight="1">
      <c r="A3" s="182" t="s">
        <v>145</v>
      </c>
      <c r="B3" s="182"/>
      <c r="C3" s="182"/>
      <c r="D3" s="182"/>
      <c r="E3" s="182"/>
      <c r="F3" s="182"/>
      <c r="G3" s="182"/>
      <c r="H3" s="194"/>
    </row>
    <row r="4" spans="1:8" ht="16.5" customHeight="1">
      <c r="A4" s="66"/>
      <c r="B4" s="34"/>
      <c r="C4" s="34"/>
      <c r="D4" s="34"/>
      <c r="E4" s="34"/>
      <c r="F4" s="34"/>
      <c r="G4" s="34"/>
      <c r="H4" s="3"/>
    </row>
    <row r="5" spans="1:10" s="30" customFormat="1" ht="62.25" customHeight="1" thickBot="1">
      <c r="A5" s="38" t="s">
        <v>124</v>
      </c>
      <c r="B5" s="38" t="s">
        <v>0</v>
      </c>
      <c r="C5" s="38" t="s">
        <v>1</v>
      </c>
      <c r="D5" s="38" t="s">
        <v>6</v>
      </c>
      <c r="E5" s="38" t="s">
        <v>110</v>
      </c>
      <c r="F5" s="38" t="s">
        <v>9</v>
      </c>
      <c r="G5" s="38" t="s">
        <v>10</v>
      </c>
      <c r="H5" s="38" t="s">
        <v>40</v>
      </c>
      <c r="I5" s="91"/>
      <c r="J5" s="92"/>
    </row>
    <row r="6" spans="1:10" s="30" customFormat="1" ht="15" customHeight="1">
      <c r="A6" s="93"/>
      <c r="B6" s="93"/>
      <c r="C6" s="93"/>
      <c r="D6" s="93"/>
      <c r="E6" s="93"/>
      <c r="F6" s="93"/>
      <c r="G6" s="93"/>
      <c r="H6" s="93"/>
      <c r="I6" s="91"/>
      <c r="J6" s="92"/>
    </row>
    <row r="7" spans="1:10" ht="12.75">
      <c r="A7" s="13" t="s">
        <v>129</v>
      </c>
      <c r="B7" s="81">
        <v>39603</v>
      </c>
      <c r="C7" s="13">
        <v>1000</v>
      </c>
      <c r="D7" s="13">
        <v>42400</v>
      </c>
      <c r="E7" s="13">
        <v>12.5</v>
      </c>
      <c r="F7" s="44" t="s">
        <v>14</v>
      </c>
      <c r="G7" s="44" t="s">
        <v>14</v>
      </c>
      <c r="H7" s="13">
        <v>3.08</v>
      </c>
      <c r="I7" s="94"/>
      <c r="J7" s="92"/>
    </row>
    <row r="8" spans="2:10" ht="12.75">
      <c r="B8" s="81"/>
      <c r="C8" s="13">
        <v>1100</v>
      </c>
      <c r="D8" s="13">
        <v>40900</v>
      </c>
      <c r="E8" s="13">
        <v>12.5</v>
      </c>
      <c r="F8" s="95" t="s">
        <v>14</v>
      </c>
      <c r="G8" s="44" t="s">
        <v>14</v>
      </c>
      <c r="H8" s="52">
        <v>2.6</v>
      </c>
      <c r="I8" s="94"/>
      <c r="J8" s="92"/>
    </row>
    <row r="9" spans="2:10" ht="12.75">
      <c r="B9" s="81"/>
      <c r="C9" s="13">
        <v>1330</v>
      </c>
      <c r="D9" s="13">
        <v>40500</v>
      </c>
      <c r="E9" s="13">
        <v>13.4</v>
      </c>
      <c r="F9" s="43">
        <v>40.48</v>
      </c>
      <c r="G9" s="13">
        <v>103</v>
      </c>
      <c r="H9" s="52">
        <v>1.8</v>
      </c>
      <c r="I9" s="94"/>
      <c r="J9" s="92"/>
    </row>
    <row r="10" spans="2:10" ht="12.75">
      <c r="B10" s="81"/>
      <c r="C10" s="13">
        <v>1410</v>
      </c>
      <c r="D10" s="13">
        <v>40800</v>
      </c>
      <c r="E10" s="16">
        <v>13</v>
      </c>
      <c r="F10" s="95" t="s">
        <v>14</v>
      </c>
      <c r="G10" s="44" t="s">
        <v>14</v>
      </c>
      <c r="H10" s="13">
        <v>1.56</v>
      </c>
      <c r="I10" s="94"/>
      <c r="J10" s="92"/>
    </row>
    <row r="11" spans="2:10" ht="12.75">
      <c r="B11" s="81"/>
      <c r="C11" s="13">
        <v>1500</v>
      </c>
      <c r="D11" s="13">
        <v>41100</v>
      </c>
      <c r="E11" s="13">
        <v>12.1</v>
      </c>
      <c r="F11" s="95" t="s">
        <v>14</v>
      </c>
      <c r="G11" s="44" t="s">
        <v>14</v>
      </c>
      <c r="H11" s="13">
        <v>1.86</v>
      </c>
      <c r="I11" s="94"/>
      <c r="J11" s="96"/>
    </row>
    <row r="12" spans="2:10" ht="15">
      <c r="B12" s="81">
        <v>39604</v>
      </c>
      <c r="C12" s="13">
        <v>1020</v>
      </c>
      <c r="D12" s="13">
        <v>44800</v>
      </c>
      <c r="E12" s="16">
        <v>12</v>
      </c>
      <c r="F12" s="95" t="s">
        <v>14</v>
      </c>
      <c r="G12" s="44" t="s">
        <v>14</v>
      </c>
      <c r="H12" s="168" t="s">
        <v>161</v>
      </c>
      <c r="I12" s="94"/>
      <c r="J12" s="92"/>
    </row>
    <row r="13" spans="2:10" ht="12.75">
      <c r="B13" s="81"/>
      <c r="C13" s="13">
        <v>1110</v>
      </c>
      <c r="D13" s="13">
        <v>42900</v>
      </c>
      <c r="E13" s="16">
        <v>12</v>
      </c>
      <c r="F13" s="43">
        <v>22.97</v>
      </c>
      <c r="G13" s="13">
        <v>32.5</v>
      </c>
      <c r="H13" s="13">
        <v>1.69</v>
      </c>
      <c r="I13" s="94"/>
      <c r="J13" s="92"/>
    </row>
    <row r="14" spans="2:10" ht="12.75">
      <c r="B14" s="81"/>
      <c r="C14" s="13">
        <v>1220</v>
      </c>
      <c r="D14" s="13">
        <v>42100</v>
      </c>
      <c r="E14" s="13">
        <v>12.8</v>
      </c>
      <c r="F14" s="95" t="s">
        <v>14</v>
      </c>
      <c r="G14" s="44" t="s">
        <v>14</v>
      </c>
      <c r="H14" s="13">
        <v>1.78</v>
      </c>
      <c r="I14" s="94"/>
      <c r="J14" s="92"/>
    </row>
    <row r="15" spans="2:10" ht="12.75">
      <c r="B15" s="81"/>
      <c r="C15" s="13">
        <v>1345</v>
      </c>
      <c r="D15" s="13">
        <v>42300</v>
      </c>
      <c r="E15" s="13">
        <v>12.4</v>
      </c>
      <c r="F15" s="95" t="s">
        <v>14</v>
      </c>
      <c r="G15" s="44" t="s">
        <v>14</v>
      </c>
      <c r="H15" s="13">
        <v>1.41</v>
      </c>
      <c r="I15" s="94"/>
      <c r="J15" s="92"/>
    </row>
    <row r="16" spans="2:10" ht="12.75">
      <c r="B16" s="81"/>
      <c r="C16" s="13">
        <v>1415</v>
      </c>
      <c r="D16" s="13">
        <v>42200</v>
      </c>
      <c r="E16" s="16">
        <v>12</v>
      </c>
      <c r="F16" s="95" t="s">
        <v>14</v>
      </c>
      <c r="G16" s="44" t="s">
        <v>14</v>
      </c>
      <c r="H16" s="13">
        <v>1.25</v>
      </c>
      <c r="I16" s="94"/>
      <c r="J16" s="92"/>
    </row>
    <row r="17" spans="2:10" ht="12.75">
      <c r="B17" s="81"/>
      <c r="C17" s="13"/>
      <c r="D17" s="13"/>
      <c r="E17" s="13"/>
      <c r="F17" s="52"/>
      <c r="G17" s="13"/>
      <c r="H17" s="13"/>
      <c r="I17" s="94"/>
      <c r="J17" s="92"/>
    </row>
    <row r="18" spans="1:10" ht="15">
      <c r="A18" s="13" t="s">
        <v>130</v>
      </c>
      <c r="B18" s="81">
        <v>39603</v>
      </c>
      <c r="C18" s="13">
        <v>1040</v>
      </c>
      <c r="D18" s="13">
        <v>40000</v>
      </c>
      <c r="E18" s="13">
        <v>12.5</v>
      </c>
      <c r="F18" s="95" t="s">
        <v>14</v>
      </c>
      <c r="G18" s="44" t="s">
        <v>14</v>
      </c>
      <c r="H18" s="168" t="s">
        <v>163</v>
      </c>
      <c r="I18" s="94"/>
      <c r="J18" s="92"/>
    </row>
    <row r="19" spans="2:10" ht="12.75">
      <c r="B19" s="81"/>
      <c r="C19" s="13">
        <v>1125</v>
      </c>
      <c r="D19" s="13">
        <v>39100</v>
      </c>
      <c r="E19" s="13">
        <v>12.2</v>
      </c>
      <c r="F19" s="95" t="s">
        <v>14</v>
      </c>
      <c r="G19" s="44" t="s">
        <v>14</v>
      </c>
      <c r="H19" s="13">
        <v>9.42</v>
      </c>
      <c r="I19" s="94"/>
      <c r="J19" s="92"/>
    </row>
    <row r="20" spans="2:10" ht="15">
      <c r="B20" s="81"/>
      <c r="C20" s="13">
        <v>1200</v>
      </c>
      <c r="D20" s="13">
        <v>40400</v>
      </c>
      <c r="E20" s="13">
        <v>12.2</v>
      </c>
      <c r="F20" s="95" t="s">
        <v>14</v>
      </c>
      <c r="G20" s="44" t="s">
        <v>14</v>
      </c>
      <c r="H20" s="168" t="s">
        <v>162</v>
      </c>
      <c r="I20" s="94"/>
      <c r="J20" s="92"/>
    </row>
    <row r="21" spans="2:10" ht="15">
      <c r="B21" s="81"/>
      <c r="C21" s="13">
        <v>1345</v>
      </c>
      <c r="D21" s="13">
        <v>40800</v>
      </c>
      <c r="E21" s="13">
        <v>12.6</v>
      </c>
      <c r="F21" s="95" t="s">
        <v>14</v>
      </c>
      <c r="G21" s="44" t="s">
        <v>14</v>
      </c>
      <c r="H21" s="168" t="s">
        <v>164</v>
      </c>
      <c r="I21" s="94"/>
      <c r="J21" s="92"/>
    </row>
    <row r="22" spans="2:10" ht="15">
      <c r="B22" s="81"/>
      <c r="C22" s="13">
        <v>1430</v>
      </c>
      <c r="D22" s="13">
        <v>40800</v>
      </c>
      <c r="E22" s="13">
        <v>13.3</v>
      </c>
      <c r="F22" s="43">
        <v>38.82</v>
      </c>
      <c r="G22" s="13">
        <v>163</v>
      </c>
      <c r="H22" s="168" t="s">
        <v>165</v>
      </c>
      <c r="I22" s="94"/>
      <c r="J22" s="96"/>
    </row>
    <row r="23" spans="2:10" ht="15">
      <c r="B23" s="81">
        <v>39604</v>
      </c>
      <c r="C23" s="13">
        <v>1045</v>
      </c>
      <c r="D23" s="13">
        <v>42400</v>
      </c>
      <c r="E23" s="13">
        <v>11.6</v>
      </c>
      <c r="F23" s="95" t="s">
        <v>14</v>
      </c>
      <c r="G23" s="44" t="s">
        <v>14</v>
      </c>
      <c r="H23" s="168" t="s">
        <v>166</v>
      </c>
      <c r="I23" s="94"/>
      <c r="J23" s="92"/>
    </row>
    <row r="24" spans="2:10" ht="15">
      <c r="B24" s="81"/>
      <c r="C24" s="13">
        <v>1140</v>
      </c>
      <c r="D24" s="13">
        <v>42400</v>
      </c>
      <c r="E24" s="16">
        <v>12</v>
      </c>
      <c r="F24" s="95" t="s">
        <v>14</v>
      </c>
      <c r="G24" s="44" t="s">
        <v>14</v>
      </c>
      <c r="H24" s="168" t="s">
        <v>167</v>
      </c>
      <c r="I24" s="94"/>
      <c r="J24" s="92"/>
    </row>
    <row r="25" spans="2:10" ht="15">
      <c r="B25" s="81"/>
      <c r="C25" s="13">
        <v>1250</v>
      </c>
      <c r="D25" s="13">
        <v>42200</v>
      </c>
      <c r="E25" s="13">
        <v>12.4</v>
      </c>
      <c r="F25" s="95" t="s">
        <v>14</v>
      </c>
      <c r="G25" s="44" t="s">
        <v>14</v>
      </c>
      <c r="H25" s="168" t="s">
        <v>168</v>
      </c>
      <c r="I25" s="94"/>
      <c r="J25" s="92"/>
    </row>
    <row r="26" spans="2:10" ht="15">
      <c r="B26" s="81"/>
      <c r="C26" s="13">
        <v>1400</v>
      </c>
      <c r="D26" s="13">
        <v>42400</v>
      </c>
      <c r="E26" s="13">
        <v>12.1</v>
      </c>
      <c r="F26" s="95" t="s">
        <v>14</v>
      </c>
      <c r="G26" s="44" t="s">
        <v>14</v>
      </c>
      <c r="H26" s="168" t="s">
        <v>169</v>
      </c>
      <c r="I26" s="94"/>
      <c r="J26" s="92"/>
    </row>
    <row r="27" spans="2:10" ht="15">
      <c r="B27" s="81"/>
      <c r="C27" s="13">
        <v>1430</v>
      </c>
      <c r="D27" s="13">
        <v>42400</v>
      </c>
      <c r="E27" s="13">
        <v>11.8</v>
      </c>
      <c r="F27" s="95" t="s">
        <v>14</v>
      </c>
      <c r="G27" s="44" t="s">
        <v>14</v>
      </c>
      <c r="H27" s="168" t="s">
        <v>166</v>
      </c>
      <c r="I27" s="94"/>
      <c r="J27" s="92"/>
    </row>
    <row r="28" spans="2:10" ht="12.75">
      <c r="B28" s="81"/>
      <c r="C28" s="13"/>
      <c r="D28" s="13"/>
      <c r="E28" s="13"/>
      <c r="F28" s="52"/>
      <c r="G28" s="13"/>
      <c r="H28" s="13"/>
      <c r="I28" s="94"/>
      <c r="J28" s="92"/>
    </row>
    <row r="29" spans="1:10" ht="12.75">
      <c r="A29" s="13" t="s">
        <v>131</v>
      </c>
      <c r="B29" s="81">
        <v>39603</v>
      </c>
      <c r="C29" s="13">
        <v>1000</v>
      </c>
      <c r="D29" s="13">
        <v>42700</v>
      </c>
      <c r="E29" s="13">
        <v>11.9</v>
      </c>
      <c r="F29" s="95" t="s">
        <v>14</v>
      </c>
      <c r="G29" s="44" t="s">
        <v>14</v>
      </c>
      <c r="H29" s="13">
        <v>2.02</v>
      </c>
      <c r="I29" s="94"/>
      <c r="J29" s="92"/>
    </row>
    <row r="30" spans="2:10" ht="12.75">
      <c r="B30" s="81"/>
      <c r="C30" s="13">
        <v>1105</v>
      </c>
      <c r="D30" s="13">
        <v>41500</v>
      </c>
      <c r="E30" s="13">
        <v>11.7</v>
      </c>
      <c r="F30" s="95" t="s">
        <v>14</v>
      </c>
      <c r="G30" s="44" t="s">
        <v>14</v>
      </c>
      <c r="H30" s="13">
        <v>1.35</v>
      </c>
      <c r="I30" s="94"/>
      <c r="J30" s="92"/>
    </row>
    <row r="31" spans="2:10" ht="12.75">
      <c r="B31" s="81"/>
      <c r="C31" s="13">
        <v>1150</v>
      </c>
      <c r="D31" s="13">
        <v>41600</v>
      </c>
      <c r="E31" s="13">
        <v>12.2</v>
      </c>
      <c r="F31" s="43">
        <v>82.05</v>
      </c>
      <c r="G31" s="13">
        <v>327</v>
      </c>
      <c r="H31" s="13">
        <v>1.32</v>
      </c>
      <c r="I31" s="94"/>
      <c r="J31" s="92"/>
    </row>
    <row r="32" spans="2:10" ht="12.75">
      <c r="B32" s="81"/>
      <c r="C32" s="13">
        <v>1305</v>
      </c>
      <c r="D32" s="13">
        <v>42800</v>
      </c>
      <c r="E32" s="13">
        <v>12.5</v>
      </c>
      <c r="F32" s="95" t="s">
        <v>14</v>
      </c>
      <c r="G32" s="44" t="s">
        <v>14</v>
      </c>
      <c r="H32" s="13">
        <v>1.19</v>
      </c>
      <c r="I32" s="94"/>
      <c r="J32" s="92"/>
    </row>
    <row r="33" spans="2:10" ht="12.75">
      <c r="B33" s="81"/>
      <c r="C33" s="13">
        <v>1400</v>
      </c>
      <c r="D33" s="13">
        <v>42700</v>
      </c>
      <c r="E33" s="13">
        <v>13.1</v>
      </c>
      <c r="F33" s="95" t="s">
        <v>14</v>
      </c>
      <c r="G33" s="44" t="s">
        <v>14</v>
      </c>
      <c r="H33" s="13">
        <v>1.15</v>
      </c>
      <c r="I33" s="94"/>
      <c r="J33" s="92"/>
    </row>
    <row r="34" spans="2:10" ht="12.75">
      <c r="B34" s="81"/>
      <c r="C34" s="13">
        <v>1445</v>
      </c>
      <c r="D34" s="13">
        <v>42800</v>
      </c>
      <c r="E34" s="13">
        <v>12.6</v>
      </c>
      <c r="F34" s="95" t="s">
        <v>14</v>
      </c>
      <c r="G34" s="44" t="s">
        <v>14</v>
      </c>
      <c r="H34" s="13">
        <v>0.81</v>
      </c>
      <c r="I34" s="94"/>
      <c r="J34" s="92"/>
    </row>
    <row r="35" spans="2:10" ht="12.75">
      <c r="B35" s="81">
        <v>39604</v>
      </c>
      <c r="C35" s="13">
        <v>1005</v>
      </c>
      <c r="D35" s="13">
        <v>43700</v>
      </c>
      <c r="E35" s="13">
        <v>11.3</v>
      </c>
      <c r="F35" s="95" t="s">
        <v>14</v>
      </c>
      <c r="G35" s="44" t="s">
        <v>14</v>
      </c>
      <c r="H35" s="52">
        <v>1.2</v>
      </c>
      <c r="I35" s="94"/>
      <c r="J35" s="96"/>
    </row>
    <row r="36" spans="2:10" ht="12.75">
      <c r="B36" s="81"/>
      <c r="C36" s="13">
        <v>1110</v>
      </c>
      <c r="D36" s="13">
        <v>43000</v>
      </c>
      <c r="E36" s="13">
        <v>11.4</v>
      </c>
      <c r="F36" s="95" t="s">
        <v>14</v>
      </c>
      <c r="G36" s="44" t="s">
        <v>14</v>
      </c>
      <c r="H36" s="13">
        <v>0.83</v>
      </c>
      <c r="I36" s="94"/>
      <c r="J36" s="92"/>
    </row>
    <row r="37" spans="2:10" ht="12.75">
      <c r="B37" s="81"/>
      <c r="C37" s="13">
        <v>1200</v>
      </c>
      <c r="D37" s="13">
        <v>42500</v>
      </c>
      <c r="E37" s="13">
        <v>12.2</v>
      </c>
      <c r="F37" s="43">
        <v>12.24</v>
      </c>
      <c r="G37" s="13">
        <v>14.2</v>
      </c>
      <c r="H37" s="13">
        <v>1.46</v>
      </c>
      <c r="I37" s="94"/>
      <c r="J37" s="92"/>
    </row>
    <row r="38" spans="2:10" ht="12.75">
      <c r="B38" s="81"/>
      <c r="C38" s="13">
        <v>1350</v>
      </c>
      <c r="D38" s="13">
        <v>42500</v>
      </c>
      <c r="E38" s="16">
        <v>12</v>
      </c>
      <c r="F38" s="95" t="s">
        <v>14</v>
      </c>
      <c r="G38" s="44" t="s">
        <v>14</v>
      </c>
      <c r="H38" s="13">
        <v>1.45</v>
      </c>
      <c r="I38" s="94"/>
      <c r="J38" s="92"/>
    </row>
    <row r="39" spans="2:10" ht="12.75">
      <c r="B39" s="81"/>
      <c r="C39" s="13"/>
      <c r="D39" s="13"/>
      <c r="E39" s="13"/>
      <c r="F39" s="52"/>
      <c r="G39" s="13"/>
      <c r="H39" s="13"/>
      <c r="I39" s="94"/>
      <c r="J39" s="92"/>
    </row>
    <row r="40" spans="1:12" ht="12.75">
      <c r="A40" s="13" t="s">
        <v>132</v>
      </c>
      <c r="B40" s="81">
        <v>39603</v>
      </c>
      <c r="C40" s="13">
        <v>1030</v>
      </c>
      <c r="D40" s="13">
        <v>42900</v>
      </c>
      <c r="E40" s="13">
        <v>11.8</v>
      </c>
      <c r="F40" s="52"/>
      <c r="G40" s="13"/>
      <c r="H40" s="13">
        <v>1.86</v>
      </c>
      <c r="I40" s="94"/>
      <c r="J40" s="92"/>
      <c r="K40" s="84"/>
      <c r="L40" s="84"/>
    </row>
    <row r="41" spans="2:12" ht="12.75">
      <c r="B41" s="81"/>
      <c r="C41" s="13">
        <v>1125</v>
      </c>
      <c r="D41" s="13">
        <v>42200</v>
      </c>
      <c r="E41" s="13">
        <v>11.6</v>
      </c>
      <c r="F41" s="52"/>
      <c r="G41" s="13"/>
      <c r="H41" s="13">
        <v>1.69</v>
      </c>
      <c r="I41" s="94"/>
      <c r="J41" s="92"/>
      <c r="K41" s="84"/>
      <c r="L41" s="84"/>
    </row>
    <row r="42" spans="2:12" ht="12.75">
      <c r="B42" s="81"/>
      <c r="C42" s="13">
        <v>1215</v>
      </c>
      <c r="D42" s="13">
        <v>42200</v>
      </c>
      <c r="E42" s="13">
        <v>11.9</v>
      </c>
      <c r="F42" s="43">
        <v>9.031</v>
      </c>
      <c r="G42" s="13">
        <v>16.7</v>
      </c>
      <c r="H42" s="13">
        <v>1.93</v>
      </c>
      <c r="I42" s="94"/>
      <c r="J42" s="96"/>
      <c r="K42" s="84"/>
      <c r="L42" s="84"/>
    </row>
    <row r="43" spans="2:12" ht="12.75">
      <c r="B43" s="81"/>
      <c r="C43" s="13">
        <v>1330</v>
      </c>
      <c r="D43" s="13">
        <v>42400</v>
      </c>
      <c r="E43" s="13">
        <v>12.8</v>
      </c>
      <c r="F43" s="52"/>
      <c r="G43" s="13"/>
      <c r="H43" s="13">
        <v>2.29</v>
      </c>
      <c r="I43" s="94"/>
      <c r="J43" s="92"/>
      <c r="K43" s="84"/>
      <c r="L43" s="84"/>
    </row>
    <row r="44" spans="2:12" ht="12.75">
      <c r="B44" s="81"/>
      <c r="C44" s="13">
        <v>1415</v>
      </c>
      <c r="D44" s="13">
        <v>42500</v>
      </c>
      <c r="E44" s="13">
        <v>13.1</v>
      </c>
      <c r="F44" s="52"/>
      <c r="G44" s="13"/>
      <c r="H44" s="13">
        <v>1.27</v>
      </c>
      <c r="I44" s="94"/>
      <c r="J44" s="92"/>
      <c r="K44" s="84"/>
      <c r="L44" s="84"/>
    </row>
    <row r="45" spans="2:10" ht="12.75">
      <c r="B45" s="81"/>
      <c r="C45" s="13">
        <v>1500</v>
      </c>
      <c r="D45" s="13">
        <v>43300</v>
      </c>
      <c r="E45" s="13">
        <v>12.5</v>
      </c>
      <c r="F45" s="52"/>
      <c r="G45" s="13"/>
      <c r="H45" s="13">
        <v>0.91</v>
      </c>
      <c r="I45" s="94"/>
      <c r="J45" s="92"/>
    </row>
    <row r="46" spans="2:10" ht="12.75">
      <c r="B46" s="81">
        <v>39604</v>
      </c>
      <c r="C46" s="13">
        <v>1030</v>
      </c>
      <c r="D46" s="13">
        <v>44400</v>
      </c>
      <c r="E46" s="13">
        <v>11.5</v>
      </c>
      <c r="F46" s="52"/>
      <c r="G46" s="13"/>
      <c r="H46" s="13" t="s">
        <v>41</v>
      </c>
      <c r="I46" s="94"/>
      <c r="J46" s="92"/>
    </row>
    <row r="47" spans="2:10" ht="12.75">
      <c r="B47" s="81"/>
      <c r="C47" s="13">
        <v>1125</v>
      </c>
      <c r="D47" s="13">
        <v>43100</v>
      </c>
      <c r="E47" s="13">
        <v>11.3</v>
      </c>
      <c r="F47" s="52"/>
      <c r="G47" s="13"/>
      <c r="H47" s="13">
        <v>1.14</v>
      </c>
      <c r="I47" s="94"/>
      <c r="J47" s="92"/>
    </row>
    <row r="48" spans="2:10" ht="12.75">
      <c r="B48" s="81"/>
      <c r="C48" s="13">
        <v>1220</v>
      </c>
      <c r="D48" s="13">
        <v>42300</v>
      </c>
      <c r="E48" s="13">
        <v>12.2</v>
      </c>
      <c r="F48" s="43">
        <v>18.12</v>
      </c>
      <c r="G48" s="13">
        <v>46.3</v>
      </c>
      <c r="H48" s="13">
        <v>1.67</v>
      </c>
      <c r="I48" s="94"/>
      <c r="J48" s="92"/>
    </row>
    <row r="49" spans="2:10" ht="12.75">
      <c r="B49" s="81"/>
      <c r="C49" s="13">
        <v>1410</v>
      </c>
      <c r="D49" s="13">
        <v>42500</v>
      </c>
      <c r="E49" s="13">
        <v>11.4</v>
      </c>
      <c r="F49" s="52"/>
      <c r="G49" s="13"/>
      <c r="H49" s="13">
        <v>2.33</v>
      </c>
      <c r="I49" s="94"/>
      <c r="J49" s="92"/>
    </row>
    <row r="50" spans="1:13" ht="12.75">
      <c r="A50" s="13" t="s">
        <v>133</v>
      </c>
      <c r="B50" s="81">
        <v>39603</v>
      </c>
      <c r="C50" s="13">
        <v>1345</v>
      </c>
      <c r="D50" s="13">
        <v>41800</v>
      </c>
      <c r="E50" s="13">
        <v>13.1</v>
      </c>
      <c r="F50" s="95" t="s">
        <v>14</v>
      </c>
      <c r="G50" s="44" t="s">
        <v>14</v>
      </c>
      <c r="H50" s="13">
        <v>194</v>
      </c>
      <c r="J50" s="30"/>
      <c r="K50" s="4"/>
      <c r="L50" s="4"/>
      <c r="M50" s="4"/>
    </row>
    <row r="51" spans="2:12" ht="12.75">
      <c r="B51" s="81"/>
      <c r="C51" s="13">
        <v>1430</v>
      </c>
      <c r="D51" s="13">
        <v>42400</v>
      </c>
      <c r="E51" s="13">
        <v>12.2</v>
      </c>
      <c r="F51" s="95" t="s">
        <v>14</v>
      </c>
      <c r="G51" s="44" t="s">
        <v>14</v>
      </c>
      <c r="H51" s="13">
        <v>71.2</v>
      </c>
      <c r="J51" s="13"/>
      <c r="K51" s="84"/>
      <c r="L51" s="84"/>
    </row>
    <row r="52" spans="2:12" ht="12.75">
      <c r="B52" s="81"/>
      <c r="C52" s="13">
        <v>1520</v>
      </c>
      <c r="D52" s="13">
        <v>43500</v>
      </c>
      <c r="E52" s="16">
        <v>12</v>
      </c>
      <c r="F52" s="43">
        <v>1.323</v>
      </c>
      <c r="G52" s="13">
        <v>100</v>
      </c>
      <c r="H52" s="13">
        <v>71.8</v>
      </c>
      <c r="J52" s="13"/>
      <c r="K52" s="84"/>
      <c r="L52" s="84"/>
    </row>
    <row r="53" spans="2:12" ht="12.75">
      <c r="B53" s="81">
        <v>39604</v>
      </c>
      <c r="C53" s="13">
        <v>1050</v>
      </c>
      <c r="D53" s="13">
        <v>43200</v>
      </c>
      <c r="E53" s="13">
        <v>11.4</v>
      </c>
      <c r="F53" s="95" t="s">
        <v>14</v>
      </c>
      <c r="G53" s="44" t="s">
        <v>14</v>
      </c>
      <c r="H53" s="13">
        <v>244</v>
      </c>
      <c r="J53" s="13"/>
      <c r="K53" s="84"/>
      <c r="L53" s="84"/>
    </row>
    <row r="54" spans="1:12" ht="12.75">
      <c r="A54" s="49"/>
      <c r="B54" s="82"/>
      <c r="C54" s="49">
        <v>1140</v>
      </c>
      <c r="D54" s="49">
        <v>42400</v>
      </c>
      <c r="E54" s="49">
        <v>11.3</v>
      </c>
      <c r="F54" s="97">
        <v>4.45</v>
      </c>
      <c r="G54" s="49">
        <v>431</v>
      </c>
      <c r="H54" s="49">
        <v>702</v>
      </c>
      <c r="I54" s="84"/>
      <c r="J54" s="19"/>
      <c r="K54" s="84"/>
      <c r="L54" s="84"/>
    </row>
    <row r="55" ht="15">
      <c r="A55" s="31" t="s">
        <v>172</v>
      </c>
    </row>
    <row r="57" ht="12.75">
      <c r="F57" s="98"/>
    </row>
  </sheetData>
  <sheetProtection/>
  <mergeCells count="2">
    <mergeCell ref="A1:I1"/>
    <mergeCell ref="A3:H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P59"/>
  <sheetViews>
    <sheetView zoomScalePageLayoutView="0" workbookViewId="0" topLeftCell="A1">
      <selection activeCell="E38" sqref="E38"/>
    </sheetView>
  </sheetViews>
  <sheetFormatPr defaultColWidth="9.140625" defaultRowHeight="12.75"/>
  <cols>
    <col min="1" max="1" width="9.57421875" style="13" customWidth="1"/>
    <col min="2" max="2" width="9.00390625" style="69" customWidth="1"/>
    <col min="3" max="3" width="9.8515625" style="13" customWidth="1"/>
    <col min="4" max="4" width="12.00390625" style="13" customWidth="1"/>
    <col min="5" max="5" width="19.00390625" style="13" customWidth="1"/>
    <col min="6" max="6" width="9.7109375" style="13" customWidth="1"/>
    <col min="7" max="8" width="9.140625" style="13" customWidth="1"/>
    <col min="9" max="9" width="39.28125" style="13" customWidth="1"/>
    <col min="10" max="16384" width="9.140625" style="37" customWidth="1"/>
  </cols>
  <sheetData>
    <row r="1" spans="1:16" ht="40.5" customHeight="1">
      <c r="A1" s="203" t="s">
        <v>140</v>
      </c>
      <c r="B1" s="181"/>
      <c r="C1" s="181"/>
      <c r="D1" s="181"/>
      <c r="E1" s="181"/>
      <c r="F1" s="181"/>
      <c r="G1" s="181"/>
      <c r="H1" s="181"/>
      <c r="I1" s="148"/>
      <c r="J1" s="148"/>
      <c r="K1" s="148"/>
      <c r="L1" s="148"/>
      <c r="M1" s="148"/>
      <c r="N1" s="148"/>
      <c r="O1" s="148"/>
      <c r="P1" s="148"/>
    </row>
    <row r="2" ht="12.75">
      <c r="A2" s="31"/>
    </row>
    <row r="3" spans="1:9" ht="53.25" customHeight="1">
      <c r="A3" s="200" t="s">
        <v>149</v>
      </c>
      <c r="B3" s="200"/>
      <c r="C3" s="200"/>
      <c r="D3" s="200"/>
      <c r="E3" s="200"/>
      <c r="F3" s="201"/>
      <c r="G3" s="201"/>
      <c r="H3" s="202"/>
      <c r="I3" s="99"/>
    </row>
    <row r="4" spans="1:9" ht="12" customHeight="1">
      <c r="A4" s="99"/>
      <c r="B4" s="99"/>
      <c r="C4" s="99"/>
      <c r="D4" s="99"/>
      <c r="E4" s="99"/>
      <c r="F4" s="99"/>
      <c r="G4" s="99"/>
      <c r="H4" s="99"/>
      <c r="I4" s="99"/>
    </row>
    <row r="5" spans="1:5" s="30" customFormat="1" ht="63.75">
      <c r="A5" s="149" t="s">
        <v>120</v>
      </c>
      <c r="B5" s="150" t="s">
        <v>97</v>
      </c>
      <c r="C5" s="151" t="s">
        <v>100</v>
      </c>
      <c r="D5" s="167" t="s">
        <v>112</v>
      </c>
      <c r="E5" s="152" t="s">
        <v>98</v>
      </c>
    </row>
    <row r="6" spans="1:5" s="30" customFormat="1" ht="12.75">
      <c r="A6" s="153"/>
      <c r="B6" s="154"/>
      <c r="C6" s="66"/>
      <c r="D6" s="66"/>
      <c r="E6" s="155"/>
    </row>
    <row r="7" spans="1:5" s="30" customFormat="1" ht="12.75">
      <c r="A7" s="197">
        <v>39603</v>
      </c>
      <c r="B7" s="198"/>
      <c r="C7" s="198"/>
      <c r="D7" s="198"/>
      <c r="E7" s="199"/>
    </row>
    <row r="8" spans="1:9" ht="12.75">
      <c r="A8" s="156" t="s">
        <v>131</v>
      </c>
      <c r="B8" s="67">
        <v>39603.404861111114</v>
      </c>
      <c r="C8" s="43">
        <v>4.69</v>
      </c>
      <c r="D8" s="19">
        <f>0.04-C8</f>
        <v>-4.65</v>
      </c>
      <c r="E8" s="157" t="s">
        <v>14</v>
      </c>
      <c r="F8" s="37"/>
      <c r="G8" s="37"/>
      <c r="H8" s="37"/>
      <c r="I8" s="37"/>
    </row>
    <row r="9" spans="1:9" ht="12.75">
      <c r="A9" s="156" t="s">
        <v>130</v>
      </c>
      <c r="B9" s="67">
        <v>39603.416666666664</v>
      </c>
      <c r="C9" s="158" t="s">
        <v>14</v>
      </c>
      <c r="D9" s="158" t="s">
        <v>14</v>
      </c>
      <c r="E9" s="159">
        <f>((33+5/8)-(26+7/8))/12</f>
        <v>0.5625</v>
      </c>
      <c r="F9" s="37"/>
      <c r="G9" s="37"/>
      <c r="H9" s="37"/>
      <c r="I9" s="37"/>
    </row>
    <row r="10" spans="1:9" ht="12.75">
      <c r="A10" s="156" t="s">
        <v>133</v>
      </c>
      <c r="B10" s="67">
        <v>39603.4375</v>
      </c>
      <c r="C10" s="158" t="s">
        <v>14</v>
      </c>
      <c r="D10" s="158" t="s">
        <v>14</v>
      </c>
      <c r="E10" s="159">
        <f>((26+3/8)-(26+1/2))/12</f>
        <v>-0.010416666666666666</v>
      </c>
      <c r="F10" s="37"/>
      <c r="G10" s="37"/>
      <c r="H10" s="37"/>
      <c r="I10" s="37"/>
    </row>
    <row r="11" spans="1:9" ht="12.75">
      <c r="A11" s="156" t="s">
        <v>129</v>
      </c>
      <c r="B11" s="67">
        <v>39603.444444444445</v>
      </c>
      <c r="C11" s="158" t="s">
        <v>14</v>
      </c>
      <c r="D11" s="158" t="s">
        <v>14</v>
      </c>
      <c r="E11" s="159">
        <f>((31+7/8)-(31+5/8))/12</f>
        <v>0.020833333333333332</v>
      </c>
      <c r="F11" s="37"/>
      <c r="G11" s="37"/>
      <c r="H11" s="37"/>
      <c r="I11" s="37"/>
    </row>
    <row r="12" spans="1:9" ht="12.75">
      <c r="A12" s="156" t="s">
        <v>131</v>
      </c>
      <c r="B12" s="67">
        <v>39603.45277777778</v>
      </c>
      <c r="C12" s="158" t="s">
        <v>14</v>
      </c>
      <c r="D12" s="158" t="s">
        <v>14</v>
      </c>
      <c r="E12" s="159">
        <f>(27.5-24.5)/12</f>
        <v>0.25</v>
      </c>
      <c r="F12" s="37"/>
      <c r="G12" s="37"/>
      <c r="H12" s="37"/>
      <c r="I12" s="37"/>
    </row>
    <row r="13" spans="1:9" ht="12.75">
      <c r="A13" s="156" t="s">
        <v>132</v>
      </c>
      <c r="B13" s="67">
        <v>39603.459027777775</v>
      </c>
      <c r="C13" s="158" t="s">
        <v>14</v>
      </c>
      <c r="D13" s="158" t="s">
        <v>14</v>
      </c>
      <c r="E13" s="159">
        <f>0.5/12</f>
        <v>0.041666666666666664</v>
      </c>
      <c r="F13" s="37"/>
      <c r="G13" s="37"/>
      <c r="H13" s="37"/>
      <c r="I13" s="37"/>
    </row>
    <row r="14" spans="1:9" ht="12.75">
      <c r="A14" s="156" t="s">
        <v>130</v>
      </c>
      <c r="B14" s="67">
        <v>39603.46388888889</v>
      </c>
      <c r="C14" s="158" t="s">
        <v>14</v>
      </c>
      <c r="D14" s="158" t="s">
        <v>14</v>
      </c>
      <c r="E14" s="159">
        <f>4.75/12</f>
        <v>0.3958333333333333</v>
      </c>
      <c r="F14" s="37"/>
      <c r="G14" s="37"/>
      <c r="H14" s="37"/>
      <c r="I14" s="37"/>
    </row>
    <row r="15" spans="1:9" ht="12.75">
      <c r="A15" s="156" t="s">
        <v>133</v>
      </c>
      <c r="B15" s="67">
        <v>39603.467361111114</v>
      </c>
      <c r="C15" s="43">
        <v>9.43</v>
      </c>
      <c r="D15" s="43">
        <f>1.47-C15</f>
        <v>-7.96</v>
      </c>
      <c r="E15" s="157" t="s">
        <v>14</v>
      </c>
      <c r="F15" s="37"/>
      <c r="G15" s="37"/>
      <c r="H15" s="37"/>
      <c r="I15" s="37"/>
    </row>
    <row r="16" spans="1:9" ht="12.75">
      <c r="A16" s="156" t="s">
        <v>131</v>
      </c>
      <c r="B16" s="67">
        <v>39603.46805555555</v>
      </c>
      <c r="C16" s="43">
        <v>8.36</v>
      </c>
      <c r="D16" s="19">
        <f>0.04-C16</f>
        <v>-8.32</v>
      </c>
      <c r="E16" s="157" t="s">
        <v>14</v>
      </c>
      <c r="F16" s="37"/>
      <c r="G16" s="37"/>
      <c r="H16" s="37"/>
      <c r="I16" s="37"/>
    </row>
    <row r="17" spans="1:9" ht="12.75">
      <c r="A17" s="156" t="s">
        <v>130</v>
      </c>
      <c r="B17" s="67">
        <v>39603.46875</v>
      </c>
      <c r="C17" s="43">
        <v>8.8</v>
      </c>
      <c r="D17" s="43">
        <f>0.15-C17</f>
        <v>-8.65</v>
      </c>
      <c r="E17" s="157" t="s">
        <v>14</v>
      </c>
      <c r="F17" s="37"/>
      <c r="G17" s="37"/>
      <c r="H17" s="37"/>
      <c r="I17" s="37"/>
    </row>
    <row r="18" spans="1:9" ht="12.75">
      <c r="A18" s="156" t="s">
        <v>129</v>
      </c>
      <c r="B18" s="67">
        <v>39603.54513888889</v>
      </c>
      <c r="C18" s="158" t="s">
        <v>14</v>
      </c>
      <c r="D18" s="158" t="s">
        <v>14</v>
      </c>
      <c r="E18" s="159">
        <f>2.5/12</f>
        <v>0.20833333333333334</v>
      </c>
      <c r="F18" s="37"/>
      <c r="G18" s="37"/>
      <c r="H18" s="37"/>
      <c r="I18" s="37"/>
    </row>
    <row r="19" spans="1:9" ht="12.75">
      <c r="A19" s="156" t="s">
        <v>129</v>
      </c>
      <c r="B19" s="67">
        <v>39603.56805555556</v>
      </c>
      <c r="C19" s="43">
        <v>7.81</v>
      </c>
      <c r="D19" s="43">
        <f>-0.15-C19</f>
        <v>-7.96</v>
      </c>
      <c r="E19" s="157" t="s">
        <v>14</v>
      </c>
      <c r="F19" s="37"/>
      <c r="G19" s="37"/>
      <c r="H19" s="37"/>
      <c r="I19" s="37"/>
    </row>
    <row r="20" spans="1:9" ht="12.75">
      <c r="A20" s="156" t="s">
        <v>130</v>
      </c>
      <c r="B20" s="67">
        <v>39603.54861111111</v>
      </c>
      <c r="C20" s="158" t="s">
        <v>14</v>
      </c>
      <c r="D20" s="158" t="s">
        <v>14</v>
      </c>
      <c r="E20" s="159">
        <f>(1+7/8)/12</f>
        <v>0.15625</v>
      </c>
      <c r="F20" s="37"/>
      <c r="G20" s="37"/>
      <c r="H20" s="37"/>
      <c r="I20" s="37"/>
    </row>
    <row r="21" spans="1:9" ht="12.75">
      <c r="A21" s="156" t="s">
        <v>132</v>
      </c>
      <c r="B21" s="67">
        <v>39603.55347222222</v>
      </c>
      <c r="C21" s="158" t="s">
        <v>14</v>
      </c>
      <c r="D21" s="158" t="s">
        <v>14</v>
      </c>
      <c r="E21" s="159">
        <f>-1/8/12</f>
        <v>-0.010416666666666666</v>
      </c>
      <c r="F21" s="37"/>
      <c r="G21" s="37"/>
      <c r="H21" s="37"/>
      <c r="I21" s="37"/>
    </row>
    <row r="22" spans="1:9" ht="12.75">
      <c r="A22" s="156" t="s">
        <v>131</v>
      </c>
      <c r="B22" s="67">
        <v>39603.55694444444</v>
      </c>
      <c r="C22" s="158" t="s">
        <v>14</v>
      </c>
      <c r="D22" s="158" t="s">
        <v>14</v>
      </c>
      <c r="E22" s="159">
        <f>1.75/12</f>
        <v>0.14583333333333334</v>
      </c>
      <c r="F22" s="37"/>
      <c r="G22" s="37"/>
      <c r="H22" s="37"/>
      <c r="I22" s="37"/>
    </row>
    <row r="23" spans="1:9" ht="12.75">
      <c r="A23" s="156" t="s">
        <v>131</v>
      </c>
      <c r="B23" s="67">
        <v>39603.56597222222</v>
      </c>
      <c r="C23" s="43">
        <v>8.1</v>
      </c>
      <c r="D23" s="19">
        <f>0.04-C23</f>
        <v>-8.06</v>
      </c>
      <c r="E23" s="157" t="s">
        <v>14</v>
      </c>
      <c r="F23" s="37"/>
      <c r="G23" s="37"/>
      <c r="H23" s="37"/>
      <c r="I23" s="37"/>
    </row>
    <row r="24" spans="1:9" ht="12.75">
      <c r="A24" s="156" t="s">
        <v>130</v>
      </c>
      <c r="B24" s="67">
        <v>39603.56736111111</v>
      </c>
      <c r="C24" s="43">
        <v>8.23</v>
      </c>
      <c r="D24" s="43">
        <f>0.15-C24</f>
        <v>-8.08</v>
      </c>
      <c r="E24" s="157" t="s">
        <v>14</v>
      </c>
      <c r="F24" s="37"/>
      <c r="G24" s="37"/>
      <c r="H24" s="37"/>
      <c r="I24" s="37"/>
    </row>
    <row r="25" spans="1:9" ht="12.75">
      <c r="A25" s="156" t="s">
        <v>130</v>
      </c>
      <c r="B25" s="67">
        <v>39603.58125</v>
      </c>
      <c r="C25" s="43">
        <v>8.49</v>
      </c>
      <c r="D25" s="43">
        <f>0.15-C25</f>
        <v>-8.34</v>
      </c>
      <c r="E25" s="157" t="s">
        <v>14</v>
      </c>
      <c r="F25" s="37"/>
      <c r="G25" s="37"/>
      <c r="H25" s="37"/>
      <c r="I25" s="37"/>
    </row>
    <row r="26" spans="1:9" ht="12.75">
      <c r="A26" s="156" t="s">
        <v>129</v>
      </c>
      <c r="B26" s="67">
        <v>39603.58194444444</v>
      </c>
      <c r="C26" s="43">
        <v>6.95</v>
      </c>
      <c r="D26" s="43">
        <f>-0.15-C26</f>
        <v>-7.1000000000000005</v>
      </c>
      <c r="E26" s="157" t="s">
        <v>14</v>
      </c>
      <c r="F26" s="37"/>
      <c r="G26" s="37"/>
      <c r="H26" s="37"/>
      <c r="I26" s="37"/>
    </row>
    <row r="27" spans="1:9" ht="12.75">
      <c r="A27" s="156" t="s">
        <v>132</v>
      </c>
      <c r="B27" s="67">
        <v>39603.583333333336</v>
      </c>
      <c r="C27" s="43">
        <v>6.92</v>
      </c>
      <c r="D27" s="43">
        <f>-0.1-C27</f>
        <v>-7.02</v>
      </c>
      <c r="E27" s="157" t="s">
        <v>14</v>
      </c>
      <c r="F27" s="37"/>
      <c r="G27" s="37"/>
      <c r="H27" s="37"/>
      <c r="I27" s="37"/>
    </row>
    <row r="28" spans="1:9" ht="12.75">
      <c r="A28" s="156" t="s">
        <v>130</v>
      </c>
      <c r="B28" s="67">
        <v>39603.58472222222</v>
      </c>
      <c r="C28" s="43">
        <v>10.04</v>
      </c>
      <c r="D28" s="43">
        <f>1.47-C28</f>
        <v>-8.569999999999999</v>
      </c>
      <c r="E28" s="157" t="s">
        <v>14</v>
      </c>
      <c r="F28" s="37"/>
      <c r="G28" s="37"/>
      <c r="H28" s="37"/>
      <c r="I28" s="37"/>
    </row>
    <row r="29" spans="1:9" ht="12.75">
      <c r="A29" s="156" t="s">
        <v>131</v>
      </c>
      <c r="B29" s="67">
        <v>39603.58611111111</v>
      </c>
      <c r="C29" s="43">
        <v>7</v>
      </c>
      <c r="D29" s="19">
        <f>0.04-C29</f>
        <v>-6.96</v>
      </c>
      <c r="E29" s="157" t="s">
        <v>14</v>
      </c>
      <c r="F29" s="37"/>
      <c r="G29" s="37"/>
      <c r="H29" s="37"/>
      <c r="I29" s="37"/>
    </row>
    <row r="30" spans="1:9" ht="12.75">
      <c r="A30" s="156" t="s">
        <v>131</v>
      </c>
      <c r="B30" s="67">
        <v>39603.59027777778</v>
      </c>
      <c r="C30" s="158" t="s">
        <v>14</v>
      </c>
      <c r="D30" s="158" t="s">
        <v>14</v>
      </c>
      <c r="E30" s="159">
        <v>0</v>
      </c>
      <c r="F30" s="37"/>
      <c r="G30" s="37"/>
      <c r="H30" s="37"/>
      <c r="I30" s="37"/>
    </row>
    <row r="31" spans="1:9" ht="12.75">
      <c r="A31" s="156" t="s">
        <v>133</v>
      </c>
      <c r="B31" s="67">
        <v>39603.592361111114</v>
      </c>
      <c r="C31" s="158" t="s">
        <v>14</v>
      </c>
      <c r="D31" s="158" t="s">
        <v>14</v>
      </c>
      <c r="E31" s="159">
        <v>0</v>
      </c>
      <c r="F31" s="37"/>
      <c r="G31" s="37"/>
      <c r="H31" s="37"/>
      <c r="I31" s="37"/>
    </row>
    <row r="32" spans="1:9" ht="12.75">
      <c r="A32" s="156" t="s">
        <v>132</v>
      </c>
      <c r="B32" s="67">
        <v>39603.595138888886</v>
      </c>
      <c r="C32" s="158" t="s">
        <v>14</v>
      </c>
      <c r="D32" s="158" t="s">
        <v>14</v>
      </c>
      <c r="E32" s="159">
        <v>0</v>
      </c>
      <c r="F32" s="37"/>
      <c r="G32" s="37"/>
      <c r="H32" s="37"/>
      <c r="I32" s="37"/>
    </row>
    <row r="33" spans="1:9" ht="12.75">
      <c r="A33" s="156" t="s">
        <v>129</v>
      </c>
      <c r="B33" s="67">
        <v>39603.6</v>
      </c>
      <c r="C33" s="158" t="s">
        <v>14</v>
      </c>
      <c r="D33" s="158" t="s">
        <v>14</v>
      </c>
      <c r="E33" s="159">
        <f>-1/12</f>
        <v>-0.08333333333333333</v>
      </c>
      <c r="F33" s="37"/>
      <c r="G33" s="37"/>
      <c r="H33" s="37"/>
      <c r="I33" s="37"/>
    </row>
    <row r="34" spans="1:9" ht="12.75">
      <c r="A34" s="156" t="s">
        <v>130</v>
      </c>
      <c r="B34" s="67">
        <v>39603.6125</v>
      </c>
      <c r="C34" s="158" t="s">
        <v>14</v>
      </c>
      <c r="D34" s="158" t="s">
        <v>14</v>
      </c>
      <c r="E34" s="159">
        <f>-1.25/12</f>
        <v>-0.10416666666666667</v>
      </c>
      <c r="F34" s="37"/>
      <c r="G34" s="37"/>
      <c r="H34" s="37"/>
      <c r="I34" s="37"/>
    </row>
    <row r="35" spans="1:9" ht="12.75">
      <c r="A35" s="156" t="s">
        <v>129</v>
      </c>
      <c r="B35" s="67">
        <v>39603.618055555555</v>
      </c>
      <c r="C35" s="158" t="s">
        <v>14</v>
      </c>
      <c r="D35" s="158" t="s">
        <v>14</v>
      </c>
      <c r="E35" s="159">
        <f>-0.625/12</f>
        <v>-0.052083333333333336</v>
      </c>
      <c r="F35" s="37"/>
      <c r="G35" s="37"/>
      <c r="H35" s="37"/>
      <c r="I35" s="37"/>
    </row>
    <row r="36" spans="1:9" ht="12.75">
      <c r="A36" s="156" t="s">
        <v>131</v>
      </c>
      <c r="B36" s="67">
        <v>39603.62152777778</v>
      </c>
      <c r="C36" s="158" t="s">
        <v>14</v>
      </c>
      <c r="D36" s="158" t="s">
        <v>14</v>
      </c>
      <c r="E36" s="159">
        <f>-0.375/12</f>
        <v>-0.03125</v>
      </c>
      <c r="F36" s="37"/>
      <c r="G36" s="37"/>
      <c r="H36" s="37"/>
      <c r="I36" s="37"/>
    </row>
    <row r="37" spans="1:9" ht="12.75">
      <c r="A37" s="156" t="s">
        <v>132</v>
      </c>
      <c r="B37" s="67">
        <v>39603.63055555556</v>
      </c>
      <c r="C37" s="158" t="s">
        <v>14</v>
      </c>
      <c r="D37" s="158" t="s">
        <v>14</v>
      </c>
      <c r="E37" s="159">
        <v>0</v>
      </c>
      <c r="F37" s="37"/>
      <c r="G37" s="37"/>
      <c r="H37" s="37"/>
      <c r="I37" s="37"/>
    </row>
    <row r="38" spans="1:9" ht="12.75">
      <c r="A38" s="156" t="s">
        <v>133</v>
      </c>
      <c r="B38" s="67">
        <v>39603.63333333333</v>
      </c>
      <c r="C38" s="158" t="s">
        <v>14</v>
      </c>
      <c r="D38" s="158" t="s">
        <v>14</v>
      </c>
      <c r="E38" s="159">
        <v>0</v>
      </c>
      <c r="F38" s="37"/>
      <c r="G38" s="37"/>
      <c r="H38" s="37"/>
      <c r="I38" s="37"/>
    </row>
    <row r="39" spans="1:9" ht="12.75">
      <c r="A39" s="156"/>
      <c r="B39" s="67"/>
      <c r="C39" s="19"/>
      <c r="D39" s="19"/>
      <c r="E39" s="159"/>
      <c r="F39" s="37"/>
      <c r="G39" s="37"/>
      <c r="H39" s="37"/>
      <c r="I39" s="37"/>
    </row>
    <row r="40" spans="1:5" s="30" customFormat="1" ht="12.75">
      <c r="A40" s="197">
        <v>39604</v>
      </c>
      <c r="B40" s="198"/>
      <c r="C40" s="198"/>
      <c r="D40" s="198"/>
      <c r="E40" s="199"/>
    </row>
    <row r="41" spans="1:9" ht="12.75">
      <c r="A41" s="156" t="s">
        <v>132</v>
      </c>
      <c r="B41" s="67">
        <v>39604.42083333333</v>
      </c>
      <c r="C41" s="158" t="s">
        <v>14</v>
      </c>
      <c r="D41" s="158" t="s">
        <v>14</v>
      </c>
      <c r="E41" s="160">
        <v>0</v>
      </c>
      <c r="F41" s="37"/>
      <c r="G41" s="37"/>
      <c r="H41" s="37"/>
      <c r="I41" s="37"/>
    </row>
    <row r="42" spans="1:9" ht="12.75">
      <c r="A42" s="156" t="s">
        <v>133</v>
      </c>
      <c r="B42" s="67">
        <v>39604.427083333336</v>
      </c>
      <c r="C42" s="158" t="s">
        <v>14</v>
      </c>
      <c r="D42" s="158" t="s">
        <v>14</v>
      </c>
      <c r="E42" s="160">
        <v>0</v>
      </c>
      <c r="F42" s="37"/>
      <c r="G42" s="37"/>
      <c r="H42" s="37"/>
      <c r="I42" s="37"/>
    </row>
    <row r="43" spans="1:9" ht="12.75">
      <c r="A43" s="156" t="s">
        <v>131</v>
      </c>
      <c r="B43" s="67">
        <v>39604.430555555555</v>
      </c>
      <c r="C43" s="158" t="s">
        <v>14</v>
      </c>
      <c r="D43" s="158" t="s">
        <v>14</v>
      </c>
      <c r="E43" s="161">
        <f>0.75/12</f>
        <v>0.0625</v>
      </c>
      <c r="F43" s="37"/>
      <c r="G43" s="37"/>
      <c r="H43" s="37"/>
      <c r="I43" s="37"/>
    </row>
    <row r="44" spans="1:9" ht="12.75">
      <c r="A44" s="156" t="s">
        <v>129</v>
      </c>
      <c r="B44" s="67">
        <v>39604.43958333333</v>
      </c>
      <c r="C44" s="158" t="s">
        <v>14</v>
      </c>
      <c r="D44" s="158" t="s">
        <v>14</v>
      </c>
      <c r="E44" s="161">
        <f>3/8/12</f>
        <v>0.03125</v>
      </c>
      <c r="F44" s="37"/>
      <c r="G44" s="37"/>
      <c r="H44" s="37"/>
      <c r="I44" s="37"/>
    </row>
    <row r="45" spans="1:9" ht="12.75">
      <c r="A45" s="156" t="s">
        <v>130</v>
      </c>
      <c r="B45" s="67">
        <v>39604.461805555555</v>
      </c>
      <c r="C45" s="158" t="s">
        <v>14</v>
      </c>
      <c r="D45" s="158" t="s">
        <v>14</v>
      </c>
      <c r="E45" s="161">
        <f>-1.75/12</f>
        <v>-0.14583333333333334</v>
      </c>
      <c r="F45" s="37"/>
      <c r="G45" s="37"/>
      <c r="H45" s="37"/>
      <c r="I45" s="37"/>
    </row>
    <row r="46" spans="1:9" ht="12.75">
      <c r="A46" s="156" t="s">
        <v>133</v>
      </c>
      <c r="B46" s="67">
        <v>39604.46875</v>
      </c>
      <c r="C46" s="158" t="s">
        <v>14</v>
      </c>
      <c r="D46" s="158" t="s">
        <v>14</v>
      </c>
      <c r="E46" s="161">
        <f>0.5/12</f>
        <v>0.041666666666666664</v>
      </c>
      <c r="F46" s="37"/>
      <c r="G46" s="37"/>
      <c r="H46" s="37"/>
      <c r="I46" s="37"/>
    </row>
    <row r="47" spans="1:9" ht="12.75">
      <c r="A47" s="156" t="s">
        <v>131</v>
      </c>
      <c r="B47" s="67">
        <v>39604.47222222222</v>
      </c>
      <c r="C47" s="158" t="s">
        <v>14</v>
      </c>
      <c r="D47" s="158" t="s">
        <v>14</v>
      </c>
      <c r="E47" s="161">
        <f>2/12</f>
        <v>0.16666666666666666</v>
      </c>
      <c r="F47" s="37"/>
      <c r="G47" s="37"/>
      <c r="H47" s="37"/>
      <c r="I47" s="37"/>
    </row>
    <row r="48" spans="1:9" ht="12.75">
      <c r="A48" s="156" t="s">
        <v>132</v>
      </c>
      <c r="B48" s="67">
        <v>39604.475694444445</v>
      </c>
      <c r="C48" s="158" t="s">
        <v>14</v>
      </c>
      <c r="D48" s="158" t="s">
        <v>14</v>
      </c>
      <c r="E48" s="161">
        <f>0.75/12</f>
        <v>0.0625</v>
      </c>
      <c r="F48" s="37"/>
      <c r="G48" s="37"/>
      <c r="H48" s="37"/>
      <c r="I48" s="37"/>
    </row>
    <row r="49" spans="1:9" ht="12.75">
      <c r="A49" s="156" t="s">
        <v>129</v>
      </c>
      <c r="B49" s="67">
        <v>39604.48472222222</v>
      </c>
      <c r="C49" s="158" t="s">
        <v>14</v>
      </c>
      <c r="D49" s="158" t="s">
        <v>14</v>
      </c>
      <c r="E49" s="161">
        <f>5/8/12</f>
        <v>0.052083333333333336</v>
      </c>
      <c r="F49" s="37"/>
      <c r="G49" s="37"/>
      <c r="H49" s="37"/>
      <c r="I49" s="37"/>
    </row>
    <row r="50" spans="1:9" ht="12.75">
      <c r="A50" s="156" t="s">
        <v>129</v>
      </c>
      <c r="B50" s="67">
        <v>39604.541666666664</v>
      </c>
      <c r="C50" s="19">
        <v>8.59</v>
      </c>
      <c r="D50" s="158" t="s">
        <v>14</v>
      </c>
      <c r="E50" s="157" t="s">
        <v>14</v>
      </c>
      <c r="F50" s="37"/>
      <c r="G50" s="37"/>
      <c r="H50" s="37"/>
      <c r="I50" s="37"/>
    </row>
    <row r="51" spans="1:9" ht="12.75">
      <c r="A51" s="156" t="s">
        <v>130</v>
      </c>
      <c r="B51" s="67">
        <v>39604.54236111111</v>
      </c>
      <c r="C51" s="19">
        <v>8.82</v>
      </c>
      <c r="D51" s="158" t="s">
        <v>14</v>
      </c>
      <c r="E51" s="157" t="s">
        <v>14</v>
      </c>
      <c r="F51" s="37"/>
      <c r="G51" s="37"/>
      <c r="H51" s="37"/>
      <c r="I51" s="37"/>
    </row>
    <row r="52" spans="1:9" ht="12.75">
      <c r="A52" s="156" t="s">
        <v>131</v>
      </c>
      <c r="B52" s="67">
        <v>39604.54305555556</v>
      </c>
      <c r="C52" s="19">
        <v>8.55</v>
      </c>
      <c r="D52" s="158" t="s">
        <v>14</v>
      </c>
      <c r="E52" s="157" t="s">
        <v>14</v>
      </c>
      <c r="F52" s="37"/>
      <c r="G52" s="37"/>
      <c r="H52" s="37"/>
      <c r="I52" s="37"/>
    </row>
    <row r="53" spans="1:9" ht="12.75">
      <c r="A53" s="156" t="s">
        <v>132</v>
      </c>
      <c r="B53" s="67">
        <v>39604.54375</v>
      </c>
      <c r="C53" s="19">
        <v>9.11</v>
      </c>
      <c r="D53" s="158" t="s">
        <v>14</v>
      </c>
      <c r="E53" s="157" t="s">
        <v>14</v>
      </c>
      <c r="F53" s="37"/>
      <c r="G53" s="37"/>
      <c r="H53" s="37"/>
      <c r="I53" s="37"/>
    </row>
    <row r="54" spans="1:9" ht="12.75">
      <c r="A54" s="156" t="s">
        <v>133</v>
      </c>
      <c r="B54" s="67">
        <v>39604.544444444444</v>
      </c>
      <c r="C54" s="19" t="s">
        <v>99</v>
      </c>
      <c r="D54" s="158" t="s">
        <v>14</v>
      </c>
      <c r="E54" s="157" t="s">
        <v>14</v>
      </c>
      <c r="F54" s="37"/>
      <c r="G54" s="37"/>
      <c r="H54" s="37"/>
      <c r="I54" s="37"/>
    </row>
    <row r="55" spans="1:9" ht="12.75">
      <c r="A55" s="156" t="s">
        <v>129</v>
      </c>
      <c r="B55" s="67">
        <v>39604.58125</v>
      </c>
      <c r="C55" s="19">
        <v>8.34</v>
      </c>
      <c r="D55" s="158" t="s">
        <v>14</v>
      </c>
      <c r="E55" s="157" t="s">
        <v>14</v>
      </c>
      <c r="F55" s="37"/>
      <c r="G55" s="37"/>
      <c r="H55" s="37"/>
      <c r="I55" s="37"/>
    </row>
    <row r="56" spans="1:15" ht="12.75">
      <c r="A56" s="156" t="s">
        <v>130</v>
      </c>
      <c r="B56" s="67">
        <v>39604.57361111111</v>
      </c>
      <c r="C56" s="19">
        <v>8.58</v>
      </c>
      <c r="D56" s="158" t="s">
        <v>14</v>
      </c>
      <c r="E56" s="157" t="s">
        <v>14</v>
      </c>
      <c r="F56" s="37"/>
      <c r="G56" s="37"/>
      <c r="H56" s="37"/>
      <c r="I56" s="37"/>
      <c r="O56" s="13" t="s">
        <v>133</v>
      </c>
    </row>
    <row r="57" spans="1:9" ht="12.75">
      <c r="A57" s="156" t="s">
        <v>131</v>
      </c>
      <c r="B57" s="67">
        <v>39604.580555555556</v>
      </c>
      <c r="C57" s="19">
        <v>8.42</v>
      </c>
      <c r="D57" s="158" t="s">
        <v>14</v>
      </c>
      <c r="E57" s="157" t="s">
        <v>14</v>
      </c>
      <c r="F57" s="37"/>
      <c r="G57" s="37"/>
      <c r="H57" s="37"/>
      <c r="I57" s="37"/>
    </row>
    <row r="58" spans="1:9" ht="12.75">
      <c r="A58" s="156" t="s">
        <v>132</v>
      </c>
      <c r="B58" s="67">
        <v>39604.575</v>
      </c>
      <c r="C58" s="19">
        <v>8.82</v>
      </c>
      <c r="D58" s="158" t="s">
        <v>14</v>
      </c>
      <c r="E58" s="157" t="s">
        <v>14</v>
      </c>
      <c r="F58" s="37"/>
      <c r="G58" s="37"/>
      <c r="H58" s="37"/>
      <c r="I58" s="37"/>
    </row>
    <row r="59" spans="1:9" ht="12.75">
      <c r="A59" s="162" t="s">
        <v>133</v>
      </c>
      <c r="B59" s="100">
        <v>39604.575694444444</v>
      </c>
      <c r="C59" s="49" t="s">
        <v>99</v>
      </c>
      <c r="D59" s="163" t="s">
        <v>14</v>
      </c>
      <c r="E59" s="164" t="s">
        <v>14</v>
      </c>
      <c r="F59" s="37"/>
      <c r="G59" s="37"/>
      <c r="H59" s="37"/>
      <c r="I59" s="37"/>
    </row>
  </sheetData>
  <sheetProtection/>
  <mergeCells count="4">
    <mergeCell ref="A7:E7"/>
    <mergeCell ref="A40:E40"/>
    <mergeCell ref="A3:H3"/>
    <mergeCell ref="A1:H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G25" sqref="G25"/>
    </sheetView>
  </sheetViews>
  <sheetFormatPr defaultColWidth="9.140625" defaultRowHeight="12.75"/>
  <cols>
    <col min="1" max="1" width="15.8515625" style="37" customWidth="1"/>
    <col min="2" max="2" width="9.28125" style="13" customWidth="1"/>
    <col min="3" max="3" width="6.421875" style="13" customWidth="1"/>
    <col min="4" max="4" width="9.8515625" style="37" customWidth="1"/>
    <col min="5" max="5" width="6.7109375" style="37" customWidth="1"/>
    <col min="6" max="6" width="7.8515625" style="37" customWidth="1"/>
    <col min="7" max="7" width="10.8515625" style="37" customWidth="1"/>
    <col min="8" max="8" width="11.57421875" style="37" customWidth="1"/>
    <col min="9" max="9" width="9.140625" style="37" customWidth="1"/>
    <col min="10" max="10" width="9.57421875" style="37" customWidth="1"/>
    <col min="11" max="11" width="9.421875" style="37" customWidth="1"/>
    <col min="12" max="16384" width="9.140625" style="37" customWidth="1"/>
  </cols>
  <sheetData>
    <row r="1" spans="1:15" s="28" customFormat="1" ht="33" customHeight="1">
      <c r="A1" s="173" t="s">
        <v>173</v>
      </c>
      <c r="B1" s="181"/>
      <c r="C1" s="181"/>
      <c r="D1" s="181"/>
      <c r="E1" s="181"/>
      <c r="F1" s="181"/>
      <c r="G1" s="181"/>
      <c r="H1" s="181"/>
      <c r="I1" s="181"/>
      <c r="J1" s="181"/>
      <c r="K1" s="181"/>
      <c r="L1" s="181"/>
      <c r="M1" s="147"/>
      <c r="N1" s="147"/>
      <c r="O1" s="147"/>
    </row>
    <row r="2" spans="1:6" s="28" customFormat="1" ht="9" customHeight="1">
      <c r="A2" s="3"/>
      <c r="B2" s="58"/>
      <c r="C2" s="58"/>
      <c r="D2" s="30"/>
      <c r="E2" s="30"/>
      <c r="F2" s="30"/>
    </row>
    <row r="3" spans="1:13" s="28" customFormat="1" ht="35.25" customHeight="1">
      <c r="A3" s="182" t="s">
        <v>126</v>
      </c>
      <c r="B3" s="183"/>
      <c r="C3" s="183"/>
      <c r="D3" s="183"/>
      <c r="E3" s="183"/>
      <c r="F3" s="183"/>
      <c r="G3" s="183"/>
      <c r="H3" s="183"/>
      <c r="I3" s="183"/>
      <c r="J3" s="183"/>
      <c r="K3" s="183"/>
      <c r="L3" s="183"/>
      <c r="M3" s="30"/>
    </row>
    <row r="4" spans="1:13" s="28" customFormat="1" ht="25.5" customHeight="1">
      <c r="A4" s="35"/>
      <c r="B4" s="108"/>
      <c r="C4" s="101"/>
      <c r="D4" s="101"/>
      <c r="E4" s="101"/>
      <c r="F4" s="101"/>
      <c r="G4" s="101"/>
      <c r="H4" s="101"/>
      <c r="I4" s="101"/>
      <c r="J4" s="101"/>
      <c r="K4" s="101"/>
      <c r="L4" s="101"/>
      <c r="M4" s="30"/>
    </row>
    <row r="5" spans="1:12" s="30" customFormat="1" ht="68.25" customHeight="1" thickBot="1">
      <c r="A5" s="102" t="s">
        <v>120</v>
      </c>
      <c r="B5" s="72" t="s">
        <v>43</v>
      </c>
      <c r="C5" s="72" t="s">
        <v>44</v>
      </c>
      <c r="D5" s="72" t="s">
        <v>4</v>
      </c>
      <c r="E5" s="72" t="s">
        <v>5</v>
      </c>
      <c r="F5" s="103" t="s">
        <v>7</v>
      </c>
      <c r="G5" s="103" t="s">
        <v>6</v>
      </c>
      <c r="H5" s="103" t="s">
        <v>113</v>
      </c>
      <c r="I5" s="103" t="s">
        <v>8</v>
      </c>
      <c r="J5" s="103" t="s">
        <v>9</v>
      </c>
      <c r="K5" s="103" t="s">
        <v>35</v>
      </c>
      <c r="L5" s="103" t="s">
        <v>36</v>
      </c>
    </row>
    <row r="6" spans="4:12" ht="18" customHeight="1">
      <c r="D6" s="13"/>
      <c r="E6" s="13"/>
      <c r="F6" s="13"/>
      <c r="G6" s="13"/>
      <c r="H6" s="13"/>
      <c r="I6" s="13"/>
      <c r="J6" s="13"/>
      <c r="K6" s="13"/>
      <c r="L6" s="13"/>
    </row>
    <row r="7" spans="1:12" ht="12.75">
      <c r="A7" s="37" t="s">
        <v>52</v>
      </c>
      <c r="B7" s="41">
        <v>39428</v>
      </c>
      <c r="C7" s="13">
        <v>1115</v>
      </c>
      <c r="D7" s="16">
        <v>10.1</v>
      </c>
      <c r="E7" s="13">
        <v>7.2</v>
      </c>
      <c r="F7" s="13">
        <v>18</v>
      </c>
      <c r="G7" s="13">
        <v>28700</v>
      </c>
      <c r="H7" s="13">
        <v>11.6</v>
      </c>
      <c r="I7" s="44" t="s">
        <v>14</v>
      </c>
      <c r="J7" s="11">
        <v>0.4946</v>
      </c>
      <c r="K7" s="13">
        <v>6.53</v>
      </c>
      <c r="L7" s="13" t="s">
        <v>13</v>
      </c>
    </row>
    <row r="8" spans="2:12" ht="12.75">
      <c r="B8" s="41">
        <v>39428</v>
      </c>
      <c r="C8" s="13" t="s">
        <v>53</v>
      </c>
      <c r="D8" s="44" t="s">
        <v>14</v>
      </c>
      <c r="E8" s="16">
        <v>7</v>
      </c>
      <c r="F8" s="13">
        <v>17</v>
      </c>
      <c r="G8" s="13">
        <v>27800</v>
      </c>
      <c r="H8" s="44" t="s">
        <v>14</v>
      </c>
      <c r="I8" s="44" t="s">
        <v>14</v>
      </c>
      <c r="J8" s="11">
        <v>0.7443</v>
      </c>
      <c r="K8" s="13">
        <v>2.79</v>
      </c>
      <c r="L8" s="13" t="s">
        <v>13</v>
      </c>
    </row>
    <row r="9" spans="2:12" ht="12.75">
      <c r="B9" s="41">
        <v>39497</v>
      </c>
      <c r="C9" s="13">
        <v>1030</v>
      </c>
      <c r="D9" s="16">
        <v>10.2</v>
      </c>
      <c r="E9" s="13">
        <v>7.5</v>
      </c>
      <c r="F9" s="13">
        <v>26</v>
      </c>
      <c r="G9" s="13">
        <v>36900</v>
      </c>
      <c r="H9" s="16">
        <v>10</v>
      </c>
      <c r="I9" s="13">
        <v>0.8</v>
      </c>
      <c r="J9" s="11">
        <v>0.7395</v>
      </c>
      <c r="K9" s="52">
        <v>2.6</v>
      </c>
      <c r="L9" s="13" t="s">
        <v>13</v>
      </c>
    </row>
    <row r="10" spans="1:12" ht="12.75">
      <c r="A10" s="37" t="s">
        <v>54</v>
      </c>
      <c r="B10" s="41">
        <v>39476</v>
      </c>
      <c r="C10" s="13">
        <v>1050</v>
      </c>
      <c r="D10" s="16">
        <v>13</v>
      </c>
      <c r="E10" s="13">
        <v>7.7</v>
      </c>
      <c r="F10" s="13">
        <v>19</v>
      </c>
      <c r="G10" s="13">
        <v>31300</v>
      </c>
      <c r="H10" s="13">
        <v>10.2</v>
      </c>
      <c r="I10" s="44" t="s">
        <v>14</v>
      </c>
      <c r="J10" s="11">
        <v>0.8368</v>
      </c>
      <c r="K10" s="52">
        <v>3.8</v>
      </c>
      <c r="L10" s="13" t="s">
        <v>13</v>
      </c>
    </row>
    <row r="11" spans="2:12" ht="12.75">
      <c r="B11" s="41">
        <v>39533</v>
      </c>
      <c r="C11" s="13">
        <v>1100</v>
      </c>
      <c r="D11" s="16">
        <v>10</v>
      </c>
      <c r="E11" s="13">
        <v>7.7</v>
      </c>
      <c r="F11" s="13">
        <v>23</v>
      </c>
      <c r="G11" s="13">
        <v>36000</v>
      </c>
      <c r="H11" s="13">
        <v>10.1</v>
      </c>
      <c r="I11" s="13">
        <v>0.9</v>
      </c>
      <c r="J11" s="11">
        <v>1.306</v>
      </c>
      <c r="K11" s="13">
        <v>3.06</v>
      </c>
      <c r="L11" s="13">
        <v>1.61</v>
      </c>
    </row>
    <row r="12" spans="2:12" ht="12.75">
      <c r="B12" s="41">
        <v>39561</v>
      </c>
      <c r="C12" s="13">
        <v>1230</v>
      </c>
      <c r="D12" s="16">
        <v>9.6</v>
      </c>
      <c r="E12" s="13">
        <v>7.5</v>
      </c>
      <c r="F12" s="13">
        <v>21</v>
      </c>
      <c r="G12" s="13">
        <v>38300</v>
      </c>
      <c r="H12" s="13">
        <v>10.3</v>
      </c>
      <c r="I12" s="13">
        <v>0.6</v>
      </c>
      <c r="J12" s="11">
        <v>0.6401</v>
      </c>
      <c r="K12" s="13">
        <v>2.07</v>
      </c>
      <c r="L12" s="13">
        <v>4.16</v>
      </c>
    </row>
    <row r="13" spans="2:12" ht="12.75">
      <c r="B13" s="41">
        <v>39596</v>
      </c>
      <c r="C13" s="13">
        <v>1050</v>
      </c>
      <c r="D13" s="16">
        <v>2.6</v>
      </c>
      <c r="E13" s="13">
        <v>8.1</v>
      </c>
      <c r="F13" s="13">
        <v>24</v>
      </c>
      <c r="G13" s="13">
        <v>37900</v>
      </c>
      <c r="H13" s="13">
        <v>13.7</v>
      </c>
      <c r="I13" s="13">
        <v>1.4</v>
      </c>
      <c r="J13" s="11">
        <v>1.466</v>
      </c>
      <c r="K13" s="13">
        <v>2.12</v>
      </c>
      <c r="L13" s="13">
        <v>0.63</v>
      </c>
    </row>
    <row r="14" spans="2:12" ht="12.75">
      <c r="B14" s="41">
        <v>39623</v>
      </c>
      <c r="C14" s="13">
        <v>1030</v>
      </c>
      <c r="D14" s="16">
        <v>6.4</v>
      </c>
      <c r="E14" s="13">
        <v>7.8</v>
      </c>
      <c r="F14" s="13">
        <v>22</v>
      </c>
      <c r="G14" s="13">
        <v>34300</v>
      </c>
      <c r="H14" s="13">
        <v>13.7</v>
      </c>
      <c r="I14" s="13">
        <v>4.7</v>
      </c>
      <c r="J14" s="11">
        <v>43.62</v>
      </c>
      <c r="K14" s="13">
        <v>57.4</v>
      </c>
      <c r="L14" s="13">
        <v>1.11</v>
      </c>
    </row>
    <row r="15" spans="1:12" ht="12.75">
      <c r="A15" s="37" t="s">
        <v>55</v>
      </c>
      <c r="B15" s="41">
        <v>39497</v>
      </c>
      <c r="C15" s="13" t="s">
        <v>56</v>
      </c>
      <c r="D15" s="44" t="s">
        <v>14</v>
      </c>
      <c r="E15" s="13">
        <v>7.5</v>
      </c>
      <c r="F15" s="13">
        <v>20</v>
      </c>
      <c r="G15" s="13">
        <v>32300</v>
      </c>
      <c r="H15" s="44" t="s">
        <v>14</v>
      </c>
      <c r="I15" s="13">
        <v>0.8</v>
      </c>
      <c r="J15" s="11">
        <v>0.8474</v>
      </c>
      <c r="K15" s="77">
        <v>4.38</v>
      </c>
      <c r="L15" s="13" t="s">
        <v>13</v>
      </c>
    </row>
    <row r="16" spans="2:12" ht="12.75">
      <c r="B16" s="41">
        <v>39497</v>
      </c>
      <c r="C16" s="13">
        <v>1630</v>
      </c>
      <c r="D16" s="16">
        <v>8.6</v>
      </c>
      <c r="E16" s="13">
        <v>7.5</v>
      </c>
      <c r="F16" s="13">
        <v>23</v>
      </c>
      <c r="G16" s="13">
        <v>31200</v>
      </c>
      <c r="H16" s="13">
        <v>11.7</v>
      </c>
      <c r="I16" s="13">
        <v>0.1</v>
      </c>
      <c r="J16" s="11">
        <v>0.5813</v>
      </c>
      <c r="K16" s="13">
        <v>2.03</v>
      </c>
      <c r="L16" s="13" t="s">
        <v>13</v>
      </c>
    </row>
    <row r="17" spans="2:12" ht="12.75">
      <c r="B17" s="41">
        <v>39533</v>
      </c>
      <c r="C17" s="13">
        <v>1300</v>
      </c>
      <c r="D17" s="16">
        <v>9.3</v>
      </c>
      <c r="E17" s="13">
        <v>7.6</v>
      </c>
      <c r="F17" s="13">
        <v>19</v>
      </c>
      <c r="G17" s="13">
        <v>30300</v>
      </c>
      <c r="H17" s="13">
        <v>11.8</v>
      </c>
      <c r="I17" s="13">
        <v>0.2</v>
      </c>
      <c r="J17" s="11">
        <v>0.294</v>
      </c>
      <c r="K17" s="13">
        <v>2.57</v>
      </c>
      <c r="L17" s="13">
        <v>1.53</v>
      </c>
    </row>
    <row r="18" spans="2:12" ht="12.75">
      <c r="B18" s="41">
        <v>39563</v>
      </c>
      <c r="C18" s="13">
        <v>1340</v>
      </c>
      <c r="D18" s="16">
        <v>8.6</v>
      </c>
      <c r="E18" s="13">
        <v>7.5</v>
      </c>
      <c r="F18" s="13">
        <v>18</v>
      </c>
      <c r="G18" s="13">
        <v>29600</v>
      </c>
      <c r="H18" s="13">
        <v>11.8</v>
      </c>
      <c r="I18" s="13">
        <v>0.1</v>
      </c>
      <c r="J18" s="11">
        <v>0.1638</v>
      </c>
      <c r="K18" s="52">
        <v>2.9</v>
      </c>
      <c r="L18" s="13">
        <v>2.06</v>
      </c>
    </row>
    <row r="19" spans="2:12" ht="12.75">
      <c r="B19" s="41">
        <v>39596</v>
      </c>
      <c r="C19" s="13">
        <v>1200</v>
      </c>
      <c r="D19" s="44" t="s">
        <v>14</v>
      </c>
      <c r="E19" s="13">
        <v>7.6</v>
      </c>
      <c r="F19" s="13">
        <v>19</v>
      </c>
      <c r="G19" s="13">
        <v>30200</v>
      </c>
      <c r="H19" s="13">
        <v>12.1</v>
      </c>
      <c r="I19" s="13">
        <v>0.2</v>
      </c>
      <c r="J19" s="11">
        <v>1.431</v>
      </c>
      <c r="K19" s="13">
        <v>1.94</v>
      </c>
      <c r="L19" s="13">
        <v>2.38</v>
      </c>
    </row>
    <row r="20" spans="2:14" ht="12.75">
      <c r="B20" s="41">
        <v>39623</v>
      </c>
      <c r="C20" s="13">
        <v>1120</v>
      </c>
      <c r="D20" s="16">
        <v>6.1</v>
      </c>
      <c r="E20" s="13">
        <v>7.6</v>
      </c>
      <c r="F20" s="13">
        <v>21</v>
      </c>
      <c r="G20" s="13">
        <v>34200</v>
      </c>
      <c r="H20" s="13">
        <v>13.1</v>
      </c>
      <c r="I20" s="13">
        <v>0.5</v>
      </c>
      <c r="J20" s="11">
        <v>1.374</v>
      </c>
      <c r="K20" s="13">
        <v>1.75</v>
      </c>
      <c r="L20" s="13">
        <v>0.97</v>
      </c>
      <c r="N20" s="37" t="s">
        <v>72</v>
      </c>
    </row>
    <row r="21" spans="2:12" ht="12.75">
      <c r="B21" s="41"/>
      <c r="D21" s="16"/>
      <c r="E21" s="13"/>
      <c r="F21" s="13"/>
      <c r="G21" s="13"/>
      <c r="H21" s="13"/>
      <c r="I21" s="13"/>
      <c r="J21" s="11"/>
      <c r="K21" s="13"/>
      <c r="L21" s="13"/>
    </row>
    <row r="22" spans="1:12" ht="12.75">
      <c r="A22" s="37" t="s">
        <v>57</v>
      </c>
      <c r="B22" s="41">
        <v>39533</v>
      </c>
      <c r="C22" s="13">
        <v>1400</v>
      </c>
      <c r="D22" s="16">
        <v>8.3</v>
      </c>
      <c r="E22" s="13">
        <v>7.8</v>
      </c>
      <c r="F22" s="13" t="s">
        <v>18</v>
      </c>
      <c r="G22" s="13">
        <v>246</v>
      </c>
      <c r="H22" s="13">
        <v>21.1</v>
      </c>
      <c r="I22" s="16">
        <v>2</v>
      </c>
      <c r="J22" s="11">
        <v>1.451</v>
      </c>
      <c r="K22" s="77">
        <v>59.4</v>
      </c>
      <c r="L22" s="77">
        <v>50.5</v>
      </c>
    </row>
    <row r="23" spans="2:12" ht="12.75">
      <c r="B23" s="41">
        <v>39563</v>
      </c>
      <c r="C23" s="13">
        <v>1030</v>
      </c>
      <c r="D23" s="16">
        <v>8.7</v>
      </c>
      <c r="E23" s="13">
        <v>7.1</v>
      </c>
      <c r="F23" s="13">
        <v>0</v>
      </c>
      <c r="G23" s="13">
        <v>713</v>
      </c>
      <c r="H23" s="13">
        <v>20.6</v>
      </c>
      <c r="I23" s="13">
        <v>1.1</v>
      </c>
      <c r="J23" s="11">
        <v>0.4728</v>
      </c>
      <c r="K23" s="104">
        <v>32.5</v>
      </c>
      <c r="L23" s="13">
        <v>143</v>
      </c>
    </row>
    <row r="24" spans="2:12" ht="12.75">
      <c r="B24" s="41">
        <v>39596</v>
      </c>
      <c r="C24" s="13">
        <v>1350</v>
      </c>
      <c r="D24" s="16">
        <v>6.7</v>
      </c>
      <c r="E24" s="13">
        <v>7.3</v>
      </c>
      <c r="F24" s="13">
        <v>0</v>
      </c>
      <c r="G24" s="13">
        <v>395</v>
      </c>
      <c r="H24" s="13">
        <v>25.3</v>
      </c>
      <c r="I24" s="13">
        <v>1.8</v>
      </c>
      <c r="J24" s="11">
        <v>1.393</v>
      </c>
      <c r="K24" s="104">
        <v>23.85</v>
      </c>
      <c r="L24" s="104">
        <v>106</v>
      </c>
    </row>
    <row r="25" spans="2:12" ht="12.75">
      <c r="B25" s="41">
        <v>39623</v>
      </c>
      <c r="C25" s="13">
        <v>1220</v>
      </c>
      <c r="D25" s="16">
        <v>8.2</v>
      </c>
      <c r="E25" s="13">
        <v>7.7</v>
      </c>
      <c r="F25" s="13">
        <v>0</v>
      </c>
      <c r="G25" s="13">
        <v>127</v>
      </c>
      <c r="H25" s="13">
        <v>23.7</v>
      </c>
      <c r="I25" s="13">
        <v>1.3</v>
      </c>
      <c r="J25" s="11">
        <v>0.7331</v>
      </c>
      <c r="K25" s="13">
        <v>2.16</v>
      </c>
      <c r="L25" s="104">
        <v>15.5</v>
      </c>
    </row>
    <row r="27" spans="1:12" ht="12.75">
      <c r="A27" s="171" t="s">
        <v>170</v>
      </c>
      <c r="B27" s="41">
        <v>39576</v>
      </c>
      <c r="C27" s="13">
        <v>810</v>
      </c>
      <c r="D27" s="44" t="s">
        <v>14</v>
      </c>
      <c r="E27" s="13">
        <v>7.4</v>
      </c>
      <c r="F27" s="44" t="s">
        <v>14</v>
      </c>
      <c r="G27" s="13">
        <v>781</v>
      </c>
      <c r="H27" s="44" t="s">
        <v>14</v>
      </c>
      <c r="I27" s="13">
        <v>15</v>
      </c>
      <c r="J27" s="105">
        <v>30.1</v>
      </c>
      <c r="K27" s="105">
        <v>10.2</v>
      </c>
      <c r="L27" s="52">
        <v>2.2</v>
      </c>
    </row>
    <row r="28" spans="1:12" ht="12.75">
      <c r="A28" s="171"/>
      <c r="B28" s="41">
        <v>39650</v>
      </c>
      <c r="C28" s="13">
        <v>810</v>
      </c>
      <c r="D28" s="44" t="s">
        <v>14</v>
      </c>
      <c r="E28" s="13">
        <v>7.5</v>
      </c>
      <c r="F28" s="44" t="s">
        <v>14</v>
      </c>
      <c r="G28" s="13">
        <v>740</v>
      </c>
      <c r="H28" s="44" t="s">
        <v>14</v>
      </c>
      <c r="I28" s="44" t="s">
        <v>14</v>
      </c>
      <c r="J28" s="105">
        <v>13.86</v>
      </c>
      <c r="K28" s="13">
        <v>1.87</v>
      </c>
      <c r="L28" s="13">
        <v>2.21</v>
      </c>
    </row>
    <row r="29" spans="2:12" ht="12.75">
      <c r="B29" s="41">
        <v>39674</v>
      </c>
      <c r="C29" s="13">
        <v>730</v>
      </c>
      <c r="D29" s="16">
        <v>9.2</v>
      </c>
      <c r="E29" s="13">
        <v>7.6</v>
      </c>
      <c r="F29" s="44" t="s">
        <v>14</v>
      </c>
      <c r="G29" s="77">
        <v>735</v>
      </c>
      <c r="H29" s="44" t="s">
        <v>14</v>
      </c>
      <c r="I29" s="44" t="s">
        <v>14</v>
      </c>
      <c r="J29" s="11">
        <v>22.74</v>
      </c>
      <c r="K29" s="13">
        <v>2.88</v>
      </c>
      <c r="L29" s="13">
        <v>3.52</v>
      </c>
    </row>
    <row r="30" spans="1:12" ht="12.75">
      <c r="A30" s="37" t="s">
        <v>58</v>
      </c>
      <c r="B30" s="41">
        <v>39576</v>
      </c>
      <c r="C30" s="13">
        <v>625</v>
      </c>
      <c r="D30" s="44" t="s">
        <v>14</v>
      </c>
      <c r="E30" s="13">
        <v>7.3</v>
      </c>
      <c r="F30" s="44" t="s">
        <v>14</v>
      </c>
      <c r="G30" s="44" t="s">
        <v>14</v>
      </c>
      <c r="H30" s="44" t="s">
        <v>14</v>
      </c>
      <c r="I30" s="13">
        <v>2.1</v>
      </c>
      <c r="J30" s="107">
        <v>3.6</v>
      </c>
      <c r="K30" s="13">
        <v>0.757</v>
      </c>
      <c r="L30" s="13">
        <v>1.55</v>
      </c>
    </row>
    <row r="31" spans="2:12" ht="14.25" customHeight="1">
      <c r="B31" s="41">
        <v>39644</v>
      </c>
      <c r="C31" s="13">
        <v>650</v>
      </c>
      <c r="D31" s="44" t="s">
        <v>14</v>
      </c>
      <c r="E31" s="13">
        <v>7.9</v>
      </c>
      <c r="F31" s="44" t="s">
        <v>14</v>
      </c>
      <c r="G31" s="13">
        <v>4400</v>
      </c>
      <c r="H31" s="44" t="s">
        <v>14</v>
      </c>
      <c r="I31" s="44" t="s">
        <v>14</v>
      </c>
      <c r="J31" s="11">
        <v>2.592</v>
      </c>
      <c r="K31" s="13">
        <v>0.474</v>
      </c>
      <c r="L31" s="13">
        <v>1.06</v>
      </c>
    </row>
    <row r="32" spans="1:12" ht="12.75">
      <c r="A32" s="46"/>
      <c r="B32" s="47">
        <v>39674</v>
      </c>
      <c r="C32" s="49">
        <v>630</v>
      </c>
      <c r="D32" s="83" t="s">
        <v>14</v>
      </c>
      <c r="E32" s="83" t="s">
        <v>14</v>
      </c>
      <c r="F32" s="83" t="s">
        <v>14</v>
      </c>
      <c r="G32" s="83" t="s">
        <v>14</v>
      </c>
      <c r="H32" s="83" t="s">
        <v>14</v>
      </c>
      <c r="I32" s="83" t="s">
        <v>14</v>
      </c>
      <c r="J32" s="51">
        <v>8.38</v>
      </c>
      <c r="K32" s="49">
        <v>1.68</v>
      </c>
      <c r="L32" s="49">
        <v>1.38</v>
      </c>
    </row>
    <row r="33" spans="2:12" ht="12.75">
      <c r="B33" s="41"/>
      <c r="D33" s="44"/>
      <c r="E33" s="44"/>
      <c r="F33" s="44"/>
      <c r="G33" s="44"/>
      <c r="H33" s="44"/>
      <c r="I33" s="44"/>
      <c r="J33" s="11"/>
      <c r="K33" s="13"/>
      <c r="L33" s="13"/>
    </row>
    <row r="34" spans="1:4" ht="12.75">
      <c r="A34" s="204" t="s">
        <v>59</v>
      </c>
      <c r="B34" s="205"/>
      <c r="C34" s="205"/>
      <c r="D34" s="205"/>
    </row>
  </sheetData>
  <sheetProtection/>
  <mergeCells count="4">
    <mergeCell ref="A3:L3"/>
    <mergeCell ref="A34:D34"/>
    <mergeCell ref="A27:A28"/>
    <mergeCell ref="A1:L1"/>
  </mergeCells>
  <printOptions/>
  <pageMargins left="0.7" right="0.7" top="0.75" bottom="0.75" header="0.3" footer="0.3"/>
  <pageSetup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rhuffman</dc:creator>
  <cp:keywords/>
  <dc:description/>
  <cp:lastModifiedBy>Huffman, Raegan L.</cp:lastModifiedBy>
  <cp:lastPrinted>2011-12-05T18:45:58Z</cp:lastPrinted>
  <dcterms:created xsi:type="dcterms:W3CDTF">2010-04-06T17:27:13Z</dcterms:created>
  <dcterms:modified xsi:type="dcterms:W3CDTF">2011-12-09T20:42:17Z</dcterms:modified>
  <cp:category/>
  <cp:version/>
  <cp:contentType/>
  <cp:contentStatus/>
</cp:coreProperties>
</file>