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activeTab="0"/>
  </bookViews>
  <sheets>
    <sheet name="Net Migration" sheetId="1" r:id="rId1"/>
    <sheet name="Migration Inflow" sheetId="2" r:id="rId2"/>
    <sheet name="Migration Outflow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<sst xmlns="http://schemas.openxmlformats.org/spreadsheetml/2006/main" count="316" uniqueCount="183">
  <si>
    <t>FIPS</t>
  </si>
  <si>
    <t>COUNTY</t>
  </si>
  <si>
    <t>POP2000</t>
  </si>
  <si>
    <t>POP2001</t>
  </si>
  <si>
    <t>POP2002</t>
  </si>
  <si>
    <t>POP2003</t>
  </si>
  <si>
    <t>POP2004</t>
  </si>
  <si>
    <t>POP2005</t>
  </si>
  <si>
    <t>POP2006</t>
  </si>
  <si>
    <t>POP2007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</si>
  <si>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</si>
  <si>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</si>
  <si>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</si>
  <si>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</si>
  <si>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</si>
  <si>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</si>
  <si>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</si>
  <si>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</si>
  <si>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</si>
  <si>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</si>
  <si>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Los Angeles</t>
  </si>
  <si>
    <t>Orange</t>
  </si>
  <si>
    <t>Riverside</t>
  </si>
  <si>
    <t>San Bernardino</t>
  </si>
  <si>
    <t>San Diego</t>
  </si>
  <si>
    <t>Ventura</t>
  </si>
  <si>
    <t>POP2010</t>
  </si>
  <si>
    <t>BIRTHS2000</t>
  </si>
  <si>
    <t>BIRTHS2001</t>
  </si>
  <si>
    <t>BIRTHS2002</t>
  </si>
  <si>
    <t>BIRTHS2003</t>
  </si>
  <si>
    <t>BIRTHS2004</t>
  </si>
  <si>
    <t>BIRTHS2005</t>
  </si>
  <si>
    <t>BIRTHS2006</t>
  </si>
  <si>
    <t>BIRTHS2007</t>
  </si>
  <si>
    <t>BIRTHS2010</t>
  </si>
  <si>
    <t>DEATHS2000</t>
  </si>
  <si>
    <t>DEATHS2001</t>
  </si>
  <si>
    <t>DEATHS2002</t>
  </si>
  <si>
    <t>DEATHS2003</t>
  </si>
  <si>
    <t>DEATHS2004</t>
  </si>
  <si>
    <t>DEATHS2005</t>
  </si>
  <si>
    <t>DEATHS2006</t>
  </si>
  <si>
    <t>DEATHS2007</t>
  </si>
  <si>
    <t>DEATHS2010</t>
  </si>
  <si>
    <t>BIRTHS2000-BIRTHS2006, DEATHS2000-DEATHS2006: State of California, Department of Finance, County Population Estimates and Components of Change by County, July 1, 2000-2006. Sacramento, California, December 2006.</t>
  </si>
  <si>
    <t>NM2000</t>
  </si>
  <si>
    <t>NM2001</t>
  </si>
  <si>
    <t>NM2002</t>
  </si>
  <si>
    <t>NM2003</t>
  </si>
  <si>
    <t>NM2004</t>
  </si>
  <si>
    <t>NM2005</t>
  </si>
  <si>
    <t>NM2006</t>
  </si>
  <si>
    <t>NM2000-NM2006: State of California, Department of Finance, County Population Estimates and Components of Change by County, July 1, 2000-2006. Sacramento, California, December 2006.</t>
  </si>
  <si>
    <t>NM2007</t>
  </si>
  <si>
    <t>NM2010</t>
  </si>
  <si>
    <t>POP2008</t>
  </si>
  <si>
    <t>POP2009</t>
  </si>
  <si>
    <t>BIRTHS2008</t>
  </si>
  <si>
    <t>BIRTHS2009</t>
  </si>
  <si>
    <t>DEATHS2008</t>
  </si>
  <si>
    <t>DEATHS2009</t>
  </si>
  <si>
    <t>NM2008</t>
  </si>
  <si>
    <t>NM2009</t>
  </si>
  <si>
    <t>BIRTHRT00</t>
  </si>
  <si>
    <t>BIRTHRT01</t>
  </si>
  <si>
    <t>BIRTHRT02</t>
  </si>
  <si>
    <t>BIRTHRT03</t>
  </si>
  <si>
    <t>BIRTHRT04</t>
  </si>
  <si>
    <t>BIRTHRT05</t>
  </si>
  <si>
    <t>BIRTHRT06</t>
  </si>
  <si>
    <t>BIRTHRT07</t>
  </si>
  <si>
    <t>BIRTHRT08</t>
  </si>
  <si>
    <t>BIRTHRT09</t>
  </si>
  <si>
    <t>BIRTHRT10</t>
  </si>
  <si>
    <t>DEATHRT00</t>
  </si>
  <si>
    <t>DEATHRT01</t>
  </si>
  <si>
    <t>DEATHRT02</t>
  </si>
  <si>
    <t>DEATHRT03</t>
  </si>
  <si>
    <t>DEATHRT04</t>
  </si>
  <si>
    <t>DEATHRT05</t>
  </si>
  <si>
    <t>DEATHRT06</t>
  </si>
  <si>
    <t>DEATHRT07</t>
  </si>
  <si>
    <t>DEATHRT08</t>
  </si>
  <si>
    <t>DEATHRT09</t>
  </si>
  <si>
    <t>DEATHRT10</t>
  </si>
  <si>
    <t>NMRT00</t>
  </si>
  <si>
    <t>NMRT01</t>
  </si>
  <si>
    <t>NMRT02</t>
  </si>
  <si>
    <t>NMRT03</t>
  </si>
  <si>
    <t>NMRT04</t>
  </si>
  <si>
    <t>NMRT05</t>
  </si>
  <si>
    <t>NMRT06</t>
  </si>
  <si>
    <t>NMRT07</t>
  </si>
  <si>
    <t>NMRT08</t>
  </si>
  <si>
    <t>NMRT09</t>
  </si>
  <si>
    <t>NMRT10</t>
  </si>
  <si>
    <t>AVGDRT00_06</t>
  </si>
  <si>
    <t>NAT2000</t>
  </si>
  <si>
    <t>NAT2001</t>
  </si>
  <si>
    <t>NAT2002</t>
  </si>
  <si>
    <t>NAT2003</t>
  </si>
  <si>
    <t>NAT2004</t>
  </si>
  <si>
    <t>NAT2005</t>
  </si>
  <si>
    <t>NAT2006</t>
  </si>
  <si>
    <t>NAT2007</t>
  </si>
  <si>
    <t>NAT2008</t>
  </si>
  <si>
    <t>NAT2009</t>
  </si>
  <si>
    <t>NAT2010</t>
  </si>
  <si>
    <t>CHG2007</t>
  </si>
  <si>
    <t>CHG2008</t>
  </si>
  <si>
    <t>CHG2009</t>
  </si>
  <si>
    <t>CHG2010</t>
  </si>
  <si>
    <t>NATRT00</t>
  </si>
  <si>
    <t>NATRT01</t>
  </si>
  <si>
    <t>NATRT02</t>
  </si>
  <si>
    <t>NATRT03</t>
  </si>
  <si>
    <t>NATRT04</t>
  </si>
  <si>
    <t>NATRT05</t>
  </si>
  <si>
    <t>NATRT06</t>
  </si>
  <si>
    <t>NATRT07</t>
  </si>
  <si>
    <t>NATRT08</t>
  </si>
  <si>
    <t>NATRT09</t>
  </si>
  <si>
    <t>NATRT10</t>
  </si>
  <si>
    <t>IN2000</t>
  </si>
  <si>
    <t>IN2001</t>
  </si>
  <si>
    <t>IN2002</t>
  </si>
  <si>
    <t>IN2003</t>
  </si>
  <si>
    <t>IN2004</t>
  </si>
  <si>
    <t>IN2005</t>
  </si>
  <si>
    <t>IN2006</t>
  </si>
  <si>
    <t>IN2007</t>
  </si>
  <si>
    <t>IN2008</t>
  </si>
  <si>
    <t>IN2009</t>
  </si>
  <si>
    <t>IN2010</t>
  </si>
  <si>
    <t>OUT2000</t>
  </si>
  <si>
    <t>OUT2001</t>
  </si>
  <si>
    <t>OUT2002</t>
  </si>
  <si>
    <t>OUT2003</t>
  </si>
  <si>
    <t>OUT2004</t>
  </si>
  <si>
    <t>OUT2005</t>
  </si>
  <si>
    <t>OUT2006</t>
  </si>
  <si>
    <t>OUT2007</t>
  </si>
  <si>
    <t>OUT2008</t>
  </si>
  <si>
    <t>OUT2009</t>
  </si>
  <si>
    <t>OUT2010</t>
  </si>
  <si>
    <t>INRT00</t>
  </si>
  <si>
    <t>INRT01</t>
  </si>
  <si>
    <t>INRT02</t>
  </si>
  <si>
    <t>INRT03</t>
  </si>
  <si>
    <t>INRT04</t>
  </si>
  <si>
    <t>INRT05</t>
  </si>
  <si>
    <t>INRT06</t>
  </si>
  <si>
    <t>INRT07</t>
  </si>
  <si>
    <t>INRT08</t>
  </si>
  <si>
    <t>INRT09</t>
  </si>
  <si>
    <t>INRT10</t>
  </si>
  <si>
    <t>OUTRT00</t>
  </si>
  <si>
    <t>OUTRT01</t>
  </si>
  <si>
    <t>OUTRT02</t>
  </si>
  <si>
    <t>OUTRT03</t>
  </si>
  <si>
    <t>OUTRT04</t>
  </si>
  <si>
    <t>OUTRT05</t>
  </si>
  <si>
    <t>OUTRT06</t>
  </si>
  <si>
    <t>OUTRT07</t>
  </si>
  <si>
    <t>OUTRT08</t>
  </si>
  <si>
    <t>OUTRT09</t>
  </si>
  <si>
    <t>OUTRT10</t>
  </si>
  <si>
    <t>AVGINRT01_05</t>
  </si>
  <si>
    <t>NET MIGRATION</t>
  </si>
  <si>
    <t>IN MIGRATION</t>
  </si>
  <si>
    <t>OUT MIGRATION</t>
  </si>
  <si>
    <t>DATA SOURCES:</t>
  </si>
  <si>
    <t>BIRTHS2007-BIRTHS2010: State of California, Department of Finance, Demographic Research Unit, Historical and Projected Births by County, 1990-2015, with Actual and Projected State Births and Fertility Rates by Mother's Age and Race Ethnicity. 2006</t>
  </si>
  <si>
    <t>CALCULATION NOTES:</t>
  </si>
  <si>
    <t>IN2001-IN2005: U.S. Census Bureau, American Community Survey Supplementary Survey 2001 and American Community Survey 2002-2005. (No data for Imperial County - population less than 250,000).</t>
  </si>
  <si>
    <t>DEATHS2007-DEATHS2010: Deaths calculated using the average mortality rate from 2000 to 2006 shown in field AVGDRT00_06. Assumes annual mortality rate from 2007 to 2010 equals average mortality rate from 2000 to 2006.</t>
  </si>
  <si>
    <t>IN2006-IN2010: In migration calculated using the average in migration rate from 2001 to 2005 shown in field AVGINRT01_05. Assumes annual in migration rate from 2006 to 2010 equals average in migration rate from 2001 to 2005.</t>
  </si>
  <si>
    <t>CHG2007-CHG2010: Change in population year-over-year (e.g. CHG2007 = POP2007 - POP2006).</t>
  </si>
  <si>
    <t>NAT2000-NAT2010: Natural population increase calculated as the difference between births and deaths (e.g., NAT2000 = BIRTHS2000 - DEATHS2000).</t>
  </si>
  <si>
    <t>NM2007-NM2010: Net migration calculated as the difference between population change and natural increase (e.g., NM2007 = CHG2007 - NAT2007).</t>
  </si>
  <si>
    <t>OUT2001-OUT2010: Out migration calculated as absolute difference between net migration and in migration (e.g., OUT2001 = absolute value of NM2001 - IN2001).</t>
  </si>
  <si>
    <t>POP2000-POP2010: State of California, Department of Finance, Race/Ethnic Population with Age and Sex Detail, 2000–2050. Sacramento, CA, July 2007.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</si>
</sst>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0000000000%"/>
  </numFmts>
  <fonts count="9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color indexed="22"/>
      <name val="Arial"/>
      <family val="0"/>
    </font>
    <font>
      <b/>
      <sz val="14"/>
      <name val="Univers 47 CondensedLight"/>
      <family val="2"/>
    </font>
    <font>
      <sz val="12"/>
      <name val="Univers 57 Condensed"/>
      <family val="2"/>
    </font>
    <font>
      <b/>
      <sz val="12"/>
      <name val="Univers 47 CondensedLight"/>
      <family val="2"/>
    </font>
    <font>
      <b/>
      <sz val="16"/>
      <name val="Univers 47 CondensedLight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8" fontId="2" fillId="0" borderId="0" xfId="15" applyNumberFormat="1" applyFont="1" applyAlignment="1" applyProtection="1">
      <alignment/>
      <protection locked="0"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10" fontId="2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County Net Migration 2001–2010</a:t>
            </a:r>
          </a:p>
        </c:rich>
      </c:tx>
      <c:layout>
        <c:manualLayout>
          <c:xMode val="factor"/>
          <c:yMode val="factor"/>
          <c:x val="0.02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1"/>
          <c:h val="0.9055"/>
        </c:manualLayout>
      </c:layout>
      <c:lineChart>
        <c:grouping val="standard"/>
        <c:varyColors val="0"/>
        <c:ser>
          <c:idx val="1"/>
          <c:order val="0"/>
          <c:tx>
            <c:strRef>
              <c:f>Data!$B$89</c:f>
              <c:strCache>
                <c:ptCount val="1"/>
                <c:pt idx="0">
                  <c:v>Imperial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Data!$C$89:$L$89</c:f>
              <c:numCache>
                <c:ptCount val="10"/>
                <c:pt idx="0">
                  <c:v>928</c:v>
                </c:pt>
                <c:pt idx="1">
                  <c:v>2034</c:v>
                </c:pt>
                <c:pt idx="2">
                  <c:v>2947</c:v>
                </c:pt>
                <c:pt idx="3">
                  <c:v>2634</c:v>
                </c:pt>
                <c:pt idx="4">
                  <c:v>2705</c:v>
                </c:pt>
                <c:pt idx="5">
                  <c:v>3405</c:v>
                </c:pt>
                <c:pt idx="6">
                  <c:v>2542</c:v>
                </c:pt>
                <c:pt idx="7">
                  <c:v>2561</c:v>
                </c:pt>
                <c:pt idx="8">
                  <c:v>2599</c:v>
                </c:pt>
                <c:pt idx="9">
                  <c:v>2613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Data!$B$90</c:f>
              <c:strCache>
                <c:ptCount val="1"/>
                <c:pt idx="0">
                  <c:v>Kern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Data!$C$90:$L$90</c:f>
              <c:numCache>
                <c:ptCount val="10"/>
                <c:pt idx="0">
                  <c:v>9710</c:v>
                </c:pt>
                <c:pt idx="1">
                  <c:v>10368</c:v>
                </c:pt>
                <c:pt idx="2">
                  <c:v>14294</c:v>
                </c:pt>
                <c:pt idx="3">
                  <c:v>15865</c:v>
                </c:pt>
                <c:pt idx="4">
                  <c:v>16125</c:v>
                </c:pt>
                <c:pt idx="5">
                  <c:v>18414</c:v>
                </c:pt>
                <c:pt idx="6">
                  <c:v>8732</c:v>
                </c:pt>
                <c:pt idx="7">
                  <c:v>8823</c:v>
                </c:pt>
                <c:pt idx="8">
                  <c:v>8922</c:v>
                </c:pt>
                <c:pt idx="9">
                  <c:v>9004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Data!$B$91</c:f>
              <c:strCache>
                <c:ptCount val="1"/>
                <c:pt idx="0">
                  <c:v>Los Angeles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Data!$C$91:$L$91</c:f>
              <c:numCache>
                <c:ptCount val="10"/>
                <c:pt idx="0">
                  <c:v>73378</c:v>
                </c:pt>
                <c:pt idx="1">
                  <c:v>72243</c:v>
                </c:pt>
                <c:pt idx="2">
                  <c:v>44125</c:v>
                </c:pt>
                <c:pt idx="3">
                  <c:v>16448</c:v>
                </c:pt>
                <c:pt idx="4">
                  <c:v>-18541</c:v>
                </c:pt>
                <c:pt idx="5">
                  <c:v>-27139</c:v>
                </c:pt>
                <c:pt idx="6">
                  <c:v>-28420.99533094687</c:v>
                </c:pt>
                <c:pt idx="7">
                  <c:v>-27131.780907274806</c:v>
                </c:pt>
                <c:pt idx="8">
                  <c:v>-25769.17952498095</c:v>
                </c:pt>
                <c:pt idx="9">
                  <c:v>-24152.847856673412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Data!$B$92</c:f>
              <c:strCache>
                <c:ptCount val="1"/>
                <c:pt idx="0">
                  <c:v>Orange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Data!$C$92:$L$92</c:f>
              <c:numCache>
                <c:ptCount val="10"/>
                <c:pt idx="0">
                  <c:v>25647</c:v>
                </c:pt>
                <c:pt idx="1">
                  <c:v>16278</c:v>
                </c:pt>
                <c:pt idx="2">
                  <c:v>13321</c:v>
                </c:pt>
                <c:pt idx="3">
                  <c:v>5443</c:v>
                </c:pt>
                <c:pt idx="4">
                  <c:v>-3373</c:v>
                </c:pt>
                <c:pt idx="5">
                  <c:v>-5293</c:v>
                </c:pt>
                <c:pt idx="6">
                  <c:v>10196</c:v>
                </c:pt>
                <c:pt idx="7">
                  <c:v>10341</c:v>
                </c:pt>
                <c:pt idx="8">
                  <c:v>10519</c:v>
                </c:pt>
                <c:pt idx="9">
                  <c:v>10696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Data!$B$93</c:f>
              <c:strCache>
                <c:ptCount val="1"/>
                <c:pt idx="0">
                  <c:v>Riverside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Data!$C$93:$L$93</c:f>
              <c:numCache>
                <c:ptCount val="10"/>
                <c:pt idx="0">
                  <c:v>50324</c:v>
                </c:pt>
                <c:pt idx="1">
                  <c:v>51459</c:v>
                </c:pt>
                <c:pt idx="2">
                  <c:v>66103</c:v>
                </c:pt>
                <c:pt idx="3">
                  <c:v>63776</c:v>
                </c:pt>
                <c:pt idx="4">
                  <c:v>62141</c:v>
                </c:pt>
                <c:pt idx="5">
                  <c:v>60719</c:v>
                </c:pt>
                <c:pt idx="6">
                  <c:v>37737</c:v>
                </c:pt>
                <c:pt idx="7">
                  <c:v>38995</c:v>
                </c:pt>
                <c:pt idx="8">
                  <c:v>39423</c:v>
                </c:pt>
                <c:pt idx="9">
                  <c:v>39983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Data!$B$94</c:f>
              <c:strCache>
                <c:ptCount val="1"/>
                <c:pt idx="0">
                  <c:v>San Bernardino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Data!$C$94:$L$94</c:f>
              <c:numCache>
                <c:ptCount val="10"/>
                <c:pt idx="0">
                  <c:v>31242</c:v>
                </c:pt>
                <c:pt idx="1">
                  <c:v>26437</c:v>
                </c:pt>
                <c:pt idx="2">
                  <c:v>35264</c:v>
                </c:pt>
                <c:pt idx="3">
                  <c:v>35120</c:v>
                </c:pt>
                <c:pt idx="4">
                  <c:v>30119</c:v>
                </c:pt>
                <c:pt idx="5">
                  <c:v>20479</c:v>
                </c:pt>
                <c:pt idx="6">
                  <c:v>17523</c:v>
                </c:pt>
                <c:pt idx="7">
                  <c:v>17669</c:v>
                </c:pt>
                <c:pt idx="8">
                  <c:v>17818</c:v>
                </c:pt>
                <c:pt idx="9">
                  <c:v>17944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Data!$B$95</c:f>
              <c:strCache>
                <c:ptCount val="1"/>
                <c:pt idx="0">
                  <c:v>San Diego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Data!$C$95:$L$95</c:f>
              <c:numCache>
                <c:ptCount val="10"/>
                <c:pt idx="0">
                  <c:v>32178</c:v>
                </c:pt>
                <c:pt idx="1">
                  <c:v>33090</c:v>
                </c:pt>
                <c:pt idx="2">
                  <c:v>20110</c:v>
                </c:pt>
                <c:pt idx="3">
                  <c:v>11360</c:v>
                </c:pt>
                <c:pt idx="4">
                  <c:v>173</c:v>
                </c:pt>
                <c:pt idx="5">
                  <c:v>667</c:v>
                </c:pt>
                <c:pt idx="6">
                  <c:v>5516</c:v>
                </c:pt>
                <c:pt idx="7">
                  <c:v>5234</c:v>
                </c:pt>
                <c:pt idx="8">
                  <c:v>5009</c:v>
                </c:pt>
                <c:pt idx="9">
                  <c:v>4807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Data!$B$96</c:f>
              <c:strCache>
                <c:ptCount val="1"/>
                <c:pt idx="0">
                  <c:v>Ventura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Data!$C$96:$L$96</c:f>
              <c:numCache>
                <c:ptCount val="10"/>
                <c:pt idx="0">
                  <c:v>8781</c:v>
                </c:pt>
                <c:pt idx="1">
                  <c:v>6974</c:v>
                </c:pt>
                <c:pt idx="2">
                  <c:v>4852</c:v>
                </c:pt>
                <c:pt idx="3">
                  <c:v>2112</c:v>
                </c:pt>
                <c:pt idx="4">
                  <c:v>-1396</c:v>
                </c:pt>
                <c:pt idx="5">
                  <c:v>251</c:v>
                </c:pt>
                <c:pt idx="6">
                  <c:v>1506</c:v>
                </c:pt>
                <c:pt idx="7">
                  <c:v>1559</c:v>
                </c:pt>
                <c:pt idx="8">
                  <c:v>1600</c:v>
                </c:pt>
                <c:pt idx="9">
                  <c:v>1654</c:v>
                </c:pt>
              </c:numCache>
            </c:numRef>
          </c:val>
          <c:smooth val="0"/>
        </c:ser>
        <c:marker val="1"/>
        <c:axId val="54178509"/>
        <c:axId val="31942158"/>
      </c:lineChart>
      <c:catAx>
        <c:axId val="54178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1942158"/>
        <c:crosses val="autoZero"/>
        <c:auto val="1"/>
        <c:lblOffset val="100"/>
        <c:noMultiLvlLbl val="0"/>
      </c:catAx>
      <c:valAx>
        <c:axId val="3194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Migration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1785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County Inflow Migration 2001–2010</a:t>
            </a:r>
          </a:p>
        </c:rich>
      </c:tx>
      <c:layout>
        <c:manualLayout>
          <c:xMode val="factor"/>
          <c:yMode val="factor"/>
          <c:x val="0.02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1"/>
          <c:h val="0.9055"/>
        </c:manualLayout>
      </c:layout>
      <c:lineChart>
        <c:grouping val="standard"/>
        <c:varyColors val="0"/>
        <c:ser>
          <c:idx val="2"/>
          <c:order val="0"/>
          <c:tx>
            <c:strRef>
              <c:f>Data!$B$90</c:f>
              <c:strCache>
                <c:ptCount val="1"/>
                <c:pt idx="0">
                  <c:v>Kern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Data!$C$101:$L$101</c:f>
              <c:numCache>
                <c:ptCount val="10"/>
                <c:pt idx="0">
                  <c:v>31453</c:v>
                </c:pt>
                <c:pt idx="1">
                  <c:v>30246</c:v>
                </c:pt>
                <c:pt idx="2">
                  <c:v>41053</c:v>
                </c:pt>
                <c:pt idx="3">
                  <c:v>41904</c:v>
                </c:pt>
                <c:pt idx="4">
                  <c:v>48535</c:v>
                </c:pt>
                <c:pt idx="5">
                  <c:v>42471</c:v>
                </c:pt>
                <c:pt idx="6">
                  <c:v>43407</c:v>
                </c:pt>
                <c:pt idx="7">
                  <c:v>44359</c:v>
                </c:pt>
                <c:pt idx="8">
                  <c:v>45326</c:v>
                </c:pt>
                <c:pt idx="9">
                  <c:v>46309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Data!$B$91</c:f>
              <c:strCache>
                <c:ptCount val="1"/>
                <c:pt idx="0">
                  <c:v>Los Angeles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Data!$C$102:$L$102</c:f>
              <c:numCache>
                <c:ptCount val="10"/>
                <c:pt idx="0">
                  <c:v>285457</c:v>
                </c:pt>
                <c:pt idx="1">
                  <c:v>291288</c:v>
                </c:pt>
                <c:pt idx="2">
                  <c:v>247074</c:v>
                </c:pt>
                <c:pt idx="3">
                  <c:v>302136</c:v>
                </c:pt>
                <c:pt idx="4">
                  <c:v>287131</c:v>
                </c:pt>
                <c:pt idx="5">
                  <c:v>289682</c:v>
                </c:pt>
                <c:pt idx="6">
                  <c:v>291396</c:v>
                </c:pt>
                <c:pt idx="7">
                  <c:v>293152</c:v>
                </c:pt>
                <c:pt idx="8">
                  <c:v>294952</c:v>
                </c:pt>
                <c:pt idx="9">
                  <c:v>296802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Data!$B$92</c:f>
              <c:strCache>
                <c:ptCount val="1"/>
                <c:pt idx="0">
                  <c:v>Orange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Data!$C$103:$L$103</c:f>
              <c:numCache>
                <c:ptCount val="10"/>
                <c:pt idx="0">
                  <c:v>152031</c:v>
                </c:pt>
                <c:pt idx="1">
                  <c:v>134460</c:v>
                </c:pt>
                <c:pt idx="2">
                  <c:v>111751</c:v>
                </c:pt>
                <c:pt idx="3">
                  <c:v>119193</c:v>
                </c:pt>
                <c:pt idx="4">
                  <c:v>131078</c:v>
                </c:pt>
                <c:pt idx="5">
                  <c:v>133429</c:v>
                </c:pt>
                <c:pt idx="6">
                  <c:v>135033</c:v>
                </c:pt>
                <c:pt idx="7">
                  <c:v>136647</c:v>
                </c:pt>
                <c:pt idx="8">
                  <c:v>138272</c:v>
                </c:pt>
                <c:pt idx="9">
                  <c:v>139906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Data!$B$93</c:f>
              <c:strCache>
                <c:ptCount val="1"/>
                <c:pt idx="0">
                  <c:v>Riverside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Data!$C$104:$L$104</c:f>
              <c:numCache>
                <c:ptCount val="10"/>
                <c:pt idx="0">
                  <c:v>111807</c:v>
                </c:pt>
                <c:pt idx="1">
                  <c:v>127286</c:v>
                </c:pt>
                <c:pt idx="2">
                  <c:v>173725</c:v>
                </c:pt>
                <c:pt idx="3">
                  <c:v>161191</c:v>
                </c:pt>
                <c:pt idx="4">
                  <c:v>166072</c:v>
                </c:pt>
                <c:pt idx="5">
                  <c:v>167040</c:v>
                </c:pt>
                <c:pt idx="6">
                  <c:v>171714</c:v>
                </c:pt>
                <c:pt idx="7">
                  <c:v>176547</c:v>
                </c:pt>
                <c:pt idx="8">
                  <c:v>181470</c:v>
                </c:pt>
                <c:pt idx="9">
                  <c:v>186495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Data!$B$94</c:f>
              <c:strCache>
                <c:ptCount val="1"/>
                <c:pt idx="0">
                  <c:v>San Bernardino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Data!$C$105:$L$105</c:f>
              <c:numCache>
                <c:ptCount val="10"/>
                <c:pt idx="0">
                  <c:v>122550</c:v>
                </c:pt>
                <c:pt idx="1">
                  <c:v>126924</c:v>
                </c:pt>
                <c:pt idx="2">
                  <c:v>130629</c:v>
                </c:pt>
                <c:pt idx="3">
                  <c:v>131967</c:v>
                </c:pt>
                <c:pt idx="4">
                  <c:v>123612</c:v>
                </c:pt>
                <c:pt idx="5">
                  <c:v>137283</c:v>
                </c:pt>
                <c:pt idx="6">
                  <c:v>139946</c:v>
                </c:pt>
                <c:pt idx="7">
                  <c:v>142656</c:v>
                </c:pt>
                <c:pt idx="8">
                  <c:v>145413</c:v>
                </c:pt>
                <c:pt idx="9">
                  <c:v>148215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Data!$B$95</c:f>
              <c:strCache>
                <c:ptCount val="1"/>
                <c:pt idx="0">
                  <c:v>San Diego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Data!$C$106:$L$106</c:f>
              <c:numCache>
                <c:ptCount val="10"/>
                <c:pt idx="0">
                  <c:v>155105</c:v>
                </c:pt>
                <c:pt idx="1">
                  <c:v>161367</c:v>
                </c:pt>
                <c:pt idx="2">
                  <c:v>124457</c:v>
                </c:pt>
                <c:pt idx="3">
                  <c:v>132593</c:v>
                </c:pt>
                <c:pt idx="4">
                  <c:v>138252</c:v>
                </c:pt>
                <c:pt idx="5">
                  <c:v>146977</c:v>
                </c:pt>
                <c:pt idx="6">
                  <c:v>148465</c:v>
                </c:pt>
                <c:pt idx="7">
                  <c:v>149941</c:v>
                </c:pt>
                <c:pt idx="8">
                  <c:v>151410</c:v>
                </c:pt>
                <c:pt idx="9">
                  <c:v>152871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Data!$B$96</c:f>
              <c:strCache>
                <c:ptCount val="1"/>
                <c:pt idx="0">
                  <c:v>Ventura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Data!$C$107:$L$107</c:f>
              <c:numCache>
                <c:ptCount val="10"/>
                <c:pt idx="0">
                  <c:v>32819</c:v>
                </c:pt>
                <c:pt idx="1">
                  <c:v>36584</c:v>
                </c:pt>
                <c:pt idx="2">
                  <c:v>32633</c:v>
                </c:pt>
                <c:pt idx="3">
                  <c:v>34241</c:v>
                </c:pt>
                <c:pt idx="4">
                  <c:v>41184</c:v>
                </c:pt>
                <c:pt idx="5">
                  <c:v>36510</c:v>
                </c:pt>
                <c:pt idx="6">
                  <c:v>36899</c:v>
                </c:pt>
                <c:pt idx="7">
                  <c:v>37293</c:v>
                </c:pt>
                <c:pt idx="8">
                  <c:v>37692</c:v>
                </c:pt>
                <c:pt idx="9">
                  <c:v>38096</c:v>
                </c:pt>
              </c:numCache>
            </c:numRef>
          </c:val>
          <c:smooth val="0"/>
        </c:ser>
        <c:marker val="1"/>
        <c:axId val="62974351"/>
        <c:axId val="66800976"/>
      </c:lineChart>
      <c:catAx>
        <c:axId val="62974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976"/>
        <c:crosses val="autoZero"/>
        <c:auto val="1"/>
        <c:lblOffset val="100"/>
        <c:noMultiLvlLbl val="0"/>
      </c:catAx>
      <c:valAx>
        <c:axId val="6680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Migration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9743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County Outflow Migration 2001–2010</a:t>
            </a:r>
          </a:p>
        </c:rich>
      </c:tx>
      <c:layout>
        <c:manualLayout>
          <c:xMode val="factor"/>
          <c:yMode val="factor"/>
          <c:x val="0.0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0425"/>
        </c:manualLayout>
      </c:layout>
      <c:lineChart>
        <c:grouping val="standard"/>
        <c:varyColors val="0"/>
        <c:ser>
          <c:idx val="2"/>
          <c:order val="0"/>
          <c:tx>
            <c:strRef>
              <c:f>Data!$B$90</c:f>
              <c:strCache>
                <c:ptCount val="1"/>
                <c:pt idx="0">
                  <c:v>Kern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Data!$C$112:$L$112</c:f>
              <c:numCache>
                <c:ptCount val="10"/>
                <c:pt idx="0">
                  <c:v>21743</c:v>
                </c:pt>
                <c:pt idx="1">
                  <c:v>19878</c:v>
                </c:pt>
                <c:pt idx="2">
                  <c:v>26759</c:v>
                </c:pt>
                <c:pt idx="3">
                  <c:v>26039</c:v>
                </c:pt>
                <c:pt idx="4">
                  <c:v>32410</c:v>
                </c:pt>
                <c:pt idx="5">
                  <c:v>24057</c:v>
                </c:pt>
                <c:pt idx="6">
                  <c:v>34675</c:v>
                </c:pt>
                <c:pt idx="7">
                  <c:v>35536</c:v>
                </c:pt>
                <c:pt idx="8">
                  <c:v>36404</c:v>
                </c:pt>
                <c:pt idx="9">
                  <c:v>37305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Data!$B$91</c:f>
              <c:strCache>
                <c:ptCount val="1"/>
                <c:pt idx="0">
                  <c:v>Los Angeles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Data!$C$113:$L$113</c:f>
              <c:numCache>
                <c:ptCount val="10"/>
                <c:pt idx="0">
                  <c:v>212079</c:v>
                </c:pt>
                <c:pt idx="1">
                  <c:v>219045</c:v>
                </c:pt>
                <c:pt idx="2">
                  <c:v>202949</c:v>
                </c:pt>
                <c:pt idx="3">
                  <c:v>285688</c:v>
                </c:pt>
                <c:pt idx="4">
                  <c:v>305672</c:v>
                </c:pt>
                <c:pt idx="5">
                  <c:v>316821</c:v>
                </c:pt>
                <c:pt idx="6">
                  <c:v>319816.99533094687</c:v>
                </c:pt>
                <c:pt idx="7">
                  <c:v>320283.7809072748</c:v>
                </c:pt>
                <c:pt idx="8">
                  <c:v>320721.17952498095</c:v>
                </c:pt>
                <c:pt idx="9">
                  <c:v>320954.8478566734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Data!$B$92</c:f>
              <c:strCache>
                <c:ptCount val="1"/>
                <c:pt idx="0">
                  <c:v>Orange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Data!$C$114:$L$114</c:f>
              <c:numCache>
                <c:ptCount val="10"/>
                <c:pt idx="0">
                  <c:v>126384</c:v>
                </c:pt>
                <c:pt idx="1">
                  <c:v>118182</c:v>
                </c:pt>
                <c:pt idx="2">
                  <c:v>98430</c:v>
                </c:pt>
                <c:pt idx="3">
                  <c:v>113750</c:v>
                </c:pt>
                <c:pt idx="4">
                  <c:v>134451</c:v>
                </c:pt>
                <c:pt idx="5">
                  <c:v>138722</c:v>
                </c:pt>
                <c:pt idx="6">
                  <c:v>124837</c:v>
                </c:pt>
                <c:pt idx="7">
                  <c:v>126306</c:v>
                </c:pt>
                <c:pt idx="8">
                  <c:v>127753</c:v>
                </c:pt>
                <c:pt idx="9">
                  <c:v>129210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Data!$B$93</c:f>
              <c:strCache>
                <c:ptCount val="1"/>
                <c:pt idx="0">
                  <c:v>Riverside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Data!$C$115:$L$115</c:f>
              <c:numCache>
                <c:ptCount val="10"/>
                <c:pt idx="0">
                  <c:v>61483</c:v>
                </c:pt>
                <c:pt idx="1">
                  <c:v>75827</c:v>
                </c:pt>
                <c:pt idx="2">
                  <c:v>107622</c:v>
                </c:pt>
                <c:pt idx="3">
                  <c:v>97415</c:v>
                </c:pt>
                <c:pt idx="4">
                  <c:v>103931</c:v>
                </c:pt>
                <c:pt idx="5">
                  <c:v>106321</c:v>
                </c:pt>
                <c:pt idx="6">
                  <c:v>133977</c:v>
                </c:pt>
                <c:pt idx="7">
                  <c:v>137552</c:v>
                </c:pt>
                <c:pt idx="8">
                  <c:v>142047</c:v>
                </c:pt>
                <c:pt idx="9">
                  <c:v>146512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Data!$B$94</c:f>
              <c:strCache>
                <c:ptCount val="1"/>
                <c:pt idx="0">
                  <c:v>San Bernardino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Data!$C$116:$L$116</c:f>
              <c:numCache>
                <c:ptCount val="10"/>
                <c:pt idx="0">
                  <c:v>91308</c:v>
                </c:pt>
                <c:pt idx="1">
                  <c:v>100487</c:v>
                </c:pt>
                <c:pt idx="2">
                  <c:v>95365</c:v>
                </c:pt>
                <c:pt idx="3">
                  <c:v>96847</c:v>
                </c:pt>
                <c:pt idx="4">
                  <c:v>93493</c:v>
                </c:pt>
                <c:pt idx="5">
                  <c:v>116804</c:v>
                </c:pt>
                <c:pt idx="6">
                  <c:v>122423</c:v>
                </c:pt>
                <c:pt idx="7">
                  <c:v>124987</c:v>
                </c:pt>
                <c:pt idx="8">
                  <c:v>127595</c:v>
                </c:pt>
                <c:pt idx="9">
                  <c:v>130271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Data!$B$95</c:f>
              <c:strCache>
                <c:ptCount val="1"/>
                <c:pt idx="0">
                  <c:v>San Diego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Data!$C$117:$L$117</c:f>
              <c:numCache>
                <c:ptCount val="10"/>
                <c:pt idx="0">
                  <c:v>122927</c:v>
                </c:pt>
                <c:pt idx="1">
                  <c:v>128277</c:v>
                </c:pt>
                <c:pt idx="2">
                  <c:v>104347</c:v>
                </c:pt>
                <c:pt idx="3">
                  <c:v>121233</c:v>
                </c:pt>
                <c:pt idx="4">
                  <c:v>138079</c:v>
                </c:pt>
                <c:pt idx="5">
                  <c:v>146310</c:v>
                </c:pt>
                <c:pt idx="6">
                  <c:v>142949</c:v>
                </c:pt>
                <c:pt idx="7">
                  <c:v>144707</c:v>
                </c:pt>
                <c:pt idx="8">
                  <c:v>146401</c:v>
                </c:pt>
                <c:pt idx="9">
                  <c:v>148064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Data!$B$96</c:f>
              <c:strCache>
                <c:ptCount val="1"/>
                <c:pt idx="0">
                  <c:v>Ventura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Data!$C$118:$L$118</c:f>
              <c:numCache>
                <c:ptCount val="10"/>
                <c:pt idx="0">
                  <c:v>24038</c:v>
                </c:pt>
                <c:pt idx="1">
                  <c:v>29610</c:v>
                </c:pt>
                <c:pt idx="2">
                  <c:v>27781</c:v>
                </c:pt>
                <c:pt idx="3">
                  <c:v>32129</c:v>
                </c:pt>
                <c:pt idx="4">
                  <c:v>42580</c:v>
                </c:pt>
                <c:pt idx="5">
                  <c:v>36259</c:v>
                </c:pt>
                <c:pt idx="6">
                  <c:v>35393</c:v>
                </c:pt>
                <c:pt idx="7">
                  <c:v>35734</c:v>
                </c:pt>
                <c:pt idx="8">
                  <c:v>36092</c:v>
                </c:pt>
                <c:pt idx="9">
                  <c:v>36442</c:v>
                </c:pt>
              </c:numCache>
            </c:numRef>
          </c:val>
          <c:smooth val="0"/>
        </c:ser>
        <c:marker val="1"/>
        <c:axId val="47096145"/>
        <c:axId val="41350546"/>
      </c:lineChart>
      <c:catAx>
        <c:axId val="4709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350546"/>
        <c:crosses val="autoZero"/>
        <c:auto val="1"/>
        <c:lblOffset val="100"/>
        <c:noMultiLvlLbl val="0"/>
      </c:catAx>
      <c:valAx>
        <c:axId val="4135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Migration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0961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8"/>
  <sheetViews>
    <sheetView view="pageBreakPreview" zoomScale="60" workbookViewId="0" topLeftCell="A1">
      <selection activeCell="AM33" sqref="AM33"/>
    </sheetView>
  </sheetViews>
  <sheetFormatPr defaultColWidth="9.140625" defaultRowHeight="12.75"/>
  <cols>
    <col min="1" max="1" width="5.421875" style="3" customWidth="1"/>
    <col min="2" max="2" width="12.421875" style="4" bestFit="1" customWidth="1"/>
    <col min="3" max="13" width="10.28125" style="4" bestFit="1" customWidth="1"/>
    <col min="14" max="24" width="9.421875" style="4" bestFit="1" customWidth="1"/>
    <col min="25" max="25" width="5.28125" style="4" customWidth="1"/>
    <col min="26" max="26" width="11.8515625" style="4" bestFit="1" customWidth="1"/>
    <col min="27" max="66" width="5.28125" style="4" customWidth="1"/>
    <col min="67" max="67" width="5.28125" style="26" customWidth="1"/>
    <col min="68" max="16384" width="5.28125" style="4" customWidth="1"/>
  </cols>
  <sheetData>
    <row r="1" spans="1:17" ht="11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26" t="s">
        <v>56</v>
      </c>
      <c r="L1" s="26" t="s">
        <v>57</v>
      </c>
      <c r="M1" s="4" t="s">
        <v>26</v>
      </c>
      <c r="N1" s="5" t="s">
        <v>109</v>
      </c>
      <c r="O1" s="5" t="s">
        <v>110</v>
      </c>
      <c r="P1" s="5" t="s">
        <v>111</v>
      </c>
      <c r="Q1" s="5" t="s">
        <v>112</v>
      </c>
    </row>
    <row r="2" spans="1:17" ht="11.25">
      <c r="A2" s="3" t="s">
        <v>10</v>
      </c>
      <c r="B2" s="4" t="s">
        <v>18</v>
      </c>
      <c r="C2" s="1">
        <v>143763</v>
      </c>
      <c r="D2" s="2">
        <v>146435</v>
      </c>
      <c r="E2" s="2">
        <v>150219</v>
      </c>
      <c r="F2" s="2">
        <v>155156</v>
      </c>
      <c r="G2" s="2">
        <v>159844</v>
      </c>
      <c r="H2" s="2">
        <v>164740</v>
      </c>
      <c r="I2" s="2">
        <v>170233</v>
      </c>
      <c r="J2" s="2">
        <v>174981</v>
      </c>
      <c r="K2" s="27">
        <v>179798</v>
      </c>
      <c r="L2" s="27">
        <v>184704</v>
      </c>
      <c r="M2" s="6">
        <v>189675</v>
      </c>
      <c r="N2" s="7">
        <f aca="true" t="shared" si="0" ref="N2:Q9">J2-I2</f>
        <v>4748</v>
      </c>
      <c r="O2" s="7">
        <f t="shared" si="0"/>
        <v>4817</v>
      </c>
      <c r="P2" s="7">
        <f t="shared" si="0"/>
        <v>4906</v>
      </c>
      <c r="Q2" s="7">
        <f t="shared" si="0"/>
        <v>4971</v>
      </c>
    </row>
    <row r="3" spans="1:17" ht="11.25">
      <c r="A3" s="3" t="s">
        <v>11</v>
      </c>
      <c r="B3" s="4" t="s">
        <v>19</v>
      </c>
      <c r="C3" s="1">
        <v>665519</v>
      </c>
      <c r="D3" s="2">
        <v>682005</v>
      </c>
      <c r="E3" s="2">
        <v>699344</v>
      </c>
      <c r="F3" s="2">
        <v>720930</v>
      </c>
      <c r="G3" s="2">
        <v>744489</v>
      </c>
      <c r="H3" s="2">
        <v>770151</v>
      </c>
      <c r="I3" s="2">
        <v>799475</v>
      </c>
      <c r="J3" s="2">
        <v>817095</v>
      </c>
      <c r="K3" s="27">
        <v>835007</v>
      </c>
      <c r="L3" s="27">
        <v>853225</v>
      </c>
      <c r="M3" s="6">
        <v>871728</v>
      </c>
      <c r="N3" s="7">
        <f t="shared" si="0"/>
        <v>17620</v>
      </c>
      <c r="O3" s="7">
        <f t="shared" si="0"/>
        <v>17912</v>
      </c>
      <c r="P3" s="7">
        <f t="shared" si="0"/>
        <v>18218</v>
      </c>
      <c r="Q3" s="7">
        <f t="shared" si="0"/>
        <v>18503</v>
      </c>
    </row>
    <row r="4" spans="1:17" ht="11.25">
      <c r="A4" s="3" t="s">
        <v>12</v>
      </c>
      <c r="B4" s="4" t="s">
        <v>20</v>
      </c>
      <c r="C4" s="1">
        <v>9578960</v>
      </c>
      <c r="D4" s="2">
        <v>9747138</v>
      </c>
      <c r="E4" s="2">
        <v>9910245</v>
      </c>
      <c r="F4" s="2">
        <v>10046518</v>
      </c>
      <c r="G4" s="2">
        <v>10152410</v>
      </c>
      <c r="H4" s="2">
        <v>10216326</v>
      </c>
      <c r="I4" s="2">
        <v>10262451</v>
      </c>
      <c r="J4" s="2">
        <v>10323161</v>
      </c>
      <c r="K4" s="27">
        <v>10385372</v>
      </c>
      <c r="L4" s="27">
        <v>10449155</v>
      </c>
      <c r="M4" s="6">
        <v>10514663</v>
      </c>
      <c r="N4" s="7">
        <f t="shared" si="0"/>
        <v>60710</v>
      </c>
      <c r="O4" s="7">
        <f t="shared" si="0"/>
        <v>62211</v>
      </c>
      <c r="P4" s="7">
        <f t="shared" si="0"/>
        <v>63783</v>
      </c>
      <c r="Q4" s="7">
        <f t="shared" si="0"/>
        <v>65508</v>
      </c>
    </row>
    <row r="5" spans="1:17" ht="11.25">
      <c r="A5" s="3" t="s">
        <v>13</v>
      </c>
      <c r="B5" s="4" t="s">
        <v>21</v>
      </c>
      <c r="C5" s="1">
        <v>2863834</v>
      </c>
      <c r="D5" s="2">
        <v>2918682</v>
      </c>
      <c r="E5" s="2">
        <v>2963060</v>
      </c>
      <c r="F5" s="2">
        <v>3005990</v>
      </c>
      <c r="G5" s="2">
        <v>3038670</v>
      </c>
      <c r="H5" s="2">
        <v>3059060</v>
      </c>
      <c r="I5" s="2">
        <v>3078395</v>
      </c>
      <c r="J5" s="2">
        <v>3115411</v>
      </c>
      <c r="K5" s="27">
        <v>3152642</v>
      </c>
      <c r="L5" s="27">
        <v>3190126</v>
      </c>
      <c r="M5" s="6">
        <v>3227836</v>
      </c>
      <c r="N5" s="7">
        <f t="shared" si="0"/>
        <v>37016</v>
      </c>
      <c r="O5" s="7">
        <f t="shared" si="0"/>
        <v>37231</v>
      </c>
      <c r="P5" s="7">
        <f t="shared" si="0"/>
        <v>37484</v>
      </c>
      <c r="Q5" s="7">
        <f t="shared" si="0"/>
        <v>37710</v>
      </c>
    </row>
    <row r="6" spans="1:17" ht="11.25">
      <c r="A6" s="3" t="s">
        <v>14</v>
      </c>
      <c r="B6" s="4" t="s">
        <v>22</v>
      </c>
      <c r="C6" s="1">
        <v>1559039</v>
      </c>
      <c r="D6" s="2">
        <v>1621850</v>
      </c>
      <c r="E6" s="2">
        <v>1685939</v>
      </c>
      <c r="F6" s="2">
        <v>1766629</v>
      </c>
      <c r="G6" s="2">
        <v>1845185</v>
      </c>
      <c r="H6" s="2">
        <v>1923731</v>
      </c>
      <c r="I6" s="2">
        <v>2005477</v>
      </c>
      <c r="J6" s="2">
        <v>2061597</v>
      </c>
      <c r="K6" s="27">
        <v>2119618</v>
      </c>
      <c r="L6" s="27">
        <v>2178729</v>
      </c>
      <c r="M6" s="6">
        <v>2239053</v>
      </c>
      <c r="N6" s="7">
        <f t="shared" si="0"/>
        <v>56120</v>
      </c>
      <c r="O6" s="7">
        <f t="shared" si="0"/>
        <v>58021</v>
      </c>
      <c r="P6" s="7">
        <f t="shared" si="0"/>
        <v>59111</v>
      </c>
      <c r="Q6" s="7">
        <f t="shared" si="0"/>
        <v>60324</v>
      </c>
    </row>
    <row r="7" spans="1:17" ht="11.25">
      <c r="A7" s="3" t="s">
        <v>15</v>
      </c>
      <c r="B7" s="4" t="s">
        <v>23</v>
      </c>
      <c r="C7" s="1">
        <v>1721942</v>
      </c>
      <c r="D7" s="2">
        <v>1770637</v>
      </c>
      <c r="E7" s="2">
        <v>1814725</v>
      </c>
      <c r="F7" s="2">
        <v>1868692</v>
      </c>
      <c r="G7" s="2">
        <v>1922467</v>
      </c>
      <c r="H7" s="2">
        <v>1974119</v>
      </c>
      <c r="I7" s="2">
        <v>2016983</v>
      </c>
      <c r="J7" s="2">
        <v>2056110</v>
      </c>
      <c r="K7" s="27">
        <v>2095918</v>
      </c>
      <c r="L7" s="27">
        <v>2136425</v>
      </c>
      <c r="M7" s="6">
        <v>2177596</v>
      </c>
      <c r="N7" s="7">
        <f t="shared" si="0"/>
        <v>39127</v>
      </c>
      <c r="O7" s="7">
        <f t="shared" si="0"/>
        <v>39808</v>
      </c>
      <c r="P7" s="7">
        <f t="shared" si="0"/>
        <v>40507</v>
      </c>
      <c r="Q7" s="7">
        <f t="shared" si="0"/>
        <v>41171</v>
      </c>
    </row>
    <row r="8" spans="1:17" ht="11.25">
      <c r="A8" s="3" t="s">
        <v>16</v>
      </c>
      <c r="B8" s="4" t="s">
        <v>24</v>
      </c>
      <c r="C8" s="1">
        <v>2836303</v>
      </c>
      <c r="D8" s="2">
        <v>2892569</v>
      </c>
      <c r="E8" s="2">
        <v>2949697</v>
      </c>
      <c r="F8" s="2">
        <v>2995187</v>
      </c>
      <c r="G8" s="2">
        <v>3031055</v>
      </c>
      <c r="H8" s="2">
        <v>3054778</v>
      </c>
      <c r="I8" s="2">
        <v>3076347</v>
      </c>
      <c r="J8" s="2">
        <v>3107477</v>
      </c>
      <c r="K8" s="27">
        <v>3138382</v>
      </c>
      <c r="L8" s="27">
        <v>3169126</v>
      </c>
      <c r="M8" s="6">
        <v>3199706</v>
      </c>
      <c r="N8" s="7">
        <f t="shared" si="0"/>
        <v>31130</v>
      </c>
      <c r="O8" s="7">
        <f t="shared" si="0"/>
        <v>30905</v>
      </c>
      <c r="P8" s="7">
        <f t="shared" si="0"/>
        <v>30744</v>
      </c>
      <c r="Q8" s="7">
        <f t="shared" si="0"/>
        <v>30580</v>
      </c>
    </row>
    <row r="9" spans="1:17" ht="11.25">
      <c r="A9" s="3" t="s">
        <v>17</v>
      </c>
      <c r="B9" s="4" t="s">
        <v>25</v>
      </c>
      <c r="C9" s="1">
        <v>758884</v>
      </c>
      <c r="D9" s="2">
        <v>774447</v>
      </c>
      <c r="E9" s="2">
        <v>788038</v>
      </c>
      <c r="F9" s="2">
        <v>799892</v>
      </c>
      <c r="G9" s="2">
        <v>808735</v>
      </c>
      <c r="H9" s="2">
        <v>813633</v>
      </c>
      <c r="I9" s="2">
        <v>820242</v>
      </c>
      <c r="J9" s="2">
        <v>828983</v>
      </c>
      <c r="K9" s="27">
        <v>837840</v>
      </c>
      <c r="L9" s="27">
        <v>846802</v>
      </c>
      <c r="M9" s="6">
        <v>855876</v>
      </c>
      <c r="N9" s="7">
        <f t="shared" si="0"/>
        <v>8741</v>
      </c>
      <c r="O9" s="7">
        <f t="shared" si="0"/>
        <v>8857</v>
      </c>
      <c r="P9" s="7">
        <f t="shared" si="0"/>
        <v>8962</v>
      </c>
      <c r="Q9" s="7">
        <f t="shared" si="0"/>
        <v>9074</v>
      </c>
    </row>
    <row r="10" spans="62:73" ht="11.25">
      <c r="BJ10" s="24"/>
      <c r="BU10" s="24"/>
    </row>
    <row r="11" spans="1:73" ht="11.25">
      <c r="A11" s="3" t="s">
        <v>0</v>
      </c>
      <c r="B11" s="4" t="s">
        <v>1</v>
      </c>
      <c r="C11" s="4" t="s">
        <v>27</v>
      </c>
      <c r="D11" s="4" t="s">
        <v>28</v>
      </c>
      <c r="E11" s="4" t="s">
        <v>29</v>
      </c>
      <c r="F11" s="4" t="s">
        <v>30</v>
      </c>
      <c r="G11" s="4" t="s">
        <v>31</v>
      </c>
      <c r="H11" s="4" t="s">
        <v>32</v>
      </c>
      <c r="I11" s="4" t="s">
        <v>33</v>
      </c>
      <c r="J11" s="4" t="s">
        <v>34</v>
      </c>
      <c r="K11" s="4" t="s">
        <v>58</v>
      </c>
      <c r="L11" s="4" t="s">
        <v>59</v>
      </c>
      <c r="M11" s="4" t="s">
        <v>35</v>
      </c>
      <c r="N11" s="4" t="s">
        <v>64</v>
      </c>
      <c r="O11" s="4" t="s">
        <v>65</v>
      </c>
      <c r="P11" s="4" t="s">
        <v>66</v>
      </c>
      <c r="Q11" s="4" t="s">
        <v>67</v>
      </c>
      <c r="R11" s="4" t="s">
        <v>68</v>
      </c>
      <c r="S11" s="4" t="s">
        <v>69</v>
      </c>
      <c r="T11" s="4" t="s">
        <v>70</v>
      </c>
      <c r="U11" s="4" t="s">
        <v>71</v>
      </c>
      <c r="V11" s="4" t="s">
        <v>72</v>
      </c>
      <c r="W11" s="4" t="s">
        <v>73</v>
      </c>
      <c r="X11" s="4" t="s">
        <v>74</v>
      </c>
      <c r="BJ11" s="24"/>
      <c r="BU11" s="24"/>
    </row>
    <row r="12" spans="1:73" ht="11.25">
      <c r="A12" s="3" t="s">
        <v>10</v>
      </c>
      <c r="B12" s="4" t="s">
        <v>18</v>
      </c>
      <c r="C12" s="8">
        <v>2549</v>
      </c>
      <c r="D12" s="8">
        <v>2563</v>
      </c>
      <c r="E12" s="8">
        <v>2593</v>
      </c>
      <c r="F12" s="8">
        <v>2805</v>
      </c>
      <c r="G12" s="9">
        <v>2916</v>
      </c>
      <c r="H12" s="9">
        <v>3024</v>
      </c>
      <c r="I12" s="9">
        <v>3093</v>
      </c>
      <c r="J12" s="10">
        <v>3199</v>
      </c>
      <c r="K12" s="10">
        <v>3276</v>
      </c>
      <c r="L12" s="10">
        <v>3355</v>
      </c>
      <c r="M12" s="10">
        <v>3434</v>
      </c>
      <c r="N12" s="13">
        <f aca="true" t="shared" si="1" ref="N12:X19">C12/C2</f>
        <v>0.017730570452759054</v>
      </c>
      <c r="O12" s="13">
        <f t="shared" si="1"/>
        <v>0.01750264622528767</v>
      </c>
      <c r="P12" s="13">
        <f t="shared" si="1"/>
        <v>0.017261464927871974</v>
      </c>
      <c r="Q12" s="13">
        <f t="shared" si="1"/>
        <v>0.018078578978576402</v>
      </c>
      <c r="R12" s="13">
        <f t="shared" si="1"/>
        <v>0.018242786717049122</v>
      </c>
      <c r="S12" s="13">
        <f t="shared" si="1"/>
        <v>0.018356197644773583</v>
      </c>
      <c r="T12" s="13">
        <f t="shared" si="1"/>
        <v>0.01816921513455088</v>
      </c>
      <c r="U12" s="13">
        <f t="shared" si="1"/>
        <v>0.018281984901217848</v>
      </c>
      <c r="V12" s="13">
        <f t="shared" si="1"/>
        <v>0.018220447390960966</v>
      </c>
      <c r="W12" s="13">
        <f t="shared" si="1"/>
        <v>0.01816419785169785</v>
      </c>
      <c r="X12" s="13">
        <f t="shared" si="1"/>
        <v>0.018104652695400028</v>
      </c>
      <c r="BJ12" s="24"/>
      <c r="BU12" s="24"/>
    </row>
    <row r="13" spans="1:24" ht="11.25">
      <c r="A13" s="3" t="s">
        <v>11</v>
      </c>
      <c r="B13" s="4" t="s">
        <v>19</v>
      </c>
      <c r="C13" s="8">
        <v>11556</v>
      </c>
      <c r="D13" s="8">
        <v>11686</v>
      </c>
      <c r="E13" s="8">
        <v>11924</v>
      </c>
      <c r="F13" s="8">
        <v>12522</v>
      </c>
      <c r="G13" s="9">
        <v>13150</v>
      </c>
      <c r="H13" s="9">
        <v>13685</v>
      </c>
      <c r="I13" s="9">
        <v>14329</v>
      </c>
      <c r="J13" s="10">
        <v>14614</v>
      </c>
      <c r="K13" s="10">
        <v>14940</v>
      </c>
      <c r="L13" s="10">
        <v>15275</v>
      </c>
      <c r="M13" s="10">
        <v>15607</v>
      </c>
      <c r="N13" s="13">
        <f t="shared" si="1"/>
        <v>0.017363891939974667</v>
      </c>
      <c r="O13" s="13">
        <f t="shared" si="1"/>
        <v>0.017134771739210124</v>
      </c>
      <c r="P13" s="13">
        <f t="shared" si="1"/>
        <v>0.017050264247637788</v>
      </c>
      <c r="Q13" s="13">
        <f t="shared" si="1"/>
        <v>0.017369231409429486</v>
      </c>
      <c r="R13" s="13">
        <f t="shared" si="1"/>
        <v>0.017663121953447262</v>
      </c>
      <c r="S13" s="13">
        <f t="shared" si="1"/>
        <v>0.01776924265501181</v>
      </c>
      <c r="T13" s="13">
        <f t="shared" si="1"/>
        <v>0.01792301197660965</v>
      </c>
      <c r="U13" s="13">
        <f t="shared" si="1"/>
        <v>0.017885313213273853</v>
      </c>
      <c r="V13" s="13">
        <f t="shared" si="1"/>
        <v>0.01789206557549817</v>
      </c>
      <c r="W13" s="13">
        <f t="shared" si="1"/>
        <v>0.01790266342406751</v>
      </c>
      <c r="X13" s="13">
        <f t="shared" si="1"/>
        <v>0.017903520364150285</v>
      </c>
    </row>
    <row r="14" spans="1:24" ht="11.25">
      <c r="A14" s="3" t="s">
        <v>12</v>
      </c>
      <c r="B14" s="4" t="s">
        <v>20</v>
      </c>
      <c r="C14" s="8">
        <v>157885</v>
      </c>
      <c r="D14" s="8">
        <v>155130</v>
      </c>
      <c r="E14" s="8">
        <v>151648</v>
      </c>
      <c r="F14" s="8">
        <v>152368</v>
      </c>
      <c r="G14" s="9">
        <v>151284</v>
      </c>
      <c r="H14" s="9">
        <v>151360</v>
      </c>
      <c r="I14" s="9">
        <v>150694</v>
      </c>
      <c r="J14" s="10">
        <v>151065.99533094687</v>
      </c>
      <c r="K14" s="10">
        <v>151650.7809072748</v>
      </c>
      <c r="L14" s="10">
        <v>152243.17952498095</v>
      </c>
      <c r="M14" s="10">
        <v>152744.8478566734</v>
      </c>
      <c r="N14" s="13">
        <f t="shared" si="1"/>
        <v>0.016482478264863827</v>
      </c>
      <c r="O14" s="13">
        <f t="shared" si="1"/>
        <v>0.01591544102484237</v>
      </c>
      <c r="P14" s="13">
        <f t="shared" si="1"/>
        <v>0.015302144397035594</v>
      </c>
      <c r="Q14" s="13">
        <f t="shared" si="1"/>
        <v>0.015166249639924996</v>
      </c>
      <c r="R14" s="13">
        <f t="shared" si="1"/>
        <v>0.014901289447530192</v>
      </c>
      <c r="S14" s="13">
        <f t="shared" si="1"/>
        <v>0.014815502167804747</v>
      </c>
      <c r="T14" s="13">
        <f t="shared" si="1"/>
        <v>0.014684016518081305</v>
      </c>
      <c r="U14" s="13">
        <f t="shared" si="1"/>
        <v>0.014633695563882698</v>
      </c>
      <c r="V14" s="13">
        <f t="shared" si="1"/>
        <v>0.014602344615799493</v>
      </c>
      <c r="W14" s="13">
        <f t="shared" si="1"/>
        <v>0.014569903453913829</v>
      </c>
      <c r="X14" s="13">
        <f t="shared" si="1"/>
        <v>0.014526841978356644</v>
      </c>
    </row>
    <row r="15" spans="1:24" ht="11.25">
      <c r="A15" s="3" t="s">
        <v>13</v>
      </c>
      <c r="B15" s="4" t="s">
        <v>21</v>
      </c>
      <c r="C15" s="8">
        <v>46855</v>
      </c>
      <c r="D15" s="8">
        <v>46141</v>
      </c>
      <c r="E15" s="8">
        <v>44952</v>
      </c>
      <c r="F15" s="8">
        <v>45185</v>
      </c>
      <c r="G15" s="9">
        <v>44957</v>
      </c>
      <c r="H15" s="9">
        <v>44690</v>
      </c>
      <c r="I15" s="9">
        <v>44088</v>
      </c>
      <c r="J15" s="10">
        <v>44482</v>
      </c>
      <c r="K15" s="10">
        <v>44763</v>
      </c>
      <c r="L15" s="10">
        <v>45051</v>
      </c>
      <c r="M15" s="10">
        <v>45313</v>
      </c>
      <c r="N15" s="13">
        <f t="shared" si="1"/>
        <v>0.016360934327897498</v>
      </c>
      <c r="O15" s="13">
        <f t="shared" si="1"/>
        <v>0.01580884796630808</v>
      </c>
      <c r="P15" s="13">
        <f t="shared" si="1"/>
        <v>0.015170803156196634</v>
      </c>
      <c r="Q15" s="13">
        <f t="shared" si="1"/>
        <v>0.015031653465247721</v>
      </c>
      <c r="R15" s="13">
        <f t="shared" si="1"/>
        <v>0.014794959636946428</v>
      </c>
      <c r="S15" s="13">
        <f t="shared" si="1"/>
        <v>0.01460906291475159</v>
      </c>
      <c r="T15" s="13">
        <f t="shared" si="1"/>
        <v>0.014321748833401822</v>
      </c>
      <c r="U15" s="13">
        <f t="shared" si="1"/>
        <v>0.014278051916745495</v>
      </c>
      <c r="V15" s="13">
        <f t="shared" si="1"/>
        <v>0.014198567423767114</v>
      </c>
      <c r="W15" s="13">
        <f t="shared" si="1"/>
        <v>0.014122012735547123</v>
      </c>
      <c r="X15" s="13">
        <f t="shared" si="1"/>
        <v>0.014038197727517755</v>
      </c>
    </row>
    <row r="16" spans="1:24" ht="11.25">
      <c r="A16" s="3" t="s">
        <v>14</v>
      </c>
      <c r="B16" s="4" t="s">
        <v>22</v>
      </c>
      <c r="C16" s="8">
        <v>24142</v>
      </c>
      <c r="D16" s="8">
        <v>25046</v>
      </c>
      <c r="E16" s="8">
        <v>25655</v>
      </c>
      <c r="F16" s="8">
        <v>27688</v>
      </c>
      <c r="G16" s="9">
        <v>28538</v>
      </c>
      <c r="H16" s="9">
        <v>30446</v>
      </c>
      <c r="I16" s="9">
        <v>32382</v>
      </c>
      <c r="J16" s="10">
        <v>33486</v>
      </c>
      <c r="K16" s="10">
        <v>34555</v>
      </c>
      <c r="L16" s="10">
        <v>35650</v>
      </c>
      <c r="M16" s="10">
        <v>36745</v>
      </c>
      <c r="N16" s="13">
        <f t="shared" si="1"/>
        <v>0.015485180293757886</v>
      </c>
      <c r="O16" s="13">
        <f t="shared" si="1"/>
        <v>0.01544285846409964</v>
      </c>
      <c r="P16" s="13">
        <f t="shared" si="1"/>
        <v>0.015217039287898316</v>
      </c>
      <c r="Q16" s="13">
        <f t="shared" si="1"/>
        <v>0.015672786985835737</v>
      </c>
      <c r="R16" s="13">
        <f t="shared" si="1"/>
        <v>0.015466199866138083</v>
      </c>
      <c r="S16" s="13">
        <f t="shared" si="1"/>
        <v>0.01582653707820896</v>
      </c>
      <c r="T16" s="13">
        <f t="shared" si="1"/>
        <v>0.016146782037390606</v>
      </c>
      <c r="U16" s="13">
        <f t="shared" si="1"/>
        <v>0.01624274773391696</v>
      </c>
      <c r="V16" s="13">
        <f t="shared" si="1"/>
        <v>0.016302465821671643</v>
      </c>
      <c r="W16" s="13">
        <f t="shared" si="1"/>
        <v>0.016362750943325215</v>
      </c>
      <c r="X16" s="13">
        <f t="shared" si="1"/>
        <v>0.01641095588179467</v>
      </c>
    </row>
    <row r="17" spans="1:24" ht="11.25">
      <c r="A17" s="3" t="s">
        <v>15</v>
      </c>
      <c r="B17" s="4" t="s">
        <v>23</v>
      </c>
      <c r="C17" s="8">
        <v>28446</v>
      </c>
      <c r="D17" s="8">
        <v>28853</v>
      </c>
      <c r="E17" s="8">
        <v>29303</v>
      </c>
      <c r="F17" s="8">
        <v>30513</v>
      </c>
      <c r="G17" s="9">
        <v>31087</v>
      </c>
      <c r="H17" s="9">
        <v>32425</v>
      </c>
      <c r="I17" s="9">
        <v>33670</v>
      </c>
      <c r="J17" s="10">
        <v>34498</v>
      </c>
      <c r="K17" s="10">
        <v>35283</v>
      </c>
      <c r="L17" s="10">
        <v>36087</v>
      </c>
      <c r="M17" s="10">
        <v>36883</v>
      </c>
      <c r="N17" s="13">
        <f t="shared" si="1"/>
        <v>0.01651972017640548</v>
      </c>
      <c r="O17" s="13">
        <f t="shared" si="1"/>
        <v>0.01629526548919965</v>
      </c>
      <c r="P17" s="13">
        <f t="shared" si="1"/>
        <v>0.016147350149471683</v>
      </c>
      <c r="Q17" s="13">
        <f t="shared" si="1"/>
        <v>0.016328533541107897</v>
      </c>
      <c r="R17" s="13">
        <f t="shared" si="1"/>
        <v>0.016170368594103306</v>
      </c>
      <c r="S17" s="13">
        <f t="shared" si="1"/>
        <v>0.016425048338018125</v>
      </c>
      <c r="T17" s="13">
        <f t="shared" si="1"/>
        <v>0.016693249273791597</v>
      </c>
      <c r="U17" s="13">
        <f t="shared" si="1"/>
        <v>0.0167782852084762</v>
      </c>
      <c r="V17" s="13">
        <f t="shared" si="1"/>
        <v>0.01683415095437894</v>
      </c>
      <c r="W17" s="13">
        <f t="shared" si="1"/>
        <v>0.01689130205834513</v>
      </c>
      <c r="X17" s="13">
        <f t="shared" si="1"/>
        <v>0.016937485190090355</v>
      </c>
    </row>
    <row r="18" spans="1:24" ht="11.25">
      <c r="A18" s="3" t="s">
        <v>16</v>
      </c>
      <c r="B18" s="4" t="s">
        <v>24</v>
      </c>
      <c r="C18" s="8">
        <v>44122</v>
      </c>
      <c r="D18" s="8">
        <v>43982</v>
      </c>
      <c r="E18" s="8">
        <v>43719</v>
      </c>
      <c r="F18" s="8">
        <v>44885</v>
      </c>
      <c r="G18" s="9">
        <v>45160</v>
      </c>
      <c r="H18" s="9">
        <v>46008</v>
      </c>
      <c r="I18" s="9">
        <v>45991</v>
      </c>
      <c r="J18" s="10">
        <v>46273</v>
      </c>
      <c r="K18" s="10">
        <v>46535</v>
      </c>
      <c r="L18" s="10">
        <v>46804</v>
      </c>
      <c r="M18" s="10">
        <v>47045</v>
      </c>
      <c r="N18" s="13">
        <f t="shared" si="1"/>
        <v>0.015556165896238872</v>
      </c>
      <c r="O18" s="13">
        <f t="shared" si="1"/>
        <v>0.015205168830890464</v>
      </c>
      <c r="P18" s="13">
        <f t="shared" si="1"/>
        <v>0.014821522346193524</v>
      </c>
      <c r="Q18" s="13">
        <f t="shared" si="1"/>
        <v>0.01498570873871982</v>
      </c>
      <c r="R18" s="13">
        <f t="shared" si="1"/>
        <v>0.014899102787643247</v>
      </c>
      <c r="S18" s="13">
        <f t="shared" si="1"/>
        <v>0.015060996249154603</v>
      </c>
      <c r="T18" s="13">
        <f t="shared" si="1"/>
        <v>0.014949873990157807</v>
      </c>
      <c r="U18" s="13">
        <f t="shared" si="1"/>
        <v>0.014890858403779014</v>
      </c>
      <c r="V18" s="13">
        <f t="shared" si="1"/>
        <v>0.014827704211915567</v>
      </c>
      <c r="W18" s="13">
        <f t="shared" si="1"/>
        <v>0.014768740655941102</v>
      </c>
      <c r="X18" s="13">
        <f t="shared" si="1"/>
        <v>0.014702913330162208</v>
      </c>
    </row>
    <row r="19" spans="1:24" ht="11.25">
      <c r="A19" s="3" t="s">
        <v>17</v>
      </c>
      <c r="B19" s="4" t="s">
        <v>25</v>
      </c>
      <c r="C19" s="8">
        <v>11638</v>
      </c>
      <c r="D19" s="8">
        <v>11585</v>
      </c>
      <c r="E19" s="8">
        <v>11430</v>
      </c>
      <c r="F19" s="8">
        <v>11871</v>
      </c>
      <c r="G19" s="9">
        <v>11915</v>
      </c>
      <c r="H19" s="9">
        <v>12004</v>
      </c>
      <c r="I19" s="9">
        <v>12242</v>
      </c>
      <c r="J19" s="10">
        <v>12352</v>
      </c>
      <c r="K19" s="10">
        <v>12469</v>
      </c>
      <c r="L19" s="10">
        <v>12589</v>
      </c>
      <c r="M19" s="10">
        <v>12703</v>
      </c>
      <c r="N19" s="13">
        <f t="shared" si="1"/>
        <v>0.015335677125884852</v>
      </c>
      <c r="O19" s="13">
        <f t="shared" si="1"/>
        <v>0.014959061110702217</v>
      </c>
      <c r="P19" s="13">
        <f t="shared" si="1"/>
        <v>0.014504376692494525</v>
      </c>
      <c r="Q19" s="13">
        <f t="shared" si="1"/>
        <v>0.014840753501722733</v>
      </c>
      <c r="R19" s="13">
        <f t="shared" si="1"/>
        <v>0.014732885308537407</v>
      </c>
      <c r="S19" s="13">
        <f t="shared" si="1"/>
        <v>0.014753580545528512</v>
      </c>
      <c r="T19" s="13">
        <f t="shared" si="1"/>
        <v>0.014924863637804453</v>
      </c>
      <c r="U19" s="13">
        <f t="shared" si="1"/>
        <v>0.014900184925384478</v>
      </c>
      <c r="V19" s="13">
        <f t="shared" si="1"/>
        <v>0.014882316432731786</v>
      </c>
      <c r="W19" s="13">
        <f t="shared" si="1"/>
        <v>0.014866521335566048</v>
      </c>
      <c r="X19" s="13">
        <f t="shared" si="1"/>
        <v>0.014842103295337175</v>
      </c>
    </row>
    <row r="20" spans="4:17" ht="11.25">
      <c r="D20" s="13"/>
      <c r="E20" s="13"/>
      <c r="F20" s="13"/>
      <c r="G20" s="13"/>
      <c r="H20" s="13"/>
      <c r="I20" s="13"/>
      <c r="J20" s="13"/>
      <c r="K20" s="13"/>
      <c r="L20" s="13"/>
      <c r="M20" s="28"/>
      <c r="N20" s="13"/>
      <c r="O20" s="13"/>
      <c r="P20" s="13"/>
      <c r="Q20" s="13"/>
    </row>
    <row r="21" spans="1:26" ht="11.25">
      <c r="A21" s="3" t="s">
        <v>0</v>
      </c>
      <c r="B21" s="4" t="s">
        <v>1</v>
      </c>
      <c r="C21" s="4" t="s">
        <v>36</v>
      </c>
      <c r="D21" s="4" t="s">
        <v>37</v>
      </c>
      <c r="E21" s="4" t="s">
        <v>38</v>
      </c>
      <c r="F21" s="4" t="s">
        <v>39</v>
      </c>
      <c r="G21" s="4" t="s">
        <v>40</v>
      </c>
      <c r="H21" s="4" t="s">
        <v>41</v>
      </c>
      <c r="I21" s="4" t="s">
        <v>42</v>
      </c>
      <c r="J21" s="5" t="s">
        <v>43</v>
      </c>
      <c r="K21" s="5" t="s">
        <v>60</v>
      </c>
      <c r="L21" s="5" t="s">
        <v>61</v>
      </c>
      <c r="M21" s="5" t="s">
        <v>44</v>
      </c>
      <c r="N21" s="4" t="s">
        <v>75</v>
      </c>
      <c r="O21" s="4" t="s">
        <v>76</v>
      </c>
      <c r="P21" s="4" t="s">
        <v>77</v>
      </c>
      <c r="Q21" s="4" t="s">
        <v>78</v>
      </c>
      <c r="R21" s="4" t="s">
        <v>79</v>
      </c>
      <c r="S21" s="4" t="s">
        <v>80</v>
      </c>
      <c r="T21" s="4" t="s">
        <v>81</v>
      </c>
      <c r="U21" s="4" t="s">
        <v>82</v>
      </c>
      <c r="V21" s="4" t="s">
        <v>83</v>
      </c>
      <c r="W21" s="4" t="s">
        <v>84</v>
      </c>
      <c r="X21" s="4" t="s">
        <v>85</v>
      </c>
      <c r="Z21" s="5" t="s">
        <v>97</v>
      </c>
    </row>
    <row r="22" spans="1:26" ht="11.25">
      <c r="A22" s="3" t="s">
        <v>10</v>
      </c>
      <c r="B22" s="4" t="s">
        <v>18</v>
      </c>
      <c r="C22" s="8">
        <v>827</v>
      </c>
      <c r="D22" s="8">
        <v>850</v>
      </c>
      <c r="E22" s="8">
        <v>876</v>
      </c>
      <c r="F22" s="9">
        <v>905</v>
      </c>
      <c r="G22" s="9">
        <v>920</v>
      </c>
      <c r="H22" s="9">
        <v>894</v>
      </c>
      <c r="I22" s="9">
        <v>903</v>
      </c>
      <c r="J22" s="5">
        <f aca="true" t="shared" si="2" ref="J22:K29">ROUND(J2*U22,0)</f>
        <v>993</v>
      </c>
      <c r="K22" s="5">
        <f t="shared" si="2"/>
        <v>1020</v>
      </c>
      <c r="L22" s="5">
        <f aca="true" t="shared" si="3" ref="L22:M29">ROUND(W22*L2,0)</f>
        <v>1048</v>
      </c>
      <c r="M22" s="5">
        <f t="shared" si="3"/>
        <v>1076</v>
      </c>
      <c r="N22" s="13">
        <f aca="true" t="shared" si="4" ref="N22:T29">C22/C2</f>
        <v>0.005752523250071298</v>
      </c>
      <c r="O22" s="13">
        <f t="shared" si="4"/>
        <v>0.005804623211663878</v>
      </c>
      <c r="P22" s="13">
        <f t="shared" si="4"/>
        <v>0.005831486030395622</v>
      </c>
      <c r="Q22" s="13">
        <f t="shared" si="4"/>
        <v>0.005832839206991673</v>
      </c>
      <c r="R22" s="13">
        <f t="shared" si="4"/>
        <v>0.005755611721428393</v>
      </c>
      <c r="S22" s="13">
        <f t="shared" si="4"/>
        <v>0.005426733033871555</v>
      </c>
      <c r="T22" s="13">
        <f t="shared" si="4"/>
        <v>0.005304494428224844</v>
      </c>
      <c r="U22" s="13">
        <f aca="true" t="shared" si="5" ref="U22:U29">Z22</f>
        <v>0.005672615840378181</v>
      </c>
      <c r="V22" s="13">
        <f aca="true" t="shared" si="6" ref="V22:V29">Z22</f>
        <v>0.005672615840378181</v>
      </c>
      <c r="W22" s="13">
        <f aca="true" t="shared" si="7" ref="W22:W29">Z22</f>
        <v>0.005672615840378181</v>
      </c>
      <c r="X22" s="13">
        <f aca="true" t="shared" si="8" ref="X22:X29">Z22</f>
        <v>0.005672615840378181</v>
      </c>
      <c r="Z22" s="19">
        <f aca="true" t="shared" si="9" ref="Z22:Z29">AVERAGE(N22:T22)</f>
        <v>0.005672615840378181</v>
      </c>
    </row>
    <row r="23" spans="1:26" ht="11.25">
      <c r="A23" s="3" t="s">
        <v>11</v>
      </c>
      <c r="B23" s="4" t="s">
        <v>19</v>
      </c>
      <c r="C23" s="8">
        <v>4475</v>
      </c>
      <c r="D23" s="8">
        <v>4892</v>
      </c>
      <c r="E23" s="8">
        <v>4944</v>
      </c>
      <c r="F23" s="9">
        <v>5219</v>
      </c>
      <c r="G23" s="9">
        <v>5439</v>
      </c>
      <c r="H23" s="9">
        <v>5283</v>
      </c>
      <c r="I23" s="9">
        <v>5340</v>
      </c>
      <c r="J23" s="5">
        <f t="shared" si="2"/>
        <v>5726</v>
      </c>
      <c r="K23" s="5">
        <f t="shared" si="2"/>
        <v>5851</v>
      </c>
      <c r="L23" s="5">
        <f t="shared" si="3"/>
        <v>5979</v>
      </c>
      <c r="M23" s="5">
        <f t="shared" si="3"/>
        <v>6108</v>
      </c>
      <c r="N23" s="13">
        <f t="shared" si="4"/>
        <v>0.006724075495966306</v>
      </c>
      <c r="O23" s="13">
        <f t="shared" si="4"/>
        <v>0.007172967940117741</v>
      </c>
      <c r="P23" s="13">
        <f t="shared" si="4"/>
        <v>0.007069482257658606</v>
      </c>
      <c r="Q23" s="13">
        <f t="shared" si="4"/>
        <v>0.007239260399761419</v>
      </c>
      <c r="R23" s="13">
        <f t="shared" si="4"/>
        <v>0.007305682152456248</v>
      </c>
      <c r="S23" s="13">
        <f t="shared" si="4"/>
        <v>0.006859693748368826</v>
      </c>
      <c r="T23" s="13">
        <f t="shared" si="4"/>
        <v>0.006679383345320367</v>
      </c>
      <c r="U23" s="13">
        <f t="shared" si="5"/>
        <v>0.007007220762807073</v>
      </c>
      <c r="V23" s="13">
        <f t="shared" si="6"/>
        <v>0.007007220762807073</v>
      </c>
      <c r="W23" s="13">
        <f t="shared" si="7"/>
        <v>0.007007220762807073</v>
      </c>
      <c r="X23" s="13">
        <f t="shared" si="8"/>
        <v>0.007007220762807073</v>
      </c>
      <c r="Z23" s="19">
        <f t="shared" si="9"/>
        <v>0.007007220762807073</v>
      </c>
    </row>
    <row r="24" spans="1:26" ht="11.25">
      <c r="A24" s="3" t="s">
        <v>12</v>
      </c>
      <c r="B24" s="4" t="s">
        <v>20</v>
      </c>
      <c r="C24" s="8">
        <v>59947</v>
      </c>
      <c r="D24" s="8">
        <v>59378</v>
      </c>
      <c r="E24" s="8">
        <v>59889</v>
      </c>
      <c r="F24" s="9">
        <v>59403</v>
      </c>
      <c r="G24" s="9">
        <v>61166</v>
      </c>
      <c r="H24" s="9">
        <v>59403</v>
      </c>
      <c r="I24" s="9">
        <v>60058</v>
      </c>
      <c r="J24" s="5">
        <f t="shared" si="2"/>
        <v>61935</v>
      </c>
      <c r="K24" s="5">
        <f t="shared" si="2"/>
        <v>62308</v>
      </c>
      <c r="L24" s="5">
        <f t="shared" si="3"/>
        <v>62691</v>
      </c>
      <c r="M24" s="5">
        <f t="shared" si="3"/>
        <v>63084</v>
      </c>
      <c r="N24" s="13">
        <f t="shared" si="4"/>
        <v>0.006258195044138403</v>
      </c>
      <c r="O24" s="13">
        <f t="shared" si="4"/>
        <v>0.006091839471237609</v>
      </c>
      <c r="P24" s="13">
        <f t="shared" si="4"/>
        <v>0.006043140204909162</v>
      </c>
      <c r="Q24" s="13">
        <f t="shared" si="4"/>
        <v>0.005912794860866223</v>
      </c>
      <c r="R24" s="13">
        <f t="shared" si="4"/>
        <v>0.006024776383144494</v>
      </c>
      <c r="S24" s="13">
        <f t="shared" si="4"/>
        <v>0.005814516882096363</v>
      </c>
      <c r="T24" s="13">
        <f t="shared" si="4"/>
        <v>0.005852208210299859</v>
      </c>
      <c r="U24" s="13">
        <f t="shared" si="5"/>
        <v>0.005999638722384587</v>
      </c>
      <c r="V24" s="13">
        <f t="shared" si="6"/>
        <v>0.005999638722384587</v>
      </c>
      <c r="W24" s="13">
        <f t="shared" si="7"/>
        <v>0.005999638722384587</v>
      </c>
      <c r="X24" s="13">
        <f t="shared" si="8"/>
        <v>0.005999638722384587</v>
      </c>
      <c r="Z24" s="19">
        <f t="shared" si="9"/>
        <v>0.005999638722384587</v>
      </c>
    </row>
    <row r="25" spans="1:26" ht="11.25">
      <c r="A25" s="3" t="s">
        <v>13</v>
      </c>
      <c r="B25" s="4" t="s">
        <v>21</v>
      </c>
      <c r="C25" s="8">
        <v>16759</v>
      </c>
      <c r="D25" s="8">
        <v>16703</v>
      </c>
      <c r="E25" s="8">
        <v>16627</v>
      </c>
      <c r="F25" s="9">
        <v>16857</v>
      </c>
      <c r="G25" s="9">
        <v>17494</v>
      </c>
      <c r="H25" s="9">
        <v>16991</v>
      </c>
      <c r="I25" s="9">
        <v>17176</v>
      </c>
      <c r="J25" s="5">
        <f t="shared" si="2"/>
        <v>17662</v>
      </c>
      <c r="K25" s="5">
        <f t="shared" si="2"/>
        <v>17873</v>
      </c>
      <c r="L25" s="5">
        <f t="shared" si="3"/>
        <v>18086</v>
      </c>
      <c r="M25" s="5">
        <f t="shared" si="3"/>
        <v>18299</v>
      </c>
      <c r="N25" s="13">
        <f t="shared" si="4"/>
        <v>0.0058519453292334685</v>
      </c>
      <c r="O25" s="13">
        <f t="shared" si="4"/>
        <v>0.005722788573746643</v>
      </c>
      <c r="P25" s="13">
        <f t="shared" si="4"/>
        <v>0.005611428725709233</v>
      </c>
      <c r="Q25" s="13">
        <f t="shared" si="4"/>
        <v>0.005607803086503947</v>
      </c>
      <c r="R25" s="13">
        <f t="shared" si="4"/>
        <v>0.005757124004910043</v>
      </c>
      <c r="S25" s="13">
        <f t="shared" si="4"/>
        <v>0.005554320608291436</v>
      </c>
      <c r="T25" s="13">
        <f t="shared" si="4"/>
        <v>0.005579530891909583</v>
      </c>
      <c r="U25" s="13">
        <f t="shared" si="5"/>
        <v>0.005669277317186336</v>
      </c>
      <c r="V25" s="13">
        <f t="shared" si="6"/>
        <v>0.005669277317186336</v>
      </c>
      <c r="W25" s="13">
        <f t="shared" si="7"/>
        <v>0.005669277317186336</v>
      </c>
      <c r="X25" s="13">
        <f t="shared" si="8"/>
        <v>0.005669277317186336</v>
      </c>
      <c r="Z25" s="19">
        <f t="shared" si="9"/>
        <v>0.005669277317186336</v>
      </c>
    </row>
    <row r="26" spans="1:26" ht="11.25">
      <c r="A26" s="3" t="s">
        <v>14</v>
      </c>
      <c r="B26" s="4" t="s">
        <v>22</v>
      </c>
      <c r="C26" s="8">
        <v>12029</v>
      </c>
      <c r="D26" s="8">
        <v>12437</v>
      </c>
      <c r="E26" s="8">
        <v>12884</v>
      </c>
      <c r="F26" s="9">
        <v>12947</v>
      </c>
      <c r="G26" s="9">
        <v>13621</v>
      </c>
      <c r="H26" s="9">
        <v>13230</v>
      </c>
      <c r="I26" s="9">
        <v>13374</v>
      </c>
      <c r="J26" s="5">
        <f t="shared" si="2"/>
        <v>15103</v>
      </c>
      <c r="K26" s="5">
        <f t="shared" si="2"/>
        <v>15529</v>
      </c>
      <c r="L26" s="5">
        <f t="shared" si="3"/>
        <v>15962</v>
      </c>
      <c r="M26" s="5">
        <f t="shared" si="3"/>
        <v>16404</v>
      </c>
      <c r="N26" s="13">
        <f t="shared" si="4"/>
        <v>0.007715650474426875</v>
      </c>
      <c r="O26" s="13">
        <f t="shared" si="4"/>
        <v>0.007668403366525881</v>
      </c>
      <c r="P26" s="13">
        <f t="shared" si="4"/>
        <v>0.007642032125717478</v>
      </c>
      <c r="Q26" s="13">
        <f t="shared" si="4"/>
        <v>0.007328646818318956</v>
      </c>
      <c r="R26" s="13">
        <f t="shared" si="4"/>
        <v>0.007381915634475676</v>
      </c>
      <c r="S26" s="13">
        <f t="shared" si="4"/>
        <v>0.006877260906020644</v>
      </c>
      <c r="T26" s="13">
        <f t="shared" si="4"/>
        <v>0.006668737661912852</v>
      </c>
      <c r="U26" s="13">
        <f t="shared" si="5"/>
        <v>0.007326092426771194</v>
      </c>
      <c r="V26" s="13">
        <f t="shared" si="6"/>
        <v>0.007326092426771194</v>
      </c>
      <c r="W26" s="13">
        <f t="shared" si="7"/>
        <v>0.007326092426771194</v>
      </c>
      <c r="X26" s="13">
        <f t="shared" si="8"/>
        <v>0.007326092426771194</v>
      </c>
      <c r="Z26" s="19">
        <f t="shared" si="9"/>
        <v>0.007326092426771194</v>
      </c>
    </row>
    <row r="27" spans="1:26" ht="11.25">
      <c r="A27" s="3" t="s">
        <v>15</v>
      </c>
      <c r="B27" s="4" t="s">
        <v>23</v>
      </c>
      <c r="C27" s="8">
        <v>11175</v>
      </c>
      <c r="D27" s="8">
        <v>11282</v>
      </c>
      <c r="E27" s="8">
        <v>11495</v>
      </c>
      <c r="F27" s="9">
        <v>11704</v>
      </c>
      <c r="G27" s="9">
        <v>12301</v>
      </c>
      <c r="H27" s="9">
        <v>11948</v>
      </c>
      <c r="I27" s="9">
        <v>12078</v>
      </c>
      <c r="J27" s="5">
        <f t="shared" si="2"/>
        <v>12894</v>
      </c>
      <c r="K27" s="5">
        <f t="shared" si="2"/>
        <v>13144</v>
      </c>
      <c r="L27" s="5">
        <f t="shared" si="3"/>
        <v>13398</v>
      </c>
      <c r="M27" s="5">
        <f t="shared" si="3"/>
        <v>13656</v>
      </c>
      <c r="N27" s="13">
        <f t="shared" si="4"/>
        <v>0.00648976562509074</v>
      </c>
      <c r="O27" s="13">
        <f t="shared" si="4"/>
        <v>0.00637171820085088</v>
      </c>
      <c r="P27" s="13">
        <f t="shared" si="4"/>
        <v>0.006334293074708289</v>
      </c>
      <c r="Q27" s="13">
        <f t="shared" si="4"/>
        <v>0.006263204423200827</v>
      </c>
      <c r="R27" s="13">
        <f t="shared" si="4"/>
        <v>0.00639854936391626</v>
      </c>
      <c r="S27" s="13">
        <f t="shared" si="4"/>
        <v>0.0060523200475756525</v>
      </c>
      <c r="T27" s="13">
        <f t="shared" si="4"/>
        <v>0.005988151610598602</v>
      </c>
      <c r="U27" s="13">
        <f t="shared" si="5"/>
        <v>0.0062711431922773215</v>
      </c>
      <c r="V27" s="13">
        <f t="shared" si="6"/>
        <v>0.0062711431922773215</v>
      </c>
      <c r="W27" s="13">
        <f t="shared" si="7"/>
        <v>0.0062711431922773215</v>
      </c>
      <c r="X27" s="13">
        <f t="shared" si="8"/>
        <v>0.0062711431922773215</v>
      </c>
      <c r="Z27" s="19">
        <f t="shared" si="9"/>
        <v>0.0062711431922773215</v>
      </c>
    </row>
    <row r="28" spans="1:26" ht="11.25">
      <c r="A28" s="3" t="s">
        <v>16</v>
      </c>
      <c r="B28" s="4" t="s">
        <v>24</v>
      </c>
      <c r="C28" s="8">
        <v>19586</v>
      </c>
      <c r="D28" s="8">
        <v>19730</v>
      </c>
      <c r="E28" s="8">
        <v>19494</v>
      </c>
      <c r="F28" s="9">
        <v>19331</v>
      </c>
      <c r="G28" s="9">
        <v>20421</v>
      </c>
      <c r="H28" s="9">
        <v>19834</v>
      </c>
      <c r="I28" s="9">
        <v>20050</v>
      </c>
      <c r="J28" s="5">
        <f t="shared" si="2"/>
        <v>20659</v>
      </c>
      <c r="K28" s="5">
        <f t="shared" si="2"/>
        <v>20864</v>
      </c>
      <c r="L28" s="5">
        <f t="shared" si="3"/>
        <v>21069</v>
      </c>
      <c r="M28" s="5">
        <f t="shared" si="3"/>
        <v>21272</v>
      </c>
      <c r="N28" s="13">
        <f t="shared" si="4"/>
        <v>0.006905468139334902</v>
      </c>
      <c r="O28" s="13">
        <f t="shared" si="4"/>
        <v>0.006820926311524461</v>
      </c>
      <c r="P28" s="13">
        <f t="shared" si="4"/>
        <v>0.00660881439686856</v>
      </c>
      <c r="Q28" s="13">
        <f t="shared" si="4"/>
        <v>0.0064540210677997735</v>
      </c>
      <c r="R28" s="13">
        <f t="shared" si="4"/>
        <v>0.006737258149390229</v>
      </c>
      <c r="S28" s="13">
        <f t="shared" si="4"/>
        <v>0.006492779508036263</v>
      </c>
      <c r="T28" s="13">
        <f t="shared" si="4"/>
        <v>0.0065174702333644415</v>
      </c>
      <c r="U28" s="13">
        <f t="shared" si="5"/>
        <v>0.006648105400902661</v>
      </c>
      <c r="V28" s="13">
        <f t="shared" si="6"/>
        <v>0.006648105400902661</v>
      </c>
      <c r="W28" s="13">
        <f t="shared" si="7"/>
        <v>0.006648105400902661</v>
      </c>
      <c r="X28" s="13">
        <f t="shared" si="8"/>
        <v>0.006648105400902661</v>
      </c>
      <c r="Z28" s="19">
        <f t="shared" si="9"/>
        <v>0.006648105400902661</v>
      </c>
    </row>
    <row r="29" spans="1:26" ht="11.25">
      <c r="A29" s="3" t="s">
        <v>17</v>
      </c>
      <c r="B29" s="4" t="s">
        <v>25</v>
      </c>
      <c r="C29" s="8">
        <v>4761</v>
      </c>
      <c r="D29" s="8">
        <v>4759</v>
      </c>
      <c r="E29" s="8">
        <v>4782</v>
      </c>
      <c r="F29" s="9">
        <v>4828</v>
      </c>
      <c r="G29" s="9">
        <v>5151</v>
      </c>
      <c r="H29" s="9">
        <v>5003</v>
      </c>
      <c r="I29" s="9">
        <v>5057</v>
      </c>
      <c r="J29" s="5">
        <f t="shared" si="2"/>
        <v>5117</v>
      </c>
      <c r="K29" s="5">
        <f t="shared" si="2"/>
        <v>5171</v>
      </c>
      <c r="L29" s="5">
        <f t="shared" si="3"/>
        <v>5227</v>
      </c>
      <c r="M29" s="5">
        <f t="shared" si="3"/>
        <v>5283</v>
      </c>
      <c r="N29" s="13">
        <f t="shared" si="4"/>
        <v>0.006273686096952894</v>
      </c>
      <c r="O29" s="13">
        <f t="shared" si="4"/>
        <v>0.006145029937490881</v>
      </c>
      <c r="P29" s="13">
        <f t="shared" si="4"/>
        <v>0.0060682352881460035</v>
      </c>
      <c r="Q29" s="13">
        <f t="shared" si="4"/>
        <v>0.006035814835002725</v>
      </c>
      <c r="R29" s="13">
        <f t="shared" si="4"/>
        <v>0.0063692062294818455</v>
      </c>
      <c r="S29" s="13">
        <f t="shared" si="4"/>
        <v>0.006148963967784001</v>
      </c>
      <c r="T29" s="13">
        <f t="shared" si="4"/>
        <v>0.006165253669039137</v>
      </c>
      <c r="U29" s="13">
        <f t="shared" si="5"/>
        <v>0.006172312860556784</v>
      </c>
      <c r="V29" s="13">
        <f t="shared" si="6"/>
        <v>0.006172312860556784</v>
      </c>
      <c r="W29" s="13">
        <f t="shared" si="7"/>
        <v>0.006172312860556784</v>
      </c>
      <c r="X29" s="13">
        <f t="shared" si="8"/>
        <v>0.006172312860556784</v>
      </c>
      <c r="Z29" s="19">
        <f t="shared" si="9"/>
        <v>0.006172312860556784</v>
      </c>
    </row>
    <row r="30" spans="2:26" ht="11.25">
      <c r="B30" s="14"/>
      <c r="Z30" s="28"/>
    </row>
    <row r="31" spans="1:26" ht="11.25">
      <c r="A31" s="3" t="s">
        <v>0</v>
      </c>
      <c r="B31" s="4" t="s">
        <v>1</v>
      </c>
      <c r="C31" s="5" t="s">
        <v>98</v>
      </c>
      <c r="D31" s="5" t="s">
        <v>99</v>
      </c>
      <c r="E31" s="5" t="s">
        <v>100</v>
      </c>
      <c r="F31" s="5" t="s">
        <v>101</v>
      </c>
      <c r="G31" s="5" t="s">
        <v>102</v>
      </c>
      <c r="H31" s="5" t="s">
        <v>103</v>
      </c>
      <c r="I31" s="5" t="s">
        <v>104</v>
      </c>
      <c r="J31" s="5" t="s">
        <v>105</v>
      </c>
      <c r="K31" s="5" t="s">
        <v>106</v>
      </c>
      <c r="L31" s="5" t="s">
        <v>107</v>
      </c>
      <c r="M31" s="5" t="s">
        <v>108</v>
      </c>
      <c r="N31" s="4" t="s">
        <v>113</v>
      </c>
      <c r="O31" s="4" t="s">
        <v>114</v>
      </c>
      <c r="P31" s="4" t="s">
        <v>115</v>
      </c>
      <c r="Q31" s="4" t="s">
        <v>116</v>
      </c>
      <c r="R31" s="4" t="s">
        <v>117</v>
      </c>
      <c r="S31" s="4" t="s">
        <v>118</v>
      </c>
      <c r="T31" s="4" t="s">
        <v>119</v>
      </c>
      <c r="U31" s="4" t="s">
        <v>120</v>
      </c>
      <c r="V31" s="4" t="s">
        <v>121</v>
      </c>
      <c r="W31" s="4" t="s">
        <v>122</v>
      </c>
      <c r="X31" s="4" t="s">
        <v>123</v>
      </c>
      <c r="Z31" s="28"/>
    </row>
    <row r="32" spans="1:26" ht="11.25">
      <c r="A32" s="3" t="s">
        <v>10</v>
      </c>
      <c r="B32" s="4" t="s">
        <v>18</v>
      </c>
      <c r="C32" s="11">
        <f aca="true" t="shared" si="10" ref="C32:M32">C12-C22</f>
        <v>1722</v>
      </c>
      <c r="D32" s="11">
        <f t="shared" si="10"/>
        <v>1713</v>
      </c>
      <c r="E32" s="11">
        <f t="shared" si="10"/>
        <v>1717</v>
      </c>
      <c r="F32" s="11">
        <f t="shared" si="10"/>
        <v>1900</v>
      </c>
      <c r="G32" s="11">
        <f t="shared" si="10"/>
        <v>1996</v>
      </c>
      <c r="H32" s="11">
        <f t="shared" si="10"/>
        <v>2130</v>
      </c>
      <c r="I32" s="11">
        <f t="shared" si="10"/>
        <v>2190</v>
      </c>
      <c r="J32" s="11">
        <f t="shared" si="10"/>
        <v>2206</v>
      </c>
      <c r="K32" s="11">
        <f t="shared" si="10"/>
        <v>2256</v>
      </c>
      <c r="L32" s="11">
        <f t="shared" si="10"/>
        <v>2307</v>
      </c>
      <c r="M32" s="11">
        <f t="shared" si="10"/>
        <v>2358</v>
      </c>
      <c r="N32" s="13">
        <f aca="true" t="shared" si="11" ref="N32:X39">C32/C2</f>
        <v>0.011978047202687758</v>
      </c>
      <c r="O32" s="13">
        <f t="shared" si="11"/>
        <v>0.011698023013623791</v>
      </c>
      <c r="P32" s="13">
        <f t="shared" si="11"/>
        <v>0.01142997889747635</v>
      </c>
      <c r="Q32" s="13">
        <f t="shared" si="11"/>
        <v>0.012245739771584727</v>
      </c>
      <c r="R32" s="13">
        <f t="shared" si="11"/>
        <v>0.01248717499562073</v>
      </c>
      <c r="S32" s="13">
        <f t="shared" si="11"/>
        <v>0.012929464610902027</v>
      </c>
      <c r="T32" s="13">
        <f t="shared" si="11"/>
        <v>0.012864720706326035</v>
      </c>
      <c r="U32" s="13">
        <f t="shared" si="11"/>
        <v>0.012607083054731657</v>
      </c>
      <c r="V32" s="13">
        <f t="shared" si="11"/>
        <v>0.012547414320515244</v>
      </c>
      <c r="W32" s="13">
        <f t="shared" si="11"/>
        <v>0.012490254677754678</v>
      </c>
      <c r="X32" s="13">
        <f t="shared" si="11"/>
        <v>0.01243179122182681</v>
      </c>
      <c r="Z32" s="28"/>
    </row>
    <row r="33" spans="1:67" ht="11.25">
      <c r="A33" s="3" t="s">
        <v>11</v>
      </c>
      <c r="B33" s="4" t="s">
        <v>19</v>
      </c>
      <c r="C33" s="11">
        <f aca="true" t="shared" si="12" ref="C33:M33">C13-C23</f>
        <v>7081</v>
      </c>
      <c r="D33" s="11">
        <f t="shared" si="12"/>
        <v>6794</v>
      </c>
      <c r="E33" s="11">
        <f t="shared" si="12"/>
        <v>6980</v>
      </c>
      <c r="F33" s="11">
        <f t="shared" si="12"/>
        <v>7303</v>
      </c>
      <c r="G33" s="11">
        <f t="shared" si="12"/>
        <v>7711</v>
      </c>
      <c r="H33" s="11">
        <f t="shared" si="12"/>
        <v>8402</v>
      </c>
      <c r="I33" s="11">
        <f t="shared" si="12"/>
        <v>8989</v>
      </c>
      <c r="J33" s="11">
        <f t="shared" si="12"/>
        <v>8888</v>
      </c>
      <c r="K33" s="11">
        <f t="shared" si="12"/>
        <v>9089</v>
      </c>
      <c r="L33" s="11">
        <f t="shared" si="12"/>
        <v>9296</v>
      </c>
      <c r="M33" s="11">
        <f t="shared" si="12"/>
        <v>9499</v>
      </c>
      <c r="N33" s="13">
        <f t="shared" si="11"/>
        <v>0.010639816444008361</v>
      </c>
      <c r="O33" s="13">
        <f t="shared" si="11"/>
        <v>0.009961803799092383</v>
      </c>
      <c r="P33" s="13">
        <f t="shared" si="11"/>
        <v>0.009980781989979181</v>
      </c>
      <c r="Q33" s="13">
        <f t="shared" si="11"/>
        <v>0.010129971009668068</v>
      </c>
      <c r="R33" s="13">
        <f t="shared" si="11"/>
        <v>0.010357439800991016</v>
      </c>
      <c r="S33" s="13">
        <f t="shared" si="11"/>
        <v>0.010909548906642983</v>
      </c>
      <c r="T33" s="13">
        <f t="shared" si="11"/>
        <v>0.011243628631289283</v>
      </c>
      <c r="U33" s="13">
        <f t="shared" si="11"/>
        <v>0.010877560136826196</v>
      </c>
      <c r="V33" s="13">
        <f t="shared" si="11"/>
        <v>0.010884938689136738</v>
      </c>
      <c r="W33" s="13">
        <f t="shared" si="11"/>
        <v>0.010895133171203376</v>
      </c>
      <c r="X33" s="13">
        <f t="shared" si="11"/>
        <v>0.010896747609346034</v>
      </c>
      <c r="Z33" s="28"/>
      <c r="BO33" s="28"/>
    </row>
    <row r="34" spans="1:67" ht="11.25">
      <c r="A34" s="3" t="s">
        <v>12</v>
      </c>
      <c r="B34" s="4" t="s">
        <v>20</v>
      </c>
      <c r="C34" s="11">
        <f aca="true" t="shared" si="13" ref="C34:M34">C14-C24</f>
        <v>97938</v>
      </c>
      <c r="D34" s="11">
        <f t="shared" si="13"/>
        <v>95752</v>
      </c>
      <c r="E34" s="11">
        <f t="shared" si="13"/>
        <v>91759</v>
      </c>
      <c r="F34" s="11">
        <f t="shared" si="13"/>
        <v>92965</v>
      </c>
      <c r="G34" s="11">
        <f t="shared" si="13"/>
        <v>90118</v>
      </c>
      <c r="H34" s="11">
        <f t="shared" si="13"/>
        <v>91957</v>
      </c>
      <c r="I34" s="11">
        <f t="shared" si="13"/>
        <v>90636</v>
      </c>
      <c r="J34" s="11">
        <f t="shared" si="13"/>
        <v>89130.99533094687</v>
      </c>
      <c r="K34" s="11">
        <f t="shared" si="13"/>
        <v>89342.7809072748</v>
      </c>
      <c r="L34" s="11">
        <f t="shared" si="13"/>
        <v>89552.17952498095</v>
      </c>
      <c r="M34" s="11">
        <f t="shared" si="13"/>
        <v>89660.84785667341</v>
      </c>
      <c r="N34" s="13">
        <f t="shared" si="11"/>
        <v>0.010224283220725423</v>
      </c>
      <c r="O34" s="13">
        <f t="shared" si="11"/>
        <v>0.00982360155360476</v>
      </c>
      <c r="P34" s="13">
        <f t="shared" si="11"/>
        <v>0.00925900419212643</v>
      </c>
      <c r="Q34" s="13">
        <f t="shared" si="11"/>
        <v>0.009253454779058774</v>
      </c>
      <c r="R34" s="13">
        <f t="shared" si="11"/>
        <v>0.008876513064385697</v>
      </c>
      <c r="S34" s="13">
        <f t="shared" si="11"/>
        <v>0.009000985285708385</v>
      </c>
      <c r="T34" s="13">
        <f t="shared" si="11"/>
        <v>0.008831808307781444</v>
      </c>
      <c r="U34" s="13">
        <f t="shared" si="11"/>
        <v>0.008634079748533115</v>
      </c>
      <c r="V34" s="13">
        <f t="shared" si="11"/>
        <v>0.008602752112035544</v>
      </c>
      <c r="W34" s="13">
        <f t="shared" si="11"/>
        <v>0.00857027956088133</v>
      </c>
      <c r="X34" s="13">
        <f t="shared" si="11"/>
        <v>0.008527220307172319</v>
      </c>
      <c r="Z34" s="28"/>
      <c r="BO34" s="28"/>
    </row>
    <row r="35" spans="1:67" ht="11.25">
      <c r="A35" s="3" t="s">
        <v>13</v>
      </c>
      <c r="B35" s="4" t="s">
        <v>21</v>
      </c>
      <c r="C35" s="11">
        <f aca="true" t="shared" si="14" ref="C35:M35">C15-C25</f>
        <v>30096</v>
      </c>
      <c r="D35" s="11">
        <f t="shared" si="14"/>
        <v>29438</v>
      </c>
      <c r="E35" s="11">
        <f t="shared" si="14"/>
        <v>28325</v>
      </c>
      <c r="F35" s="11">
        <f t="shared" si="14"/>
        <v>28328</v>
      </c>
      <c r="G35" s="11">
        <f t="shared" si="14"/>
        <v>27463</v>
      </c>
      <c r="H35" s="11">
        <f t="shared" si="14"/>
        <v>27699</v>
      </c>
      <c r="I35" s="11">
        <f t="shared" si="14"/>
        <v>26912</v>
      </c>
      <c r="J35" s="11">
        <f t="shared" si="14"/>
        <v>26820</v>
      </c>
      <c r="K35" s="11">
        <f t="shared" si="14"/>
        <v>26890</v>
      </c>
      <c r="L35" s="11">
        <f t="shared" si="14"/>
        <v>26965</v>
      </c>
      <c r="M35" s="11">
        <f t="shared" si="14"/>
        <v>27014</v>
      </c>
      <c r="N35" s="13">
        <f t="shared" si="11"/>
        <v>0.010508988998664029</v>
      </c>
      <c r="O35" s="13">
        <f t="shared" si="11"/>
        <v>0.010086059392561436</v>
      </c>
      <c r="P35" s="13">
        <f t="shared" si="11"/>
        <v>0.009559374430487402</v>
      </c>
      <c r="Q35" s="13">
        <f t="shared" si="11"/>
        <v>0.009423850378743775</v>
      </c>
      <c r="R35" s="13">
        <f t="shared" si="11"/>
        <v>0.009037835632036384</v>
      </c>
      <c r="S35" s="13">
        <f t="shared" si="11"/>
        <v>0.009054742306460155</v>
      </c>
      <c r="T35" s="13">
        <f t="shared" si="11"/>
        <v>0.008742217941492238</v>
      </c>
      <c r="U35" s="13">
        <f t="shared" si="11"/>
        <v>0.008608815979657259</v>
      </c>
      <c r="V35" s="13">
        <f t="shared" si="11"/>
        <v>0.008529354109981405</v>
      </c>
      <c r="W35" s="13">
        <f t="shared" si="11"/>
        <v>0.008452644190229477</v>
      </c>
      <c r="X35" s="13">
        <f t="shared" si="11"/>
        <v>0.00836907451307935</v>
      </c>
      <c r="Z35" s="28"/>
      <c r="BO35" s="28"/>
    </row>
    <row r="36" spans="1:67" ht="11.25">
      <c r="A36" s="3" t="s">
        <v>14</v>
      </c>
      <c r="B36" s="4" t="s">
        <v>22</v>
      </c>
      <c r="C36" s="11">
        <f aca="true" t="shared" si="15" ref="C36:M36">C16-C26</f>
        <v>12113</v>
      </c>
      <c r="D36" s="11">
        <f t="shared" si="15"/>
        <v>12609</v>
      </c>
      <c r="E36" s="11">
        <f t="shared" si="15"/>
        <v>12771</v>
      </c>
      <c r="F36" s="11">
        <f t="shared" si="15"/>
        <v>14741</v>
      </c>
      <c r="G36" s="11">
        <f t="shared" si="15"/>
        <v>14917</v>
      </c>
      <c r="H36" s="11">
        <f t="shared" si="15"/>
        <v>17216</v>
      </c>
      <c r="I36" s="11">
        <f t="shared" si="15"/>
        <v>19008</v>
      </c>
      <c r="J36" s="11">
        <f t="shared" si="15"/>
        <v>18383</v>
      </c>
      <c r="K36" s="11">
        <f t="shared" si="15"/>
        <v>19026</v>
      </c>
      <c r="L36" s="11">
        <f t="shared" si="15"/>
        <v>19688</v>
      </c>
      <c r="M36" s="11">
        <f t="shared" si="15"/>
        <v>20341</v>
      </c>
      <c r="N36" s="13">
        <f t="shared" si="11"/>
        <v>0.007769529819331011</v>
      </c>
      <c r="O36" s="13">
        <f t="shared" si="11"/>
        <v>0.0077744550975737585</v>
      </c>
      <c r="P36" s="13">
        <f t="shared" si="11"/>
        <v>0.007575007162180838</v>
      </c>
      <c r="Q36" s="13">
        <f t="shared" si="11"/>
        <v>0.00834414016751678</v>
      </c>
      <c r="R36" s="13">
        <f t="shared" si="11"/>
        <v>0.008084284231662409</v>
      </c>
      <c r="S36" s="13">
        <f t="shared" si="11"/>
        <v>0.008949276172188315</v>
      </c>
      <c r="T36" s="13">
        <f t="shared" si="11"/>
        <v>0.009478044375477754</v>
      </c>
      <c r="U36" s="13">
        <f t="shared" si="11"/>
        <v>0.008916873666385817</v>
      </c>
      <c r="V36" s="13">
        <f t="shared" si="11"/>
        <v>0.0089761457017255</v>
      </c>
      <c r="W36" s="13">
        <f t="shared" si="11"/>
        <v>0.009036461166120247</v>
      </c>
      <c r="X36" s="13">
        <f t="shared" si="11"/>
        <v>0.009084644267018244</v>
      </c>
      <c r="Z36" s="28"/>
      <c r="BO36" s="28"/>
    </row>
    <row r="37" spans="1:67" ht="11.25">
      <c r="A37" s="3" t="s">
        <v>15</v>
      </c>
      <c r="B37" s="4" t="s">
        <v>23</v>
      </c>
      <c r="C37" s="11">
        <f aca="true" t="shared" si="16" ref="C37:M37">C17-C27</f>
        <v>17271</v>
      </c>
      <c r="D37" s="11">
        <f t="shared" si="16"/>
        <v>17571</v>
      </c>
      <c r="E37" s="11">
        <f t="shared" si="16"/>
        <v>17808</v>
      </c>
      <c r="F37" s="11">
        <f t="shared" si="16"/>
        <v>18809</v>
      </c>
      <c r="G37" s="11">
        <f t="shared" si="16"/>
        <v>18786</v>
      </c>
      <c r="H37" s="11">
        <f t="shared" si="16"/>
        <v>20477</v>
      </c>
      <c r="I37" s="11">
        <f t="shared" si="16"/>
        <v>21592</v>
      </c>
      <c r="J37" s="11">
        <f t="shared" si="16"/>
        <v>21604</v>
      </c>
      <c r="K37" s="11">
        <f t="shared" si="16"/>
        <v>22139</v>
      </c>
      <c r="L37" s="11">
        <f t="shared" si="16"/>
        <v>22689</v>
      </c>
      <c r="M37" s="11">
        <f t="shared" si="16"/>
        <v>23227</v>
      </c>
      <c r="N37" s="13">
        <f t="shared" si="11"/>
        <v>0.010029954551314736</v>
      </c>
      <c r="O37" s="13">
        <f t="shared" si="11"/>
        <v>0.00992354728834877</v>
      </c>
      <c r="P37" s="13">
        <f t="shared" si="11"/>
        <v>0.009813057074763393</v>
      </c>
      <c r="Q37" s="13">
        <f t="shared" si="11"/>
        <v>0.01006532911790707</v>
      </c>
      <c r="R37" s="13">
        <f t="shared" si="11"/>
        <v>0.009771819230187046</v>
      </c>
      <c r="S37" s="13">
        <f t="shared" si="11"/>
        <v>0.010372728290442472</v>
      </c>
      <c r="T37" s="13">
        <f t="shared" si="11"/>
        <v>0.010705097663192997</v>
      </c>
      <c r="U37" s="13">
        <f t="shared" si="11"/>
        <v>0.010507219944458225</v>
      </c>
      <c r="V37" s="13">
        <f t="shared" si="11"/>
        <v>0.010562913243743314</v>
      </c>
      <c r="W37" s="13">
        <f t="shared" si="11"/>
        <v>0.010620077933931686</v>
      </c>
      <c r="X37" s="13">
        <f t="shared" si="11"/>
        <v>0.010666349497335593</v>
      </c>
      <c r="Z37" s="28"/>
      <c r="BO37" s="28"/>
    </row>
    <row r="38" spans="1:67" ht="11.25">
      <c r="A38" s="3" t="s">
        <v>16</v>
      </c>
      <c r="B38" s="4" t="s">
        <v>24</v>
      </c>
      <c r="C38" s="11">
        <f aca="true" t="shared" si="17" ref="C38:M38">C18-C28</f>
        <v>24536</v>
      </c>
      <c r="D38" s="11">
        <f t="shared" si="17"/>
        <v>24252</v>
      </c>
      <c r="E38" s="11">
        <f t="shared" si="17"/>
        <v>24225</v>
      </c>
      <c r="F38" s="11">
        <f t="shared" si="17"/>
        <v>25554</v>
      </c>
      <c r="G38" s="11">
        <f t="shared" si="17"/>
        <v>24739</v>
      </c>
      <c r="H38" s="11">
        <f t="shared" si="17"/>
        <v>26174</v>
      </c>
      <c r="I38" s="11">
        <f t="shared" si="17"/>
        <v>25941</v>
      </c>
      <c r="J38" s="11">
        <f t="shared" si="17"/>
        <v>25614</v>
      </c>
      <c r="K38" s="11">
        <f t="shared" si="17"/>
        <v>25671</v>
      </c>
      <c r="L38" s="11">
        <f t="shared" si="17"/>
        <v>25735</v>
      </c>
      <c r="M38" s="11">
        <f t="shared" si="17"/>
        <v>25773</v>
      </c>
      <c r="N38" s="13">
        <f t="shared" si="11"/>
        <v>0.008650697756903969</v>
      </c>
      <c r="O38" s="13">
        <f t="shared" si="11"/>
        <v>0.008384242519366003</v>
      </c>
      <c r="P38" s="13">
        <f t="shared" si="11"/>
        <v>0.008212707949324964</v>
      </c>
      <c r="Q38" s="13">
        <f t="shared" si="11"/>
        <v>0.008531687670920047</v>
      </c>
      <c r="R38" s="13">
        <f t="shared" si="11"/>
        <v>0.008161844638253018</v>
      </c>
      <c r="S38" s="13">
        <f t="shared" si="11"/>
        <v>0.00856821674111834</v>
      </c>
      <c r="T38" s="13">
        <f t="shared" si="11"/>
        <v>0.008432403756793366</v>
      </c>
      <c r="U38" s="13">
        <f t="shared" si="11"/>
        <v>0.008242699785066792</v>
      </c>
      <c r="V38" s="13">
        <f t="shared" si="11"/>
        <v>0.00817969259318974</v>
      </c>
      <c r="W38" s="13">
        <f t="shared" si="11"/>
        <v>0.008120535441001714</v>
      </c>
      <c r="X38" s="13">
        <f t="shared" si="11"/>
        <v>0.008054802534982902</v>
      </c>
      <c r="Z38" s="28"/>
      <c r="BO38" s="28"/>
    </row>
    <row r="39" spans="1:67" ht="11.25">
      <c r="A39" s="3" t="s">
        <v>17</v>
      </c>
      <c r="B39" s="4" t="s">
        <v>25</v>
      </c>
      <c r="C39" s="11">
        <f aca="true" t="shared" si="18" ref="C39:M39">C19-C29</f>
        <v>6877</v>
      </c>
      <c r="D39" s="11">
        <f t="shared" si="18"/>
        <v>6826</v>
      </c>
      <c r="E39" s="11">
        <f t="shared" si="18"/>
        <v>6648</v>
      </c>
      <c r="F39" s="11">
        <f t="shared" si="18"/>
        <v>7043</v>
      </c>
      <c r="G39" s="11">
        <f t="shared" si="18"/>
        <v>6764</v>
      </c>
      <c r="H39" s="11">
        <f t="shared" si="18"/>
        <v>7001</v>
      </c>
      <c r="I39" s="11">
        <f t="shared" si="18"/>
        <v>7185</v>
      </c>
      <c r="J39" s="11">
        <f t="shared" si="18"/>
        <v>7235</v>
      </c>
      <c r="K39" s="11">
        <f t="shared" si="18"/>
        <v>7298</v>
      </c>
      <c r="L39" s="11">
        <f t="shared" si="18"/>
        <v>7362</v>
      </c>
      <c r="M39" s="11">
        <f t="shared" si="18"/>
        <v>7420</v>
      </c>
      <c r="N39" s="13">
        <f t="shared" si="11"/>
        <v>0.009061991028931958</v>
      </c>
      <c r="O39" s="13">
        <f t="shared" si="11"/>
        <v>0.008814031173211336</v>
      </c>
      <c r="P39" s="13">
        <f t="shared" si="11"/>
        <v>0.008436141404348521</v>
      </c>
      <c r="Q39" s="13">
        <f t="shared" si="11"/>
        <v>0.008804938666720007</v>
      </c>
      <c r="R39" s="13">
        <f t="shared" si="11"/>
        <v>0.008363679079055561</v>
      </c>
      <c r="S39" s="13">
        <f t="shared" si="11"/>
        <v>0.008604616577744511</v>
      </c>
      <c r="T39" s="13">
        <f t="shared" si="11"/>
        <v>0.008759609968765316</v>
      </c>
      <c r="U39" s="13">
        <f t="shared" si="11"/>
        <v>0.008727561361330691</v>
      </c>
      <c r="V39" s="13">
        <f t="shared" si="11"/>
        <v>0.008710493650338966</v>
      </c>
      <c r="W39" s="13">
        <f t="shared" si="11"/>
        <v>0.00869388593791701</v>
      </c>
      <c r="X39" s="13">
        <f t="shared" si="11"/>
        <v>0.008669480158340695</v>
      </c>
      <c r="Z39" s="28"/>
      <c r="BO39" s="28"/>
    </row>
    <row r="40" spans="2:67" ht="11.25">
      <c r="B40" s="14"/>
      <c r="Z40" s="28"/>
      <c r="BO40" s="28"/>
    </row>
    <row r="41" spans="1:67" ht="11.25">
      <c r="A41" s="3" t="s">
        <v>0</v>
      </c>
      <c r="B41" s="4" t="s">
        <v>1</v>
      </c>
      <c r="C41" s="4" t="s">
        <v>46</v>
      </c>
      <c r="D41" s="4" t="s">
        <v>47</v>
      </c>
      <c r="E41" s="4" t="s">
        <v>48</v>
      </c>
      <c r="F41" s="4" t="s">
        <v>49</v>
      </c>
      <c r="G41" s="4" t="s">
        <v>50</v>
      </c>
      <c r="H41" s="4" t="s">
        <v>51</v>
      </c>
      <c r="I41" s="4" t="s">
        <v>52</v>
      </c>
      <c r="J41" s="5" t="s">
        <v>54</v>
      </c>
      <c r="K41" s="5" t="s">
        <v>62</v>
      </c>
      <c r="L41" s="5" t="s">
        <v>63</v>
      </c>
      <c r="M41" s="5" t="s">
        <v>55</v>
      </c>
      <c r="N41" s="4" t="s">
        <v>86</v>
      </c>
      <c r="O41" s="4" t="s">
        <v>87</v>
      </c>
      <c r="P41" s="4" t="s">
        <v>88</v>
      </c>
      <c r="Q41" s="4" t="s">
        <v>89</v>
      </c>
      <c r="R41" s="4" t="s">
        <v>90</v>
      </c>
      <c r="S41" s="4" t="s">
        <v>91</v>
      </c>
      <c r="T41" s="4" t="s">
        <v>92</v>
      </c>
      <c r="U41" s="4" t="s">
        <v>93</v>
      </c>
      <c r="V41" s="4" t="s">
        <v>94</v>
      </c>
      <c r="W41" s="4" t="s">
        <v>95</v>
      </c>
      <c r="X41" s="4" t="s">
        <v>96</v>
      </c>
      <c r="Z41" s="28"/>
      <c r="BO41" s="28"/>
    </row>
    <row r="42" spans="1:67" ht="11.25">
      <c r="A42" s="3" t="s">
        <v>10</v>
      </c>
      <c r="B42" s="4" t="s">
        <v>18</v>
      </c>
      <c r="C42" s="12">
        <v>1045</v>
      </c>
      <c r="D42" s="12">
        <v>928</v>
      </c>
      <c r="E42" s="12">
        <v>2034</v>
      </c>
      <c r="F42" s="12">
        <v>2947</v>
      </c>
      <c r="G42" s="12">
        <v>2634</v>
      </c>
      <c r="H42" s="12">
        <v>2705</v>
      </c>
      <c r="I42" s="12">
        <v>3405</v>
      </c>
      <c r="J42" s="11">
        <f aca="true" t="shared" si="19" ref="J42:M49">N2-J32</f>
        <v>2542</v>
      </c>
      <c r="K42" s="11">
        <f t="shared" si="19"/>
        <v>2561</v>
      </c>
      <c r="L42" s="11">
        <f t="shared" si="19"/>
        <v>2599</v>
      </c>
      <c r="M42" s="11">
        <f t="shared" si="19"/>
        <v>2613</v>
      </c>
      <c r="N42" s="13">
        <f aca="true" t="shared" si="20" ref="N42:X49">C42/C2</f>
        <v>0.007268907855289609</v>
      </c>
      <c r="O42" s="13">
        <f t="shared" si="20"/>
        <v>0.006337282753440093</v>
      </c>
      <c r="P42" s="13">
        <f t="shared" si="20"/>
        <v>0.013540231262356959</v>
      </c>
      <c r="Q42" s="13">
        <f t="shared" si="20"/>
        <v>0.018993786898347468</v>
      </c>
      <c r="R42" s="13">
        <f t="shared" si="20"/>
        <v>0.016478566602437378</v>
      </c>
      <c r="S42" s="13">
        <f t="shared" si="20"/>
        <v>0.016419813038727693</v>
      </c>
      <c r="T42" s="13">
        <f t="shared" si="20"/>
        <v>0.02000199726257541</v>
      </c>
      <c r="U42" s="13">
        <f t="shared" si="20"/>
        <v>0.01452729153450946</v>
      </c>
      <c r="V42" s="13">
        <f t="shared" si="20"/>
        <v>0.014243762444521073</v>
      </c>
      <c r="W42" s="13">
        <f t="shared" si="20"/>
        <v>0.014071162508662508</v>
      </c>
      <c r="X42" s="13">
        <f t="shared" si="20"/>
        <v>0.013776196124950573</v>
      </c>
      <c r="Z42" s="28"/>
      <c r="BO42" s="28"/>
    </row>
    <row r="43" spans="1:67" ht="11.25">
      <c r="A43" s="3" t="s">
        <v>11</v>
      </c>
      <c r="B43" s="4" t="s">
        <v>19</v>
      </c>
      <c r="C43" s="12">
        <v>4895</v>
      </c>
      <c r="D43" s="12">
        <v>9710</v>
      </c>
      <c r="E43" s="12">
        <v>10368</v>
      </c>
      <c r="F43" s="12">
        <v>14294</v>
      </c>
      <c r="G43" s="12">
        <v>15865</v>
      </c>
      <c r="H43" s="12">
        <v>16125</v>
      </c>
      <c r="I43" s="12">
        <v>18414</v>
      </c>
      <c r="J43" s="11">
        <f t="shared" si="19"/>
        <v>8732</v>
      </c>
      <c r="K43" s="11">
        <f t="shared" si="19"/>
        <v>8823</v>
      </c>
      <c r="L43" s="11">
        <f t="shared" si="19"/>
        <v>8922</v>
      </c>
      <c r="M43" s="11">
        <f t="shared" si="19"/>
        <v>9004</v>
      </c>
      <c r="N43" s="13">
        <f t="shared" si="20"/>
        <v>0.007355161911230183</v>
      </c>
      <c r="O43" s="13">
        <f t="shared" si="20"/>
        <v>0.014237432276889466</v>
      </c>
      <c r="P43" s="13">
        <f t="shared" si="20"/>
        <v>0.014825322016060766</v>
      </c>
      <c r="Q43" s="13">
        <f t="shared" si="20"/>
        <v>0.019827167686183124</v>
      </c>
      <c r="R43" s="13">
        <f t="shared" si="20"/>
        <v>0.021309918615318696</v>
      </c>
      <c r="S43" s="13">
        <f t="shared" si="20"/>
        <v>0.02093745252554369</v>
      </c>
      <c r="T43" s="13">
        <f t="shared" si="20"/>
        <v>0.023032615153694612</v>
      </c>
      <c r="U43" s="13">
        <f t="shared" si="20"/>
        <v>0.010686639864397652</v>
      </c>
      <c r="V43" s="13">
        <f t="shared" si="20"/>
        <v>0.010566378485449822</v>
      </c>
      <c r="W43" s="13">
        <f t="shared" si="20"/>
        <v>0.010456796272964341</v>
      </c>
      <c r="X43" s="13">
        <f t="shared" si="20"/>
        <v>0.010328909935209149</v>
      </c>
      <c r="Z43" s="28"/>
      <c r="BO43" s="28"/>
    </row>
    <row r="44" spans="1:67" ht="11.25">
      <c r="A44" s="3" t="s">
        <v>12</v>
      </c>
      <c r="B44" s="4" t="s">
        <v>20</v>
      </c>
      <c r="C44" s="12">
        <v>86791</v>
      </c>
      <c r="D44" s="12">
        <v>73378</v>
      </c>
      <c r="E44" s="12">
        <v>72243</v>
      </c>
      <c r="F44" s="12">
        <v>44125</v>
      </c>
      <c r="G44" s="12">
        <v>16448</v>
      </c>
      <c r="H44" s="12">
        <v>-18541</v>
      </c>
      <c r="I44" s="12">
        <v>-27139</v>
      </c>
      <c r="J44" s="11">
        <f t="shared" si="19"/>
        <v>-28420.99533094687</v>
      </c>
      <c r="K44" s="11">
        <f t="shared" si="19"/>
        <v>-27131.780907274806</v>
      </c>
      <c r="L44" s="11">
        <f t="shared" si="19"/>
        <v>-25769.17952498095</v>
      </c>
      <c r="M44" s="11">
        <f t="shared" si="19"/>
        <v>-24152.847856673412</v>
      </c>
      <c r="N44" s="13">
        <f t="shared" si="20"/>
        <v>0.00906058695307215</v>
      </c>
      <c r="O44" s="13">
        <f t="shared" si="20"/>
        <v>0.007528158522019489</v>
      </c>
      <c r="P44" s="13">
        <f t="shared" si="20"/>
        <v>0.007289728962301133</v>
      </c>
      <c r="Q44" s="13">
        <f t="shared" si="20"/>
        <v>0.0043920689735488455</v>
      </c>
      <c r="R44" s="13">
        <f t="shared" si="20"/>
        <v>0.0016201079349632255</v>
      </c>
      <c r="S44" s="13">
        <f t="shared" si="20"/>
        <v>-0.0018148402860284608</v>
      </c>
      <c r="T44" s="13">
        <f t="shared" si="20"/>
        <v>-0.002644494965189115</v>
      </c>
      <c r="U44" s="13">
        <f t="shared" si="20"/>
        <v>-0.002753129136603301</v>
      </c>
      <c r="V44" s="13">
        <f t="shared" si="20"/>
        <v>-0.0026124996685024673</v>
      </c>
      <c r="W44" s="13">
        <f t="shared" si="20"/>
        <v>-0.0024661496097034595</v>
      </c>
      <c r="X44" s="13">
        <f t="shared" si="20"/>
        <v>-0.0022970634300569985</v>
      </c>
      <c r="Z44" s="28"/>
      <c r="BO44" s="28"/>
    </row>
    <row r="45" spans="1:67" ht="11.25">
      <c r="A45" s="3" t="s">
        <v>13</v>
      </c>
      <c r="B45" s="4" t="s">
        <v>21</v>
      </c>
      <c r="C45" s="12">
        <v>30792</v>
      </c>
      <c r="D45" s="12">
        <v>25647</v>
      </c>
      <c r="E45" s="12">
        <v>16278</v>
      </c>
      <c r="F45" s="12">
        <v>13321</v>
      </c>
      <c r="G45" s="12">
        <v>5443</v>
      </c>
      <c r="H45" s="12">
        <v>-3373</v>
      </c>
      <c r="I45" s="12">
        <v>-5293</v>
      </c>
      <c r="J45" s="11">
        <f t="shared" si="19"/>
        <v>10196</v>
      </c>
      <c r="K45" s="11">
        <f t="shared" si="19"/>
        <v>10341</v>
      </c>
      <c r="L45" s="11">
        <f t="shared" si="19"/>
        <v>10519</v>
      </c>
      <c r="M45" s="11">
        <f t="shared" si="19"/>
        <v>10696</v>
      </c>
      <c r="N45" s="13">
        <f t="shared" si="20"/>
        <v>0.010752019844725636</v>
      </c>
      <c r="O45" s="13">
        <f t="shared" si="20"/>
        <v>0.00878718544877448</v>
      </c>
      <c r="P45" s="13">
        <f t="shared" si="20"/>
        <v>0.005493645083123527</v>
      </c>
      <c r="Q45" s="13">
        <f t="shared" si="20"/>
        <v>0.004431485134681086</v>
      </c>
      <c r="R45" s="13">
        <f t="shared" si="20"/>
        <v>0.001791244195651387</v>
      </c>
      <c r="S45" s="13">
        <f t="shared" si="20"/>
        <v>-0.001102626296967042</v>
      </c>
      <c r="T45" s="13">
        <f t="shared" si="20"/>
        <v>-0.001719402480838229</v>
      </c>
      <c r="U45" s="13">
        <f t="shared" si="20"/>
        <v>0.0032727624059875247</v>
      </c>
      <c r="V45" s="13">
        <f t="shared" si="20"/>
        <v>0.0032801060190151624</v>
      </c>
      <c r="W45" s="13">
        <f t="shared" si="20"/>
        <v>0.003297361922381749</v>
      </c>
      <c r="X45" s="13">
        <f t="shared" si="20"/>
        <v>0.0033136751681312185</v>
      </c>
      <c r="Z45" s="28"/>
      <c r="BO45" s="28"/>
    </row>
    <row r="46" spans="1:67" ht="11.25">
      <c r="A46" s="3" t="s">
        <v>14</v>
      </c>
      <c r="B46" s="4" t="s">
        <v>22</v>
      </c>
      <c r="C46" s="12">
        <v>32109</v>
      </c>
      <c r="D46" s="12">
        <v>50324</v>
      </c>
      <c r="E46" s="12">
        <v>51459</v>
      </c>
      <c r="F46" s="12">
        <v>66103</v>
      </c>
      <c r="G46" s="12">
        <v>63776</v>
      </c>
      <c r="H46" s="12">
        <v>62141</v>
      </c>
      <c r="I46" s="12">
        <v>60719</v>
      </c>
      <c r="J46" s="11">
        <f t="shared" si="19"/>
        <v>37737</v>
      </c>
      <c r="K46" s="11">
        <f t="shared" si="19"/>
        <v>38995</v>
      </c>
      <c r="L46" s="11">
        <f t="shared" si="19"/>
        <v>39423</v>
      </c>
      <c r="M46" s="11">
        <f t="shared" si="19"/>
        <v>39983</v>
      </c>
      <c r="N46" s="13">
        <f t="shared" si="20"/>
        <v>0.02059537958960616</v>
      </c>
      <c r="O46" s="13">
        <f t="shared" si="20"/>
        <v>0.031028763449147578</v>
      </c>
      <c r="P46" s="13">
        <f t="shared" si="20"/>
        <v>0.03052245662506176</v>
      </c>
      <c r="Q46" s="13">
        <f t="shared" si="20"/>
        <v>0.03741759022409346</v>
      </c>
      <c r="R46" s="13">
        <f t="shared" si="20"/>
        <v>0.03456347195538659</v>
      </c>
      <c r="S46" s="13">
        <f t="shared" si="20"/>
        <v>0.03230233333038767</v>
      </c>
      <c r="T46" s="13">
        <f t="shared" si="20"/>
        <v>0.030276587564953376</v>
      </c>
      <c r="U46" s="13">
        <f t="shared" si="20"/>
        <v>0.018304741421335015</v>
      </c>
      <c r="V46" s="13">
        <f t="shared" si="20"/>
        <v>0.018397182888614836</v>
      </c>
      <c r="W46" s="13">
        <f t="shared" si="20"/>
        <v>0.018094494542460305</v>
      </c>
      <c r="X46" s="13">
        <f t="shared" si="20"/>
        <v>0.017857102980590456</v>
      </c>
      <c r="Z46" s="28"/>
      <c r="BO46" s="28"/>
    </row>
    <row r="47" spans="1:67" ht="11.25">
      <c r="A47" s="3" t="s">
        <v>15</v>
      </c>
      <c r="B47" s="4" t="s">
        <v>23</v>
      </c>
      <c r="C47" s="12">
        <v>21459</v>
      </c>
      <c r="D47" s="12">
        <v>31242</v>
      </c>
      <c r="E47" s="12">
        <v>26437</v>
      </c>
      <c r="F47" s="12">
        <v>35264</v>
      </c>
      <c r="G47" s="12">
        <v>35120</v>
      </c>
      <c r="H47" s="12">
        <v>30119</v>
      </c>
      <c r="I47" s="12">
        <v>20479</v>
      </c>
      <c r="J47" s="11">
        <f t="shared" si="19"/>
        <v>17523</v>
      </c>
      <c r="K47" s="11">
        <f t="shared" si="19"/>
        <v>17669</v>
      </c>
      <c r="L47" s="11">
        <f t="shared" si="19"/>
        <v>17818</v>
      </c>
      <c r="M47" s="11">
        <f t="shared" si="19"/>
        <v>17944</v>
      </c>
      <c r="N47" s="13">
        <f t="shared" si="20"/>
        <v>0.012462092219133978</v>
      </c>
      <c r="O47" s="13">
        <f t="shared" si="20"/>
        <v>0.017644497432280023</v>
      </c>
      <c r="P47" s="13">
        <f t="shared" si="20"/>
        <v>0.014568047500309964</v>
      </c>
      <c r="Q47" s="13">
        <f t="shared" si="20"/>
        <v>0.018870953586786907</v>
      </c>
      <c r="R47" s="13">
        <f t="shared" si="20"/>
        <v>0.018268193940390136</v>
      </c>
      <c r="S47" s="13">
        <f t="shared" si="20"/>
        <v>0.015256932332853287</v>
      </c>
      <c r="T47" s="13">
        <f t="shared" si="20"/>
        <v>0.010153283394059345</v>
      </c>
      <c r="U47" s="13">
        <f t="shared" si="20"/>
        <v>0.008522403956986738</v>
      </c>
      <c r="V47" s="13">
        <f t="shared" si="20"/>
        <v>0.008430196219508588</v>
      </c>
      <c r="W47" s="13">
        <f t="shared" si="20"/>
        <v>0.008340100869443113</v>
      </c>
      <c r="X47" s="13">
        <f t="shared" si="20"/>
        <v>0.00824027964783183</v>
      </c>
      <c r="Z47" s="28"/>
      <c r="BO47" s="28"/>
    </row>
    <row r="48" spans="1:67" ht="11.25">
      <c r="A48" s="3" t="s">
        <v>16</v>
      </c>
      <c r="B48" s="4" t="s">
        <v>24</v>
      </c>
      <c r="C48" s="12">
        <v>35293</v>
      </c>
      <c r="D48" s="12">
        <v>32178</v>
      </c>
      <c r="E48" s="12">
        <v>33090</v>
      </c>
      <c r="F48" s="12">
        <v>20110</v>
      </c>
      <c r="G48" s="12">
        <v>11360</v>
      </c>
      <c r="H48" s="12">
        <v>173</v>
      </c>
      <c r="I48" s="12">
        <v>667</v>
      </c>
      <c r="J48" s="11">
        <f t="shared" si="19"/>
        <v>5516</v>
      </c>
      <c r="K48" s="11">
        <f t="shared" si="19"/>
        <v>5234</v>
      </c>
      <c r="L48" s="11">
        <f t="shared" si="19"/>
        <v>5009</v>
      </c>
      <c r="M48" s="11">
        <f t="shared" si="19"/>
        <v>4807</v>
      </c>
      <c r="N48" s="13">
        <f t="shared" si="20"/>
        <v>0.012443310887447498</v>
      </c>
      <c r="O48" s="13">
        <f t="shared" si="20"/>
        <v>0.011124367301177603</v>
      </c>
      <c r="P48" s="13">
        <f t="shared" si="20"/>
        <v>0.011218101384650694</v>
      </c>
      <c r="Q48" s="13">
        <f t="shared" si="20"/>
        <v>0.006714104995781566</v>
      </c>
      <c r="R48" s="13">
        <f t="shared" si="20"/>
        <v>0.00374786996606792</v>
      </c>
      <c r="S48" s="13">
        <f t="shared" si="20"/>
        <v>5.6632593268643416E-05</v>
      </c>
      <c r="T48" s="13">
        <f t="shared" si="20"/>
        <v>0.0002168155932994555</v>
      </c>
      <c r="U48" s="13">
        <f t="shared" si="20"/>
        <v>0.0017750734760064195</v>
      </c>
      <c r="V48" s="13">
        <f t="shared" si="20"/>
        <v>0.0016677383441531337</v>
      </c>
      <c r="W48" s="13">
        <f t="shared" si="20"/>
        <v>0.0015805619593540932</v>
      </c>
      <c r="X48" s="13">
        <f t="shared" si="20"/>
        <v>0.0015023255261577158</v>
      </c>
      <c r="Z48" s="28"/>
      <c r="BO48" s="28"/>
    </row>
    <row r="49" spans="1:67" ht="11.25">
      <c r="A49" s="3" t="s">
        <v>17</v>
      </c>
      <c r="B49" s="4" t="s">
        <v>25</v>
      </c>
      <c r="C49" s="12">
        <v>8955</v>
      </c>
      <c r="D49" s="12">
        <v>8781</v>
      </c>
      <c r="E49" s="12">
        <v>6974</v>
      </c>
      <c r="F49" s="12">
        <v>4852</v>
      </c>
      <c r="G49" s="12">
        <v>2112</v>
      </c>
      <c r="H49" s="12">
        <v>-1396</v>
      </c>
      <c r="I49" s="12">
        <v>251</v>
      </c>
      <c r="J49" s="11">
        <f t="shared" si="19"/>
        <v>1506</v>
      </c>
      <c r="K49" s="11">
        <f t="shared" si="19"/>
        <v>1559</v>
      </c>
      <c r="L49" s="11">
        <f t="shared" si="19"/>
        <v>1600</v>
      </c>
      <c r="M49" s="11">
        <f t="shared" si="19"/>
        <v>1654</v>
      </c>
      <c r="N49" s="13">
        <f t="shared" si="20"/>
        <v>0.011800222431886824</v>
      </c>
      <c r="O49" s="13">
        <f t="shared" si="20"/>
        <v>0.011338413087015638</v>
      </c>
      <c r="P49" s="13">
        <f t="shared" si="20"/>
        <v>0.00884982703879762</v>
      </c>
      <c r="Q49" s="13">
        <f t="shared" si="20"/>
        <v>0.006065818885549549</v>
      </c>
      <c r="R49" s="13">
        <f t="shared" si="20"/>
        <v>0.0026114858389954683</v>
      </c>
      <c r="S49" s="13">
        <f t="shared" si="20"/>
        <v>-0.0017157612830354717</v>
      </c>
      <c r="T49" s="13">
        <f t="shared" si="20"/>
        <v>0.0003060072515184543</v>
      </c>
      <c r="U49" s="13">
        <f t="shared" si="20"/>
        <v>0.0018166838161940595</v>
      </c>
      <c r="V49" s="13">
        <f t="shared" si="20"/>
        <v>0.0018607371335815908</v>
      </c>
      <c r="W49" s="13">
        <f t="shared" si="20"/>
        <v>0.0018894617631984808</v>
      </c>
      <c r="X49" s="13">
        <f t="shared" si="20"/>
        <v>0.0019325229355654323</v>
      </c>
      <c r="Z49" s="28"/>
      <c r="BO49" s="28"/>
    </row>
    <row r="50" spans="2:67" ht="11.25">
      <c r="B50" s="14"/>
      <c r="Z50" s="28"/>
      <c r="BO50" s="28"/>
    </row>
    <row r="51" spans="1:67" ht="11.25">
      <c r="A51" s="3" t="s">
        <v>0</v>
      </c>
      <c r="B51" s="4" t="s">
        <v>1</v>
      </c>
      <c r="C51" s="22" t="s">
        <v>124</v>
      </c>
      <c r="D51" s="4" t="s">
        <v>125</v>
      </c>
      <c r="E51" s="4" t="s">
        <v>126</v>
      </c>
      <c r="F51" s="4" t="s">
        <v>127</v>
      </c>
      <c r="G51" s="4" t="s">
        <v>128</v>
      </c>
      <c r="H51" s="4" t="s">
        <v>129</v>
      </c>
      <c r="I51" s="5" t="s">
        <v>130</v>
      </c>
      <c r="J51" s="5" t="s">
        <v>131</v>
      </c>
      <c r="K51" s="5" t="s">
        <v>132</v>
      </c>
      <c r="L51" s="5" t="s">
        <v>133</v>
      </c>
      <c r="M51" s="5" t="s">
        <v>134</v>
      </c>
      <c r="N51" s="24" t="s">
        <v>146</v>
      </c>
      <c r="O51" s="4" t="s">
        <v>147</v>
      </c>
      <c r="P51" s="4" t="s">
        <v>148</v>
      </c>
      <c r="Q51" s="4" t="s">
        <v>149</v>
      </c>
      <c r="R51" s="4" t="s">
        <v>150</v>
      </c>
      <c r="S51" s="4" t="s">
        <v>151</v>
      </c>
      <c r="T51" s="4" t="s">
        <v>152</v>
      </c>
      <c r="U51" s="4" t="s">
        <v>153</v>
      </c>
      <c r="V51" s="4" t="s">
        <v>154</v>
      </c>
      <c r="W51" s="4" t="s">
        <v>155</v>
      </c>
      <c r="X51" s="4" t="s">
        <v>156</v>
      </c>
      <c r="Z51" s="5" t="s">
        <v>168</v>
      </c>
      <c r="BO51" s="28"/>
    </row>
    <row r="52" spans="1:67" ht="11.25">
      <c r="A52" s="3" t="s">
        <v>10</v>
      </c>
      <c r="B52" s="4" t="s">
        <v>18</v>
      </c>
      <c r="C52" s="23"/>
      <c r="D52" s="15"/>
      <c r="E52" s="15"/>
      <c r="F52" s="15"/>
      <c r="G52" s="15"/>
      <c r="H52" s="15"/>
      <c r="I52" s="11"/>
      <c r="J52" s="11"/>
      <c r="K52" s="11"/>
      <c r="L52" s="11"/>
      <c r="M52" s="11"/>
      <c r="N52" s="25">
        <f aca="true" t="shared" si="21" ref="N52:X59">C52/C2</f>
        <v>0</v>
      </c>
      <c r="O52" s="13">
        <f t="shared" si="21"/>
        <v>0</v>
      </c>
      <c r="P52" s="13">
        <f t="shared" si="21"/>
        <v>0</v>
      </c>
      <c r="Q52" s="13">
        <f t="shared" si="21"/>
        <v>0</v>
      </c>
      <c r="R52" s="13">
        <f t="shared" si="21"/>
        <v>0</v>
      </c>
      <c r="S52" s="13">
        <f t="shared" si="21"/>
        <v>0</v>
      </c>
      <c r="T52" s="13">
        <f t="shared" si="21"/>
        <v>0</v>
      </c>
      <c r="U52" s="13">
        <f t="shared" si="21"/>
        <v>0</v>
      </c>
      <c r="V52" s="13">
        <f t="shared" si="21"/>
        <v>0</v>
      </c>
      <c r="W52" s="13">
        <f t="shared" si="21"/>
        <v>0</v>
      </c>
      <c r="X52" s="13">
        <f t="shared" si="21"/>
        <v>0</v>
      </c>
      <c r="Z52" s="19">
        <f aca="true" t="shared" si="22" ref="Z52:Z59">AVERAGE(O52:S52)</f>
        <v>0</v>
      </c>
      <c r="BO52" s="28"/>
    </row>
    <row r="53" spans="1:67" ht="11.25">
      <c r="A53" s="3" t="s">
        <v>11</v>
      </c>
      <c r="B53" s="4" t="s">
        <v>19</v>
      </c>
      <c r="C53" s="23"/>
      <c r="D53" s="15">
        <v>31453</v>
      </c>
      <c r="E53" s="16">
        <v>30246</v>
      </c>
      <c r="F53" s="16">
        <v>41053</v>
      </c>
      <c r="G53" s="16">
        <v>41904</v>
      </c>
      <c r="H53" s="16">
        <v>48535</v>
      </c>
      <c r="I53" s="11">
        <f aca="true" t="shared" si="23" ref="I53:I59">ROUND(Z53*I3,0)</f>
        <v>42471</v>
      </c>
      <c r="J53" s="11">
        <f aca="true" t="shared" si="24" ref="J53:J59">ROUND(Z53*J3,0)</f>
        <v>43407</v>
      </c>
      <c r="K53" s="11">
        <f aca="true" t="shared" si="25" ref="K53:K59">ROUND(Z53*K3,0)</f>
        <v>44359</v>
      </c>
      <c r="L53" s="11">
        <f aca="true" t="shared" si="26" ref="L53:L59">ROUND(Z53*L3,0)</f>
        <v>45326</v>
      </c>
      <c r="M53" s="11">
        <f aca="true" t="shared" si="27" ref="M53:M59">ROUND(Z53*M3,0)</f>
        <v>46309</v>
      </c>
      <c r="N53" s="25">
        <f t="shared" si="21"/>
        <v>0</v>
      </c>
      <c r="O53" s="13">
        <f t="shared" si="21"/>
        <v>0.046118430216787264</v>
      </c>
      <c r="P53" s="13">
        <f t="shared" si="21"/>
        <v>0.0432491020156032</v>
      </c>
      <c r="Q53" s="13">
        <f t="shared" si="21"/>
        <v>0.056944502240162016</v>
      </c>
      <c r="R53" s="13">
        <f t="shared" si="21"/>
        <v>0.05628558648952503</v>
      </c>
      <c r="S53" s="13">
        <f t="shared" si="21"/>
        <v>0.0630201090435512</v>
      </c>
      <c r="T53" s="13">
        <f t="shared" si="21"/>
        <v>0.05312361237061822</v>
      </c>
      <c r="U53" s="13">
        <f t="shared" si="21"/>
        <v>0.05312356580324197</v>
      </c>
      <c r="V53" s="13">
        <f t="shared" si="21"/>
        <v>0.053124105546420566</v>
      </c>
      <c r="W53" s="13">
        <f t="shared" si="21"/>
        <v>0.05312315039995312</v>
      </c>
      <c r="X53" s="13">
        <f t="shared" si="21"/>
        <v>0.05312322192243452</v>
      </c>
      <c r="Z53" s="19">
        <f t="shared" si="22"/>
        <v>0.053123546001125746</v>
      </c>
      <c r="BO53" s="28"/>
    </row>
    <row r="54" spans="1:67" ht="11.25">
      <c r="A54" s="3" t="s">
        <v>12</v>
      </c>
      <c r="B54" s="4" t="s">
        <v>20</v>
      </c>
      <c r="C54" s="23"/>
      <c r="D54" s="15">
        <v>285457</v>
      </c>
      <c r="E54" s="16">
        <v>291288</v>
      </c>
      <c r="F54" s="16">
        <v>247074</v>
      </c>
      <c r="G54" s="16">
        <v>302136</v>
      </c>
      <c r="H54" s="16">
        <v>287131</v>
      </c>
      <c r="I54" s="11">
        <f t="shared" si="23"/>
        <v>289682</v>
      </c>
      <c r="J54" s="11">
        <f t="shared" si="24"/>
        <v>291396</v>
      </c>
      <c r="K54" s="11">
        <f t="shared" si="25"/>
        <v>293152</v>
      </c>
      <c r="L54" s="11">
        <f t="shared" si="26"/>
        <v>294952</v>
      </c>
      <c r="M54" s="11">
        <f t="shared" si="27"/>
        <v>296802</v>
      </c>
      <c r="N54" s="25">
        <f t="shared" si="21"/>
        <v>0</v>
      </c>
      <c r="O54" s="13">
        <f t="shared" si="21"/>
        <v>0.02928623766278881</v>
      </c>
      <c r="P54" s="13">
        <f t="shared" si="21"/>
        <v>0.029392613401585936</v>
      </c>
      <c r="Q54" s="13">
        <f t="shared" si="21"/>
        <v>0.02459299829055201</v>
      </c>
      <c r="R54" s="13">
        <f t="shared" si="21"/>
        <v>0.029760027422060378</v>
      </c>
      <c r="S54" s="13">
        <f t="shared" si="21"/>
        <v>0.02810511332547532</v>
      </c>
      <c r="T54" s="13">
        <f t="shared" si="21"/>
        <v>0.028227369855407837</v>
      </c>
      <c r="U54" s="13">
        <f t="shared" si="21"/>
        <v>0.028227400502617368</v>
      </c>
      <c r="V54" s="13">
        <f t="shared" si="21"/>
        <v>0.028227395224744958</v>
      </c>
      <c r="W54" s="13">
        <f t="shared" si="21"/>
        <v>0.028227354269316513</v>
      </c>
      <c r="X54" s="13">
        <f t="shared" si="21"/>
        <v>0.0282274381974962</v>
      </c>
      <c r="Z54" s="19">
        <f t="shared" si="22"/>
        <v>0.028227398020492494</v>
      </c>
      <c r="BO54" s="28"/>
    </row>
    <row r="55" spans="1:67" ht="11.25">
      <c r="A55" s="3" t="s">
        <v>13</v>
      </c>
      <c r="B55" s="4" t="s">
        <v>21</v>
      </c>
      <c r="C55" s="23"/>
      <c r="D55" s="15">
        <v>152031</v>
      </c>
      <c r="E55" s="16">
        <v>134460</v>
      </c>
      <c r="F55" s="16">
        <v>111751</v>
      </c>
      <c r="G55" s="16">
        <v>119193</v>
      </c>
      <c r="H55" s="16">
        <v>131078</v>
      </c>
      <c r="I55" s="11">
        <f t="shared" si="23"/>
        <v>133429</v>
      </c>
      <c r="J55" s="11">
        <f t="shared" si="24"/>
        <v>135033</v>
      </c>
      <c r="K55" s="11">
        <f t="shared" si="25"/>
        <v>136647</v>
      </c>
      <c r="L55" s="11">
        <f t="shared" si="26"/>
        <v>138272</v>
      </c>
      <c r="M55" s="11">
        <f t="shared" si="27"/>
        <v>139906</v>
      </c>
      <c r="N55" s="25">
        <f t="shared" si="21"/>
        <v>0</v>
      </c>
      <c r="O55" s="13">
        <f t="shared" si="21"/>
        <v>0.05208892232864012</v>
      </c>
      <c r="P55" s="13">
        <f t="shared" si="21"/>
        <v>0.04537876384548406</v>
      </c>
      <c r="Q55" s="13">
        <f t="shared" si="21"/>
        <v>0.03717610504359629</v>
      </c>
      <c r="R55" s="13">
        <f t="shared" si="21"/>
        <v>0.039225384790056175</v>
      </c>
      <c r="S55" s="13">
        <f t="shared" si="21"/>
        <v>0.04284911051107203</v>
      </c>
      <c r="T55" s="13">
        <f t="shared" si="21"/>
        <v>0.0433436904620752</v>
      </c>
      <c r="U55" s="13">
        <f t="shared" si="21"/>
        <v>0.04334355884343992</v>
      </c>
      <c r="V55" s="13">
        <f t="shared" si="21"/>
        <v>0.043343646376594616</v>
      </c>
      <c r="W55" s="13">
        <f t="shared" si="21"/>
        <v>0.043343742535561294</v>
      </c>
      <c r="X55" s="13">
        <f t="shared" si="21"/>
        <v>0.04334358994694898</v>
      </c>
      <c r="Z55" s="19">
        <f t="shared" si="22"/>
        <v>0.04334365730376973</v>
      </c>
      <c r="BO55" s="28"/>
    </row>
    <row r="56" spans="1:67" ht="11.25">
      <c r="A56" s="3" t="s">
        <v>14</v>
      </c>
      <c r="B56" s="4" t="s">
        <v>22</v>
      </c>
      <c r="C56" s="23"/>
      <c r="D56" s="15">
        <v>111807</v>
      </c>
      <c r="E56" s="16">
        <v>127286</v>
      </c>
      <c r="F56" s="16">
        <v>173725</v>
      </c>
      <c r="G56" s="16">
        <v>161191</v>
      </c>
      <c r="H56" s="16">
        <v>166072</v>
      </c>
      <c r="I56" s="11">
        <f t="shared" si="23"/>
        <v>167040</v>
      </c>
      <c r="J56" s="11">
        <f t="shared" si="24"/>
        <v>171714</v>
      </c>
      <c r="K56" s="11">
        <f t="shared" si="25"/>
        <v>176547</v>
      </c>
      <c r="L56" s="11">
        <f t="shared" si="26"/>
        <v>181470</v>
      </c>
      <c r="M56" s="11">
        <f t="shared" si="27"/>
        <v>186495</v>
      </c>
      <c r="N56" s="25">
        <f t="shared" si="21"/>
        <v>0</v>
      </c>
      <c r="O56" s="13">
        <f t="shared" si="21"/>
        <v>0.06893794123994204</v>
      </c>
      <c r="P56" s="13">
        <f t="shared" si="21"/>
        <v>0.07549857972322842</v>
      </c>
      <c r="Q56" s="13">
        <f t="shared" si="21"/>
        <v>0.09833700227948257</v>
      </c>
      <c r="R56" s="13">
        <f t="shared" si="21"/>
        <v>0.08735763622617786</v>
      </c>
      <c r="S56" s="13">
        <f t="shared" si="21"/>
        <v>0.08632807809407864</v>
      </c>
      <c r="T56" s="13">
        <f t="shared" si="21"/>
        <v>0.08329190511783481</v>
      </c>
      <c r="U56" s="13">
        <f t="shared" si="21"/>
        <v>0.08329173936516206</v>
      </c>
      <c r="V56" s="13">
        <f t="shared" si="21"/>
        <v>0.08329189504901355</v>
      </c>
      <c r="W56" s="13">
        <f t="shared" si="21"/>
        <v>0.08329168060828125</v>
      </c>
      <c r="X56" s="13">
        <f t="shared" si="21"/>
        <v>0.08329190957069797</v>
      </c>
      <c r="Z56" s="19">
        <f t="shared" si="22"/>
        <v>0.0832918475125819</v>
      </c>
      <c r="BO56" s="28"/>
    </row>
    <row r="57" spans="1:67" ht="11.25">
      <c r="A57" s="3" t="s">
        <v>15</v>
      </c>
      <c r="B57" s="4" t="s">
        <v>23</v>
      </c>
      <c r="C57" s="23"/>
      <c r="D57" s="15">
        <v>122550</v>
      </c>
      <c r="E57" s="16">
        <v>126924</v>
      </c>
      <c r="F57" s="16">
        <v>130629</v>
      </c>
      <c r="G57" s="16">
        <v>131967</v>
      </c>
      <c r="H57" s="16">
        <v>123612</v>
      </c>
      <c r="I57" s="11">
        <f t="shared" si="23"/>
        <v>137283</v>
      </c>
      <c r="J57" s="11">
        <f t="shared" si="24"/>
        <v>139946</v>
      </c>
      <c r="K57" s="11">
        <f t="shared" si="25"/>
        <v>142656</v>
      </c>
      <c r="L57" s="11">
        <f t="shared" si="26"/>
        <v>145413</v>
      </c>
      <c r="M57" s="11">
        <f t="shared" si="27"/>
        <v>148215</v>
      </c>
      <c r="N57" s="25">
        <f t="shared" si="21"/>
        <v>0</v>
      </c>
      <c r="O57" s="13">
        <f t="shared" si="21"/>
        <v>0.06921237949958123</v>
      </c>
      <c r="P57" s="13">
        <f t="shared" si="21"/>
        <v>0.069941175660224</v>
      </c>
      <c r="Q57" s="13">
        <f t="shared" si="21"/>
        <v>0.06990397561502912</v>
      </c>
      <c r="R57" s="13">
        <f t="shared" si="21"/>
        <v>0.06864461132492782</v>
      </c>
      <c r="S57" s="13">
        <f t="shared" si="21"/>
        <v>0.06261628604962517</v>
      </c>
      <c r="T57" s="13">
        <f t="shared" si="21"/>
        <v>0.06806353846314024</v>
      </c>
      <c r="U57" s="13">
        <f t="shared" si="21"/>
        <v>0.06806347909401735</v>
      </c>
      <c r="V57" s="13">
        <f t="shared" si="21"/>
        <v>0.06806373150094612</v>
      </c>
      <c r="W57" s="13">
        <f t="shared" si="21"/>
        <v>0.06806370455316708</v>
      </c>
      <c r="X57" s="13">
        <f t="shared" si="21"/>
        <v>0.06806358938940005</v>
      </c>
      <c r="Z57" s="19">
        <f t="shared" si="22"/>
        <v>0.06806368562987745</v>
      </c>
      <c r="BO57" s="28"/>
    </row>
    <row r="58" spans="1:26" ht="11.25">
      <c r="A58" s="3" t="s">
        <v>16</v>
      </c>
      <c r="B58" s="4" t="s">
        <v>24</v>
      </c>
      <c r="C58" s="23"/>
      <c r="D58" s="15">
        <v>155105</v>
      </c>
      <c r="E58" s="16">
        <v>161367</v>
      </c>
      <c r="F58" s="16">
        <v>124457</v>
      </c>
      <c r="G58" s="16">
        <v>132593</v>
      </c>
      <c r="H58" s="16">
        <v>138252</v>
      </c>
      <c r="I58" s="11">
        <f t="shared" si="23"/>
        <v>146977</v>
      </c>
      <c r="J58" s="11">
        <f t="shared" si="24"/>
        <v>148465</v>
      </c>
      <c r="K58" s="11">
        <f t="shared" si="25"/>
        <v>149941</v>
      </c>
      <c r="L58" s="11">
        <f t="shared" si="26"/>
        <v>151410</v>
      </c>
      <c r="M58" s="11">
        <f t="shared" si="27"/>
        <v>152871</v>
      </c>
      <c r="N58" s="25">
        <f t="shared" si="21"/>
        <v>0</v>
      </c>
      <c r="O58" s="13">
        <f t="shared" si="21"/>
        <v>0.05362188421434372</v>
      </c>
      <c r="P58" s="13">
        <f t="shared" si="21"/>
        <v>0.05470629695185641</v>
      </c>
      <c r="Q58" s="13">
        <f t="shared" si="21"/>
        <v>0.0415523304554941</v>
      </c>
      <c r="R58" s="13">
        <f t="shared" si="21"/>
        <v>0.043744834719264415</v>
      </c>
      <c r="S58" s="13">
        <f t="shared" si="21"/>
        <v>0.04525762592240745</v>
      </c>
      <c r="T58" s="13">
        <f t="shared" si="21"/>
        <v>0.047776469949586314</v>
      </c>
      <c r="U58" s="13">
        <f t="shared" si="21"/>
        <v>0.04777670116303355</v>
      </c>
      <c r="V58" s="13">
        <f t="shared" si="21"/>
        <v>0.047776529434594005</v>
      </c>
      <c r="W58" s="13">
        <f t="shared" si="21"/>
        <v>0.04777657941022225</v>
      </c>
      <c r="X58" s="13">
        <f t="shared" si="21"/>
        <v>0.047776576973009396</v>
      </c>
      <c r="Z58" s="19">
        <f t="shared" si="22"/>
        <v>0.047776594452673224</v>
      </c>
    </row>
    <row r="59" spans="1:67" ht="11.25">
      <c r="A59" s="3" t="s">
        <v>17</v>
      </c>
      <c r="B59" s="4" t="s">
        <v>25</v>
      </c>
      <c r="C59" s="23"/>
      <c r="D59" s="15">
        <v>32819</v>
      </c>
      <c r="E59" s="16">
        <v>36584</v>
      </c>
      <c r="F59" s="16">
        <v>32633</v>
      </c>
      <c r="G59" s="16">
        <v>34241</v>
      </c>
      <c r="H59" s="16">
        <v>41184</v>
      </c>
      <c r="I59" s="11">
        <f t="shared" si="23"/>
        <v>36510</v>
      </c>
      <c r="J59" s="11">
        <f t="shared" si="24"/>
        <v>36899</v>
      </c>
      <c r="K59" s="11">
        <f t="shared" si="25"/>
        <v>37293</v>
      </c>
      <c r="L59" s="11">
        <f t="shared" si="26"/>
        <v>37692</v>
      </c>
      <c r="M59" s="11">
        <f t="shared" si="27"/>
        <v>38096</v>
      </c>
      <c r="N59" s="25">
        <f t="shared" si="21"/>
        <v>0</v>
      </c>
      <c r="O59" s="13">
        <f t="shared" si="21"/>
        <v>0.04237733505327027</v>
      </c>
      <c r="P59" s="13">
        <f t="shared" si="21"/>
        <v>0.04642415721069289</v>
      </c>
      <c r="Q59" s="13">
        <f t="shared" si="21"/>
        <v>0.040796757562270906</v>
      </c>
      <c r="R59" s="13">
        <f t="shared" si="21"/>
        <v>0.04233896146450939</v>
      </c>
      <c r="S59" s="13">
        <f t="shared" si="21"/>
        <v>0.0506174159602671</v>
      </c>
      <c r="T59" s="13">
        <f t="shared" si="21"/>
        <v>0.04451125399577198</v>
      </c>
      <c r="U59" s="13">
        <f t="shared" si="21"/>
        <v>0.044511166091463876</v>
      </c>
      <c r="V59" s="13">
        <f t="shared" si="21"/>
        <v>0.04451088513319966</v>
      </c>
      <c r="W59" s="13">
        <f t="shared" si="21"/>
        <v>0.044510995486548216</v>
      </c>
      <c r="X59" s="13">
        <f t="shared" si="21"/>
        <v>0.044511120769831145</v>
      </c>
      <c r="Z59" s="19">
        <f t="shared" si="22"/>
        <v>0.04451092545020211</v>
      </c>
      <c r="BO59" s="28"/>
    </row>
    <row r="60" spans="2:67" ht="11.25"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Z60" s="28"/>
      <c r="BO60" s="28"/>
    </row>
    <row r="61" spans="1:67" ht="11.25">
      <c r="A61" s="3" t="s">
        <v>0</v>
      </c>
      <c r="B61" s="4" t="s">
        <v>1</v>
      </c>
      <c r="C61" s="22" t="s">
        <v>135</v>
      </c>
      <c r="D61" s="5" t="s">
        <v>136</v>
      </c>
      <c r="E61" s="5" t="s">
        <v>137</v>
      </c>
      <c r="F61" s="5" t="s">
        <v>138</v>
      </c>
      <c r="G61" s="5" t="s">
        <v>139</v>
      </c>
      <c r="H61" s="5" t="s">
        <v>140</v>
      </c>
      <c r="I61" s="5" t="s">
        <v>141</v>
      </c>
      <c r="J61" s="5" t="s">
        <v>142</v>
      </c>
      <c r="K61" s="5" t="s">
        <v>143</v>
      </c>
      <c r="L61" s="5" t="s">
        <v>144</v>
      </c>
      <c r="M61" s="5" t="s">
        <v>145</v>
      </c>
      <c r="N61" s="24" t="s">
        <v>157</v>
      </c>
      <c r="O61" s="4" t="s">
        <v>158</v>
      </c>
      <c r="P61" s="4" t="s">
        <v>159</v>
      </c>
      <c r="Q61" s="4" t="s">
        <v>160</v>
      </c>
      <c r="R61" s="4" t="s">
        <v>161</v>
      </c>
      <c r="S61" s="4" t="s">
        <v>162</v>
      </c>
      <c r="T61" s="4" t="s">
        <v>163</v>
      </c>
      <c r="U61" s="4" t="s">
        <v>164</v>
      </c>
      <c r="V61" s="4" t="s">
        <v>165</v>
      </c>
      <c r="W61" s="4" t="s">
        <v>166</v>
      </c>
      <c r="X61" s="4" t="s">
        <v>167</v>
      </c>
      <c r="Z61" s="28"/>
      <c r="BO61" s="28"/>
    </row>
    <row r="62" spans="1:67" ht="11.25">
      <c r="A62" s="3" t="s">
        <v>10</v>
      </c>
      <c r="B62" s="4" t="s">
        <v>18</v>
      </c>
      <c r="C62" s="2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5">
        <f aca="true" t="shared" si="28" ref="N62:X69">C62/C2</f>
        <v>0</v>
      </c>
      <c r="O62" s="13">
        <f t="shared" si="28"/>
        <v>0</v>
      </c>
      <c r="P62" s="13">
        <f t="shared" si="28"/>
        <v>0</v>
      </c>
      <c r="Q62" s="13">
        <f t="shared" si="28"/>
        <v>0</v>
      </c>
      <c r="R62" s="13">
        <f t="shared" si="28"/>
        <v>0</v>
      </c>
      <c r="S62" s="13">
        <f t="shared" si="28"/>
        <v>0</v>
      </c>
      <c r="T62" s="13">
        <f t="shared" si="28"/>
        <v>0</v>
      </c>
      <c r="U62" s="13">
        <f t="shared" si="28"/>
        <v>0</v>
      </c>
      <c r="V62" s="13">
        <f t="shared" si="28"/>
        <v>0</v>
      </c>
      <c r="W62" s="13">
        <f t="shared" si="28"/>
        <v>0</v>
      </c>
      <c r="X62" s="13">
        <f t="shared" si="28"/>
        <v>0</v>
      </c>
      <c r="Z62" s="28"/>
      <c r="BO62" s="28"/>
    </row>
    <row r="63" spans="1:67" ht="11.25">
      <c r="A63" s="3" t="s">
        <v>11</v>
      </c>
      <c r="B63" s="4" t="s">
        <v>19</v>
      </c>
      <c r="C63" s="23"/>
      <c r="D63" s="11">
        <f aca="true" t="shared" si="29" ref="D63:M63">ABS(D43-D53)</f>
        <v>21743</v>
      </c>
      <c r="E63" s="11">
        <f t="shared" si="29"/>
        <v>19878</v>
      </c>
      <c r="F63" s="11">
        <f t="shared" si="29"/>
        <v>26759</v>
      </c>
      <c r="G63" s="11">
        <f t="shared" si="29"/>
        <v>26039</v>
      </c>
      <c r="H63" s="11">
        <f t="shared" si="29"/>
        <v>32410</v>
      </c>
      <c r="I63" s="11">
        <f t="shared" si="29"/>
        <v>24057</v>
      </c>
      <c r="J63" s="11">
        <f t="shared" si="29"/>
        <v>34675</v>
      </c>
      <c r="K63" s="11">
        <f t="shared" si="29"/>
        <v>35536</v>
      </c>
      <c r="L63" s="11">
        <f t="shared" si="29"/>
        <v>36404</v>
      </c>
      <c r="M63" s="11">
        <f t="shared" si="29"/>
        <v>37305</v>
      </c>
      <c r="N63" s="25">
        <f t="shared" si="28"/>
        <v>0</v>
      </c>
      <c r="O63" s="13">
        <f t="shared" si="28"/>
        <v>0.0318809979398978</v>
      </c>
      <c r="P63" s="13">
        <f t="shared" si="28"/>
        <v>0.028423779999542428</v>
      </c>
      <c r="Q63" s="13">
        <f t="shared" si="28"/>
        <v>0.037117334553978885</v>
      </c>
      <c r="R63" s="13">
        <f t="shared" si="28"/>
        <v>0.034975667874206334</v>
      </c>
      <c r="S63" s="13">
        <f t="shared" si="28"/>
        <v>0.04208265651800751</v>
      </c>
      <c r="T63" s="13">
        <f t="shared" si="28"/>
        <v>0.030090997216923605</v>
      </c>
      <c r="U63" s="13">
        <f t="shared" si="28"/>
        <v>0.04243692593884432</v>
      </c>
      <c r="V63" s="13">
        <f t="shared" si="28"/>
        <v>0.042557727060970746</v>
      </c>
      <c r="W63" s="13">
        <f t="shared" si="28"/>
        <v>0.04266635412698878</v>
      </c>
      <c r="X63" s="13">
        <f t="shared" si="28"/>
        <v>0.04279431198722537</v>
      </c>
      <c r="Z63" s="28"/>
      <c r="BO63" s="28"/>
    </row>
    <row r="64" spans="1:67" ht="11.25">
      <c r="A64" s="3" t="s">
        <v>12</v>
      </c>
      <c r="B64" s="4" t="s">
        <v>20</v>
      </c>
      <c r="C64" s="23"/>
      <c r="D64" s="11">
        <f aca="true" t="shared" si="30" ref="D64:M64">ABS(D44-D54)</f>
        <v>212079</v>
      </c>
      <c r="E64" s="11">
        <f t="shared" si="30"/>
        <v>219045</v>
      </c>
      <c r="F64" s="11">
        <f t="shared" si="30"/>
        <v>202949</v>
      </c>
      <c r="G64" s="11">
        <f t="shared" si="30"/>
        <v>285688</v>
      </c>
      <c r="H64" s="11">
        <f t="shared" si="30"/>
        <v>305672</v>
      </c>
      <c r="I64" s="11">
        <f t="shared" si="30"/>
        <v>316821</v>
      </c>
      <c r="J64" s="11">
        <f t="shared" si="30"/>
        <v>319816.99533094687</v>
      </c>
      <c r="K64" s="11">
        <f t="shared" si="30"/>
        <v>320283.7809072748</v>
      </c>
      <c r="L64" s="11">
        <f t="shared" si="30"/>
        <v>320721.17952498095</v>
      </c>
      <c r="M64" s="11">
        <f t="shared" si="30"/>
        <v>320954.8478566734</v>
      </c>
      <c r="N64" s="25">
        <f t="shared" si="28"/>
        <v>0</v>
      </c>
      <c r="O64" s="13">
        <f t="shared" si="28"/>
        <v>0.021758079140769323</v>
      </c>
      <c r="P64" s="13">
        <f t="shared" si="28"/>
        <v>0.0221028844392848</v>
      </c>
      <c r="Q64" s="13">
        <f t="shared" si="28"/>
        <v>0.020200929317003166</v>
      </c>
      <c r="R64" s="13">
        <f t="shared" si="28"/>
        <v>0.028139919487097154</v>
      </c>
      <c r="S64" s="13">
        <f t="shared" si="28"/>
        <v>0.029919953611503784</v>
      </c>
      <c r="T64" s="13">
        <f t="shared" si="28"/>
        <v>0.03087186482059695</v>
      </c>
      <c r="U64" s="13">
        <f t="shared" si="28"/>
        <v>0.03098052963922067</v>
      </c>
      <c r="V64" s="13">
        <f t="shared" si="28"/>
        <v>0.030839894893247427</v>
      </c>
      <c r="W64" s="13">
        <f t="shared" si="28"/>
        <v>0.030693503879019972</v>
      </c>
      <c r="X64" s="13">
        <f t="shared" si="28"/>
        <v>0.0305245016275532</v>
      </c>
      <c r="Z64" s="28"/>
      <c r="BO64" s="28"/>
    </row>
    <row r="65" spans="1:67" ht="11.25">
      <c r="A65" s="3" t="s">
        <v>13</v>
      </c>
      <c r="B65" s="4" t="s">
        <v>21</v>
      </c>
      <c r="C65" s="23"/>
      <c r="D65" s="11">
        <f aca="true" t="shared" si="31" ref="D65:M65">ABS(D45-D55)</f>
        <v>126384</v>
      </c>
      <c r="E65" s="11">
        <f t="shared" si="31"/>
        <v>118182</v>
      </c>
      <c r="F65" s="11">
        <f t="shared" si="31"/>
        <v>98430</v>
      </c>
      <c r="G65" s="11">
        <f t="shared" si="31"/>
        <v>113750</v>
      </c>
      <c r="H65" s="11">
        <f t="shared" si="31"/>
        <v>134451</v>
      </c>
      <c r="I65" s="11">
        <f t="shared" si="31"/>
        <v>138722</v>
      </c>
      <c r="J65" s="11">
        <f t="shared" si="31"/>
        <v>124837</v>
      </c>
      <c r="K65" s="11">
        <f t="shared" si="31"/>
        <v>126306</v>
      </c>
      <c r="L65" s="11">
        <f t="shared" si="31"/>
        <v>127753</v>
      </c>
      <c r="M65" s="11">
        <f t="shared" si="31"/>
        <v>129210</v>
      </c>
      <c r="N65" s="25">
        <f t="shared" si="28"/>
        <v>0</v>
      </c>
      <c r="O65" s="13">
        <f t="shared" si="28"/>
        <v>0.04330173687986564</v>
      </c>
      <c r="P65" s="13">
        <f t="shared" si="28"/>
        <v>0.03988511876236053</v>
      </c>
      <c r="Q65" s="13">
        <f t="shared" si="28"/>
        <v>0.0327446199089152</v>
      </c>
      <c r="R65" s="13">
        <f t="shared" si="28"/>
        <v>0.03743414059440479</v>
      </c>
      <c r="S65" s="13">
        <f t="shared" si="28"/>
        <v>0.04395173680803907</v>
      </c>
      <c r="T65" s="13">
        <f t="shared" si="28"/>
        <v>0.045063092942913434</v>
      </c>
      <c r="U65" s="13">
        <f t="shared" si="28"/>
        <v>0.04007079643745239</v>
      </c>
      <c r="V65" s="13">
        <f t="shared" si="28"/>
        <v>0.040063540357579454</v>
      </c>
      <c r="W65" s="13">
        <f t="shared" si="28"/>
        <v>0.04004638061317954</v>
      </c>
      <c r="X65" s="13">
        <f t="shared" si="28"/>
        <v>0.04002991477881776</v>
      </c>
      <c r="Z65" s="28"/>
      <c r="BO65" s="28"/>
    </row>
    <row r="66" spans="1:67" ht="11.25">
      <c r="A66" s="3" t="s">
        <v>14</v>
      </c>
      <c r="B66" s="4" t="s">
        <v>22</v>
      </c>
      <c r="C66" s="23"/>
      <c r="D66" s="11">
        <f aca="true" t="shared" si="32" ref="D66:M66">ABS(D46-D56)</f>
        <v>61483</v>
      </c>
      <c r="E66" s="11">
        <f t="shared" si="32"/>
        <v>75827</v>
      </c>
      <c r="F66" s="11">
        <f t="shared" si="32"/>
        <v>107622</v>
      </c>
      <c r="G66" s="11">
        <f t="shared" si="32"/>
        <v>97415</v>
      </c>
      <c r="H66" s="11">
        <f t="shared" si="32"/>
        <v>103931</v>
      </c>
      <c r="I66" s="11">
        <f t="shared" si="32"/>
        <v>106321</v>
      </c>
      <c r="J66" s="11">
        <f t="shared" si="32"/>
        <v>133977</v>
      </c>
      <c r="K66" s="11">
        <f t="shared" si="32"/>
        <v>137552</v>
      </c>
      <c r="L66" s="11">
        <f t="shared" si="32"/>
        <v>142047</v>
      </c>
      <c r="M66" s="11">
        <f t="shared" si="32"/>
        <v>146512</v>
      </c>
      <c r="N66" s="25">
        <f t="shared" si="28"/>
        <v>0</v>
      </c>
      <c r="O66" s="13">
        <f t="shared" si="28"/>
        <v>0.03790917779079446</v>
      </c>
      <c r="P66" s="13">
        <f t="shared" si="28"/>
        <v>0.04497612309816666</v>
      </c>
      <c r="Q66" s="13">
        <f t="shared" si="28"/>
        <v>0.0609194120553891</v>
      </c>
      <c r="R66" s="13">
        <f t="shared" si="28"/>
        <v>0.052794164270791276</v>
      </c>
      <c r="S66" s="13">
        <f t="shared" si="28"/>
        <v>0.05402574476369097</v>
      </c>
      <c r="T66" s="13">
        <f t="shared" si="28"/>
        <v>0.053015317552881434</v>
      </c>
      <c r="U66" s="13">
        <f t="shared" si="28"/>
        <v>0.06498699794382705</v>
      </c>
      <c r="V66" s="13">
        <f t="shared" si="28"/>
        <v>0.06489471216039872</v>
      </c>
      <c r="W66" s="13">
        <f t="shared" si="28"/>
        <v>0.06519718606582095</v>
      </c>
      <c r="X66" s="13">
        <f t="shared" si="28"/>
        <v>0.06543480659010752</v>
      </c>
      <c r="Z66" s="28"/>
      <c r="BO66" s="28"/>
    </row>
    <row r="67" spans="1:67" ht="11.25">
      <c r="A67" s="3" t="s">
        <v>15</v>
      </c>
      <c r="B67" s="4" t="s">
        <v>23</v>
      </c>
      <c r="C67" s="23"/>
      <c r="D67" s="11">
        <f aca="true" t="shared" si="33" ref="D67:M67">ABS(D47-D57)</f>
        <v>91308</v>
      </c>
      <c r="E67" s="11">
        <f t="shared" si="33"/>
        <v>100487</v>
      </c>
      <c r="F67" s="11">
        <f t="shared" si="33"/>
        <v>95365</v>
      </c>
      <c r="G67" s="11">
        <f t="shared" si="33"/>
        <v>96847</v>
      </c>
      <c r="H67" s="11">
        <f t="shared" si="33"/>
        <v>93493</v>
      </c>
      <c r="I67" s="11">
        <f t="shared" si="33"/>
        <v>116804</v>
      </c>
      <c r="J67" s="11">
        <f t="shared" si="33"/>
        <v>122423</v>
      </c>
      <c r="K67" s="11">
        <f t="shared" si="33"/>
        <v>124987</v>
      </c>
      <c r="L67" s="11">
        <f t="shared" si="33"/>
        <v>127595</v>
      </c>
      <c r="M67" s="11">
        <f t="shared" si="33"/>
        <v>130271</v>
      </c>
      <c r="N67" s="25">
        <f t="shared" si="28"/>
        <v>0</v>
      </c>
      <c r="O67" s="13">
        <f t="shared" si="28"/>
        <v>0.0515678820673012</v>
      </c>
      <c r="P67" s="13">
        <f t="shared" si="28"/>
        <v>0.055373128159914034</v>
      </c>
      <c r="Q67" s="13">
        <f t="shared" si="28"/>
        <v>0.05103302202824221</v>
      </c>
      <c r="R67" s="13">
        <f t="shared" si="28"/>
        <v>0.05037641738453768</v>
      </c>
      <c r="S67" s="13">
        <f t="shared" si="28"/>
        <v>0.047359353716771885</v>
      </c>
      <c r="T67" s="13">
        <f t="shared" si="28"/>
        <v>0.0579102550690809</v>
      </c>
      <c r="U67" s="13">
        <f t="shared" si="28"/>
        <v>0.05954107513703061</v>
      </c>
      <c r="V67" s="13">
        <f t="shared" si="28"/>
        <v>0.059633535281437534</v>
      </c>
      <c r="W67" s="13">
        <f t="shared" si="28"/>
        <v>0.05972360368372398</v>
      </c>
      <c r="X67" s="13">
        <f t="shared" si="28"/>
        <v>0.05982330974156822</v>
      </c>
      <c r="Z67" s="28"/>
      <c r="BO67" s="28"/>
    </row>
    <row r="68" spans="1:67" ht="11.25">
      <c r="A68" s="3" t="s">
        <v>16</v>
      </c>
      <c r="B68" s="4" t="s">
        <v>24</v>
      </c>
      <c r="C68" s="23"/>
      <c r="D68" s="11">
        <f aca="true" t="shared" si="34" ref="D68:M68">ABS(D48-D58)</f>
        <v>122927</v>
      </c>
      <c r="E68" s="11">
        <f t="shared" si="34"/>
        <v>128277</v>
      </c>
      <c r="F68" s="11">
        <f t="shared" si="34"/>
        <v>104347</v>
      </c>
      <c r="G68" s="11">
        <f t="shared" si="34"/>
        <v>121233</v>
      </c>
      <c r="H68" s="11">
        <f t="shared" si="34"/>
        <v>138079</v>
      </c>
      <c r="I68" s="11">
        <f t="shared" si="34"/>
        <v>146310</v>
      </c>
      <c r="J68" s="11">
        <f t="shared" si="34"/>
        <v>142949</v>
      </c>
      <c r="K68" s="11">
        <f t="shared" si="34"/>
        <v>144707</v>
      </c>
      <c r="L68" s="11">
        <f t="shared" si="34"/>
        <v>146401</v>
      </c>
      <c r="M68" s="11">
        <f t="shared" si="34"/>
        <v>148064</v>
      </c>
      <c r="N68" s="25">
        <f t="shared" si="28"/>
        <v>0</v>
      </c>
      <c r="O68" s="13">
        <f t="shared" si="28"/>
        <v>0.04249751691316612</v>
      </c>
      <c r="P68" s="13">
        <f t="shared" si="28"/>
        <v>0.04348819556720571</v>
      </c>
      <c r="Q68" s="13">
        <f t="shared" si="28"/>
        <v>0.03483822545971253</v>
      </c>
      <c r="R68" s="13">
        <f t="shared" si="28"/>
        <v>0.039996964753196494</v>
      </c>
      <c r="S68" s="13">
        <f t="shared" si="28"/>
        <v>0.04520099332913881</v>
      </c>
      <c r="T68" s="13">
        <f t="shared" si="28"/>
        <v>0.047559654356286854</v>
      </c>
      <c r="U68" s="13">
        <f t="shared" si="28"/>
        <v>0.046001627687027126</v>
      </c>
      <c r="V68" s="13">
        <f t="shared" si="28"/>
        <v>0.04610879109044087</v>
      </c>
      <c r="W68" s="13">
        <f t="shared" si="28"/>
        <v>0.046196017450868154</v>
      </c>
      <c r="X68" s="13">
        <f t="shared" si="28"/>
        <v>0.046274251446851676</v>
      </c>
      <c r="Z68" s="28"/>
      <c r="BO68" s="28"/>
    </row>
    <row r="69" spans="1:67" ht="11.25">
      <c r="A69" s="3" t="s">
        <v>17</v>
      </c>
      <c r="B69" s="4" t="s">
        <v>25</v>
      </c>
      <c r="C69" s="23"/>
      <c r="D69" s="11">
        <f aca="true" t="shared" si="35" ref="D69:M69">ABS(D49-D59)</f>
        <v>24038</v>
      </c>
      <c r="E69" s="11">
        <f t="shared" si="35"/>
        <v>29610</v>
      </c>
      <c r="F69" s="11">
        <f t="shared" si="35"/>
        <v>27781</v>
      </c>
      <c r="G69" s="11">
        <f t="shared" si="35"/>
        <v>32129</v>
      </c>
      <c r="H69" s="11">
        <f t="shared" si="35"/>
        <v>42580</v>
      </c>
      <c r="I69" s="11">
        <f t="shared" si="35"/>
        <v>36259</v>
      </c>
      <c r="J69" s="11">
        <f t="shared" si="35"/>
        <v>35393</v>
      </c>
      <c r="K69" s="11">
        <f t="shared" si="35"/>
        <v>35734</v>
      </c>
      <c r="L69" s="11">
        <f t="shared" si="35"/>
        <v>36092</v>
      </c>
      <c r="M69" s="11">
        <f t="shared" si="35"/>
        <v>36442</v>
      </c>
      <c r="N69" s="25">
        <f t="shared" si="28"/>
        <v>0</v>
      </c>
      <c r="O69" s="13">
        <f t="shared" si="28"/>
        <v>0.031038921966254632</v>
      </c>
      <c r="P69" s="13">
        <f t="shared" si="28"/>
        <v>0.037574330171895265</v>
      </c>
      <c r="Q69" s="13">
        <f t="shared" si="28"/>
        <v>0.034730938676721355</v>
      </c>
      <c r="R69" s="13">
        <f t="shared" si="28"/>
        <v>0.03972747562551392</v>
      </c>
      <c r="S69" s="13">
        <f t="shared" si="28"/>
        <v>0.05233317724330257</v>
      </c>
      <c r="T69" s="13">
        <f t="shared" si="28"/>
        <v>0.044205246744253524</v>
      </c>
      <c r="U69" s="13">
        <f t="shared" si="28"/>
        <v>0.04269448227526982</v>
      </c>
      <c r="V69" s="13">
        <f t="shared" si="28"/>
        <v>0.04265014799961807</v>
      </c>
      <c r="W69" s="13">
        <f t="shared" si="28"/>
        <v>0.04262153372334973</v>
      </c>
      <c r="X69" s="13">
        <f t="shared" si="28"/>
        <v>0.042578597834265715</v>
      </c>
      <c r="Z69" s="28"/>
      <c r="BO69" s="28"/>
    </row>
    <row r="70" spans="2:67" ht="11.25"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Z70" s="28"/>
      <c r="BO70" s="28"/>
    </row>
    <row r="71" spans="1:67" ht="11.25">
      <c r="A71" s="3" t="s">
        <v>172</v>
      </c>
      <c r="B71" s="14"/>
      <c r="AJ71" s="13"/>
      <c r="BO71" s="28"/>
    </row>
    <row r="72" spans="1:67" ht="11.25">
      <c r="A72" s="20" t="s">
        <v>182</v>
      </c>
      <c r="B72" s="14"/>
      <c r="BO72" s="28"/>
    </row>
    <row r="73" spans="1:2" ht="11.25">
      <c r="A73" s="20" t="s">
        <v>45</v>
      </c>
      <c r="B73" s="14"/>
    </row>
    <row r="74" ht="11.25">
      <c r="A74" s="21" t="s">
        <v>173</v>
      </c>
    </row>
    <row r="75" ht="11.25">
      <c r="A75" s="20" t="s">
        <v>53</v>
      </c>
    </row>
    <row r="76" ht="11.25">
      <c r="A76" s="20" t="s">
        <v>175</v>
      </c>
    </row>
    <row r="77" ht="11.25">
      <c r="A77" s="17"/>
    </row>
    <row r="78" spans="1:19" ht="11.25">
      <c r="A78" s="18" t="s">
        <v>174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1.25">
      <c r="A79" s="18" t="s">
        <v>178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1.25">
      <c r="A80" s="18" t="s">
        <v>176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1.25">
      <c r="A81" s="18" t="s">
        <v>179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1.25">
      <c r="A82" s="18" t="s">
        <v>180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1.25">
      <c r="A83" s="18" t="s">
        <v>177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1.25">
      <c r="A84" s="18" t="s">
        <v>181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7" ht="11.25">
      <c r="B87" s="4" t="s">
        <v>169</v>
      </c>
    </row>
    <row r="88" spans="2:12" ht="11.25">
      <c r="B88" s="4" t="s">
        <v>1</v>
      </c>
      <c r="C88" s="29">
        <v>2001</v>
      </c>
      <c r="D88" s="29">
        <v>2002</v>
      </c>
      <c r="E88" s="29">
        <v>2003</v>
      </c>
      <c r="F88" s="29">
        <v>2004</v>
      </c>
      <c r="G88" s="29">
        <v>2005</v>
      </c>
      <c r="H88" s="29">
        <v>2006</v>
      </c>
      <c r="I88" s="29">
        <v>2007</v>
      </c>
      <c r="J88" s="29">
        <v>2008</v>
      </c>
      <c r="K88" s="29">
        <v>2009</v>
      </c>
      <c r="L88" s="29">
        <v>2010</v>
      </c>
    </row>
    <row r="89" spans="2:12" ht="11.25">
      <c r="B89" s="4" t="s">
        <v>18</v>
      </c>
      <c r="C89" s="15">
        <f aca="true" t="shared" si="36" ref="C89:L89">D42</f>
        <v>928</v>
      </c>
      <c r="D89" s="15">
        <f t="shared" si="36"/>
        <v>2034</v>
      </c>
      <c r="E89" s="15">
        <f t="shared" si="36"/>
        <v>2947</v>
      </c>
      <c r="F89" s="15">
        <f t="shared" si="36"/>
        <v>2634</v>
      </c>
      <c r="G89" s="15">
        <f t="shared" si="36"/>
        <v>2705</v>
      </c>
      <c r="H89" s="15">
        <f t="shared" si="36"/>
        <v>3405</v>
      </c>
      <c r="I89" s="15">
        <f t="shared" si="36"/>
        <v>2542</v>
      </c>
      <c r="J89" s="15">
        <f t="shared" si="36"/>
        <v>2561</v>
      </c>
      <c r="K89" s="15">
        <f t="shared" si="36"/>
        <v>2599</v>
      </c>
      <c r="L89" s="15">
        <f t="shared" si="36"/>
        <v>2613</v>
      </c>
    </row>
    <row r="90" spans="2:12" ht="11.25">
      <c r="B90" s="4" t="s">
        <v>19</v>
      </c>
      <c r="C90" s="15">
        <f aca="true" t="shared" si="37" ref="C90:L90">D43</f>
        <v>9710</v>
      </c>
      <c r="D90" s="15">
        <f t="shared" si="37"/>
        <v>10368</v>
      </c>
      <c r="E90" s="15">
        <f t="shared" si="37"/>
        <v>14294</v>
      </c>
      <c r="F90" s="15">
        <f t="shared" si="37"/>
        <v>15865</v>
      </c>
      <c r="G90" s="15">
        <f t="shared" si="37"/>
        <v>16125</v>
      </c>
      <c r="H90" s="15">
        <f t="shared" si="37"/>
        <v>18414</v>
      </c>
      <c r="I90" s="15">
        <f t="shared" si="37"/>
        <v>8732</v>
      </c>
      <c r="J90" s="15">
        <f t="shared" si="37"/>
        <v>8823</v>
      </c>
      <c r="K90" s="15">
        <f t="shared" si="37"/>
        <v>8922</v>
      </c>
      <c r="L90" s="15">
        <f t="shared" si="37"/>
        <v>9004</v>
      </c>
    </row>
    <row r="91" spans="2:12" ht="11.25">
      <c r="B91" s="4" t="s">
        <v>20</v>
      </c>
      <c r="C91" s="15">
        <f aca="true" t="shared" si="38" ref="C91:L91">D44</f>
        <v>73378</v>
      </c>
      <c r="D91" s="15">
        <f t="shared" si="38"/>
        <v>72243</v>
      </c>
      <c r="E91" s="15">
        <f t="shared" si="38"/>
        <v>44125</v>
      </c>
      <c r="F91" s="15">
        <f t="shared" si="38"/>
        <v>16448</v>
      </c>
      <c r="G91" s="15">
        <f t="shared" si="38"/>
        <v>-18541</v>
      </c>
      <c r="H91" s="15">
        <f t="shared" si="38"/>
        <v>-27139</v>
      </c>
      <c r="I91" s="15">
        <f t="shared" si="38"/>
        <v>-28420.99533094687</v>
      </c>
      <c r="J91" s="15">
        <f t="shared" si="38"/>
        <v>-27131.780907274806</v>
      </c>
      <c r="K91" s="15">
        <f t="shared" si="38"/>
        <v>-25769.17952498095</v>
      </c>
      <c r="L91" s="15">
        <f t="shared" si="38"/>
        <v>-24152.847856673412</v>
      </c>
    </row>
    <row r="92" spans="2:12" ht="11.25">
      <c r="B92" s="4" t="s">
        <v>21</v>
      </c>
      <c r="C92" s="15">
        <f aca="true" t="shared" si="39" ref="C92:L92">D45</f>
        <v>25647</v>
      </c>
      <c r="D92" s="15">
        <f t="shared" si="39"/>
        <v>16278</v>
      </c>
      <c r="E92" s="15">
        <f t="shared" si="39"/>
        <v>13321</v>
      </c>
      <c r="F92" s="15">
        <f t="shared" si="39"/>
        <v>5443</v>
      </c>
      <c r="G92" s="15">
        <f t="shared" si="39"/>
        <v>-3373</v>
      </c>
      <c r="H92" s="15">
        <f t="shared" si="39"/>
        <v>-5293</v>
      </c>
      <c r="I92" s="15">
        <f t="shared" si="39"/>
        <v>10196</v>
      </c>
      <c r="J92" s="15">
        <f t="shared" si="39"/>
        <v>10341</v>
      </c>
      <c r="K92" s="15">
        <f t="shared" si="39"/>
        <v>10519</v>
      </c>
      <c r="L92" s="15">
        <f t="shared" si="39"/>
        <v>10696</v>
      </c>
    </row>
    <row r="93" spans="2:12" ht="11.25">
      <c r="B93" s="4" t="s">
        <v>22</v>
      </c>
      <c r="C93" s="15">
        <f aca="true" t="shared" si="40" ref="C93:L93">D46</f>
        <v>50324</v>
      </c>
      <c r="D93" s="15">
        <f t="shared" si="40"/>
        <v>51459</v>
      </c>
      <c r="E93" s="15">
        <f t="shared" si="40"/>
        <v>66103</v>
      </c>
      <c r="F93" s="15">
        <f t="shared" si="40"/>
        <v>63776</v>
      </c>
      <c r="G93" s="15">
        <f t="shared" si="40"/>
        <v>62141</v>
      </c>
      <c r="H93" s="15">
        <f t="shared" si="40"/>
        <v>60719</v>
      </c>
      <c r="I93" s="15">
        <f t="shared" si="40"/>
        <v>37737</v>
      </c>
      <c r="J93" s="15">
        <f t="shared" si="40"/>
        <v>38995</v>
      </c>
      <c r="K93" s="15">
        <f t="shared" si="40"/>
        <v>39423</v>
      </c>
      <c r="L93" s="15">
        <f t="shared" si="40"/>
        <v>39983</v>
      </c>
    </row>
    <row r="94" spans="2:12" ht="11.25">
      <c r="B94" s="4" t="s">
        <v>23</v>
      </c>
      <c r="C94" s="15">
        <f aca="true" t="shared" si="41" ref="C94:L94">D47</f>
        <v>31242</v>
      </c>
      <c r="D94" s="15">
        <f t="shared" si="41"/>
        <v>26437</v>
      </c>
      <c r="E94" s="15">
        <f t="shared" si="41"/>
        <v>35264</v>
      </c>
      <c r="F94" s="15">
        <f t="shared" si="41"/>
        <v>35120</v>
      </c>
      <c r="G94" s="15">
        <f t="shared" si="41"/>
        <v>30119</v>
      </c>
      <c r="H94" s="15">
        <f t="shared" si="41"/>
        <v>20479</v>
      </c>
      <c r="I94" s="15">
        <f t="shared" si="41"/>
        <v>17523</v>
      </c>
      <c r="J94" s="15">
        <f t="shared" si="41"/>
        <v>17669</v>
      </c>
      <c r="K94" s="15">
        <f t="shared" si="41"/>
        <v>17818</v>
      </c>
      <c r="L94" s="15">
        <f t="shared" si="41"/>
        <v>17944</v>
      </c>
    </row>
    <row r="95" spans="2:12" ht="11.25">
      <c r="B95" s="4" t="s">
        <v>24</v>
      </c>
      <c r="C95" s="15">
        <f aca="true" t="shared" si="42" ref="C95:L95">D48</f>
        <v>32178</v>
      </c>
      <c r="D95" s="15">
        <f t="shared" si="42"/>
        <v>33090</v>
      </c>
      <c r="E95" s="15">
        <f t="shared" si="42"/>
        <v>20110</v>
      </c>
      <c r="F95" s="15">
        <f t="shared" si="42"/>
        <v>11360</v>
      </c>
      <c r="G95" s="15">
        <f t="shared" si="42"/>
        <v>173</v>
      </c>
      <c r="H95" s="15">
        <f t="shared" si="42"/>
        <v>667</v>
      </c>
      <c r="I95" s="15">
        <f t="shared" si="42"/>
        <v>5516</v>
      </c>
      <c r="J95" s="15">
        <f t="shared" si="42"/>
        <v>5234</v>
      </c>
      <c r="K95" s="15">
        <f t="shared" si="42"/>
        <v>5009</v>
      </c>
      <c r="L95" s="15">
        <f t="shared" si="42"/>
        <v>4807</v>
      </c>
    </row>
    <row r="96" spans="2:12" ht="11.25">
      <c r="B96" s="4" t="s">
        <v>25</v>
      </c>
      <c r="C96" s="15">
        <f aca="true" t="shared" si="43" ref="C96:L96">D49</f>
        <v>8781</v>
      </c>
      <c r="D96" s="15">
        <f t="shared" si="43"/>
        <v>6974</v>
      </c>
      <c r="E96" s="15">
        <f t="shared" si="43"/>
        <v>4852</v>
      </c>
      <c r="F96" s="15">
        <f t="shared" si="43"/>
        <v>2112</v>
      </c>
      <c r="G96" s="15">
        <f t="shared" si="43"/>
        <v>-1396</v>
      </c>
      <c r="H96" s="15">
        <f t="shared" si="43"/>
        <v>251</v>
      </c>
      <c r="I96" s="15">
        <f t="shared" si="43"/>
        <v>1506</v>
      </c>
      <c r="J96" s="15">
        <f t="shared" si="43"/>
        <v>1559</v>
      </c>
      <c r="K96" s="15">
        <f t="shared" si="43"/>
        <v>1600</v>
      </c>
      <c r="L96" s="15">
        <f t="shared" si="43"/>
        <v>1654</v>
      </c>
    </row>
    <row r="99" ht="11.25">
      <c r="B99" s="4" t="s">
        <v>170</v>
      </c>
    </row>
    <row r="100" spans="2:12" ht="11.25">
      <c r="B100" s="4" t="s">
        <v>1</v>
      </c>
      <c r="C100" s="4">
        <v>2001</v>
      </c>
      <c r="D100" s="4">
        <v>2002</v>
      </c>
      <c r="E100" s="4">
        <v>2003</v>
      </c>
      <c r="F100" s="4">
        <v>2004</v>
      </c>
      <c r="G100" s="4">
        <v>2005</v>
      </c>
      <c r="H100" s="4">
        <v>2006</v>
      </c>
      <c r="I100" s="4">
        <v>2007</v>
      </c>
      <c r="J100" s="4">
        <v>2008</v>
      </c>
      <c r="K100" s="4">
        <v>2009</v>
      </c>
      <c r="L100" s="4">
        <v>2010</v>
      </c>
    </row>
    <row r="101" spans="2:12" ht="11.25">
      <c r="B101" s="4" t="s">
        <v>19</v>
      </c>
      <c r="C101" s="15">
        <f aca="true" t="shared" si="44" ref="C101:L101">D53</f>
        <v>31453</v>
      </c>
      <c r="D101" s="15">
        <f t="shared" si="44"/>
        <v>30246</v>
      </c>
      <c r="E101" s="15">
        <f t="shared" si="44"/>
        <v>41053</v>
      </c>
      <c r="F101" s="15">
        <f t="shared" si="44"/>
        <v>41904</v>
      </c>
      <c r="G101" s="15">
        <f t="shared" si="44"/>
        <v>48535</v>
      </c>
      <c r="H101" s="15">
        <f t="shared" si="44"/>
        <v>42471</v>
      </c>
      <c r="I101" s="15">
        <f t="shared" si="44"/>
        <v>43407</v>
      </c>
      <c r="J101" s="15">
        <f t="shared" si="44"/>
        <v>44359</v>
      </c>
      <c r="K101" s="15">
        <f t="shared" si="44"/>
        <v>45326</v>
      </c>
      <c r="L101" s="15">
        <f t="shared" si="44"/>
        <v>46309</v>
      </c>
    </row>
    <row r="102" spans="2:12" ht="11.25">
      <c r="B102" s="4" t="s">
        <v>20</v>
      </c>
      <c r="C102" s="15">
        <f aca="true" t="shared" si="45" ref="C102:L102">D54</f>
        <v>285457</v>
      </c>
      <c r="D102" s="15">
        <f t="shared" si="45"/>
        <v>291288</v>
      </c>
      <c r="E102" s="15">
        <f t="shared" si="45"/>
        <v>247074</v>
      </c>
      <c r="F102" s="15">
        <f t="shared" si="45"/>
        <v>302136</v>
      </c>
      <c r="G102" s="15">
        <f t="shared" si="45"/>
        <v>287131</v>
      </c>
      <c r="H102" s="15">
        <f t="shared" si="45"/>
        <v>289682</v>
      </c>
      <c r="I102" s="15">
        <f t="shared" si="45"/>
        <v>291396</v>
      </c>
      <c r="J102" s="15">
        <f t="shared" si="45"/>
        <v>293152</v>
      </c>
      <c r="K102" s="15">
        <f t="shared" si="45"/>
        <v>294952</v>
      </c>
      <c r="L102" s="15">
        <f t="shared" si="45"/>
        <v>296802</v>
      </c>
    </row>
    <row r="103" spans="2:12" ht="11.25">
      <c r="B103" s="4" t="s">
        <v>21</v>
      </c>
      <c r="C103" s="15">
        <f aca="true" t="shared" si="46" ref="C103:L103">D55</f>
        <v>152031</v>
      </c>
      <c r="D103" s="15">
        <f t="shared" si="46"/>
        <v>134460</v>
      </c>
      <c r="E103" s="15">
        <f t="shared" si="46"/>
        <v>111751</v>
      </c>
      <c r="F103" s="15">
        <f t="shared" si="46"/>
        <v>119193</v>
      </c>
      <c r="G103" s="15">
        <f t="shared" si="46"/>
        <v>131078</v>
      </c>
      <c r="H103" s="15">
        <f t="shared" si="46"/>
        <v>133429</v>
      </c>
      <c r="I103" s="15">
        <f t="shared" si="46"/>
        <v>135033</v>
      </c>
      <c r="J103" s="15">
        <f t="shared" si="46"/>
        <v>136647</v>
      </c>
      <c r="K103" s="15">
        <f t="shared" si="46"/>
        <v>138272</v>
      </c>
      <c r="L103" s="15">
        <f t="shared" si="46"/>
        <v>139906</v>
      </c>
    </row>
    <row r="104" spans="2:12" ht="11.25">
      <c r="B104" s="4" t="s">
        <v>22</v>
      </c>
      <c r="C104" s="15">
        <f aca="true" t="shared" si="47" ref="C104:L104">D56</f>
        <v>111807</v>
      </c>
      <c r="D104" s="15">
        <f t="shared" si="47"/>
        <v>127286</v>
      </c>
      <c r="E104" s="15">
        <f t="shared" si="47"/>
        <v>173725</v>
      </c>
      <c r="F104" s="15">
        <f t="shared" si="47"/>
        <v>161191</v>
      </c>
      <c r="G104" s="15">
        <f t="shared" si="47"/>
        <v>166072</v>
      </c>
      <c r="H104" s="15">
        <f t="shared" si="47"/>
        <v>167040</v>
      </c>
      <c r="I104" s="15">
        <f t="shared" si="47"/>
        <v>171714</v>
      </c>
      <c r="J104" s="15">
        <f t="shared" si="47"/>
        <v>176547</v>
      </c>
      <c r="K104" s="15">
        <f t="shared" si="47"/>
        <v>181470</v>
      </c>
      <c r="L104" s="15">
        <f t="shared" si="47"/>
        <v>186495</v>
      </c>
    </row>
    <row r="105" spans="2:12" ht="11.25">
      <c r="B105" s="4" t="s">
        <v>23</v>
      </c>
      <c r="C105" s="15">
        <f aca="true" t="shared" si="48" ref="C105:L105">D57</f>
        <v>122550</v>
      </c>
      <c r="D105" s="15">
        <f t="shared" si="48"/>
        <v>126924</v>
      </c>
      <c r="E105" s="15">
        <f t="shared" si="48"/>
        <v>130629</v>
      </c>
      <c r="F105" s="15">
        <f t="shared" si="48"/>
        <v>131967</v>
      </c>
      <c r="G105" s="15">
        <f t="shared" si="48"/>
        <v>123612</v>
      </c>
      <c r="H105" s="15">
        <f t="shared" si="48"/>
        <v>137283</v>
      </c>
      <c r="I105" s="15">
        <f t="shared" si="48"/>
        <v>139946</v>
      </c>
      <c r="J105" s="15">
        <f t="shared" si="48"/>
        <v>142656</v>
      </c>
      <c r="K105" s="15">
        <f t="shared" si="48"/>
        <v>145413</v>
      </c>
      <c r="L105" s="15">
        <f t="shared" si="48"/>
        <v>148215</v>
      </c>
    </row>
    <row r="106" spans="2:12" ht="11.25">
      <c r="B106" s="4" t="s">
        <v>24</v>
      </c>
      <c r="C106" s="15">
        <f aca="true" t="shared" si="49" ref="C106:L106">D58</f>
        <v>155105</v>
      </c>
      <c r="D106" s="15">
        <f t="shared" si="49"/>
        <v>161367</v>
      </c>
      <c r="E106" s="15">
        <f t="shared" si="49"/>
        <v>124457</v>
      </c>
      <c r="F106" s="15">
        <f t="shared" si="49"/>
        <v>132593</v>
      </c>
      <c r="G106" s="15">
        <f t="shared" si="49"/>
        <v>138252</v>
      </c>
      <c r="H106" s="15">
        <f t="shared" si="49"/>
        <v>146977</v>
      </c>
      <c r="I106" s="15">
        <f t="shared" si="49"/>
        <v>148465</v>
      </c>
      <c r="J106" s="15">
        <f t="shared" si="49"/>
        <v>149941</v>
      </c>
      <c r="K106" s="15">
        <f t="shared" si="49"/>
        <v>151410</v>
      </c>
      <c r="L106" s="15">
        <f t="shared" si="49"/>
        <v>152871</v>
      </c>
    </row>
    <row r="107" spans="2:12" ht="11.25">
      <c r="B107" s="4" t="s">
        <v>25</v>
      </c>
      <c r="C107" s="15">
        <f aca="true" t="shared" si="50" ref="C107:L107">D59</f>
        <v>32819</v>
      </c>
      <c r="D107" s="15">
        <f t="shared" si="50"/>
        <v>36584</v>
      </c>
      <c r="E107" s="15">
        <f t="shared" si="50"/>
        <v>32633</v>
      </c>
      <c r="F107" s="15">
        <f t="shared" si="50"/>
        <v>34241</v>
      </c>
      <c r="G107" s="15">
        <f t="shared" si="50"/>
        <v>41184</v>
      </c>
      <c r="H107" s="15">
        <f t="shared" si="50"/>
        <v>36510</v>
      </c>
      <c r="I107" s="15">
        <f t="shared" si="50"/>
        <v>36899</v>
      </c>
      <c r="J107" s="15">
        <f t="shared" si="50"/>
        <v>37293</v>
      </c>
      <c r="K107" s="15">
        <f t="shared" si="50"/>
        <v>37692</v>
      </c>
      <c r="L107" s="15">
        <f t="shared" si="50"/>
        <v>38096</v>
      </c>
    </row>
    <row r="110" ht="11.25">
      <c r="B110" s="4" t="s">
        <v>171</v>
      </c>
    </row>
    <row r="111" spans="2:12" ht="11.25">
      <c r="B111" s="4" t="s">
        <v>1</v>
      </c>
      <c r="C111" s="4">
        <v>2001</v>
      </c>
      <c r="D111" s="4">
        <v>2002</v>
      </c>
      <c r="E111" s="4">
        <v>2003</v>
      </c>
      <c r="F111" s="4">
        <v>2004</v>
      </c>
      <c r="G111" s="4">
        <v>2005</v>
      </c>
      <c r="H111" s="4">
        <v>2006</v>
      </c>
      <c r="I111" s="4">
        <v>2007</v>
      </c>
      <c r="J111" s="4">
        <v>2008</v>
      </c>
      <c r="K111" s="4">
        <v>2009</v>
      </c>
      <c r="L111" s="4">
        <v>2010</v>
      </c>
    </row>
    <row r="112" spans="2:12" ht="11.25">
      <c r="B112" s="4" t="s">
        <v>19</v>
      </c>
      <c r="C112" s="15">
        <f aca="true" t="shared" si="51" ref="C112:L112">D63</f>
        <v>21743</v>
      </c>
      <c r="D112" s="15">
        <f t="shared" si="51"/>
        <v>19878</v>
      </c>
      <c r="E112" s="15">
        <f t="shared" si="51"/>
        <v>26759</v>
      </c>
      <c r="F112" s="15">
        <f t="shared" si="51"/>
        <v>26039</v>
      </c>
      <c r="G112" s="15">
        <f t="shared" si="51"/>
        <v>32410</v>
      </c>
      <c r="H112" s="15">
        <f t="shared" si="51"/>
        <v>24057</v>
      </c>
      <c r="I112" s="15">
        <f t="shared" si="51"/>
        <v>34675</v>
      </c>
      <c r="J112" s="15">
        <f t="shared" si="51"/>
        <v>35536</v>
      </c>
      <c r="K112" s="15">
        <f t="shared" si="51"/>
        <v>36404</v>
      </c>
      <c r="L112" s="15">
        <f t="shared" si="51"/>
        <v>37305</v>
      </c>
    </row>
    <row r="113" spans="2:12" ht="11.25">
      <c r="B113" s="4" t="s">
        <v>20</v>
      </c>
      <c r="C113" s="15">
        <f aca="true" t="shared" si="52" ref="C113:L113">D64</f>
        <v>212079</v>
      </c>
      <c r="D113" s="15">
        <f t="shared" si="52"/>
        <v>219045</v>
      </c>
      <c r="E113" s="15">
        <f t="shared" si="52"/>
        <v>202949</v>
      </c>
      <c r="F113" s="15">
        <f t="shared" si="52"/>
        <v>285688</v>
      </c>
      <c r="G113" s="15">
        <f t="shared" si="52"/>
        <v>305672</v>
      </c>
      <c r="H113" s="15">
        <f t="shared" si="52"/>
        <v>316821</v>
      </c>
      <c r="I113" s="15">
        <f t="shared" si="52"/>
        <v>319816.99533094687</v>
      </c>
      <c r="J113" s="15">
        <f t="shared" si="52"/>
        <v>320283.7809072748</v>
      </c>
      <c r="K113" s="15">
        <f t="shared" si="52"/>
        <v>320721.17952498095</v>
      </c>
      <c r="L113" s="15">
        <f t="shared" si="52"/>
        <v>320954.8478566734</v>
      </c>
    </row>
    <row r="114" spans="2:12" ht="11.25">
      <c r="B114" s="4" t="s">
        <v>21</v>
      </c>
      <c r="C114" s="15">
        <f aca="true" t="shared" si="53" ref="C114:L114">D65</f>
        <v>126384</v>
      </c>
      <c r="D114" s="15">
        <f t="shared" si="53"/>
        <v>118182</v>
      </c>
      <c r="E114" s="15">
        <f t="shared" si="53"/>
        <v>98430</v>
      </c>
      <c r="F114" s="15">
        <f t="shared" si="53"/>
        <v>113750</v>
      </c>
      <c r="G114" s="15">
        <f t="shared" si="53"/>
        <v>134451</v>
      </c>
      <c r="H114" s="15">
        <f t="shared" si="53"/>
        <v>138722</v>
      </c>
      <c r="I114" s="15">
        <f t="shared" si="53"/>
        <v>124837</v>
      </c>
      <c r="J114" s="15">
        <f t="shared" si="53"/>
        <v>126306</v>
      </c>
      <c r="K114" s="15">
        <f t="shared" si="53"/>
        <v>127753</v>
      </c>
      <c r="L114" s="15">
        <f t="shared" si="53"/>
        <v>129210</v>
      </c>
    </row>
    <row r="115" spans="2:12" ht="11.25">
      <c r="B115" s="4" t="s">
        <v>22</v>
      </c>
      <c r="C115" s="15">
        <f aca="true" t="shared" si="54" ref="C115:L115">D66</f>
        <v>61483</v>
      </c>
      <c r="D115" s="15">
        <f t="shared" si="54"/>
        <v>75827</v>
      </c>
      <c r="E115" s="15">
        <f t="shared" si="54"/>
        <v>107622</v>
      </c>
      <c r="F115" s="15">
        <f t="shared" si="54"/>
        <v>97415</v>
      </c>
      <c r="G115" s="15">
        <f t="shared" si="54"/>
        <v>103931</v>
      </c>
      <c r="H115" s="15">
        <f t="shared" si="54"/>
        <v>106321</v>
      </c>
      <c r="I115" s="15">
        <f t="shared" si="54"/>
        <v>133977</v>
      </c>
      <c r="J115" s="15">
        <f t="shared" si="54"/>
        <v>137552</v>
      </c>
      <c r="K115" s="15">
        <f t="shared" si="54"/>
        <v>142047</v>
      </c>
      <c r="L115" s="15">
        <f t="shared" si="54"/>
        <v>146512</v>
      </c>
    </row>
    <row r="116" spans="2:12" ht="11.25">
      <c r="B116" s="4" t="s">
        <v>23</v>
      </c>
      <c r="C116" s="15">
        <f aca="true" t="shared" si="55" ref="C116:L116">D67</f>
        <v>91308</v>
      </c>
      <c r="D116" s="15">
        <f t="shared" si="55"/>
        <v>100487</v>
      </c>
      <c r="E116" s="15">
        <f t="shared" si="55"/>
        <v>95365</v>
      </c>
      <c r="F116" s="15">
        <f t="shared" si="55"/>
        <v>96847</v>
      </c>
      <c r="G116" s="15">
        <f t="shared" si="55"/>
        <v>93493</v>
      </c>
      <c r="H116" s="15">
        <f t="shared" si="55"/>
        <v>116804</v>
      </c>
      <c r="I116" s="15">
        <f t="shared" si="55"/>
        <v>122423</v>
      </c>
      <c r="J116" s="15">
        <f t="shared" si="55"/>
        <v>124987</v>
      </c>
      <c r="K116" s="15">
        <f t="shared" si="55"/>
        <v>127595</v>
      </c>
      <c r="L116" s="15">
        <f t="shared" si="55"/>
        <v>130271</v>
      </c>
    </row>
    <row r="117" spans="2:12" ht="11.25">
      <c r="B117" s="4" t="s">
        <v>24</v>
      </c>
      <c r="C117" s="15">
        <f aca="true" t="shared" si="56" ref="C117:L117">D68</f>
        <v>122927</v>
      </c>
      <c r="D117" s="15">
        <f t="shared" si="56"/>
        <v>128277</v>
      </c>
      <c r="E117" s="15">
        <f t="shared" si="56"/>
        <v>104347</v>
      </c>
      <c r="F117" s="15">
        <f t="shared" si="56"/>
        <v>121233</v>
      </c>
      <c r="G117" s="15">
        <f t="shared" si="56"/>
        <v>138079</v>
      </c>
      <c r="H117" s="15">
        <f t="shared" si="56"/>
        <v>146310</v>
      </c>
      <c r="I117" s="15">
        <f t="shared" si="56"/>
        <v>142949</v>
      </c>
      <c r="J117" s="15">
        <f t="shared" si="56"/>
        <v>144707</v>
      </c>
      <c r="K117" s="15">
        <f t="shared" si="56"/>
        <v>146401</v>
      </c>
      <c r="L117" s="15">
        <f t="shared" si="56"/>
        <v>148064</v>
      </c>
    </row>
    <row r="118" spans="2:12" ht="11.25">
      <c r="B118" s="4" t="s">
        <v>25</v>
      </c>
      <c r="C118" s="15">
        <f aca="true" t="shared" si="57" ref="C118:L118">D69</f>
        <v>24038</v>
      </c>
      <c r="D118" s="15">
        <f t="shared" si="57"/>
        <v>29610</v>
      </c>
      <c r="E118" s="15">
        <f t="shared" si="57"/>
        <v>27781</v>
      </c>
      <c r="F118" s="15">
        <f t="shared" si="57"/>
        <v>32129</v>
      </c>
      <c r="G118" s="15">
        <f t="shared" si="57"/>
        <v>42580</v>
      </c>
      <c r="H118" s="15">
        <f t="shared" si="57"/>
        <v>36259</v>
      </c>
      <c r="I118" s="15">
        <f t="shared" si="57"/>
        <v>35393</v>
      </c>
      <c r="J118" s="15">
        <f t="shared" si="57"/>
        <v>35734</v>
      </c>
      <c r="K118" s="15">
        <f t="shared" si="57"/>
        <v>36092</v>
      </c>
      <c r="L118" s="15">
        <f t="shared" si="57"/>
        <v>36442</v>
      </c>
    </row>
  </sheetData>
  <printOptions/>
  <pageMargins left="0.75" right="0.75" top="1" bottom="1" header="0.5" footer="0.5"/>
  <pageSetup horizontalDpi="600" verticalDpi="600" orientation="landscape" scale="48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2008-06-04T19:23:02Z</cp:lastPrinted>
  <dcterms:created xsi:type="dcterms:W3CDTF">2007-07-20T13:53:58Z</dcterms:created>
  <dcterms:modified xsi:type="dcterms:W3CDTF">2008-06-04T19:27:31Z</dcterms:modified>
  <cp:category/>
  <cp:version/>
  <cp:contentType/>
  <cp:contentStatus/>
</cp:coreProperties>
</file>