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1060" yWindow="-80" windowWidth="24480" windowHeight="17340" tabRatio="883" firstSheet="1" activeTab="1"/>
  </bookViews>
  <sheets>
    <sheet name="Summary" sheetId="4" r:id="rId1"/>
    <sheet name="Site Notes" sheetId="11" r:id="rId2"/>
  </sheets>
  <definedNames>
    <definedName name="_xlnm._FilterDatabase" localSheetId="0" hidden="1">Summary!$A$3:$M$50</definedName>
    <definedName name="_xlnm.Print_Titles" localSheetId="1">'Site Notes'!$1:$2</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N5" i="4"/>
  <c r="N6"/>
  <c r="N7"/>
  <c r="N8"/>
  <c r="N9"/>
  <c r="N10"/>
  <c r="N11"/>
  <c r="N12"/>
  <c r="N13"/>
  <c r="N14"/>
  <c r="N15"/>
  <c r="N16"/>
  <c r="N17"/>
  <c r="N18"/>
  <c r="N19"/>
  <c r="N20"/>
  <c r="N21"/>
  <c r="N22"/>
  <c r="N23"/>
  <c r="N24"/>
  <c r="N25"/>
  <c r="N26"/>
  <c r="N27"/>
  <c r="N28"/>
  <c r="N29"/>
  <c r="N30"/>
  <c r="N31"/>
  <c r="N32"/>
  <c r="N33"/>
  <c r="N34"/>
  <c r="N35"/>
  <c r="N36"/>
  <c r="N37"/>
  <c r="N38"/>
  <c r="N39"/>
  <c r="N40"/>
  <c r="N41"/>
  <c r="N42"/>
  <c r="N43"/>
  <c r="N44"/>
  <c r="N45"/>
  <c r="N48"/>
  <c r="N4"/>
  <c r="N46"/>
  <c r="N47"/>
  <c r="AW4"/>
  <c r="AW5"/>
  <c r="AW6"/>
  <c r="AW7"/>
  <c r="AW8"/>
  <c r="AW9"/>
  <c r="AW10"/>
  <c r="AW11"/>
  <c r="AW12"/>
  <c r="AW13"/>
  <c r="AW14"/>
  <c r="AW15"/>
  <c r="AW16"/>
  <c r="AW17"/>
  <c r="AW18"/>
  <c r="AW19"/>
  <c r="AW20"/>
  <c r="AW21"/>
  <c r="AW22"/>
  <c r="AW23"/>
  <c r="AW24"/>
  <c r="AW25"/>
  <c r="AW26"/>
  <c r="AW27"/>
  <c r="AW28"/>
  <c r="AW29"/>
  <c r="AW30"/>
  <c r="AW31"/>
  <c r="AW32"/>
  <c r="AW33"/>
  <c r="AW34"/>
  <c r="AW35"/>
  <c r="AW36"/>
  <c r="AW37"/>
  <c r="AW38"/>
  <c r="AW39"/>
  <c r="AW40"/>
  <c r="AW41"/>
  <c r="AW42"/>
  <c r="AW43"/>
  <c r="AW44"/>
  <c r="AW45"/>
  <c r="AW49"/>
  <c r="AQ4"/>
  <c r="AQ5"/>
  <c r="AQ6"/>
  <c r="AQ7"/>
  <c r="AQ8"/>
  <c r="AQ9"/>
  <c r="AQ10"/>
  <c r="AQ11"/>
  <c r="AQ12"/>
  <c r="AQ13"/>
  <c r="AQ14"/>
  <c r="AQ15"/>
  <c r="AQ16"/>
  <c r="AQ17"/>
  <c r="AQ18"/>
  <c r="AQ19"/>
  <c r="AQ20"/>
  <c r="AQ21"/>
  <c r="AQ22"/>
  <c r="AQ23"/>
  <c r="AQ24"/>
  <c r="AQ25"/>
  <c r="AQ26"/>
  <c r="AQ27"/>
  <c r="AQ28"/>
  <c r="AQ29"/>
  <c r="AQ30"/>
  <c r="AQ31"/>
  <c r="AQ32"/>
  <c r="AQ33"/>
  <c r="AQ34"/>
  <c r="AQ35"/>
  <c r="AQ36"/>
  <c r="AQ37"/>
  <c r="AQ38"/>
  <c r="AQ39"/>
  <c r="AQ40"/>
  <c r="AQ41"/>
  <c r="AQ42"/>
  <c r="AQ43"/>
  <c r="AQ44"/>
  <c r="AQ45"/>
  <c r="AQ49"/>
  <c r="AQ47"/>
  <c r="AQ48"/>
  <c r="AW48"/>
  <c r="AW47"/>
  <c r="AW46"/>
  <c r="AL4"/>
  <c r="AL5"/>
  <c r="AL6"/>
  <c r="AL7"/>
  <c r="AL8"/>
  <c r="AL9"/>
  <c r="AL10"/>
  <c r="AL11"/>
  <c r="AL12"/>
  <c r="AL13"/>
  <c r="AL14"/>
  <c r="AL15"/>
  <c r="AL16"/>
  <c r="AL17"/>
  <c r="AL18"/>
  <c r="AL19"/>
  <c r="AL20"/>
  <c r="AL21"/>
  <c r="AL22"/>
  <c r="AL23"/>
  <c r="AL24"/>
  <c r="AL25"/>
  <c r="AL26"/>
  <c r="AL27"/>
  <c r="AL28"/>
  <c r="AL29"/>
  <c r="AL30"/>
  <c r="AL31"/>
  <c r="AL32"/>
  <c r="AL33"/>
  <c r="AL34"/>
  <c r="AL35"/>
  <c r="AL36"/>
  <c r="AL37"/>
  <c r="AL38"/>
  <c r="AL39"/>
  <c r="AL40"/>
  <c r="AL41"/>
  <c r="AL42"/>
  <c r="AL43"/>
  <c r="AL44"/>
  <c r="AL45"/>
  <c r="AL49"/>
  <c r="AL48"/>
  <c r="AF4"/>
  <c r="AF5"/>
  <c r="AF6"/>
  <c r="AF7"/>
  <c r="AF8"/>
  <c r="AF9"/>
  <c r="AF10"/>
  <c r="AF11"/>
  <c r="AF12"/>
  <c r="AF13"/>
  <c r="AF14"/>
  <c r="AF15"/>
  <c r="AF16"/>
  <c r="AF17"/>
  <c r="AF46"/>
  <c r="AF18"/>
  <c r="AF19"/>
  <c r="AF20"/>
  <c r="AF21"/>
  <c r="AF22"/>
  <c r="AF23"/>
  <c r="AF24"/>
  <c r="AF25"/>
  <c r="AF26"/>
  <c r="AF27"/>
  <c r="AF28"/>
  <c r="AF29"/>
  <c r="AF30"/>
  <c r="AF31"/>
  <c r="AF47"/>
  <c r="AF32"/>
  <c r="AF33"/>
  <c r="AF34"/>
  <c r="AF35"/>
  <c r="AF36"/>
  <c r="AF37"/>
  <c r="AF38"/>
  <c r="AF39"/>
  <c r="AF40"/>
  <c r="AF41"/>
  <c r="AF42"/>
  <c r="AF43"/>
  <c r="AF44"/>
  <c r="AF45"/>
  <c r="AF48"/>
  <c r="AF49"/>
  <c r="AL47"/>
  <c r="AL46"/>
  <c r="T4"/>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9"/>
  <c r="T48"/>
  <c r="AA4"/>
  <c r="AA5"/>
  <c r="AA6"/>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9"/>
  <c r="AA48"/>
  <c r="AA47"/>
  <c r="T47"/>
  <c r="B5"/>
  <c r="B4"/>
  <c r="B6"/>
  <c r="B7"/>
  <c r="B8"/>
  <c r="B9"/>
  <c r="B10"/>
  <c r="B11"/>
  <c r="B12"/>
  <c r="B13"/>
  <c r="B14"/>
  <c r="B15"/>
  <c r="B16"/>
  <c r="B17"/>
  <c r="B46"/>
  <c r="B21"/>
  <c r="B35"/>
  <c r="B18"/>
  <c r="B19"/>
  <c r="B20"/>
  <c r="B22"/>
  <c r="B23"/>
  <c r="B24"/>
  <c r="B25"/>
  <c r="B26"/>
  <c r="B27"/>
  <c r="B28"/>
  <c r="B29"/>
  <c r="B30"/>
  <c r="B31"/>
  <c r="B32"/>
  <c r="B33"/>
  <c r="B34"/>
  <c r="B36"/>
  <c r="B37"/>
  <c r="B38"/>
  <c r="B39"/>
  <c r="B40"/>
  <c r="B41"/>
  <c r="B42"/>
  <c r="B43"/>
  <c r="B44"/>
  <c r="B45"/>
  <c r="B48"/>
  <c r="B49"/>
  <c r="C49"/>
  <c r="L49"/>
  <c r="K49"/>
  <c r="J49"/>
  <c r="I49"/>
  <c r="F49"/>
  <c r="E49"/>
  <c r="D49"/>
  <c r="L48"/>
  <c r="K48"/>
  <c r="J48"/>
  <c r="I48"/>
  <c r="F48"/>
  <c r="E48"/>
  <c r="D48"/>
  <c r="C48"/>
  <c r="L47"/>
  <c r="K47"/>
  <c r="J47"/>
  <c r="I47"/>
  <c r="F47"/>
  <c r="E47"/>
  <c r="D47"/>
  <c r="C47"/>
  <c r="B47"/>
  <c r="L46"/>
  <c r="K46"/>
  <c r="J46"/>
  <c r="I46"/>
  <c r="F46"/>
  <c r="E46"/>
  <c r="D46"/>
  <c r="C46"/>
  <c r="AA46"/>
  <c r="T46"/>
  <c r="AQ46"/>
  <c r="N49"/>
</calcChain>
</file>

<file path=xl/sharedStrings.xml><?xml version="1.0" encoding="utf-8"?>
<sst xmlns="http://schemas.openxmlformats.org/spreadsheetml/2006/main" count="379" uniqueCount="335">
  <si>
    <r>
      <t>Lat 40°26'33", long 104°35'18", in NE</t>
    </r>
    <r>
      <rPr>
        <vertAlign val="superscript"/>
        <sz val="11"/>
        <color indexed="8"/>
        <rFont val="Calibri"/>
      </rPr>
      <t>1</t>
    </r>
    <r>
      <rPr>
        <vertAlign val="subscript"/>
        <sz val="11"/>
        <color indexed="8"/>
        <rFont val="Calibri"/>
      </rPr>
      <t>4</t>
    </r>
    <r>
      <rPr>
        <sz val="11"/>
        <rFont val="Calibri"/>
      </rPr>
      <t>NW</t>
    </r>
    <r>
      <rPr>
        <vertAlign val="superscript"/>
        <sz val="11"/>
        <color indexed="8"/>
        <rFont val="Calibri"/>
      </rPr>
      <t>1</t>
    </r>
    <r>
      <rPr>
        <vertAlign val="subscript"/>
        <sz val="11"/>
        <color indexed="8"/>
        <rFont val="Calibri"/>
      </rPr>
      <t>4</t>
    </r>
    <r>
      <rPr>
        <sz val="11"/>
        <rFont val="Calibri"/>
      </rPr>
      <t xml:space="preserve"> sec.31, T.6 N., R.64 W., Weld County, Hydrologic Unit 10190008, on right bank 50 ft downstream from bridge on Weld County Road 62 </t>
    </r>
    <r>
      <rPr>
        <vertAlign val="superscript"/>
        <sz val="11"/>
        <color indexed="8"/>
        <rFont val="Calibri"/>
      </rPr>
      <t>1</t>
    </r>
    <r>
      <rPr>
        <vertAlign val="subscript"/>
        <sz val="11"/>
        <color indexed="8"/>
        <rFont val="Calibri"/>
      </rPr>
      <t>2</t>
    </r>
    <r>
      <rPr>
        <sz val="11"/>
        <rFont val="Calibri"/>
      </rPr>
      <t>, 5.5 mi east of Greeley.</t>
    </r>
  </si>
  <si>
    <r>
      <t>Lat 40°24</t>
    </r>
    <r>
      <rPr>
        <sz val="11"/>
        <rFont val="Arial"/>
        <family val="2"/>
      </rPr>
      <t>′</t>
    </r>
    <r>
      <rPr>
        <sz val="11"/>
        <rFont val="Calibri"/>
      </rPr>
      <t>43</t>
    </r>
    <r>
      <rPr>
        <sz val="11"/>
        <rFont val="Arial"/>
        <family val="2"/>
      </rPr>
      <t>″</t>
    </r>
    <r>
      <rPr>
        <sz val="11"/>
        <rFont val="Calibri"/>
      </rPr>
      <t>, long 104°33</t>
    </r>
    <r>
      <rPr>
        <sz val="11"/>
        <rFont val="Arial"/>
        <family val="2"/>
      </rPr>
      <t>′</t>
    </r>
    <r>
      <rPr>
        <sz val="11"/>
        <rFont val="Calibri"/>
      </rPr>
      <t>44</t>
    </r>
    <r>
      <rPr>
        <sz val="11"/>
        <rFont val="Arial"/>
        <family val="2"/>
      </rPr>
      <t>″</t>
    </r>
    <r>
      <rPr>
        <sz val="11"/>
        <rFont val="Calibri"/>
      </rPr>
      <t xml:space="preserve"> referenced to North American Datum of 1927, in NW ¼ SW ¼ sec.9, T.5 N., R.64 W., Weld County, CO, Hydrologic Unit 10190003, on left bank on downstream side of bridge on State Highway 37, 1.9 mi north of railroad in Kersey, and 2.5 mi downstream from Cache la Poudre River.</t>
    </r>
  </si>
  <si>
    <t>Lat 47°4042, long 104°0922 referenced to North American Datum of 1927, in SW ¼ NE ¼ SW ¼ sec.9, T.22 N., R.59 E., Richland County, MT, Hydrologic Unit 10100004, on left bank at Montana-Dakota Utilities Company powerplant, 0.2 mi downstream from bridge on State Highway 23, 2.5 mi south of Sidney, 3.0 mi downstream from Fox Creek, and at river mile 29.2.</t>
    <phoneticPr fontId="0" type="noConversion"/>
  </si>
  <si>
    <r>
      <t>Lat 38°09</t>
    </r>
    <r>
      <rPr>
        <sz val="11"/>
        <color indexed="8"/>
        <rFont val="Verdana"/>
        <family val="2"/>
      </rPr>
      <t>′</t>
    </r>
    <r>
      <rPr>
        <sz val="11"/>
        <color indexed="8"/>
        <rFont val="Calibri"/>
        <family val="2"/>
      </rPr>
      <t>48</t>
    </r>
    <r>
      <rPr>
        <sz val="11"/>
        <color indexed="8"/>
        <rFont val="Verdana"/>
        <family val="2"/>
      </rPr>
      <t>″</t>
    </r>
    <r>
      <rPr>
        <sz val="11"/>
        <color indexed="8"/>
        <rFont val="Calibri"/>
        <family val="2"/>
      </rPr>
      <t>, long 106°17</t>
    </r>
    <r>
      <rPr>
        <sz val="11"/>
        <color indexed="8"/>
        <rFont val="Verdana"/>
        <family val="2"/>
      </rPr>
      <t>′</t>
    </r>
    <r>
      <rPr>
        <sz val="11"/>
        <color indexed="8"/>
        <rFont val="Calibri"/>
        <family val="2"/>
      </rPr>
      <t>24</t>
    </r>
    <r>
      <rPr>
        <sz val="11"/>
        <color indexed="8"/>
        <rFont val="Verdana"/>
        <family val="2"/>
      </rPr>
      <t>″</t>
    </r>
    <r>
      <rPr>
        <sz val="11"/>
        <color indexed="8"/>
        <rFont val="Calibri"/>
        <family val="2"/>
      </rPr>
      <t xml:space="preserve"> referenced to North American Datum of 1927, in SE ¼ SE ¼ sec.10, T.45 N., R.6 E., Saguache County, CO, Hydrologic Unit 13010004, on left bank 0.2 mi downstream from Middle Creek and 10 mi northwest of Saguache.</t>
    </r>
  </si>
  <si>
    <r>
      <t>Appendix 1.</t>
    </r>
    <r>
      <rPr>
        <sz val="14"/>
        <color indexed="8"/>
        <rFont val="Calibri"/>
      </rPr>
      <t xml:space="preserve"> Descriptions of study sites.</t>
    </r>
    <phoneticPr fontId="0" type="noConversion"/>
  </si>
  <si>
    <t>San Pedro River at Charleston, AZ</t>
  </si>
  <si>
    <t>SANT</t>
  </si>
  <si>
    <t>SCTX</t>
  </si>
  <si>
    <t>UMIS</t>
  </si>
  <si>
    <t>USNK</t>
  </si>
  <si>
    <t>CAZB</t>
  </si>
  <si>
    <t>DELR</t>
  </si>
  <si>
    <t>GRSL</t>
  </si>
  <si>
    <t>MOBL</t>
  </si>
  <si>
    <t>NECB</t>
  </si>
  <si>
    <t>SOFL</t>
  </si>
  <si>
    <t>UCOL</t>
  </si>
  <si>
    <t>CONN</t>
  </si>
  <si>
    <t>12056500</t>
  </si>
  <si>
    <t>12464770</t>
  </si>
  <si>
    <t>10168000</t>
  </si>
  <si>
    <t>10172200</t>
  </si>
  <si>
    <t>Location</t>
  </si>
  <si>
    <t>Gage</t>
  </si>
  <si>
    <t>October 1972 to current year.</t>
  </si>
  <si>
    <t>Site name</t>
  </si>
  <si>
    <t>TENN</t>
  </si>
  <si>
    <t>CCYK</t>
  </si>
  <si>
    <t>WHMI</t>
  </si>
  <si>
    <t>SOCA</t>
  </si>
  <si>
    <t>SANJ</t>
  </si>
  <si>
    <t>YELL</t>
  </si>
  <si>
    <t>Yellowstone River near Sidney, MT</t>
  </si>
  <si>
    <t>ACAD</t>
  </si>
  <si>
    <t>ACFB</t>
  </si>
  <si>
    <t>ALBE</t>
  </si>
  <si>
    <t>CNBR</t>
  </si>
  <si>
    <t>GAFL</t>
  </si>
  <si>
    <t>NVBR</t>
  </si>
  <si>
    <t>SPLT</t>
  </si>
  <si>
    <t>TRIN</t>
  </si>
  <si>
    <t>WILL</t>
  </si>
  <si>
    <t>WMIC</t>
  </si>
  <si>
    <t>EIWA</t>
  </si>
  <si>
    <t>HDSN</t>
  </si>
  <si>
    <t>LERI</t>
  </si>
  <si>
    <t>LINJ</t>
  </si>
  <si>
    <t>MISE</t>
  </si>
  <si>
    <t>OZRK</t>
  </si>
  <si>
    <t>PUGT</t>
  </si>
  <si>
    <t>RIOG</t>
  </si>
  <si>
    <t>SACR</t>
  </si>
  <si>
    <t>CACI</t>
  </si>
  <si>
    <t>KANS</t>
  </si>
  <si>
    <t>SU</t>
  </si>
  <si>
    <t>Total
sites</t>
  </si>
  <si>
    <t>Int</t>
  </si>
  <si>
    <t>Ag</t>
  </si>
  <si>
    <t>Urb</t>
  </si>
  <si>
    <t>Ref</t>
  </si>
  <si>
    <t>Remarks</t>
  </si>
  <si>
    <t>Substituted Lime Creek for Aycocks Creek (ag)
Ref site dropped (upstream dam)</t>
  </si>
  <si>
    <t>New ref site added</t>
  </si>
  <si>
    <t>Records fair except those for October 1 to November 16 and those for estimated daily discharges, which are poor. Diversion upstream from station for irrigation of about 80 acres downstream from station. Flow occasionally affected by contributions from mine dewatering.</t>
  </si>
  <si>
    <t>Substituted Contentnea Ck. for Pete Mitchel Swamp (ag)</t>
  </si>
  <si>
    <t>Lat 44°5537, long 105°2110 referenced to North American Datum of 1927, in NW ¼ SW ¼ SW ¼ sec.13, T.57 N., R.71 W., Campbell County, WY, Hydrologic Unit 10090208, on left bank 3.1 mi upstream from Dry Creek, 5.0 mi south of the Wyoming-Montana State line, and 20 mi north of Weston.</t>
    <phoneticPr fontId="0" type="noConversion"/>
  </si>
  <si>
    <t>Little Abiqua Creek near Scotts Mills, OR</t>
  </si>
  <si>
    <t>Fanno Creek at Durham, OR</t>
  </si>
  <si>
    <t>PODL*</t>
  </si>
  <si>
    <t>402114105350101</t>
  </si>
  <si>
    <t>Dropped ref site - S Fork S Branch Potomac
Dropped ag site in Delmarva - Chesterville Branch</t>
  </si>
  <si>
    <t>Added new ref site
Added ag site (Morgan Creek) for ACT study</t>
  </si>
  <si>
    <t>Cosumnes River at Michigan Bar, CA</t>
  </si>
  <si>
    <t>Buffalo River near Boxley, AR</t>
  </si>
  <si>
    <t>Zollner Creek near Mt. Angel, OR</t>
  </si>
  <si>
    <t>Trend Sites 2005 - 2006</t>
  </si>
  <si>
    <t>Total Sites</t>
  </si>
  <si>
    <r>
      <t>2007 total</t>
    </r>
    <r>
      <rPr>
        <b/>
        <sz val="16"/>
        <rFont val="Arial"/>
        <family val="2"/>
      </rPr>
      <t>*</t>
    </r>
  </si>
  <si>
    <r>
      <t>TOTAL</t>
    </r>
    <r>
      <rPr>
        <b/>
        <sz val="16"/>
        <rFont val="Arial"/>
        <family val="2"/>
      </rPr>
      <t>*</t>
    </r>
  </si>
  <si>
    <t>Dropped new ref site</t>
  </si>
  <si>
    <t>October 1910 to September 1931 (published as "at Intake"), October 1933 to current year. If monthly figures of diversions to Lower Yellowstone Canal at Intake are added to records at this site, records equivalent to those published as Yellowstone River at Glendive (1898-1910, 1931-34) can be obtained. Monthly discharge only for some periods, published in Water Supply Paper (WSP) 1309. Monthly figures of diversions into Lower Yellowstone Canal prior to 1951 published in WSP 1309, 1951-60 published in WSP 1729, 1961-65 published in WSP 1916, 1966-70 published in WSP 2116, and 1971 to current year are published in annual reports.</t>
  </si>
  <si>
    <t>Ref site moved to French Creek in DELR</t>
  </si>
  <si>
    <t>Added French Creek (ref)</t>
  </si>
  <si>
    <t>Add urban site?</t>
  </si>
  <si>
    <t>Add int site on San Gabriel R (expanded SU area)?
Add site upstream from GW recharge facilities?</t>
  </si>
  <si>
    <t>2001 total</t>
  </si>
  <si>
    <r>
      <t>2004 total</t>
    </r>
    <r>
      <rPr>
        <b/>
        <sz val="16"/>
        <rFont val="Arial"/>
        <family val="2"/>
      </rPr>
      <t>*</t>
    </r>
  </si>
  <si>
    <t>E Fork Dairy Creek near Meachan Corner, OR</t>
  </si>
  <si>
    <r>
      <t xml:space="preserve">Summary of Trend, New-Status, and Source-Water Assesment Networks for Streams -- </t>
    </r>
    <r>
      <rPr>
        <b/>
        <sz val="12"/>
        <color indexed="10"/>
        <rFont val="Arial"/>
        <family val="2"/>
      </rPr>
      <t>Date: March 17, 2008</t>
    </r>
  </si>
  <si>
    <t>1 Int. site is located in both LIRB and UIRB for FY 2002-2006
   It is included in HIP totals, but only once in the grand TOTAL</t>
  </si>
  <si>
    <t>14205400</t>
  </si>
  <si>
    <t>**</t>
  </si>
  <si>
    <t>1 Int. site is a Cycle I LSUS site, sampled by PODL in 2002 - 2004.</t>
  </si>
  <si>
    <t>Trend Sites 2002 - 2004</t>
  </si>
  <si>
    <t>New Sites 2002 - 2004</t>
  </si>
  <si>
    <t>eco_only</t>
  </si>
  <si>
    <t>Yocum Creek near Oak Grove, AR</t>
  </si>
  <si>
    <t>Arcade Creek near Del Paso Heights, CA</t>
  </si>
  <si>
    <t>Snake River at King Hill, ID</t>
  </si>
  <si>
    <t>West Clear Creek near Camp Verde, AZ</t>
  </si>
  <si>
    <t>Water-stage recorder. Elevation of gage is 1,881.3 ft, referenced to National Geodetic Vertical Datum of 1929 (levels by U.S. Army Corps of Engineers). Jan. 1, 1911, to Sept. 30, 1931, nonrecording gage at site 32 miles upstream at different elevation. Apr. 9, 1934, water-stage recorder at two sites within 500 ft of highway bridge 0.2 mi upstream and May 17, 1945, to Apr. 3, 1952, nonrecording gage on same bridge at elevation 1.36 ft higher. Apr. 4, 1952, to Nov. 19, 1967, water-stage recorder at site 4.5 mi upstream at different elevation.</t>
  </si>
  <si>
    <t>New ag site exchanged for trend int site</t>
  </si>
  <si>
    <t>Added Elkhorn River (int/ag site)</t>
  </si>
  <si>
    <t>Add "urban" (ski area) site?</t>
  </si>
  <si>
    <t>Trend Sites 2008 Chem sampling</t>
  </si>
  <si>
    <t>Trend Sites 2008 Eco sampling</t>
  </si>
  <si>
    <t>Santa Ana River below Prado Dam, CA</t>
  </si>
  <si>
    <t>Colorado River near Colorado-Utah state line</t>
  </si>
  <si>
    <t>New ref site possible?</t>
  </si>
  <si>
    <t>Total QW Sites</t>
  </si>
  <si>
    <t>Total Eco Sites</t>
  </si>
  <si>
    <t>Trend Sites 2007 Eco sampling</t>
  </si>
  <si>
    <t>Trend Sites 2007 Chem sampling</t>
  </si>
  <si>
    <t>urbcore</t>
  </si>
  <si>
    <t>agcore</t>
  </si>
  <si>
    <t>R4</t>
  </si>
  <si>
    <t xml:space="preserve">R2 </t>
  </si>
  <si>
    <t>other</t>
  </si>
  <si>
    <t>to be dropped in FY2008</t>
  </si>
  <si>
    <t>Platte River at Louisville, NE</t>
  </si>
  <si>
    <t>North Sylamore Creek near Fifty Six, AR</t>
  </si>
  <si>
    <t>13010065</t>
  </si>
  <si>
    <t>13092747</t>
  </si>
  <si>
    <t>14206950</t>
  </si>
  <si>
    <t>Dismal River near Thedford, NE</t>
  </si>
  <si>
    <t>Maple Creek near Nickerson, NE</t>
  </si>
  <si>
    <t>Thornton Creek near Seattle, WA</t>
  </si>
  <si>
    <t>Saguache Creek near Saguache, CO</t>
  </si>
  <si>
    <t>Rio Grande at El Paso, TX</t>
  </si>
  <si>
    <t>Changed Crab Creek from ag to ref.
Granger Drain (Yakima basin) added as ag site</t>
  </si>
  <si>
    <t>New ref site not needed, Crab Creek used</t>
  </si>
  <si>
    <t>Added River Raisin (ref)</t>
  </si>
  <si>
    <t>Added Peace R (int)</t>
  </si>
  <si>
    <t>Added Yellowstone R. at Sydney (int)
Changed ref site to Little Powder</t>
  </si>
  <si>
    <t>*</t>
  </si>
  <si>
    <t>Added Tombigbee R (int)
Added Bogue Chitto (ag)</t>
  </si>
  <si>
    <t>Trend Sites 2009 Chem sampling</t>
  </si>
  <si>
    <t>Trend Sites 2009 Eco sampling</t>
  </si>
  <si>
    <r>
      <t>LIRB</t>
    </r>
    <r>
      <rPr>
        <b/>
        <sz val="16"/>
        <rFont val="Arial"/>
        <family val="2"/>
      </rPr>
      <t>**</t>
    </r>
  </si>
  <si>
    <r>
      <t>UIRB</t>
    </r>
    <r>
      <rPr>
        <b/>
        <sz val="16"/>
        <rFont val="Arial"/>
        <family val="2"/>
      </rPr>
      <t>**</t>
    </r>
  </si>
  <si>
    <t>San Joaquin River near Vernalis, CA</t>
  </si>
  <si>
    <t>Cherry Creek at Denver, CO</t>
  </si>
  <si>
    <t>Lonetree Creek near Greeley, CO</t>
  </si>
  <si>
    <t>South Platte River near Kersey, CO</t>
  </si>
  <si>
    <t>Big Thompson near Estes Park, CO</t>
  </si>
  <si>
    <t>Records are good except those for estimated daily discharges, which are poor. Flow is regulated to some extent by Bighorn Lake, usable capacity, 1,312,000 acre-ft, on the Bighorn River and on other tributary streams in Wyoming and Montana. Diversion for irrigation of about 1,250,000 acres occurs upstream from station. Lower Yellowstone Project Main Canal diverts from left bank in NW¼ sec.36, T.18 N., R.56 E., at Lower Yellowstone diversion dam at Intake about 36.6 mi upstream for irrigation of about 52,000 acres of which about one-third lies upstream from station. U.S. Army Corps of Engineers satellite telemeter is located at the station.</t>
  </si>
  <si>
    <t>Total Drainage Area (mi^2)</t>
  </si>
  <si>
    <t>Contributing Drainage Area (mi^2)</t>
  </si>
  <si>
    <t>Lat 39°4433, long 104°5958 referenced to North American Datum of 1927, in SE ¼ sec.33, T.3 S., R.68 W., Denver County, CO, Hydrologic Unit 10190003, on left bank 100 ft downstream from Champa Street Bridge in Denver, and 1.1 mi upstream from mouth.</t>
  </si>
  <si>
    <t>Water-stage recorder with satellite telemetry and crest-stage gage. Elevation of gage is 5,180 ft above NGVD of 1929, from topographic map. See WSP 1730 for history of changes prior to July 16, 1951. Prior to Mar. 1, 1995, at site 0.6 mi downstream, on downstream side of Wazee Street Bridge, at different datum. Mar. 1, 1995 to May 11, 1998, at site 0.4 mi downstream, 300 ft upstream from Market Street Bridge, at different datum.</t>
  </si>
  <si>
    <t>Records good except flows above 200 ft³/s, and estimated daily discharges, which are poor. Several diversions upstream from station for irrigation of about 1,900 acres. Floodflow regulated by Cherry Creek Reservoir 11 mi upstream, capacity, 95,960 acre-ft. Water-quality data has been collected at this site as part of the South Platte River Basin National Water-Quality Assessment Program.</t>
  </si>
  <si>
    <t>Water-stage recorder. Elevation of gage is 3,410 ft above NGVD of 1929, from topographic map. U.S. Geological Survey data collection platform with satellite telemetry at station.</t>
  </si>
  <si>
    <t>Lat 41°4643, long 100°3131 referenced to North American Datum of 1983, in SE ¼ NW ¼ sec.23, T.21 N., R.28 W., Thomas County, NE, Hydrologic Unit 10210002, on right bank 1,400 ft downstream from bridge on U.S. Highway 83, 2 mi upstream from boundary of Nebraska National Forest (Bessey Division), 14 mi south of Thedford, and at mile 32.9.</t>
  </si>
  <si>
    <t>Water-stage recorder with satellite telemetry. Datum of gage is 2,799.13 ft above National Geodetic Vertical Datum of 1929. Prior to Jan.13, 2004 at datum 1.00 ft higher.</t>
  </si>
  <si>
    <t>Records good.</t>
  </si>
  <si>
    <t>October 1966 to current year.</t>
  </si>
  <si>
    <t>Lat 41°3337, long 96°3227 referenced to North American Datum of 1983, in SW ¼ NW ¼ sec.4, T.18 N., R.8 E., Dodge County, NE, Hydrologic Unit 10220003, on right bank 8 ft downstream from county road bridge 2 mi upstream from U.S. Highways 77 and 275, 5 mi northwest of Nickerson, and 4 mi upstream from mouth.</t>
  </si>
  <si>
    <t>October 1951 to current year.</t>
  </si>
  <si>
    <t>Water-stage recorder with satellite telemetry. Datum of gage is 1,211.62 ft above sea level. Prior to July 28, 1960, non-recording gage at highway bridge; July 28, 1960 to July 28, 1987, water-stage recorder 180 ft upstream from highway bridge; and July 29, 1987 to July 23, 1991, water-stage recorder 30 ft downstream from highway bridge. Prior to July 23, 1991, all locations were at/near U.S. Highway 77 bridge, 2 mi downstream from present location, at datum 17.06 ft lower.</t>
  </si>
  <si>
    <t>Water-stage recorder with satellite telemetry. Datum of gage is 1,007.10 ft above sea level. Dec. 5, 1961 to Sept. 30, 1973, at site 7 mi upstream at datum 31.43 ft higher.</t>
  </si>
  <si>
    <t>Records good except for the estimated daily discharges, which are poor. Natural flow of stream affected by storage reservoirs, power developments, groundwater withdrawals, diversions for irrigation, and return flow from irrigated areas.</t>
  </si>
  <si>
    <t>Lat 36°2716, long 93°2122 referenced to North American Datum of 1983, in SW ¼ SE ¼ sec.30, T.21 N., R.22 W., Carroll County, AR, Hydrologic Unit 11010001, on right bank 50 ft upstream from County Road 86, 0.4 mi upstream from Spring Creek, 1.2 mi downstream from Stillhouse Creek, and 4.7 mi east of Oak Grove.</t>
  </si>
  <si>
    <t>May 1993 to current year. Occasional low-flow measurements 1964 to 1967, 1987 to 1988.</t>
  </si>
  <si>
    <t>Water-stage recorder.</t>
  </si>
  <si>
    <t>Water-discharge records fair except estimated daily discharges, which are poor. Satellite telemeter at station.</t>
  </si>
  <si>
    <t>Lat 35°5620, long 93°2418 referenced to North American Datum of 1983, in SW ¼ SE ¼ sec.22, T.15 N., R.23 W., Newton County, AR, Hydrologic Unit 11010005, on right bank 1.8 mi upstream from Hwy 43 bridge, 0.8 mi upstream from Smith Creek, 2.6 mi south of Boxley, and at river mile 108.</t>
  </si>
  <si>
    <t>Water-discharge records fair except estimated daily discharges which are poor. Satellite telemeter at station.</t>
  </si>
  <si>
    <t>No estimated daily discharges. Records fair. Natural flow of stream affected by transmountain and transbasin diversions, storage reservoirs, power developments, ground-water withdrawals and diversions for irrigation of about 888,000 acres, and return flow from irrigated areas.</t>
  </si>
  <si>
    <t>Water-stage recorder and crest-stage gage. Datum of gage is 434.99 ft above NGVD of 1929.</t>
  </si>
  <si>
    <t>Lat 39°0758, long 109°0135 referenced to North American Datum of 1927, in SE ¼ NW ¼ sec.5, T.11 S., R.104 W., Mesa County, CO, Hydrologic Unit 14010005, on right bank 0.5 mi downstream from McDonald Creek, 1.7 mi upstream from Colorado-Utah State line, and 12 mi southwest of Mack.</t>
  </si>
  <si>
    <t>May 1951 to current year.</t>
  </si>
  <si>
    <t>Water-stage recorder with satellite telemetry and crest-stage gage. Elevation of gage is 4,325 ft above NGVD of 1929, from topographic map. May 9, 1951 to Oct. 11, 1979, water-stage recorder at site 5.7 mi upstream at different datum. Oct. 12, 1979 to Mar. 27, 1995, water stage recorder at site 0.2 mi downstream at same datum.</t>
  </si>
  <si>
    <t>Records good except for estimated daily discharges, which are poor. Natural flow of stream affected by transmountain diversions, storage reservoirs, power development, and diversions for irrigation. (Records include all return flow from irrigated areas).</t>
  </si>
  <si>
    <t>Lat 40°2114, long 105°3501 referenced to North American Datum of 1927, in SE ¼ SW ¼ sec.33, T.5 N., R.73 W., Larimer County, CO, Hydrologic Unit 10190006, on left upstream wingwall of bridge at lower Moraine Park parking lot, in Rocky Mountain National Park, and 4.0 mi southwest of Estes Park.</t>
  </si>
  <si>
    <t>October 1995 to September 1997, April 2001 to current year.</t>
  </si>
  <si>
    <t>Water-stage recorder with satellite telemetry. Elevation of gage is 8,005 ft above NGVD of 1929, from topographic map.</t>
  </si>
  <si>
    <t>Records good except for estimated daily discharges, which are poor.</t>
  </si>
  <si>
    <t>Lat 41°0055, long 96°0928 referenced to North American Datum of 1983, in NW ¼ NW ¼ sec.14, T.12 N., R.11 E., Sarpy County, NE, Hydrologic Unit 10200202, on left bank at upstream side of bridge on Nebraska Highway 50, 1 mi north of Louisville, and at mile 16.5.</t>
  </si>
  <si>
    <t>May 1953 to current year. October 1961 to September 1973 published as Platte River at South Bend.</t>
  </si>
  <si>
    <t>Lat 31°3733, long 110°1026 referenced to North American Datum of 1927, in NE ¼ NE ¼ sec.11, T.21 S., R.21 E., Cochise County, AZ, Hydrologic Unit 15050202, in Spanish land grant of San Juan de las Boquillas y Nogales, at downstream side of pier near center of highway bridge, 0.3 mi south of Charleston, 1.5 mi upstream from Charleston dam-site, and 9 mi upstream from Babocomari River.</t>
  </si>
  <si>
    <t>Jan. and Feb. 1904 (gage heights only); Mar. 1904 to Aug. 1906; Nov. 1910 to Dec. 1911 (gage heights only); Sept. 1912 to current year. Monthly discharge only Oct. 1926 to May 1928 and Dec. 1933 to Apr. 1935, published in WSP 1313. Published as "near Lewis Springs" 1910-11, and as "near Fairbank" 1911-26.</t>
  </si>
  <si>
    <t>Water-stage recorder. Datum of gage is 3,954.01 ft above sea level. Prior to Dec. 1, 1942, nonrecording gage or water-stage recorder at various sites within 6.5 mi downstream at different datums.</t>
  </si>
  <si>
    <t>Records good except for discharges higher than 350 ft³/s, which are fair and estimated daily discharges, which are poor. Diversions above station, mostly by pumping from ground water, for irrigation of 3,200 acres in 1978, excluding an unknown amount in Mexico. Record shows flow available at Charleston damsite.</t>
  </si>
  <si>
    <t>Lat 34°3219, long 111°4136 referenced to North American Datum of 1927, in NW ¼ NW ¼ sec.11, T.13 N., R.6 E., Yavapai County, AZ, Hydrologic Unit 15060203, in Coconino National Forest, on left bank at Bull Pen Ranch, 9 mi east of Camp Verde, and 11 mi upstream from mouth.</t>
  </si>
  <si>
    <t>Dec. 1964 to current year.</t>
  </si>
  <si>
    <t>Records fair, except for estimated daily discharge which is poor.</t>
  </si>
  <si>
    <t>Lat 35°5930, long 92°1250 referenced to North American Datum of 1927, in SW ¼ NW ¼ sec.25, T.16 N., R.12 W., Stone County, AR, Hydrologic Unit 11010004, on right bank 30 ft upstream from bridge on Ozark National Forest road, 200 ft downstream from Gunner Creek, 2.7 mi north of Fifty-Six, and 7.0 mi upstream from South Sylamore Creek.</t>
  </si>
  <si>
    <t>Jan 1966 to current year.</t>
  </si>
  <si>
    <t>Water-stage recorder and crest-stage gage. Elevation of gage is 4,255 ft above NGVD of 1929, from topographic map. Prior to October 1998 at site 1000 feet downstream at different datum. Additional discharge records available from Salt Lake County Engineering.</t>
  </si>
  <si>
    <t>Record good. Diversions for irrigation and inflow from canals and storm drains upstream of station.</t>
  </si>
  <si>
    <t>Lat 40°4648, long 111°4819 referenced to North American Datum of 1927, in NE ¼ SE ¼ NW ¼ sec.35, T.1 N., R.1 E., Salt Lake County, UT, Hydrologic Unit 16020204, on right bank 0.4 mi upstream from dam forming Red Butte Reservoir, and 1.7 mi northeast of Fort Douglas.</t>
  </si>
  <si>
    <t>October 1963 to current year. Figures of monthly discharge for January 1942 to September 1963, collected by Corps of Engineers, U.S. Army, available in files of Salt Lake City District Office, Geological Survey.</t>
  </si>
  <si>
    <t>Water-stage recorder. Elevation of gage is 5,400 ft above NGVD of 1929, from topographic map.</t>
  </si>
  <si>
    <t>Records good except for estimated daily discharges, which are fair. No regulation or diversion above station.</t>
  </si>
  <si>
    <t>Lat 33°5300, long 117°3840 referenced to North American Datum of 1927, Riverside County, CA, Hydrologic Unit 18070203, in La Sierra Grant, on left bank of outlet channel, 2,500 ft downstream from axis of Prado Dam, and 4.5 mi west of Corona.</t>
  </si>
  <si>
    <t>Records good except for estimated daily discharges, which are poor. No diversion or regulation upstream from gage. Water-quality data has been collected at this site as part of the Hydrologic Benchmark Network and is available at http://waterdata.usgs.gov/co/nwis/inventory/?site_no=402114105350101</t>
  </si>
  <si>
    <t>Water-stage recorder and concrete control August 1944 through Apr. 25, 2005, and since Nov. 14, 2005. Datum of gage is approximately 449 ft above NGVD of 1929 (levels by U.S. Army Corps of Engineers). Prior to Mar. 18, 1940, at about same site at various datums. From Apr. 26, 2005, to Nov. 13, 2005, gage was located on right bank of a temporary bypass (diversion) channel, in use during the construction of an improved outlet channel from Prado Dam. Temporary gage was at a different datum. From Nov. 14, 2005 to Oct. 7, 2008, gage was located on right bank of reconstructed outlet channel. Since Oct. 7, 2008, gage is located on left bank of channel.</t>
  </si>
  <si>
    <t>Records good except for estimated daily discharges, which are poor. Flow regulated since 1940 by Prado Flood-Control Reservoir, capacity, 196,200 acre-ft. Natural streamflow affected by extensive ground-water withdrawals, diversion for irrigation, discharges of treated effluent, and return flow from irrigated areas. Releases of imported water are made to the basin by the California Water Project at times in some years, via San Antonio Creek from Rialto Pipeline below San Antonio Dam. During the current year, no California Water Project releases were made. See schematic diagram of Santa Ana River Basin available from the California Water Science Center. DRAINAGE AREA.--2,258 mi² of which 768 mi² probably is noncontributing, above Lake Elsinore</t>
  </si>
  <si>
    <t>Lat 40°3950, long 111°5404 referenced to North American Datum of 1927, in SW ¼ NW ¼ NE ¼ sec.12, T.2 S., R.1 W., Salt Lake County, UT, Hydrologic Unit 16020204, on right bank 10 ft upstream from 300 W. bridge, and 3000 ft upstream from mouth.</t>
  </si>
  <si>
    <t>LITTLE COTTONWOOD CREEK AT JORDAN RIVER NEAR SALT LAKE CITY, UT</t>
  </si>
  <si>
    <t>October 1980 to September 1981, October 1, 1998 to current year.</t>
  </si>
  <si>
    <t>Estimated discharges based on upstream California Department of Water Resources gage 11272500 with appropriate travel times taken into account. Water-quality data collected by the National Water-Quality Assessment (NAWQA) Program.</t>
  </si>
  <si>
    <t>Merced River at River Road Bridge, near Newman, CA</t>
  </si>
  <si>
    <t>Lat 37°2449, long 121°0054 referenced to North American Datum of 1927, Stanislaus County, CA, Hydrologic Unit 18040002, in Orestimba Grant, on right bank, 0.8 mi upstream from San Joaquin River, 1.7 mi northeast of Crows Landing, and 3.4 mi southeast of Patterson.</t>
  </si>
  <si>
    <t>Not determined.</t>
  </si>
  <si>
    <t>Water-stage recorder. Elevation of gage is 3,630 ft above sea level, from topographic map.</t>
  </si>
  <si>
    <t>Records poor. Flows during summer and fall consist mainly of return water from irrigated areas. During major storm events record can be affected by backwater from the San Joaquin River.</t>
  </si>
  <si>
    <t>May 1930 to November 1939 (irrigation seasons only), March 1940 to current year. Published as "at Santa Fe Railroad Bridge, near Prado" May 1930 to November 1931, as "at Atchison, Topeka, and Santa Fe Railroad Bridge, near Prado" May 1932 to November 1939, and as "below Prado Dam, near Prado" March 1940 to September 1950.</t>
  </si>
  <si>
    <t>Lat 38°3001, long 121°0239 referenced to North American Datum of 1927, in NW ¼ SE ¼ sec.36, T.8 N., R.8 E., Sacramento County, CA, Hydrologic Unit 18040013, on downstream side of midstream pier of county bridge at Michigan Bar, 5.5 mi southwest of Latrobe, and 16.3 river mi downstream from confluence of North and Middle Forks of Cosumnes River.</t>
  </si>
  <si>
    <t>Records good. Flow partly regulated since January 1955 by Jenkinson Lake, usable capacity, 40,570 acre-ft. Water is released from Jenkinson Lake through Camino Conduit for irrigation and domestic supply in North Fork Cosumnes and South Fork American River Basins. Numerous small diversions upstream from station for irrigation and domestic use. See schematic diagram of Sacramento-San Joaquin Delta available from the California Water Science Center.</t>
  </si>
  <si>
    <t>Lat 47°1810, long 118°2205 referenced to North American Datum of 1927, in NW ¼ NE ¼ sec.23, T.21 N., R.35 E., Lincoln County, WA, Hydrologic Unit 17020013, on left bank 100 ft downstream from Rocky Ford Road bridge crossing, 13 mi north of Ritzville, WA.</t>
  </si>
  <si>
    <t>Water year 1992 to current year. Published as "Merced River near Stevinson" (11272500) water years 1985-94.CHEMICAL DATA: Water years 1994-95,  1997-2006, October 2008 to September 2009. SPECIFIC CONDUCTANCE: Water years 1992-2004. WATER TEMPERATURE: Water years 1992-2004. SEDIMENT DATA: Water years 1994-95, 1997-2006, October 2008 to September 2009</t>
  </si>
  <si>
    <t>April 1992 to current year.</t>
  </si>
  <si>
    <t>Water-stage recorder. Elevation of gage is 65 ft above NGVD of 1929, from topographic map.</t>
  </si>
  <si>
    <t>July 1963 to June 1978, December 1995 to current year. CHEMICAL DATA: Water years 1996-99, 2001-06, 2008.SEDIMENT DATA: Water years 1996-99, 2001-06, 2008. SPECIFIC CONDUCTANCE: Water years 1997-1999.WATER TEMPERATURE: Water years 1997-1999.</t>
  </si>
  <si>
    <t>Water-stage recorder. Elevation of gage is 50 ft above NGVD of 1929, from topographic map. Prior to December 1995, at site 0.3 mi upstream at different datum.</t>
  </si>
  <si>
    <t>Records fair except for discharges below 1 ft³/s, which are poor. Low summer flow sustained by residential and industrial wastewater. See schematic diagram of lower Sacramento River Basin available from the California Water Science Center.</t>
  </si>
  <si>
    <t>Water-stage recorder and crest-stage gage. Datum of gage is NGVD of 1929. See WSP 2130 for history of changes prior to Nov. 30, 1967.</t>
  </si>
  <si>
    <t>Lat 37°4034, long 121°1555 referenced to North American Datum of 1927, San Joaquin County, CA, Hydrologic Unit 18040002, in El Pescadero Grant, on left bank, 12 ft downstream from Airport Way bridge, 2.6 mi downstream from Stanislaus River, and 3.2 mi northeast of Vernalis.</t>
  </si>
  <si>
    <t>13,536 mi², includes about 2,100 mi² in James Bypass.</t>
  </si>
  <si>
    <t>July 1922 to current year (1922-23 and 1925-29, low-flow records only).</t>
  </si>
  <si>
    <t>No estimated daily discharges. Records good. No regulation or diversion upstream from station. U.S. Geological Survey satellite telemeter at station.</t>
  </si>
  <si>
    <t>SNAKE RIVER ABOVE JACKSON LAKE AT FLAGG RANCH, WY</t>
  </si>
  <si>
    <t xml:space="preserve">October 1907 to current year. Monthly discharge only for some periods, published in WSP 1315-A. 
CHEMICAL DATA: Water years 1953-80, 2002-06. 
pH: Water years 2002-03. 
SPECIFIC CONDUCTANCE: Water years 2002-04. 
WATER TEMPERATURE: Water years 1963-79, 2002-04. 
SEDIMENT DATA: Water years 1958-74, 2002-06
</t>
  </si>
  <si>
    <t>Water-stage recorder. Datum of gage is 168.09 ft above NGVD of 1929. Prior to July 10, 1930, nonrecording gage at same site and datum.</t>
  </si>
  <si>
    <t>Lat 44°0556, long 110°4003 referenced to North American Datum of 1983, Teton County, WY, Hydrologic Unit 17040101, Flagg Ranch quad., Grand Teton National Park, on left bank 50 ft upstream from State Highway 89 bridge, 2 mi downstream from the south boundary of Yellowstone National Park, 600 ft downstream from the confluence with Sheffield Creek.</t>
  </si>
  <si>
    <t>October 1983 to current year. Prior to 1988 water year, published as station 13010200.</t>
  </si>
  <si>
    <t>Records fair. Station equipment includes satellite telemetry.</t>
  </si>
  <si>
    <t>Lat 37°2104, long 120°5739 referenced to North American Datum of 1927, in NE ¼ SE ¼ sec.4, T.7 S., R.9 E., Merced County, CA, Hydrologic Unit 18040002, on upstream side of River Road Bridge, near right bank, just downstream from Hatfield State Park, and 1.1 river miles upstream from confluence with the San Joaquin River.</t>
  </si>
  <si>
    <t>Water-stage recorder, crest-stage gage, and concrete control. Elevation of gage is 40 ft above NGVD of 1929, from topographic map. June 1945 to September 1946 at datum 0.09 ft higher.</t>
  </si>
  <si>
    <t>Records fair except estimated daily discharges and discharges above 100 cfs, which are poor. Intermittent regulation and diversions. Natural flow affected by urbanization and flood-control catchments.</t>
  </si>
  <si>
    <t>Water stage recorder. Elevation of gage is 1,660 ft above NGVD of 1929 from topographic map.</t>
  </si>
  <si>
    <t>Records poor. No regulation.</t>
  </si>
  <si>
    <t>Lat 47°4145, long 122°1630 referenced to North American Datum of 1927, in NW ¼ SE ¼ sec.34, T.26 N., R.4 E., King County, WA, Hydrologic Unit 17110012, on left bank, at highway crossing, 1.5 mi north of Seattle city limits, and at mile 0.25.</t>
  </si>
  <si>
    <t>June 1945 to September 1946, May 1961 to September 1968, March 1996 to current year.</t>
  </si>
  <si>
    <t>Lat 38°3831, long 121°2254 referenced to North American Datum of 1927, Sacramento County, CA, Hydrologic Unit 18020111, unsurveyed, in Del Paso Grant, on right bank, 50 ft upstream from bridge on Watt Avenue, at intersection with Longview Drive, and 1.3 mi east of Del Paso Heights.</t>
  </si>
  <si>
    <t>No estimated daily discharges. Records fair. Flow regulated by American Falls Reservoir, 168.4 mi upstream. Diurnal fluctuation caused by hydroelectric plants upstream. At times, practically entire flow is diverted at Milner during irrigation seasons; only minor diversions below Milner; flow at King Hill is then derived largely from springs and seepage entering below Milner. Diversions above station for irrigation of about 2,450,000 acres, of which about 675,000 acres are irrigated by withdrawals from ground water (1966 determination). Inflow from Clover Creek (station 13154400) may be significant during snowmelt runoff periods some years.</t>
  </si>
  <si>
    <t>Records good. Natural flow of stream affected by storage reservoirs, power developments, ground-water withdrawals, and diversions for irrigation; low flows consist mainly of return flow from irrigated areas. See schematic diagram of Sacramento-San Joaquin Delta available from the California Water Science Center.</t>
  </si>
  <si>
    <t>Water-stage recorder and crest-stage gage. Datum of gage is 762.26 ft above NGVD of 1929. Prior to Nov. 1, 1934, water-stage recorder, and Nov. 1, 1934, to Nov. 10, 1941, nonrecording gages, on right bank at same datum.</t>
  </si>
  <si>
    <t>October 1992 to current year.</t>
  </si>
  <si>
    <t>Water-stage recorder and crest-stage gage. Elevation of gage is 3,630 ft above NGVD of 1929, from topographic map.</t>
  </si>
  <si>
    <t>No estimated daily discharges. Records good. Flow partially regulated by many diversions upstream for irrigation and irrigation-return flows.</t>
  </si>
  <si>
    <t>Lat 47°3052, long 123°1943 referenced to North American Datum of 1927, in NW ¼ sec.4, T.23 N., R.5 W., Mason County, WA, Hydrologic Unit 17110017, Olympic National Park, on left bank 1.2 mi upstream from Lake Cushman, 2.8 mi upstream from Dry Creek, 11.3 mi northwest of Hoodsport, and at mile 29.2.</t>
  </si>
  <si>
    <t>July 1924 to current year.</t>
  </si>
  <si>
    <t>September to November 1966, September 1972 to September 1977 (discharge measurements only), October 1993 to February 1996, October 2000 to current year.</t>
  </si>
  <si>
    <t>Water-stage recorder. Datum of the gage is 6,801.61 ft above NGVD of 1929, (levels by U.S. Coast and Geodetic Survey). A nonrecording cantilever chain gage was used from 1913-18 at a site 2.5 mi upstream at a different datum. In 1918, an auxiliary chain gage was installed at the current site and read periodically. Water-stage recorder installed July 1921 at the current site at a different datum and operated until July 1925. Records probably not comparable.</t>
  </si>
  <si>
    <t>May 1909 to current year.</t>
  </si>
  <si>
    <t>April 1993 to September 1995, August 1997 to September 2004, October 2006 to current year.</t>
  </si>
  <si>
    <t>Records good except for estimated daily discharges, which are poor. Natural flow of stream affected by transmountain diversions from Colorado River Basin through Tarbell Ditch, diversions for irrigation, and return flows from irrigated areas.</t>
  </si>
  <si>
    <t>Lat 31°4810, long 106°3225 referenced to North American Datum of 1927, El Paso County, TX, Hydrologic Unit 13030102, on downstream side of first pier from left abutment of Courchesne Bridge at El Paso, 1.7 mi upstream from American Dam, 5.6 mi upstream from Santa Fe Street-Juarez Avenue Bridge between El Paso and Cd. Juarez, Chihuahua, and at mile 1,249.</t>
  </si>
  <si>
    <t>Water years 1930 to current year.</t>
  </si>
  <si>
    <t>Records of discharge are given in International Boundary and Water Commission Water Bulletins.</t>
  </si>
  <si>
    <t>July 1993 to September 2004 (discontinued).</t>
  </si>
  <si>
    <t>Lat 43°0008, long 115°1209 referenced to North American Datum of 1983, in NW ¼ NW ¼ SW ¼ sec.7, T.5 S., R.11 E., Elmore County, ID, Hydrologic Unit 17040212, King Hill quad., on right bank, 300 ft east of railroad tracks at King Hill, 20 mi downstrea</t>
  </si>
  <si>
    <t>ROCK CREEK ABOVE HIGHWAY 30/93 CROSSING AT TWIN FALLS, ID</t>
  </si>
  <si>
    <t>Lat 42°3345, long 114°2941 referenced to North American Datum of 1983, in SE ¼ NW ¼ NW ¼ sec.17, T.10 S., R.17 E., Twin Falls County, ID, Hydrologic Unit 17040212, Twin Falls quad., on right bank 40 ft above private road bridge, 0.2 mi south of Highway 30/93 in Twin Falls.</t>
  </si>
  <si>
    <t>Lat 45°2413, long 122°4513 referenced to North American Datum of 1927, in NE ¼ NW ¼ sec.13, T.2 S., R.1 W., Washington County, OR, Hydrologic Unit 17090010, on right bank, under Durham Road bridge, at Durham and at mile 1.13.</t>
  </si>
  <si>
    <t>May 1901 to December 1903, March 1905 to 2007. Monthly discharge only for some periods, published in WSP 1310. Published as "at Kersey" 1901-03. Statistical summary computed for 1976 to current year, subsequent to completion of Chatfield Dam.</t>
  </si>
  <si>
    <t>Water-stage recorder. Datum of gage is 115.78 ft above NAVD of 1988 (levels by State of Oregon Water Resources Department).</t>
  </si>
  <si>
    <t>Records fair. No regulation or diversion upstream from station. Continuous water-quality records for periods October 1993 to February 1996 and September 2002 to September 2004 have been collected at this location.</t>
  </si>
  <si>
    <t>NORTH FORK SKOKOMISH RIVER BELOW STAIRCASE RAPIDS, NEAR HOODSPORT, WA</t>
  </si>
  <si>
    <t>Orestimba Creek at River Road, near Crows Landing, CA</t>
  </si>
  <si>
    <t>CRAB CREEK AT ROCKY FORD ROAD NEAR RITZVILLE, WA</t>
  </si>
  <si>
    <t>RED BUTTE CREEK AT FORT DOUGLAS, NEAR SALT LAKE CITY, UT</t>
  </si>
  <si>
    <t>06324970</t>
  </si>
  <si>
    <t>06329500</t>
  </si>
  <si>
    <t>06713500</t>
  </si>
  <si>
    <t>LITTLE POWDER RIVER ABOVE DRY CREEK, NEAR WESTON, WY</t>
  </si>
  <si>
    <t>May 1993 to Jul 1996, Oct 1998 to current year. Annual maximum water years 1996 to 1998. Datum estimated from Google Earth with WGS84 EGM96 Geoid datum.</t>
  </si>
  <si>
    <t>Water-stage recorder. Datum of gage is 2,492.3 ft above NGVD of 1929 (stadia levels). Nonrecording gage May 13, 1909 to Mar. 1, 1910, on left bank at present site at datum 2.20 ft higher. Nonrecording gage Mar. 7 to Aug. 16, 1910, 0.8 mi upstream at different datum. Nonrecording gage Aug. 17, 1910 to Oct. 7, 1928, at present site and datum.</t>
  </si>
  <si>
    <t>August 1910 to September 1912, June 1914 to September 1982, October 1990 to September 2007. Monthly discharge only for some periods, published in WSP 1312. October 1982 to September 1990, in reports of the State Engineer.</t>
  </si>
  <si>
    <t>Lat 38°5042, long 119°4213 referenced to North American Datum of 1927, in NW ¼ SE ¼ sec.2, T.11 N., R.20 E., Douglas County, NV, Hydrologic Unit 16050201, on left bank, at lower end of Horseshoe Bend, 2 mi east of Mud Lake Reservoir, 4.5 mi downstream from Bryant Creek, 7 mi southeast of Gardnerville, and at mi 99.9 upstream from Lahontan Dam.</t>
  </si>
  <si>
    <t>Lat 44°57'21", long 122°37'38", in SW 1⁄4 SE 1⁄4 sec.13, T.7 S., R.1 E, Marion County, Hydrologic Unit 17090009, on left bank, 4 mi south of Scotts Mills, and 0.1 mi upstream from mouth.</t>
  </si>
  <si>
    <t>Water-stage recorder. Elevation of gage is 800 ft above NGVD of 1929, from topographic map.</t>
  </si>
  <si>
    <t>Records fair. No regulation or diversion upstream from station.</t>
  </si>
  <si>
    <t>Lat 45°4051, long 123°0412 referenced to North American Datum of 1927, in SW ¼ SW ¼ sec.4, T.2 N., R.3 W., Washington County, OR, Hydrologic Unit 17090010, on right bank, on private drive, 0.9 mi downstream from Murtaugh Creek and at mile 12.3.</t>
  </si>
  <si>
    <t>Lat 39°3324, long 119°3308 referenced to North American Datum of 1927, in NE ¼ SE ¼ sec.31, T.20 N., R.22 E., Washoe County, NV, Hydrologic Unit 16050102, on left bank, upstream side of bridge, 1.5 mi upstream from Tracy powerplant, 11.5 mi east of Sparks and at mi 42.75 upstream from Marble Bluff Dam.</t>
  </si>
  <si>
    <t>Water-stage recorder. Elevation of gage is 290 ft above NGVD of 1929, from topographic map.</t>
  </si>
  <si>
    <t>Records good below 500 ft³/s and poor above, except those for Sept. 12-30 and estimated daily discharges, which are fair. Continuous water-quality records for period September 2002 to September 2004 have been collected at this location.</t>
  </si>
  <si>
    <t>Water-stage recorder with satellite telemetry. Datum of gage is 4,578.02 ft above NAVD of 1988 (Colorado State Highway bench mark). See WSP 1710 or 1730 for history of changes prior to July 3, 1935.</t>
  </si>
  <si>
    <t>Lat 39°33'52" Long 119°31'02". 200 feet downstream from Tracy powerplant, 13 miles east of Sparks, Nevada, and at mile 40.62 upstream from Marble Bluff Dam.</t>
  </si>
  <si>
    <t>May 1972 to February 1997</t>
  </si>
  <si>
    <t>Records fair. Flow regulated by Lake Tahoe (station 10337000) Martis Creek Lake (station 10339380), Prosser Creek (station 10340300), Stampede (station 10344300) and Boca (station 10344490) Reservoirs, Donner (station 10338400) and Independence (station 10342900) Lakes, and several powerplants.</t>
  </si>
  <si>
    <t>February 1997 to current year.</t>
  </si>
  <si>
    <t>Records poor. Natural flow effected by diversions upstream to New Poudre Irrigation Company. Water-quality data has been collected at this site as part of the South Platte River Basin National Water-Quality Assessment Program and is available at http://waterdata.usgs.gov/co/nwis/inventory/?site_no=06753990</t>
  </si>
  <si>
    <t>March 1993 to September 1995, April 2001 to September 2004. For a complete listing of historical data available for this site, see http://waterdata.usgs.gov/co/nwis/inventory/?site_no=06753990</t>
  </si>
  <si>
    <t>Elevation (NGVD 1929, except where noted under Gage or Remarks)</t>
  </si>
  <si>
    <t>Gaging station for this NAWQA site is 11272500</t>
  </si>
  <si>
    <t>Water-stage recorder. Elevation of gage is 720 ft above NGVD of 1929, from topographic map.</t>
  </si>
  <si>
    <t>Records poor. Most flow is return and waste from irrigation.</t>
  </si>
  <si>
    <t>Records good except those for Dec. 8-12 and estimated daily discharges, which are poor. Continuous water-quality records for period September 2002 to September 2004 have been collected at this location.</t>
  </si>
  <si>
    <t>06753990</t>
  </si>
  <si>
    <t>06754000</t>
  </si>
  <si>
    <t>06775900</t>
  </si>
  <si>
    <t>06800000</t>
  </si>
  <si>
    <t>06805500</t>
  </si>
  <si>
    <t>07053250</t>
  </si>
  <si>
    <t>07055646</t>
  </si>
  <si>
    <t>Water-stage recorder with satellite telemetry. Elevation of gage is about 8,030 ft above NGVD of 1929, from topographic map. Prior to Apr. 9, 1934, at sites 0.8 mi downstream at different datums. Apr. 10, 1934 to Nov. 20, 1966, at present site at datum 1.00 ft higher.</t>
  </si>
  <si>
    <t>Lat 34°0630, long 117°0559 referenced to North American Datum of 1927, in SW ¼ SW ¼ sec.4, T.1 S., R.2 W., San Bernardino County, CA, Hydrologic Unit 18070203, on right bank, near mouth of canyon, 0.35 mi downstream from Seven Oaks Dam, 1.6 mi upstream from Mill Creek, 3.2 mi northeast of Mentone, and 16 mi downstream from Big Bear Lake.</t>
  </si>
  <si>
    <t>Jan. 1890 to Dec. 1893, Oct. 1900 to Dec. 1906 (gage heights only Aug. to Dec. 1904 and Jul. 1905 to Dec. 1906), Jan. 1908 to Dec. 1910, Jun. to Oct. 1917, Dec. 1924 to Sep. 1928, Jun. to Sep. 1929, Oct. 1935 to Dec. 1937, and May 1939 to current year.</t>
  </si>
  <si>
    <t>Records fair except for estimated daily discharges, which are poor. Station is above all diversions in Carson Valley. Diversions for irrigation above station. Flow slightly regulated by several small reservoirs, total capacity, about 5,000 acre-ft.</t>
  </si>
  <si>
    <t>July 1896 to current year. Prior to October 1914, records for river only not equivalent owing to Greenspot pipeline diversion between sites and exclusion of discharge from Warm Springs Canyon. Monthly discharge only for January 1910, January and February 1916 published in WSP 1315-B.</t>
  </si>
  <si>
    <t>Four water-stage recorders. Main gage on right bank of river (station 11051499), canal gage on powerplant diversion (station 11049500), supplementary gage on left bank of river (station 11051502) since 1970, and since October 2006, sharp-crested weir and recorder reporting spill from canal, downstream from station 11049500 (station 11049590). Elevation of the main and supplementary gages is 1,950 ft above NGVD of 1929, from topographic map. Prior to Sept. 2, 1917, nonrecording gages at several sites within 1.5 mi upstream at various datums. Sept. 3, 1917, to May 27, 1969, water-stage recorder at site 0.2 mi upstream at different datum. Canal and spill gages at different datums.</t>
  </si>
  <si>
    <t>Lat 45°0602, long 122°4914 referenced to North American Datum of 1927, in SW ¼ SW ¼ sec.28, T.5 S., R.1 W., Marion County, OR, Hydrologic Unit 17090009, on left bank, downstream corner of Monitor-McKee Road bridge, 2.3 mi north-northwest of Mount Angel and at mile 0.4.</t>
  </si>
  <si>
    <t>July 1993 to current year.</t>
  </si>
  <si>
    <t>Records fair except for estimated daily discharges, which are poor. Flows subject to backwater from Pudding River. Many diversions for irrigation upstream from station.</t>
  </si>
  <si>
    <t>Water-stage recorder and acoustic velocity meter. Elevation of gage is 120 ft above NGVD of 1929, from topographic map.</t>
  </si>
  <si>
    <t>Lat 46°2037, long 120°1109 referenced to North American Datum of 1927, in NW ¼ NW ¼ sec.22, T.10 N., R.21 E., Yakima County, WA, Hydrologic Unit 17030003, on left bank 330 ft upstream from E Street at Granger, WA.</t>
  </si>
  <si>
    <t>April 1975 to September 1976, August to September 1981 (discharge measurements only), May to September 1991, August 1999 to September 2004, November 2006 to current year.</t>
  </si>
  <si>
    <t>Records good below 700 ft³/s and poor above. Flow partly regulated by Big Bear Lake (station 11049000) and, since November 1999, by Seven Oaks Flood-Control Reservoir, capacity, 145,600 acre-ft. The supplementary gage (station 11051502) measures water that is occasionally diverted out of the main channel 250 ft upstream for water distribution. Flow measured by the supplementary gage is included with the river record to maintain equivalence with records prior to 1970. For records of combined discharge of Santa Ana River and Southern California Edison Co.'s Santa Ana River Canal above Powerplant No. 3 (station 11049500), which diverts upstream from station, see station 11051501. Records of spill from the Santa Ana River Canal (station 11049590), furnished by the San Bernardino Valley Municipal Water District, are subtracted from the combined flow of the river and canal gages, to compensate for the recording of these flows upstream and downstream of the point of spill. Prior to water year 2000, station 11049500 was named "Southern California Edison Co.'s Santa Ana River Canal below Powerplant No. 2". Prior to Oct. 1, 1952, and since Apr. 26, 1976, Bear Valley Mutual Water Co. pumps water into channel above canal gage. See schematic diagram of Santa Ana River Basin available from the California Water Science Center.</t>
  </si>
  <si>
    <t>07060710</t>
  </si>
  <si>
    <t>08227000</t>
  </si>
  <si>
    <t>08364000</t>
  </si>
  <si>
    <t>09163500</t>
  </si>
  <si>
    <t>09471000</t>
  </si>
  <si>
    <t>09505800</t>
  </si>
  <si>
    <t xml:space="preserve">11051500 </t>
  </si>
  <si>
    <t xml:space="preserve"> 11272500</t>
  </si>
  <si>
    <t>NAWQA sampling site ID, if different from stream gage ID</t>
  </si>
  <si>
    <t>water quality at 11049400; ecology at 340843117032501</t>
  </si>
  <si>
    <t>Streamflow Gaging Station ID</t>
  </si>
  <si>
    <t>Granger Drain at Granger, WA</t>
  </si>
  <si>
    <t>10309000</t>
  </si>
  <si>
    <t>10350340</t>
  </si>
  <si>
    <t>10350400</t>
  </si>
  <si>
    <t>10350500 before 1997-02-25</t>
  </si>
  <si>
    <t>10350500 starting 1997-02-25</t>
  </si>
  <si>
    <t>Truckee River nr Tracy, NV</t>
  </si>
  <si>
    <t>Truckee River blw Tracy, NV</t>
  </si>
  <si>
    <t>East Fork Carson River near Gardnerville NV</t>
  </si>
  <si>
    <t>Santa Ana River near Mentone, CA</t>
  </si>
  <si>
    <r>
      <t>Period of Record (</t>
    </r>
    <r>
      <rPr>
        <i/>
        <sz val="11"/>
        <color indexed="8"/>
        <rFont val="Calibri"/>
      </rPr>
      <t>current year</t>
    </r>
    <r>
      <rPr>
        <sz val="11"/>
        <color indexed="8"/>
        <rFont val="Calibri"/>
        <family val="2"/>
      </rPr>
      <t xml:space="preserve"> refers to the data report publicaation date, 2010)</t>
    </r>
  </si>
  <si>
    <t>Water-stage recorder. Datum of gage is 4,300 ft above National Geodetic Vertical Datum of 1929, from topographic map. Replaces gage (10350400) Truckee River below Tracy, operated 1.5 mi downstream and destroyed in Jan. 1997 flood. Low flows not equivalent due to diversions between sites.</t>
  </si>
  <si>
    <t>Records good except daily discharges from May to Sep and estimated daily discharges, which are fair. Flow regulated by Lake Tahoe (station 10337000), Martis Creek Lake (station 10339380), Prosser Creek (station 10340300), Stampede (station 10344300) and Boca (station 10344490) Reservoirs, Donner (station 10338400) and Independence (station 10342900) Lakes, and several powerplants.</t>
  </si>
</sst>
</file>

<file path=xl/styles.xml><?xml version="1.0" encoding="utf-8"?>
<styleSheet xmlns="http://schemas.openxmlformats.org/spreadsheetml/2006/main">
  <fonts count="23">
    <font>
      <sz val="10"/>
      <name val="Arial"/>
      <family val="2"/>
    </font>
    <font>
      <sz val="10"/>
      <name val="Arial"/>
      <family val="2"/>
    </font>
    <font>
      <sz val="10"/>
      <color indexed="8"/>
      <name val="Arial"/>
      <family val="2"/>
    </font>
    <font>
      <b/>
      <sz val="10"/>
      <color indexed="8"/>
      <name val="Arial"/>
      <family val="2"/>
    </font>
    <font>
      <sz val="10"/>
      <name val="Arial"/>
      <family val="2"/>
    </font>
    <font>
      <b/>
      <sz val="10"/>
      <name val="Arial"/>
      <family val="2"/>
    </font>
    <font>
      <sz val="10"/>
      <color indexed="10"/>
      <name val="Arial"/>
      <family val="2"/>
    </font>
    <font>
      <b/>
      <sz val="12"/>
      <name val="Arial"/>
      <family val="2"/>
    </font>
    <font>
      <b/>
      <sz val="11"/>
      <name val="Arial"/>
      <family val="2"/>
    </font>
    <font>
      <sz val="11"/>
      <name val="Arial"/>
      <family val="2"/>
    </font>
    <font>
      <sz val="10"/>
      <color indexed="48"/>
      <name val="Arial"/>
      <family val="2"/>
    </font>
    <font>
      <b/>
      <sz val="18"/>
      <name val="Arial"/>
      <family val="2"/>
    </font>
    <font>
      <b/>
      <sz val="16"/>
      <name val="Arial"/>
      <family val="2"/>
    </font>
    <font>
      <b/>
      <sz val="12"/>
      <color indexed="10"/>
      <name val="Arial"/>
      <family val="2"/>
    </font>
    <font>
      <b/>
      <sz val="14"/>
      <color indexed="8"/>
      <name val="Calibri"/>
    </font>
    <font>
      <sz val="14"/>
      <color indexed="8"/>
      <name val="Calibri"/>
    </font>
    <font>
      <b/>
      <sz val="11"/>
      <color indexed="8"/>
      <name val="Calibri"/>
      <family val="2"/>
    </font>
    <font>
      <sz val="11"/>
      <color indexed="8"/>
      <name val="Calibri"/>
      <family val="2"/>
    </font>
    <font>
      <i/>
      <sz val="11"/>
      <color indexed="8"/>
      <name val="Calibri"/>
    </font>
    <font>
      <sz val="11"/>
      <name val="Calibri"/>
    </font>
    <font>
      <vertAlign val="superscript"/>
      <sz val="11"/>
      <color indexed="8"/>
      <name val="Calibri"/>
    </font>
    <font>
      <vertAlign val="subscript"/>
      <sz val="11"/>
      <color indexed="8"/>
      <name val="Calibri"/>
    </font>
    <font>
      <sz val="11"/>
      <color indexed="8"/>
      <name val="Verdana"/>
      <family val="2"/>
    </font>
  </fonts>
  <fills count="8">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s>
  <borders count="55">
    <border>
      <left/>
      <right/>
      <top/>
      <bottom/>
      <diagonal/>
    </border>
    <border>
      <left style="thin">
        <color indexed="22"/>
      </left>
      <right style="thin">
        <color indexed="22"/>
      </right>
      <top style="thin">
        <color indexed="22"/>
      </top>
      <bottom style="thin">
        <color indexed="22"/>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22"/>
      </top>
      <bottom style="thin">
        <color indexed="2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22"/>
      </left>
      <right style="thin">
        <color indexed="22"/>
      </right>
      <top style="thin">
        <color indexed="22"/>
      </top>
      <bottom/>
      <diagonal/>
    </border>
    <border>
      <left style="thin">
        <color indexed="22"/>
      </left>
      <right style="thin">
        <color indexed="22"/>
      </right>
      <top style="medium">
        <color indexed="64"/>
      </top>
      <bottom style="thin">
        <color indexed="22"/>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22"/>
      </left>
      <right style="thin">
        <color indexed="22"/>
      </right>
      <top style="thin">
        <color indexed="64"/>
      </top>
      <bottom style="thin">
        <color indexed="22"/>
      </bottom>
      <diagonal/>
    </border>
    <border>
      <left style="thin">
        <color indexed="22"/>
      </left>
      <right style="medium">
        <color indexed="64"/>
      </right>
      <top style="thin">
        <color indexed="64"/>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top style="thin">
        <color indexed="22"/>
      </top>
      <bottom style="medium">
        <color indexed="64"/>
      </bottom>
      <diagonal/>
    </border>
    <border>
      <left style="thin">
        <color indexed="64"/>
      </left>
      <right style="thin">
        <color indexed="22"/>
      </right>
      <top style="medium">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style="medium">
        <color indexed="64"/>
      </bottom>
      <diagonal/>
    </border>
    <border>
      <left style="thin">
        <color indexed="64"/>
      </left>
      <right style="thin">
        <color indexed="22"/>
      </right>
      <top style="thin">
        <color indexed="22"/>
      </top>
      <bottom/>
      <diagonal/>
    </border>
    <border>
      <left style="thin">
        <color indexed="64"/>
      </left>
      <right style="thin">
        <color indexed="22"/>
      </right>
      <top style="thin">
        <color indexed="64"/>
      </top>
      <bottom style="thin">
        <color indexed="22"/>
      </bottom>
      <diagonal/>
    </border>
    <border>
      <left style="thin">
        <color indexed="64"/>
      </left>
      <right style="thin">
        <color indexed="64"/>
      </right>
      <top style="medium">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medium">
        <color indexed="64"/>
      </bottom>
      <diagonal/>
    </border>
    <border>
      <left style="thin">
        <color indexed="64"/>
      </left>
      <right style="thin">
        <color indexed="64"/>
      </right>
      <top style="thin">
        <color indexed="22"/>
      </top>
      <bottom/>
      <diagonal/>
    </border>
    <border>
      <left style="thin">
        <color indexed="64"/>
      </left>
      <right style="thin">
        <color indexed="64"/>
      </right>
      <top style="thin">
        <color indexed="64"/>
      </top>
      <bottom style="thin">
        <color indexed="22"/>
      </bottom>
      <diagonal/>
    </border>
    <border>
      <left style="medium">
        <color indexed="64"/>
      </left>
      <right style="thin">
        <color indexed="64"/>
      </right>
      <top style="thin">
        <color indexed="64"/>
      </top>
      <bottom style="medium">
        <color indexed="64"/>
      </bottom>
      <diagonal/>
    </border>
    <border>
      <left/>
      <right/>
      <top style="thin">
        <color indexed="22"/>
      </top>
      <bottom/>
      <diagonal/>
    </border>
    <border>
      <left/>
      <right style="thin">
        <color indexed="22"/>
      </right>
      <top style="thin">
        <color indexed="22"/>
      </top>
      <bottom/>
      <diagonal/>
    </border>
    <border>
      <left style="thin">
        <color indexed="22"/>
      </left>
      <right style="thin">
        <color indexed="22"/>
      </right>
      <top style="thin">
        <color indexed="22"/>
      </top>
      <bottom style="thin">
        <color indexed="64"/>
      </bottom>
      <diagonal/>
    </border>
    <border>
      <left style="thin">
        <color indexed="22"/>
      </left>
      <right style="thin">
        <color indexed="22"/>
      </right>
      <top/>
      <bottom/>
      <diagonal/>
    </border>
    <border>
      <left/>
      <right/>
      <top/>
      <bottom style="thin">
        <color indexed="22"/>
      </bottom>
      <diagonal/>
    </border>
  </borders>
  <cellStyleXfs count="2">
    <xf numFmtId="0" fontId="0" fillId="0" borderId="0"/>
    <xf numFmtId="0" fontId="4" fillId="0" borderId="0"/>
  </cellStyleXfs>
  <cellXfs count="217">
    <xf numFmtId="0" fontId="0" fillId="0" borderId="0" xfId="0"/>
    <xf numFmtId="0" fontId="0" fillId="0" borderId="0" xfId="0" applyAlignment="1">
      <alignment horizontal="centerContinuous" vertical="center"/>
    </xf>
    <xf numFmtId="0" fontId="8" fillId="0" borderId="0" xfId="0" applyFont="1" applyFill="1" applyBorder="1" applyAlignment="1">
      <alignment horizontal="center" vertical="center"/>
    </xf>
    <xf numFmtId="0" fontId="9" fillId="0" borderId="0" xfId="0" applyFont="1" applyAlignment="1">
      <alignmen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0" xfId="0" applyFont="1" applyAlignment="1">
      <alignment horizontal="center" vertical="center"/>
    </xf>
    <xf numFmtId="1" fontId="5" fillId="0" borderId="4" xfId="0" applyNumberFormat="1" applyFont="1" applyFill="1" applyBorder="1" applyAlignment="1">
      <alignment horizontal="center" vertical="center"/>
    </xf>
    <xf numFmtId="0" fontId="10" fillId="0" borderId="5" xfId="0" applyFont="1" applyFill="1" applyBorder="1" applyAlignment="1">
      <alignment vertical="center" wrapText="1"/>
    </xf>
    <xf numFmtId="0" fontId="10" fillId="0" borderId="5" xfId="0" applyFont="1" applyFill="1" applyBorder="1" applyAlignment="1">
      <alignment vertical="center"/>
    </xf>
    <xf numFmtId="0" fontId="0" fillId="0" borderId="0" xfId="0" applyFill="1" applyAlignment="1">
      <alignment vertical="center"/>
    </xf>
    <xf numFmtId="0" fontId="0" fillId="0" borderId="0" xfId="0" applyAlignment="1">
      <alignment vertical="center"/>
    </xf>
    <xf numFmtId="0" fontId="6" fillId="0" borderId="5" xfId="0" applyFont="1" applyFill="1" applyBorder="1" applyAlignment="1">
      <alignment vertical="center" wrapText="1"/>
    </xf>
    <xf numFmtId="0" fontId="0" fillId="0" borderId="5" xfId="0" applyFill="1" applyBorder="1" applyAlignment="1">
      <alignment vertical="center"/>
    </xf>
    <xf numFmtId="0" fontId="6" fillId="0" borderId="5" xfId="0" applyFont="1" applyFill="1" applyBorder="1" applyAlignment="1">
      <alignment vertical="center"/>
    </xf>
    <xf numFmtId="0" fontId="0" fillId="0" borderId="5" xfId="0" applyFill="1" applyBorder="1" applyAlignment="1">
      <alignment vertical="center" wrapText="1"/>
    </xf>
    <xf numFmtId="1" fontId="5" fillId="0" borderId="6" xfId="0" applyNumberFormat="1" applyFont="1" applyFill="1" applyBorder="1"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49" fontId="5" fillId="0" borderId="9" xfId="0" applyNumberFormat="1" applyFont="1" applyBorder="1" applyAlignment="1">
      <alignment horizontal="left" vertical="center"/>
    </xf>
    <xf numFmtId="0" fontId="5"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left" vertical="center"/>
    </xf>
    <xf numFmtId="0" fontId="4" fillId="0" borderId="9" xfId="0" applyFont="1" applyBorder="1" applyAlignment="1">
      <alignment horizontal="center" vertical="center"/>
    </xf>
    <xf numFmtId="49" fontId="5" fillId="0" borderId="0" xfId="0" applyNumberFormat="1" applyFont="1" applyBorder="1" applyAlignment="1">
      <alignment horizontal="left" vertical="center"/>
    </xf>
    <xf numFmtId="0" fontId="5" fillId="0" borderId="6"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left" vertical="center"/>
    </xf>
    <xf numFmtId="1" fontId="4" fillId="0" borderId="0" xfId="0" applyNumberFormat="1" applyFont="1" applyFill="1" applyBorder="1" applyAlignment="1">
      <alignment horizontal="center" vertical="center"/>
    </xf>
    <xf numFmtId="0" fontId="4" fillId="0" borderId="0" xfId="0" applyFont="1" applyBorder="1" applyAlignment="1">
      <alignment vertical="center"/>
    </xf>
    <xf numFmtId="0" fontId="0" fillId="0" borderId="0" xfId="0" applyFill="1" applyAlignment="1">
      <alignment horizontal="center" vertical="center"/>
    </xf>
    <xf numFmtId="1" fontId="5" fillId="0" borderId="13" xfId="0" applyNumberFormat="1" applyFont="1" applyBorder="1" applyAlignment="1">
      <alignment horizontal="center" vertical="center"/>
    </xf>
    <xf numFmtId="0" fontId="8" fillId="0" borderId="14" xfId="0" applyFont="1" applyFill="1" applyBorder="1" applyAlignment="1">
      <alignment horizontal="center" vertical="center"/>
    </xf>
    <xf numFmtId="0" fontId="8" fillId="0" borderId="12" xfId="0" applyFont="1" applyFill="1" applyBorder="1" applyAlignment="1">
      <alignment horizontal="center" vertical="center"/>
    </xf>
    <xf numFmtId="0" fontId="0" fillId="0" borderId="0" xfId="0" applyFill="1" applyAlignment="1">
      <alignment horizontal="left" vertical="center" indent="2"/>
    </xf>
    <xf numFmtId="1" fontId="11"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0" fillId="0" borderId="0" xfId="0" applyFont="1" applyFill="1" applyBorder="1" applyAlignment="1">
      <alignment vertical="center" wrapText="1"/>
    </xf>
    <xf numFmtId="0" fontId="0" fillId="0" borderId="0" xfId="0" applyFill="1" applyBorder="1" applyAlignment="1">
      <alignment vertical="center"/>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1" fontId="5" fillId="0" borderId="18" xfId="0" applyNumberFormat="1"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4" fillId="0" borderId="5" xfId="0" applyFont="1" applyFill="1" applyBorder="1" applyAlignment="1">
      <alignmen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Fill="1" applyBorder="1" applyAlignment="1">
      <alignment vertical="center"/>
    </xf>
    <xf numFmtId="0" fontId="8" fillId="0" borderId="23" xfId="0" applyFont="1" applyBorder="1" applyAlignment="1">
      <alignment horizontal="center" vertical="center"/>
    </xf>
    <xf numFmtId="0" fontId="4" fillId="2" borderId="24" xfId="0" applyFont="1" applyFill="1" applyBorder="1" applyAlignment="1">
      <alignment horizontal="center" vertical="center"/>
    </xf>
    <xf numFmtId="0" fontId="10" fillId="0" borderId="25" xfId="0" applyFont="1" applyFill="1" applyBorder="1" applyAlignment="1">
      <alignment vertical="center"/>
    </xf>
    <xf numFmtId="1" fontId="5" fillId="0" borderId="26" xfId="0" applyNumberFormat="1" applyFont="1" applyFill="1" applyBorder="1" applyAlignment="1">
      <alignment vertical="center"/>
    </xf>
    <xf numFmtId="0" fontId="0" fillId="0" borderId="24" xfId="0" applyFill="1" applyBorder="1" applyAlignment="1">
      <alignment vertical="center"/>
    </xf>
    <xf numFmtId="1" fontId="4" fillId="2" borderId="24" xfId="0" applyNumberFormat="1" applyFont="1" applyFill="1" applyBorder="1" applyAlignment="1">
      <alignment horizontal="center" vertical="center"/>
    </xf>
    <xf numFmtId="0" fontId="4" fillId="2" borderId="24" xfId="0" applyFont="1" applyFill="1" applyBorder="1" applyAlignment="1">
      <alignment vertical="center"/>
    </xf>
    <xf numFmtId="1" fontId="4" fillId="2" borderId="1" xfId="0" applyNumberFormat="1" applyFont="1" applyFill="1" applyBorder="1" applyAlignment="1">
      <alignment horizontal="center" vertical="center"/>
    </xf>
    <xf numFmtId="0" fontId="4" fillId="2" borderId="1" xfId="0" applyFont="1" applyFill="1" applyBorder="1" applyAlignment="1">
      <alignment vertical="center"/>
    </xf>
    <xf numFmtId="0" fontId="1" fillId="2" borderId="23" xfId="0" applyFont="1" applyFill="1" applyBorder="1" applyAlignment="1">
      <alignment horizontal="center" vertical="center"/>
    </xf>
    <xf numFmtId="1" fontId="4" fillId="2" borderId="23" xfId="0" applyNumberFormat="1" applyFont="1" applyFill="1" applyBorder="1" applyAlignment="1">
      <alignment horizontal="center" vertical="center"/>
    </xf>
    <xf numFmtId="0" fontId="4" fillId="2" borderId="23" xfId="0" applyFont="1" applyFill="1" applyBorder="1" applyAlignment="1">
      <alignment vertical="center"/>
    </xf>
    <xf numFmtId="49" fontId="5" fillId="0" borderId="20" xfId="0" applyNumberFormat="1" applyFont="1" applyBorder="1" applyAlignment="1">
      <alignment horizontal="left" vertical="center"/>
    </xf>
    <xf numFmtId="0" fontId="5" fillId="0" borderId="2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left" vertical="center"/>
    </xf>
    <xf numFmtId="0" fontId="0" fillId="0" borderId="25" xfId="0" applyFill="1" applyBorder="1" applyAlignment="1">
      <alignment vertical="center"/>
    </xf>
    <xf numFmtId="0" fontId="0" fillId="0" borderId="20" xfId="0" applyBorder="1" applyAlignment="1">
      <alignment vertical="center"/>
    </xf>
    <xf numFmtId="0" fontId="0" fillId="0" borderId="23" xfId="0" applyFill="1" applyBorder="1" applyAlignment="1">
      <alignment vertical="center"/>
    </xf>
    <xf numFmtId="0" fontId="4" fillId="3" borderId="2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3" xfId="0" applyFont="1" applyFill="1" applyBorder="1" applyAlignment="1">
      <alignment horizontal="center" vertical="center"/>
    </xf>
    <xf numFmtId="1" fontId="4" fillId="3" borderId="24" xfId="0" applyNumberFormat="1" applyFont="1" applyFill="1" applyBorder="1" applyAlignment="1">
      <alignment horizontal="center" vertical="center"/>
    </xf>
    <xf numFmtId="0" fontId="4" fillId="3" borderId="24" xfId="0" applyFont="1" applyFill="1" applyBorder="1" applyAlignment="1">
      <alignment vertical="center"/>
    </xf>
    <xf numFmtId="1" fontId="4" fillId="3" borderId="1" xfId="0" applyNumberFormat="1" applyFont="1" applyFill="1" applyBorder="1" applyAlignment="1">
      <alignment horizontal="center" vertical="center"/>
    </xf>
    <xf numFmtId="0" fontId="4" fillId="3" borderId="1" xfId="0" applyFont="1" applyFill="1" applyBorder="1" applyAlignment="1">
      <alignment vertical="center"/>
    </xf>
    <xf numFmtId="1" fontId="4" fillId="3" borderId="23" xfId="0" applyNumberFormat="1" applyFont="1" applyFill="1" applyBorder="1" applyAlignment="1">
      <alignment horizontal="center" vertical="center"/>
    </xf>
    <xf numFmtId="0" fontId="4" fillId="3" borderId="23" xfId="0" applyFont="1" applyFill="1" applyBorder="1" applyAlignment="1">
      <alignment vertical="center"/>
    </xf>
    <xf numFmtId="0" fontId="8" fillId="0" borderId="5" xfId="0" applyFont="1" applyFill="1" applyBorder="1" applyAlignment="1">
      <alignment horizontal="center" vertical="center"/>
    </xf>
    <xf numFmtId="1" fontId="5" fillId="0" borderId="28" xfId="0" applyNumberFormat="1" applyFont="1" applyFill="1" applyBorder="1" applyAlignment="1">
      <alignment vertical="center"/>
    </xf>
    <xf numFmtId="1" fontId="4" fillId="3" borderId="29" xfId="0" applyNumberFormat="1" applyFont="1" applyFill="1" applyBorder="1" applyAlignment="1">
      <alignment horizontal="center" vertical="center"/>
    </xf>
    <xf numFmtId="0" fontId="4" fillId="3" borderId="29" xfId="0" applyFont="1" applyFill="1" applyBorder="1" applyAlignment="1">
      <alignment vertical="center"/>
    </xf>
    <xf numFmtId="0" fontId="1" fillId="2" borderId="29" xfId="0" applyFont="1" applyFill="1" applyBorder="1" applyAlignment="1">
      <alignment horizontal="center" vertical="center"/>
    </xf>
    <xf numFmtId="0" fontId="0" fillId="0" borderId="17" xfId="0" applyFill="1" applyBorder="1" applyAlignment="1">
      <alignment vertical="center"/>
    </xf>
    <xf numFmtId="1" fontId="4" fillId="2" borderId="29" xfId="0" applyNumberFormat="1" applyFont="1" applyFill="1" applyBorder="1" applyAlignment="1">
      <alignment horizontal="center" vertical="center"/>
    </xf>
    <xf numFmtId="0" fontId="4" fillId="2" borderId="29" xfId="0" applyFont="1"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1" fillId="4" borderId="29" xfId="0" applyFont="1" applyFill="1" applyBorder="1" applyAlignment="1">
      <alignment horizontal="center" vertical="center"/>
    </xf>
    <xf numFmtId="0" fontId="4" fillId="4" borderId="31"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34"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35" xfId="0" applyFont="1" applyFill="1" applyBorder="1" applyAlignment="1">
      <alignment horizontal="center" vertical="center"/>
    </xf>
    <xf numFmtId="0" fontId="1" fillId="4" borderId="3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36" xfId="0" applyFont="1" applyFill="1" applyBorder="1" applyAlignment="1">
      <alignment horizontal="center" vertical="center"/>
    </xf>
    <xf numFmtId="0" fontId="1" fillId="4" borderId="37" xfId="0" applyFont="1" applyFill="1" applyBorder="1" applyAlignment="1">
      <alignment horizontal="center" vertical="center"/>
    </xf>
    <xf numFmtId="0" fontId="1" fillId="4"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49" fontId="5" fillId="6" borderId="44" xfId="0" applyNumberFormat="1" applyFont="1" applyFill="1" applyBorder="1" applyAlignment="1">
      <alignment horizontal="center" vertical="center"/>
    </xf>
    <xf numFmtId="49" fontId="5" fillId="6" borderId="45" xfId="0" applyNumberFormat="1" applyFont="1" applyFill="1" applyBorder="1" applyAlignment="1">
      <alignment horizontal="center" vertical="center"/>
    </xf>
    <xf numFmtId="49" fontId="3" fillId="6" borderId="45" xfId="0" applyNumberFormat="1" applyFont="1" applyFill="1" applyBorder="1" applyAlignment="1">
      <alignment horizontal="center" vertical="center"/>
    </xf>
    <xf numFmtId="49" fontId="5" fillId="6" borderId="46" xfId="0" applyNumberFormat="1" applyFont="1" applyFill="1" applyBorder="1" applyAlignment="1">
      <alignment horizontal="center" vertical="center"/>
    </xf>
    <xf numFmtId="49" fontId="5" fillId="6" borderId="47" xfId="0" applyNumberFormat="1" applyFont="1" applyFill="1" applyBorder="1" applyAlignment="1">
      <alignment horizontal="center" vertical="center"/>
    </xf>
    <xf numFmtId="49" fontId="5" fillId="6" borderId="48" xfId="0" applyNumberFormat="1" applyFont="1" applyFill="1" applyBorder="1" applyAlignment="1">
      <alignment horizontal="center" vertical="center"/>
    </xf>
    <xf numFmtId="49" fontId="5" fillId="0" borderId="14" xfId="0" applyNumberFormat="1" applyFont="1" applyBorder="1" applyAlignment="1">
      <alignment horizontal="left" vertical="center"/>
    </xf>
    <xf numFmtId="0" fontId="8" fillId="0" borderId="49" xfId="0" applyFont="1" applyFill="1" applyBorder="1" applyAlignment="1">
      <alignment horizontal="center" vertical="center" wrapText="1"/>
    </xf>
    <xf numFmtId="0" fontId="15" fillId="0" borderId="0" xfId="0" applyNumberFormat="1" applyFont="1" applyFill="1" applyBorder="1" applyAlignment="1">
      <alignment horizontal="left" vertical="center" wrapText="1"/>
    </xf>
    <xf numFmtId="0" fontId="15" fillId="0" borderId="0" xfId="0" applyNumberFormat="1" applyFont="1" applyFill="1" applyBorder="1" applyAlignment="1">
      <alignment horizontal="center" vertical="center" wrapText="1"/>
    </xf>
    <xf numFmtId="0" fontId="15" fillId="0" borderId="0" xfId="0" applyNumberFormat="1" applyFont="1" applyFill="1" applyBorder="1" applyAlignment="1">
      <alignment horizontal="left" vertical="top" wrapText="1"/>
    </xf>
    <xf numFmtId="49" fontId="16" fillId="0" borderId="1" xfId="0" applyNumberFormat="1" applyFont="1" applyFill="1" applyBorder="1" applyAlignment="1">
      <alignment horizontal="center" vertical="center" wrapText="1"/>
    </xf>
    <xf numFmtId="0" fontId="16" fillId="0" borderId="52" xfId="0" applyNumberFormat="1" applyFont="1" applyFill="1" applyBorder="1" applyAlignment="1">
      <alignment horizontal="left" vertical="center" wrapText="1"/>
    </xf>
    <xf numFmtId="0" fontId="17" fillId="0" borderId="50" xfId="0" applyNumberFormat="1" applyFont="1" applyFill="1" applyBorder="1" applyAlignment="1">
      <alignment horizontal="left" vertical="center" wrapText="1"/>
    </xf>
    <xf numFmtId="0" fontId="17" fillId="0" borderId="50" xfId="0" applyNumberFormat="1" applyFont="1" applyFill="1" applyBorder="1" applyAlignment="1">
      <alignment horizontal="center" vertical="center" wrapText="1"/>
    </xf>
    <xf numFmtId="0" fontId="17" fillId="0" borderId="51" xfId="0" applyNumberFormat="1" applyFont="1" applyFill="1" applyBorder="1" applyAlignment="1">
      <alignment horizontal="center" vertical="center" wrapText="1"/>
    </xf>
    <xf numFmtId="0" fontId="17"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20" xfId="0" applyFont="1" applyFill="1" applyBorder="1" applyAlignment="1">
      <alignment horizontal="center" vertical="center"/>
    </xf>
    <xf numFmtId="1" fontId="5" fillId="0" borderId="20" xfId="0" applyNumberFormat="1" applyFont="1" applyFill="1" applyBorder="1" applyAlignment="1">
      <alignment horizontal="left" vertical="center"/>
    </xf>
    <xf numFmtId="0" fontId="5" fillId="0" borderId="0" xfId="0" applyFont="1" applyFill="1" applyBorder="1" applyAlignment="1">
      <alignment vertical="center" wrapText="1"/>
    </xf>
    <xf numFmtId="0" fontId="11" fillId="0" borderId="20" xfId="0" applyFont="1" applyFill="1" applyBorder="1" applyAlignment="1">
      <alignment horizontal="right" vertical="center"/>
    </xf>
    <xf numFmtId="0" fontId="11" fillId="0" borderId="0" xfId="0" applyFont="1" applyFill="1" applyBorder="1" applyAlignment="1">
      <alignment horizontal="right" vertical="center"/>
    </xf>
    <xf numFmtId="0" fontId="5" fillId="0" borderId="20" xfId="0" applyFont="1" applyFill="1" applyBorder="1" applyAlignment="1">
      <alignment horizontal="right" vertical="center"/>
    </xf>
    <xf numFmtId="0" fontId="8" fillId="0" borderId="25" xfId="0" applyFont="1" applyFill="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49" fontId="8" fillId="0" borderId="9"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1" fontId="8" fillId="0" borderId="4" xfId="0" applyNumberFormat="1"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xf>
    <xf numFmtId="1" fontId="14" fillId="0" borderId="33" xfId="0" applyNumberFormat="1" applyFont="1" applyFill="1" applyBorder="1" applyAlignment="1">
      <alignment horizontal="left" vertical="center" wrapText="1"/>
    </xf>
    <xf numFmtId="1" fontId="15" fillId="0" borderId="54" xfId="0" applyNumberFormat="1" applyFont="1" applyFill="1" applyBorder="1" applyAlignment="1">
      <alignment horizontal="left" vertical="center" wrapText="1"/>
    </xf>
    <xf numFmtId="49" fontId="17"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left" vertical="center" wrapText="1"/>
    </xf>
    <xf numFmtId="0" fontId="17" fillId="0" borderId="15" xfId="0" applyNumberFormat="1" applyFont="1" applyFill="1" applyBorder="1" applyAlignment="1">
      <alignment horizontal="left" vertical="center" wrapText="1"/>
    </xf>
    <xf numFmtId="3" fontId="17" fillId="0" borderId="15"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0" fontId="17" fillId="0" borderId="15" xfId="0" applyNumberFormat="1" applyFont="1" applyFill="1" applyBorder="1" applyAlignment="1">
      <alignment horizontal="left" vertical="top" wrapText="1"/>
    </xf>
    <xf numFmtId="0" fontId="17" fillId="0" borderId="34" xfId="0" applyNumberFormat="1" applyFont="1" applyFill="1" applyBorder="1" applyAlignment="1">
      <alignment horizontal="left" vertical="top" wrapText="1"/>
    </xf>
    <xf numFmtId="0"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7" fillId="0" borderId="34" xfId="0" applyNumberFormat="1" applyFont="1" applyFill="1" applyBorder="1" applyAlignment="1">
      <alignment horizontal="left" vertical="center" wrapText="1"/>
    </xf>
    <xf numFmtId="0" fontId="19" fillId="0" borderId="0" xfId="0" applyNumberFormat="1" applyFont="1" applyFill="1" applyAlignment="1">
      <alignment horizontal="left" vertical="center" wrapText="1"/>
    </xf>
    <xf numFmtId="0" fontId="19" fillId="0" borderId="0" xfId="0" applyNumberFormat="1" applyFont="1" applyFill="1" applyAlignment="1">
      <alignment vertical="center" wrapText="1"/>
    </xf>
    <xf numFmtId="49" fontId="19"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left" vertical="center" wrapText="1"/>
    </xf>
    <xf numFmtId="49" fontId="19" fillId="0" borderId="0" xfId="1" applyNumberFormat="1" applyFont="1" applyAlignment="1">
      <alignment horizontal="center" vertical="center" wrapText="1"/>
    </xf>
    <xf numFmtId="0" fontId="19" fillId="0" borderId="0" xfId="0" applyFont="1" applyAlignment="1">
      <alignment vertical="center" wrapText="1"/>
    </xf>
    <xf numFmtId="0" fontId="19" fillId="0" borderId="0" xfId="0" applyFont="1" applyAlignment="1">
      <alignment horizontal="center" vertical="center" wrapText="1"/>
    </xf>
    <xf numFmtId="4" fontId="19" fillId="0" borderId="0" xfId="0" applyNumberFormat="1" applyFont="1" applyAlignment="1">
      <alignment horizontal="center" vertical="center" wrapText="1"/>
    </xf>
    <xf numFmtId="0" fontId="19" fillId="0" borderId="0" xfId="0" applyFont="1" applyAlignment="1">
      <alignment wrapText="1"/>
    </xf>
    <xf numFmtId="0" fontId="19" fillId="0" borderId="0" xfId="0" applyFont="1" applyAlignment="1">
      <alignment horizontal="left" vertical="center" wrapText="1"/>
    </xf>
    <xf numFmtId="3" fontId="19" fillId="0" borderId="0" xfId="0" applyNumberFormat="1" applyFont="1" applyAlignment="1">
      <alignment horizontal="center" vertical="center" wrapText="1"/>
    </xf>
    <xf numFmtId="0" fontId="17" fillId="0" borderId="0" xfId="0" applyFont="1" applyAlignment="1">
      <alignment horizontal="left" vertical="center" wrapText="1" indent="1"/>
    </xf>
    <xf numFmtId="0" fontId="17" fillId="0" borderId="0" xfId="0" applyFont="1" applyAlignment="1">
      <alignment horizontal="center" vertical="center" wrapText="1"/>
    </xf>
    <xf numFmtId="0" fontId="17" fillId="0" borderId="0" xfId="0" applyFont="1" applyAlignment="1">
      <alignment horizontal="left" vertical="center" wrapText="1"/>
    </xf>
    <xf numFmtId="49" fontId="17" fillId="0" borderId="0" xfId="0" applyNumberFormat="1" applyFont="1" applyAlignment="1">
      <alignment horizontal="center" vertical="center"/>
    </xf>
    <xf numFmtId="0" fontId="19" fillId="0" borderId="0" xfId="0" applyFont="1" applyAlignment="1">
      <alignment vertical="center"/>
    </xf>
    <xf numFmtId="0" fontId="19" fillId="0" borderId="0" xfId="0" applyFont="1" applyAlignment="1">
      <alignment horizontal="center" vertical="center"/>
    </xf>
    <xf numFmtId="3" fontId="19" fillId="0" borderId="0" xfId="0" applyNumberFormat="1" applyFont="1" applyAlignment="1">
      <alignment horizontal="center" vertical="center"/>
    </xf>
    <xf numFmtId="0" fontId="19" fillId="0" borderId="0" xfId="0" applyFont="1"/>
    <xf numFmtId="0" fontId="17" fillId="0" borderId="1" xfId="0" applyNumberFormat="1" applyFont="1" applyFill="1" applyBorder="1" applyAlignment="1" applyProtection="1">
      <alignment horizontal="left" vertical="center" wrapText="1"/>
      <protection locked="0"/>
    </xf>
    <xf numFmtId="0" fontId="19" fillId="0" borderId="15" xfId="0" applyNumberFormat="1" applyFont="1" applyFill="1" applyBorder="1" applyAlignment="1">
      <alignment horizontal="left" vertical="center" wrapText="1"/>
    </xf>
    <xf numFmtId="0" fontId="19" fillId="0" borderId="15" xfId="0" applyNumberFormat="1" applyFont="1" applyFill="1" applyBorder="1" applyAlignment="1">
      <alignment horizontal="center" vertical="center" wrapText="1"/>
    </xf>
    <xf numFmtId="0" fontId="19" fillId="0" borderId="34" xfId="0" applyNumberFormat="1" applyFont="1" applyFill="1" applyBorder="1" applyAlignment="1">
      <alignment horizontal="left" vertical="center" wrapText="1"/>
    </xf>
    <xf numFmtId="0" fontId="19" fillId="0" borderId="15" xfId="0" applyNumberFormat="1" applyFont="1" applyFill="1" applyBorder="1" applyAlignment="1">
      <alignment horizontal="left" vertical="top" wrapText="1"/>
    </xf>
    <xf numFmtId="49" fontId="19" fillId="0" borderId="0" xfId="0" applyNumberFormat="1" applyFont="1" applyAlignment="1">
      <alignment horizontal="center" vertical="center"/>
    </xf>
    <xf numFmtId="49" fontId="17" fillId="0" borderId="0" xfId="0" applyNumberFormat="1" applyFont="1" applyFill="1" applyAlignment="1">
      <alignment horizontal="left" vertical="center" wrapText="1" indent="1"/>
    </xf>
    <xf numFmtId="49" fontId="16" fillId="7" borderId="1" xfId="0" applyNumberFormat="1" applyFont="1" applyFill="1" applyBorder="1" applyAlignment="1">
      <alignment horizontal="center" vertical="center" wrapText="1"/>
    </xf>
    <xf numFmtId="0" fontId="16" fillId="7" borderId="1" xfId="0" applyNumberFormat="1" applyFont="1" applyFill="1" applyBorder="1" applyAlignment="1">
      <alignment horizontal="left" vertical="center" wrapText="1"/>
    </xf>
    <xf numFmtId="0" fontId="17" fillId="0" borderId="53" xfId="0" applyNumberFormat="1" applyFont="1" applyFill="1" applyBorder="1" applyAlignment="1">
      <alignment horizontal="left" vertical="center" wrapText="1"/>
    </xf>
    <xf numFmtId="0" fontId="17" fillId="0" borderId="0" xfId="0" applyNumberFormat="1" applyFont="1" applyFill="1" applyBorder="1" applyAlignment="1">
      <alignment horizontal="left" vertical="top" wrapText="1"/>
    </xf>
    <xf numFmtId="0" fontId="17" fillId="0" borderId="0" xfId="0" applyFont="1" applyFill="1" applyAlignment="1">
      <alignment horizontal="left" vertical="center" indent="4"/>
    </xf>
    <xf numFmtId="0" fontId="17" fillId="0" borderId="0" xfId="0" applyFont="1" applyFill="1" applyAlignment="1">
      <alignment horizontal="left" vertical="center"/>
    </xf>
  </cellXfs>
  <cellStyles count="2">
    <cellStyle name="Normal" xfId="0" builtinId="0"/>
    <cellStyle name="Normal 2" xfId="1"/>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A52"/>
  <sheetViews>
    <sheetView zoomScale="75" workbookViewId="0">
      <pane xSplit="1" ySplit="3" topLeftCell="B4" activePane="bottomRight" state="frozen"/>
      <selection pane="topRight" activeCell="B1" sqref="B1"/>
      <selection pane="bottomLeft" activeCell="A4" sqref="A4"/>
      <selection pane="bottomRight" activeCell="A2" sqref="A2:A3"/>
    </sheetView>
  </sheetViews>
  <sheetFormatPr baseColWidth="10" defaultColWidth="8.83203125" defaultRowHeight="15" customHeight="1"/>
  <cols>
    <col min="1" max="1" width="12.5" style="37" customWidth="1"/>
    <col min="2" max="2" width="7" style="36" customWidth="1"/>
    <col min="3" max="6" width="5.6640625" style="38" customWidth="1"/>
    <col min="7" max="7" width="49.5" style="10" customWidth="1"/>
    <col min="8" max="8" width="1.5" style="10" customWidth="1"/>
    <col min="9" max="12" width="6" style="10" customWidth="1"/>
    <col min="13" max="13" width="40.83203125" style="10" customWidth="1"/>
    <col min="14" max="14" width="13.1640625" style="10" customWidth="1"/>
    <col min="15" max="15" width="6.5" style="10" customWidth="1"/>
    <col min="16" max="16" width="6" style="10" customWidth="1"/>
    <col min="17" max="17" width="5.83203125" style="10" customWidth="1"/>
    <col min="18" max="18" width="5.33203125" style="10" customWidth="1"/>
    <col min="19" max="19" width="16.83203125" style="10" customWidth="1"/>
    <col min="20" max="20" width="13.1640625" style="10" customWidth="1"/>
    <col min="21" max="21" width="6.5" style="10" customWidth="1"/>
    <col min="22" max="22" width="6" style="10" customWidth="1"/>
    <col min="23" max="23" width="8.5" style="10" customWidth="1"/>
    <col min="24" max="24" width="9.83203125" style="10" customWidth="1"/>
    <col min="25" max="25" width="7.6640625" style="10" customWidth="1"/>
    <col min="26" max="26" width="22.5" style="10" customWidth="1"/>
    <col min="27" max="27" width="15.5" style="10" customWidth="1"/>
    <col min="28" max="28" width="8.6640625" style="36" customWidth="1"/>
    <col min="29" max="29" width="6.5" style="11" customWidth="1"/>
    <col min="30" max="30" width="10.5" style="11" customWidth="1"/>
    <col min="31" max="31" width="18.33203125" style="11" customWidth="1"/>
    <col min="32" max="32" width="13.1640625" style="10" customWidth="1"/>
    <col min="33" max="33" width="6.5" style="10" customWidth="1"/>
    <col min="34" max="34" width="6" style="10" customWidth="1"/>
    <col min="35" max="35" width="8.5" style="10" customWidth="1"/>
    <col min="36" max="36" width="9.83203125" style="10" customWidth="1"/>
    <col min="37" max="37" width="22.5" style="10" customWidth="1"/>
    <col min="38" max="38" width="15.5" style="10" customWidth="1"/>
    <col min="39" max="39" width="8.6640625" style="36" customWidth="1"/>
    <col min="40" max="40" width="6.5" style="11" customWidth="1"/>
    <col min="41" max="41" width="10.5" style="11" customWidth="1"/>
    <col min="42" max="42" width="18.33203125" style="11" customWidth="1"/>
    <col min="43" max="43" width="13.1640625" style="10" customWidth="1"/>
    <col min="44" max="44" width="6.5" style="10" customWidth="1"/>
    <col min="45" max="45" width="6" style="10" customWidth="1"/>
    <col min="46" max="46" width="8.5" style="10" customWidth="1"/>
    <col min="47" max="47" width="9.83203125" style="10" customWidth="1"/>
    <col min="48" max="48" width="22.5" style="10" customWidth="1"/>
    <col min="49" max="49" width="15.5" style="10" customWidth="1"/>
    <col min="50" max="50" width="8.6640625" style="36" customWidth="1"/>
    <col min="51" max="51" width="6.5" style="11" customWidth="1"/>
    <col min="52" max="52" width="10.5" style="11" customWidth="1"/>
    <col min="53" max="53" width="22.5" style="10" customWidth="1"/>
    <col min="54" max="16384" width="8.83203125" style="11"/>
  </cols>
  <sheetData>
    <row r="1" spans="1:53" s="1" customFormat="1" ht="18.75" customHeight="1" thickBot="1">
      <c r="A1" s="161" t="s">
        <v>88</v>
      </c>
      <c r="B1" s="161"/>
      <c r="C1" s="161"/>
      <c r="D1" s="161"/>
      <c r="E1" s="161"/>
      <c r="F1" s="161"/>
      <c r="G1" s="161"/>
      <c r="H1" s="161"/>
      <c r="I1" s="161"/>
      <c r="J1" s="161"/>
      <c r="K1" s="161"/>
      <c r="L1" s="161"/>
      <c r="M1" s="161"/>
      <c r="N1" s="162"/>
      <c r="O1" s="161"/>
      <c r="P1" s="161"/>
      <c r="Q1" s="161"/>
      <c r="R1" s="161"/>
      <c r="S1" s="161"/>
      <c r="T1" s="161"/>
      <c r="U1" s="161"/>
      <c r="V1" s="161"/>
      <c r="W1" s="161"/>
      <c r="X1" s="161"/>
      <c r="Y1" s="161"/>
      <c r="Z1" s="161"/>
      <c r="AA1" s="161"/>
      <c r="AB1" s="163"/>
    </row>
    <row r="2" spans="1:53" s="3" customFormat="1" ht="21" customHeight="1">
      <c r="A2" s="164" t="s">
        <v>54</v>
      </c>
      <c r="B2" s="166" t="s">
        <v>55</v>
      </c>
      <c r="C2" s="168" t="s">
        <v>93</v>
      </c>
      <c r="D2" s="169"/>
      <c r="E2" s="169"/>
      <c r="F2" s="169"/>
      <c r="G2" s="170"/>
      <c r="H2" s="2"/>
      <c r="I2" s="168" t="s">
        <v>94</v>
      </c>
      <c r="J2" s="169"/>
      <c r="K2" s="169"/>
      <c r="L2" s="169"/>
      <c r="M2" s="169"/>
      <c r="N2" s="153" t="s">
        <v>75</v>
      </c>
      <c r="O2" s="154"/>
      <c r="P2" s="154"/>
      <c r="Q2" s="154"/>
      <c r="R2" s="154"/>
      <c r="S2" s="160"/>
      <c r="T2" s="153" t="s">
        <v>112</v>
      </c>
      <c r="U2" s="154"/>
      <c r="V2" s="154"/>
      <c r="W2" s="154"/>
      <c r="X2" s="154"/>
      <c r="Y2" s="154"/>
      <c r="Z2" s="154"/>
      <c r="AA2" s="153" t="s">
        <v>111</v>
      </c>
      <c r="AB2" s="154"/>
      <c r="AC2" s="154"/>
      <c r="AD2" s="154"/>
      <c r="AE2" s="154"/>
      <c r="AF2" s="153" t="s">
        <v>104</v>
      </c>
      <c r="AG2" s="154"/>
      <c r="AH2" s="154"/>
      <c r="AI2" s="154"/>
      <c r="AJ2" s="154"/>
      <c r="AK2" s="154"/>
      <c r="AL2" s="153" t="s">
        <v>105</v>
      </c>
      <c r="AM2" s="154"/>
      <c r="AN2" s="154"/>
      <c r="AO2" s="154"/>
      <c r="AP2" s="154"/>
      <c r="AQ2" s="153" t="s">
        <v>136</v>
      </c>
      <c r="AR2" s="154"/>
      <c r="AS2" s="154"/>
      <c r="AT2" s="154"/>
      <c r="AU2" s="154"/>
      <c r="AV2" s="154"/>
      <c r="AW2" s="153" t="s">
        <v>137</v>
      </c>
      <c r="AX2" s="154"/>
      <c r="AY2" s="154"/>
      <c r="AZ2" s="154"/>
      <c r="BA2" s="154"/>
    </row>
    <row r="3" spans="1:53" s="6" customFormat="1" ht="46.5" customHeight="1" thickBot="1">
      <c r="A3" s="165"/>
      <c r="B3" s="167"/>
      <c r="C3" s="40" t="s">
        <v>56</v>
      </c>
      <c r="D3" s="40" t="s">
        <v>57</v>
      </c>
      <c r="E3" s="40" t="s">
        <v>58</v>
      </c>
      <c r="F3" s="40" t="s">
        <v>59</v>
      </c>
      <c r="G3" s="4" t="s">
        <v>60</v>
      </c>
      <c r="H3" s="5"/>
      <c r="I3" s="40" t="s">
        <v>56</v>
      </c>
      <c r="J3" s="40" t="s">
        <v>57</v>
      </c>
      <c r="K3" s="41" t="s">
        <v>58</v>
      </c>
      <c r="L3" s="40" t="s">
        <v>59</v>
      </c>
      <c r="M3" s="5" t="s">
        <v>60</v>
      </c>
      <c r="N3" s="142" t="s">
        <v>76</v>
      </c>
      <c r="O3" s="40" t="s">
        <v>56</v>
      </c>
      <c r="P3" s="40" t="s">
        <v>57</v>
      </c>
      <c r="Q3" s="40" t="s">
        <v>58</v>
      </c>
      <c r="R3" s="40" t="s">
        <v>59</v>
      </c>
      <c r="S3" s="4" t="s">
        <v>60</v>
      </c>
      <c r="T3" s="142" t="s">
        <v>109</v>
      </c>
      <c r="U3" s="40" t="s">
        <v>115</v>
      </c>
      <c r="V3" s="40" t="s">
        <v>116</v>
      </c>
      <c r="W3" s="40" t="s">
        <v>114</v>
      </c>
      <c r="X3" s="40" t="s">
        <v>113</v>
      </c>
      <c r="Y3" s="96" t="s">
        <v>117</v>
      </c>
      <c r="Z3" s="2" t="s">
        <v>60</v>
      </c>
      <c r="AA3" s="142" t="s">
        <v>110</v>
      </c>
      <c r="AB3" s="40" t="s">
        <v>115</v>
      </c>
      <c r="AC3" s="40" t="s">
        <v>116</v>
      </c>
      <c r="AD3" s="40" t="s">
        <v>95</v>
      </c>
      <c r="AE3" s="64" t="s">
        <v>60</v>
      </c>
      <c r="AF3" s="142" t="s">
        <v>109</v>
      </c>
      <c r="AG3" s="40" t="s">
        <v>115</v>
      </c>
      <c r="AH3" s="40" t="s">
        <v>116</v>
      </c>
      <c r="AI3" s="40" t="s">
        <v>114</v>
      </c>
      <c r="AJ3" s="40" t="s">
        <v>113</v>
      </c>
      <c r="AK3" s="2" t="s">
        <v>60</v>
      </c>
      <c r="AL3" s="142" t="s">
        <v>110</v>
      </c>
      <c r="AM3" s="40" t="s">
        <v>115</v>
      </c>
      <c r="AN3" s="40" t="s">
        <v>116</v>
      </c>
      <c r="AO3" s="40" t="s">
        <v>95</v>
      </c>
      <c r="AP3" s="64" t="s">
        <v>60</v>
      </c>
      <c r="AQ3" s="142" t="s">
        <v>109</v>
      </c>
      <c r="AR3" s="52" t="s">
        <v>115</v>
      </c>
      <c r="AS3" s="51" t="s">
        <v>116</v>
      </c>
      <c r="AT3" s="51" t="s">
        <v>114</v>
      </c>
      <c r="AU3" s="51" t="s">
        <v>113</v>
      </c>
      <c r="AV3" s="2" t="s">
        <v>60</v>
      </c>
      <c r="AW3" s="142" t="s">
        <v>110</v>
      </c>
      <c r="AX3" s="40" t="s">
        <v>115</v>
      </c>
      <c r="AY3" s="40" t="s">
        <v>116</v>
      </c>
      <c r="AZ3" s="40" t="s">
        <v>95</v>
      </c>
      <c r="BA3" s="64" t="s">
        <v>60</v>
      </c>
    </row>
    <row r="4" spans="1:53" ht="28" customHeight="1">
      <c r="A4" s="135" t="s">
        <v>34</v>
      </c>
      <c r="B4" s="7">
        <f t="shared" ref="B4:B17" si="0">SUM(C4:F4)+SUM(I4:L4)+AB4</f>
        <v>5</v>
      </c>
      <c r="C4" s="125">
        <v>1</v>
      </c>
      <c r="D4" s="126">
        <v>1</v>
      </c>
      <c r="E4" s="126">
        <v>1</v>
      </c>
      <c r="F4" s="126">
        <v>0</v>
      </c>
      <c r="G4" s="8" t="s">
        <v>61</v>
      </c>
      <c r="H4" s="44"/>
      <c r="I4" s="125">
        <v>0</v>
      </c>
      <c r="J4" s="126">
        <v>0</v>
      </c>
      <c r="K4" s="126">
        <v>0</v>
      </c>
      <c r="L4" s="126">
        <v>1</v>
      </c>
      <c r="M4" s="50" t="s">
        <v>62</v>
      </c>
      <c r="N4" s="53">
        <f>SUM(O4:R4)</f>
        <v>4</v>
      </c>
      <c r="O4" s="107">
        <v>1</v>
      </c>
      <c r="P4" s="108">
        <v>1</v>
      </c>
      <c r="Q4" s="108">
        <v>1</v>
      </c>
      <c r="R4" s="109">
        <v>1</v>
      </c>
      <c r="S4" s="50"/>
      <c r="T4" s="53">
        <f>SUM(U4:Y4)</f>
        <v>2</v>
      </c>
      <c r="U4" s="65">
        <v>1</v>
      </c>
      <c r="V4" s="65"/>
      <c r="W4" s="65"/>
      <c r="X4" s="65">
        <v>1</v>
      </c>
      <c r="Y4" s="65"/>
      <c r="Z4" s="66"/>
      <c r="AA4" s="67">
        <f t="shared" ref="AA4:AA45" si="1">SUM(AB4:AD4)</f>
        <v>2</v>
      </c>
      <c r="AB4" s="69">
        <v>1</v>
      </c>
      <c r="AC4" s="70">
        <v>1</v>
      </c>
      <c r="AD4" s="70"/>
      <c r="AE4" s="68"/>
      <c r="AF4" s="53">
        <f t="shared" ref="AF4:AF45" si="2">SUM(AG4:AJ4)</f>
        <v>2</v>
      </c>
      <c r="AG4" s="72"/>
      <c r="AH4" s="72">
        <v>1</v>
      </c>
      <c r="AI4" s="72"/>
      <c r="AJ4" s="72">
        <v>1</v>
      </c>
      <c r="AK4" s="66"/>
      <c r="AL4" s="67">
        <f t="shared" ref="AL4:AL45" si="3">SUM(AM4:AO4)</f>
        <v>2</v>
      </c>
      <c r="AM4" s="70">
        <v>1</v>
      </c>
      <c r="AN4" s="70">
        <v>1</v>
      </c>
      <c r="AO4" s="70"/>
      <c r="AP4" s="68"/>
      <c r="AQ4" s="67">
        <f t="shared" ref="AQ4:AQ45" si="4">SUM(AR4:AU4)</f>
        <v>2</v>
      </c>
      <c r="AR4" s="84">
        <v>1</v>
      </c>
      <c r="AS4" s="84"/>
      <c r="AT4" s="84"/>
      <c r="AU4" s="84">
        <v>1</v>
      </c>
      <c r="AV4" s="66"/>
      <c r="AW4" s="67">
        <f t="shared" ref="AW4:AW45" si="5">SUM(AX4:AZ4)</f>
        <v>1</v>
      </c>
      <c r="AX4" s="90">
        <v>1</v>
      </c>
      <c r="AY4" s="91"/>
      <c r="AZ4" s="91"/>
      <c r="BA4" s="66"/>
    </row>
    <row r="5" spans="1:53" ht="18.75" customHeight="1">
      <c r="A5" s="136" t="s">
        <v>35</v>
      </c>
      <c r="B5" s="7">
        <f t="shared" si="0"/>
        <v>4</v>
      </c>
      <c r="C5" s="127">
        <v>1</v>
      </c>
      <c r="D5" s="128">
        <v>1</v>
      </c>
      <c r="E5" s="128">
        <v>0</v>
      </c>
      <c r="F5" s="128">
        <v>1</v>
      </c>
      <c r="G5" s="8" t="s">
        <v>64</v>
      </c>
      <c r="H5" s="45"/>
      <c r="I5" s="127">
        <v>0</v>
      </c>
      <c r="J5" s="128">
        <v>0</v>
      </c>
      <c r="K5" s="128">
        <v>1</v>
      </c>
      <c r="L5" s="128">
        <v>0</v>
      </c>
      <c r="M5" s="50" t="s">
        <v>81</v>
      </c>
      <c r="N5" s="53">
        <f t="shared" ref="N5:N45" si="6">SUM(O5:R5)</f>
        <v>3</v>
      </c>
      <c r="O5" s="110">
        <v>1</v>
      </c>
      <c r="P5" s="111">
        <v>1</v>
      </c>
      <c r="Q5" s="111">
        <v>1</v>
      </c>
      <c r="R5" s="112"/>
      <c r="S5" s="12"/>
      <c r="T5" s="53">
        <f t="shared" ref="T5:T45" si="7">SUM(U5:Y5)</f>
        <v>2</v>
      </c>
      <c r="U5" s="59"/>
      <c r="V5" s="60">
        <v>1</v>
      </c>
      <c r="W5" s="60">
        <v>1</v>
      </c>
      <c r="X5" s="60"/>
      <c r="Y5" s="60"/>
      <c r="Z5" s="12"/>
      <c r="AA5" s="53">
        <f t="shared" si="1"/>
        <v>1</v>
      </c>
      <c r="AB5" s="71"/>
      <c r="AC5" s="72">
        <v>1</v>
      </c>
      <c r="AD5" s="72"/>
      <c r="AE5" s="63"/>
      <c r="AF5" s="53">
        <f t="shared" si="2"/>
        <v>2</v>
      </c>
      <c r="AG5" s="72">
        <v>1</v>
      </c>
      <c r="AH5" s="72"/>
      <c r="AI5" s="72">
        <v>1</v>
      </c>
      <c r="AJ5" s="72"/>
      <c r="AK5" s="12"/>
      <c r="AL5" s="53">
        <f t="shared" si="3"/>
        <v>2</v>
      </c>
      <c r="AM5" s="72">
        <v>1</v>
      </c>
      <c r="AN5" s="72">
        <v>1</v>
      </c>
      <c r="AO5" s="72"/>
      <c r="AP5" s="63"/>
      <c r="AQ5" s="53">
        <f t="shared" si="4"/>
        <v>2</v>
      </c>
      <c r="AR5" s="85"/>
      <c r="AS5" s="86">
        <v>1</v>
      </c>
      <c r="AT5" s="86">
        <v>1</v>
      </c>
      <c r="AU5" s="86"/>
      <c r="AV5" s="12"/>
      <c r="AW5" s="53">
        <f t="shared" si="5"/>
        <v>1</v>
      </c>
      <c r="AX5" s="92"/>
      <c r="AY5" s="93">
        <v>1</v>
      </c>
      <c r="AZ5" s="93"/>
      <c r="BA5" s="12"/>
    </row>
    <row r="6" spans="1:53" ht="28" customHeight="1">
      <c r="A6" s="136" t="s">
        <v>27</v>
      </c>
      <c r="B6" s="7">
        <f t="shared" si="0"/>
        <v>6</v>
      </c>
      <c r="C6" s="127">
        <v>2</v>
      </c>
      <c r="D6" s="128">
        <v>1</v>
      </c>
      <c r="E6" s="128">
        <v>0</v>
      </c>
      <c r="F6" s="128">
        <v>1</v>
      </c>
      <c r="G6" s="8" t="s">
        <v>129</v>
      </c>
      <c r="H6" s="46"/>
      <c r="I6" s="127">
        <v>0</v>
      </c>
      <c r="J6" s="128">
        <v>0</v>
      </c>
      <c r="K6" s="128">
        <v>0</v>
      </c>
      <c r="L6" s="128">
        <v>0</v>
      </c>
      <c r="M6" s="50" t="s">
        <v>130</v>
      </c>
      <c r="N6" s="53">
        <f t="shared" si="6"/>
        <v>1</v>
      </c>
      <c r="O6" s="110">
        <v>1</v>
      </c>
      <c r="P6" s="113"/>
      <c r="Q6" s="113"/>
      <c r="R6" s="114"/>
      <c r="S6" s="9"/>
      <c r="T6" s="53">
        <f t="shared" si="7"/>
        <v>0</v>
      </c>
      <c r="U6" s="59"/>
      <c r="V6" s="59"/>
      <c r="W6" s="59"/>
      <c r="X6" s="59"/>
      <c r="Y6" s="59"/>
      <c r="Z6" s="9"/>
      <c r="AA6" s="53">
        <f t="shared" si="1"/>
        <v>2</v>
      </c>
      <c r="AB6" s="71">
        <v>2</v>
      </c>
      <c r="AC6" s="72"/>
      <c r="AD6" s="72"/>
      <c r="AE6" s="63"/>
      <c r="AF6" s="53">
        <f t="shared" si="2"/>
        <v>1</v>
      </c>
      <c r="AG6" s="72">
        <v>1</v>
      </c>
      <c r="AH6" s="72"/>
      <c r="AI6" s="72"/>
      <c r="AJ6" s="72"/>
      <c r="AK6" s="9"/>
      <c r="AL6" s="53">
        <f t="shared" si="3"/>
        <v>2</v>
      </c>
      <c r="AM6" s="72">
        <v>2</v>
      </c>
      <c r="AN6" s="72"/>
      <c r="AO6" s="72"/>
      <c r="AP6" s="63"/>
      <c r="AQ6" s="53">
        <f t="shared" si="4"/>
        <v>1</v>
      </c>
      <c r="AR6" s="85">
        <v>1</v>
      </c>
      <c r="AS6" s="85"/>
      <c r="AT6" s="85"/>
      <c r="AU6" s="85"/>
      <c r="AV6" s="9"/>
      <c r="AW6" s="53">
        <f t="shared" si="5"/>
        <v>1</v>
      </c>
      <c r="AX6" s="92">
        <v>1</v>
      </c>
      <c r="AY6" s="93"/>
      <c r="AZ6" s="93"/>
      <c r="BA6" s="9"/>
    </row>
    <row r="7" spans="1:53" ht="15" customHeight="1">
      <c r="A7" s="136" t="s">
        <v>36</v>
      </c>
      <c r="B7" s="7">
        <f t="shared" si="0"/>
        <v>4</v>
      </c>
      <c r="C7" s="127">
        <v>2</v>
      </c>
      <c r="D7" s="128">
        <v>1</v>
      </c>
      <c r="E7" s="128">
        <v>0</v>
      </c>
      <c r="F7" s="128">
        <v>1</v>
      </c>
      <c r="G7" s="9" t="s">
        <v>102</v>
      </c>
      <c r="H7" s="47"/>
      <c r="I7" s="127">
        <v>0</v>
      </c>
      <c r="J7" s="128">
        <v>0</v>
      </c>
      <c r="K7" s="128">
        <v>0</v>
      </c>
      <c r="L7" s="128">
        <v>0</v>
      </c>
      <c r="M7" s="50" t="s">
        <v>101</v>
      </c>
      <c r="N7" s="53">
        <f t="shared" si="6"/>
        <v>2</v>
      </c>
      <c r="O7" s="110">
        <v>1</v>
      </c>
      <c r="P7" s="113">
        <v>1</v>
      </c>
      <c r="Q7" s="113"/>
      <c r="R7" s="114"/>
      <c r="S7" s="9"/>
      <c r="T7" s="53">
        <f t="shared" si="7"/>
        <v>2</v>
      </c>
      <c r="U7" s="59">
        <v>1</v>
      </c>
      <c r="V7" s="59"/>
      <c r="W7" s="59">
        <v>1</v>
      </c>
      <c r="X7" s="59"/>
      <c r="Y7" s="59"/>
      <c r="Z7" s="9"/>
      <c r="AA7" s="53">
        <f t="shared" si="1"/>
        <v>1</v>
      </c>
      <c r="AB7" s="71"/>
      <c r="AC7" s="72"/>
      <c r="AD7" s="72">
        <v>1</v>
      </c>
      <c r="AE7" s="63"/>
      <c r="AF7" s="53">
        <f t="shared" si="2"/>
        <v>2</v>
      </c>
      <c r="AG7" s="72"/>
      <c r="AH7" s="72">
        <v>1</v>
      </c>
      <c r="AI7" s="72">
        <v>1</v>
      </c>
      <c r="AJ7" s="72"/>
      <c r="AK7" s="9"/>
      <c r="AL7" s="53">
        <f t="shared" si="3"/>
        <v>2</v>
      </c>
      <c r="AM7" s="72"/>
      <c r="AN7" s="72">
        <v>1</v>
      </c>
      <c r="AO7" s="72">
        <v>1</v>
      </c>
      <c r="AP7" s="63"/>
      <c r="AQ7" s="53">
        <f t="shared" si="4"/>
        <v>2</v>
      </c>
      <c r="AR7" s="85">
        <v>1</v>
      </c>
      <c r="AS7" s="85"/>
      <c r="AT7" s="85">
        <v>1</v>
      </c>
      <c r="AU7" s="85"/>
      <c r="AV7" s="9"/>
      <c r="AW7" s="53">
        <f t="shared" si="5"/>
        <v>1</v>
      </c>
      <c r="AX7" s="92"/>
      <c r="AY7" s="93"/>
      <c r="AZ7" s="93">
        <v>1</v>
      </c>
      <c r="BA7" s="9"/>
    </row>
    <row r="8" spans="1:53" ht="15" customHeight="1">
      <c r="A8" s="136" t="s">
        <v>17</v>
      </c>
      <c r="B8" s="7">
        <f t="shared" si="0"/>
        <v>4</v>
      </c>
      <c r="C8" s="127">
        <v>1</v>
      </c>
      <c r="D8" s="128">
        <v>0</v>
      </c>
      <c r="E8" s="128">
        <v>1</v>
      </c>
      <c r="F8" s="128">
        <v>1</v>
      </c>
      <c r="G8" s="13"/>
      <c r="H8" s="47"/>
      <c r="I8" s="127">
        <v>0</v>
      </c>
      <c r="J8" s="128">
        <v>0</v>
      </c>
      <c r="K8" s="128">
        <v>0</v>
      </c>
      <c r="L8" s="128">
        <v>0</v>
      </c>
      <c r="M8" s="47"/>
      <c r="N8" s="53">
        <f t="shared" si="6"/>
        <v>3</v>
      </c>
      <c r="O8" s="110">
        <v>1</v>
      </c>
      <c r="P8" s="113"/>
      <c r="Q8" s="113">
        <v>1</v>
      </c>
      <c r="R8" s="114">
        <v>1</v>
      </c>
      <c r="S8" s="13"/>
      <c r="T8" s="53">
        <f t="shared" si="7"/>
        <v>1</v>
      </c>
      <c r="U8" s="59">
        <v>1</v>
      </c>
      <c r="V8" s="59"/>
      <c r="W8" s="59"/>
      <c r="X8" s="59"/>
      <c r="Y8" s="59"/>
      <c r="Z8" s="13"/>
      <c r="AA8" s="53">
        <f t="shared" si="1"/>
        <v>1</v>
      </c>
      <c r="AB8" s="71">
        <v>1</v>
      </c>
      <c r="AC8" s="72"/>
      <c r="AD8" s="72"/>
      <c r="AE8" s="63"/>
      <c r="AF8" s="53">
        <f t="shared" si="2"/>
        <v>1</v>
      </c>
      <c r="AG8" s="72">
        <v>1</v>
      </c>
      <c r="AH8" s="72"/>
      <c r="AI8" s="72"/>
      <c r="AJ8" s="72"/>
      <c r="AK8" s="13"/>
      <c r="AL8" s="53">
        <f t="shared" si="3"/>
        <v>2</v>
      </c>
      <c r="AM8" s="72">
        <v>2</v>
      </c>
      <c r="AN8" s="72"/>
      <c r="AO8" s="72"/>
      <c r="AP8" s="63"/>
      <c r="AQ8" s="53">
        <f t="shared" si="4"/>
        <v>1</v>
      </c>
      <c r="AR8" s="85">
        <v>1</v>
      </c>
      <c r="AS8" s="85"/>
      <c r="AT8" s="85"/>
      <c r="AU8" s="85"/>
      <c r="AV8" s="13"/>
      <c r="AW8" s="53">
        <f t="shared" si="5"/>
        <v>1</v>
      </c>
      <c r="AX8" s="92">
        <v>1</v>
      </c>
      <c r="AY8" s="93"/>
      <c r="AZ8" s="93"/>
      <c r="BA8" s="13"/>
    </row>
    <row r="9" spans="1:53" ht="15" customHeight="1">
      <c r="A9" s="136" t="s">
        <v>37</v>
      </c>
      <c r="B9" s="7">
        <f t="shared" si="0"/>
        <v>3</v>
      </c>
      <c r="C9" s="127">
        <v>1</v>
      </c>
      <c r="D9" s="128">
        <v>1</v>
      </c>
      <c r="E9" s="128">
        <v>0</v>
      </c>
      <c r="F9" s="128">
        <v>0</v>
      </c>
      <c r="G9" s="13"/>
      <c r="H9" s="47"/>
      <c r="I9" s="127">
        <v>0</v>
      </c>
      <c r="J9" s="128">
        <v>0</v>
      </c>
      <c r="K9" s="128">
        <v>1</v>
      </c>
      <c r="L9" s="128">
        <v>0</v>
      </c>
      <c r="M9" s="44"/>
      <c r="N9" s="53">
        <f t="shared" si="6"/>
        <v>1</v>
      </c>
      <c r="O9" s="110">
        <v>1</v>
      </c>
      <c r="P9" s="113"/>
      <c r="Q9" s="113"/>
      <c r="R9" s="114"/>
      <c r="S9" s="14"/>
      <c r="T9" s="53">
        <f t="shared" si="7"/>
        <v>0</v>
      </c>
      <c r="U9" s="59"/>
      <c r="V9" s="59"/>
      <c r="W9" s="59"/>
      <c r="X9" s="59"/>
      <c r="Y9" s="59"/>
      <c r="Z9" s="14"/>
      <c r="AA9" s="53">
        <f t="shared" si="1"/>
        <v>0</v>
      </c>
      <c r="AB9" s="71"/>
      <c r="AC9" s="72"/>
      <c r="AD9" s="72"/>
      <c r="AE9" s="63"/>
      <c r="AF9" s="53">
        <f t="shared" si="2"/>
        <v>1</v>
      </c>
      <c r="AG9" s="72">
        <v>1</v>
      </c>
      <c r="AH9" s="72"/>
      <c r="AI9" s="72"/>
      <c r="AJ9" s="72"/>
      <c r="AK9" s="14"/>
      <c r="AL9" s="53">
        <f t="shared" si="3"/>
        <v>0</v>
      </c>
      <c r="AM9" s="72"/>
      <c r="AN9" s="72"/>
      <c r="AO9" s="72"/>
      <c r="AP9" s="63"/>
      <c r="AQ9" s="53">
        <f t="shared" si="4"/>
        <v>1</v>
      </c>
      <c r="AR9" s="85">
        <v>1</v>
      </c>
      <c r="AS9" s="85"/>
      <c r="AT9" s="85"/>
      <c r="AU9" s="85"/>
      <c r="AV9" s="14"/>
      <c r="AW9" s="53">
        <f t="shared" si="5"/>
        <v>0</v>
      </c>
      <c r="AX9" s="92"/>
      <c r="AY9" s="93"/>
      <c r="AZ9" s="93"/>
      <c r="BA9" s="14"/>
    </row>
    <row r="10" spans="1:53" ht="15" customHeight="1">
      <c r="A10" s="136" t="s">
        <v>38</v>
      </c>
      <c r="B10" s="7">
        <f t="shared" si="0"/>
        <v>3</v>
      </c>
      <c r="C10" s="127">
        <v>1</v>
      </c>
      <c r="D10" s="128">
        <v>0</v>
      </c>
      <c r="E10" s="128">
        <v>1</v>
      </c>
      <c r="F10" s="128">
        <v>1</v>
      </c>
      <c r="G10" s="13"/>
      <c r="H10" s="47"/>
      <c r="I10" s="127">
        <v>0</v>
      </c>
      <c r="J10" s="128">
        <v>0</v>
      </c>
      <c r="K10" s="128">
        <v>0</v>
      </c>
      <c r="L10" s="128">
        <v>0</v>
      </c>
      <c r="M10" s="47"/>
      <c r="N10" s="53">
        <f t="shared" si="6"/>
        <v>2</v>
      </c>
      <c r="O10" s="110">
        <v>1</v>
      </c>
      <c r="P10" s="113"/>
      <c r="Q10" s="113">
        <v>1</v>
      </c>
      <c r="R10" s="114"/>
      <c r="S10" s="13"/>
      <c r="T10" s="53">
        <f t="shared" si="7"/>
        <v>1</v>
      </c>
      <c r="U10" s="59"/>
      <c r="V10" s="59">
        <v>1</v>
      </c>
      <c r="W10" s="59"/>
      <c r="X10" s="59"/>
      <c r="Y10" s="59"/>
      <c r="Z10" s="13"/>
      <c r="AA10" s="53">
        <f t="shared" si="1"/>
        <v>0</v>
      </c>
      <c r="AB10" s="71"/>
      <c r="AC10" s="72"/>
      <c r="AD10" s="72"/>
      <c r="AE10" s="63"/>
      <c r="AF10" s="53">
        <f t="shared" si="2"/>
        <v>1</v>
      </c>
      <c r="AG10" s="72">
        <v>1</v>
      </c>
      <c r="AH10" s="72"/>
      <c r="AI10" s="72"/>
      <c r="AJ10" s="72"/>
      <c r="AK10" s="13"/>
      <c r="AL10" s="53">
        <f t="shared" si="3"/>
        <v>0</v>
      </c>
      <c r="AM10" s="72"/>
      <c r="AN10" s="72"/>
      <c r="AO10" s="72"/>
      <c r="AP10" s="63"/>
      <c r="AQ10" s="53">
        <f t="shared" si="4"/>
        <v>1</v>
      </c>
      <c r="AR10" s="85"/>
      <c r="AS10" s="85">
        <v>1</v>
      </c>
      <c r="AT10" s="85"/>
      <c r="AU10" s="85"/>
      <c r="AV10" s="13"/>
      <c r="AW10" s="53">
        <f t="shared" si="5"/>
        <v>0</v>
      </c>
      <c r="AX10" s="92"/>
      <c r="AY10" s="93"/>
      <c r="AZ10" s="93"/>
      <c r="BA10" s="13"/>
    </row>
    <row r="11" spans="1:53" ht="28" customHeight="1">
      <c r="A11" s="136" t="s">
        <v>68</v>
      </c>
      <c r="B11" s="7">
        <f t="shared" si="0"/>
        <v>8</v>
      </c>
      <c r="C11" s="127">
        <v>2</v>
      </c>
      <c r="D11" s="128">
        <v>1</v>
      </c>
      <c r="E11" s="128">
        <v>1</v>
      </c>
      <c r="F11" s="128">
        <v>0</v>
      </c>
      <c r="G11" s="8" t="s">
        <v>70</v>
      </c>
      <c r="H11" s="48"/>
      <c r="I11" s="127">
        <v>0</v>
      </c>
      <c r="J11" s="128">
        <v>1</v>
      </c>
      <c r="K11" s="128">
        <v>0</v>
      </c>
      <c r="L11" s="128">
        <v>1</v>
      </c>
      <c r="M11" s="46" t="s">
        <v>71</v>
      </c>
      <c r="N11" s="53">
        <f t="shared" si="6"/>
        <v>4</v>
      </c>
      <c r="O11" s="115">
        <v>1</v>
      </c>
      <c r="P11" s="111">
        <v>1</v>
      </c>
      <c r="Q11" s="111">
        <v>1</v>
      </c>
      <c r="R11" s="112">
        <v>1</v>
      </c>
      <c r="S11" s="8"/>
      <c r="T11" s="53">
        <f t="shared" si="7"/>
        <v>2</v>
      </c>
      <c r="U11" s="60">
        <v>1</v>
      </c>
      <c r="V11" s="60"/>
      <c r="W11" s="60">
        <v>1</v>
      </c>
      <c r="X11" s="60"/>
      <c r="Y11" s="60"/>
      <c r="Z11" s="8"/>
      <c r="AA11" s="53">
        <f t="shared" si="1"/>
        <v>3</v>
      </c>
      <c r="AB11" s="71">
        <v>2</v>
      </c>
      <c r="AC11" s="72">
        <v>1</v>
      </c>
      <c r="AD11" s="72"/>
      <c r="AE11" s="63"/>
      <c r="AF11" s="53">
        <f t="shared" si="2"/>
        <v>2</v>
      </c>
      <c r="AG11" s="72"/>
      <c r="AH11" s="72">
        <v>1</v>
      </c>
      <c r="AI11" s="72">
        <v>1</v>
      </c>
      <c r="AJ11" s="72"/>
      <c r="AK11" s="8"/>
      <c r="AL11" s="53">
        <f t="shared" si="3"/>
        <v>3</v>
      </c>
      <c r="AM11" s="72">
        <v>2</v>
      </c>
      <c r="AN11" s="72">
        <v>1</v>
      </c>
      <c r="AO11" s="72"/>
      <c r="AP11" s="63"/>
      <c r="AQ11" s="53">
        <f t="shared" si="4"/>
        <v>2</v>
      </c>
      <c r="AR11" s="86">
        <v>1</v>
      </c>
      <c r="AS11" s="86"/>
      <c r="AT11" s="86">
        <v>1</v>
      </c>
      <c r="AU11" s="86"/>
      <c r="AV11" s="8"/>
      <c r="AW11" s="53">
        <f t="shared" si="5"/>
        <v>2</v>
      </c>
      <c r="AX11" s="92">
        <v>2</v>
      </c>
      <c r="AY11" s="93"/>
      <c r="AZ11" s="93"/>
      <c r="BA11" s="8"/>
    </row>
    <row r="12" spans="1:53" ht="15" customHeight="1">
      <c r="A12" s="136" t="s">
        <v>30</v>
      </c>
      <c r="B12" s="7">
        <f t="shared" si="0"/>
        <v>5</v>
      </c>
      <c r="C12" s="127">
        <v>1</v>
      </c>
      <c r="D12" s="128">
        <v>2</v>
      </c>
      <c r="E12" s="128">
        <v>0</v>
      </c>
      <c r="F12" s="128">
        <v>0</v>
      </c>
      <c r="G12" s="13"/>
      <c r="H12" s="47"/>
      <c r="I12" s="127">
        <v>0</v>
      </c>
      <c r="J12" s="128">
        <v>0</v>
      </c>
      <c r="K12" s="128">
        <v>0</v>
      </c>
      <c r="L12" s="128">
        <v>1</v>
      </c>
      <c r="M12" s="49"/>
      <c r="N12" s="53">
        <f t="shared" si="6"/>
        <v>4</v>
      </c>
      <c r="O12" s="115">
        <v>1</v>
      </c>
      <c r="P12" s="111">
        <v>2</v>
      </c>
      <c r="Q12" s="111"/>
      <c r="R12" s="112">
        <v>1</v>
      </c>
      <c r="S12" s="15"/>
      <c r="T12" s="53">
        <f t="shared" si="7"/>
        <v>1</v>
      </c>
      <c r="U12" s="60"/>
      <c r="V12" s="60"/>
      <c r="W12" s="60">
        <v>1</v>
      </c>
      <c r="X12" s="60"/>
      <c r="Y12" s="60"/>
      <c r="Z12" s="15"/>
      <c r="AA12" s="53">
        <f t="shared" si="1"/>
        <v>2</v>
      </c>
      <c r="AB12" s="71">
        <v>1</v>
      </c>
      <c r="AC12" s="72"/>
      <c r="AD12" s="72">
        <v>1</v>
      </c>
      <c r="AE12" s="63"/>
      <c r="AF12" s="53">
        <f t="shared" si="2"/>
        <v>1</v>
      </c>
      <c r="AG12" s="72"/>
      <c r="AH12" s="72"/>
      <c r="AI12" s="72">
        <v>1</v>
      </c>
      <c r="AJ12" s="72"/>
      <c r="AK12" s="15"/>
      <c r="AL12" s="53">
        <f t="shared" si="3"/>
        <v>2</v>
      </c>
      <c r="AM12" s="72">
        <v>1</v>
      </c>
      <c r="AN12" s="72"/>
      <c r="AO12" s="72">
        <v>1</v>
      </c>
      <c r="AP12" s="63"/>
      <c r="AQ12" s="53">
        <f t="shared" si="4"/>
        <v>2</v>
      </c>
      <c r="AR12" s="86">
        <v>1</v>
      </c>
      <c r="AS12" s="86"/>
      <c r="AT12" s="86">
        <v>1</v>
      </c>
      <c r="AU12" s="86"/>
      <c r="AV12" s="15"/>
      <c r="AW12" s="53">
        <f t="shared" si="5"/>
        <v>2</v>
      </c>
      <c r="AX12" s="92">
        <v>1</v>
      </c>
      <c r="AY12" s="93"/>
      <c r="AZ12" s="93">
        <v>1</v>
      </c>
      <c r="BA12" s="15"/>
    </row>
    <row r="13" spans="1:53" ht="15" customHeight="1">
      <c r="A13" s="136" t="s">
        <v>39</v>
      </c>
      <c r="B13" s="7">
        <f t="shared" si="0"/>
        <v>4</v>
      </c>
      <c r="C13" s="127">
        <v>1</v>
      </c>
      <c r="D13" s="128">
        <v>1</v>
      </c>
      <c r="E13" s="128">
        <v>1</v>
      </c>
      <c r="F13" s="128">
        <v>1</v>
      </c>
      <c r="G13" s="13"/>
      <c r="H13" s="47"/>
      <c r="I13" s="127">
        <v>0</v>
      </c>
      <c r="J13" s="128">
        <v>0</v>
      </c>
      <c r="K13" s="128">
        <v>0</v>
      </c>
      <c r="L13" s="128">
        <v>0</v>
      </c>
      <c r="M13" s="47"/>
      <c r="N13" s="53">
        <f t="shared" si="6"/>
        <v>3</v>
      </c>
      <c r="O13" s="110">
        <v>1</v>
      </c>
      <c r="P13" s="113"/>
      <c r="Q13" s="113">
        <v>1</v>
      </c>
      <c r="R13" s="114">
        <v>1</v>
      </c>
      <c r="S13" s="13"/>
      <c r="T13" s="53">
        <f t="shared" si="7"/>
        <v>1</v>
      </c>
      <c r="U13" s="59"/>
      <c r="V13" s="59">
        <v>1</v>
      </c>
      <c r="W13" s="59"/>
      <c r="X13" s="59"/>
      <c r="Y13" s="59"/>
      <c r="Z13" s="13"/>
      <c r="AA13" s="53">
        <f t="shared" si="1"/>
        <v>1</v>
      </c>
      <c r="AB13" s="71"/>
      <c r="AC13" s="72">
        <v>1</v>
      </c>
      <c r="AD13" s="72"/>
      <c r="AE13" s="63"/>
      <c r="AF13" s="53">
        <f t="shared" si="2"/>
        <v>0</v>
      </c>
      <c r="AG13" s="72"/>
      <c r="AH13" s="72"/>
      <c r="AI13" s="72"/>
      <c r="AJ13" s="72"/>
      <c r="AK13" s="13"/>
      <c r="AL13" s="53">
        <f t="shared" si="3"/>
        <v>0</v>
      </c>
      <c r="AM13" s="72"/>
      <c r="AN13" s="72"/>
      <c r="AO13" s="72"/>
      <c r="AP13" s="63"/>
      <c r="AQ13" s="53">
        <f t="shared" si="4"/>
        <v>1</v>
      </c>
      <c r="AR13" s="85"/>
      <c r="AS13" s="85">
        <v>1</v>
      </c>
      <c r="AT13" s="85"/>
      <c r="AU13" s="85"/>
      <c r="AV13" s="13"/>
      <c r="AW13" s="53">
        <f t="shared" si="5"/>
        <v>1</v>
      </c>
      <c r="AX13" s="92"/>
      <c r="AY13" s="93">
        <v>1</v>
      </c>
      <c r="AZ13" s="93"/>
      <c r="BA13" s="13"/>
    </row>
    <row r="14" spans="1:53" ht="15" customHeight="1">
      <c r="A14" s="136" t="s">
        <v>40</v>
      </c>
      <c r="B14" s="7">
        <f t="shared" si="0"/>
        <v>5</v>
      </c>
      <c r="C14" s="127">
        <v>1</v>
      </c>
      <c r="D14" s="128">
        <v>1</v>
      </c>
      <c r="E14" s="128">
        <v>1</v>
      </c>
      <c r="F14" s="128">
        <v>1</v>
      </c>
      <c r="G14" s="13"/>
      <c r="H14" s="47"/>
      <c r="I14" s="127">
        <v>0</v>
      </c>
      <c r="J14" s="128">
        <v>0</v>
      </c>
      <c r="K14" s="128">
        <v>0</v>
      </c>
      <c r="L14" s="128"/>
      <c r="M14" s="44"/>
      <c r="N14" s="53">
        <f t="shared" si="6"/>
        <v>4</v>
      </c>
      <c r="O14" s="110">
        <v>1</v>
      </c>
      <c r="P14" s="113">
        <v>1</v>
      </c>
      <c r="Q14" s="113">
        <v>1</v>
      </c>
      <c r="R14" s="114">
        <v>1</v>
      </c>
      <c r="S14" s="14"/>
      <c r="T14" s="53">
        <f t="shared" si="7"/>
        <v>2</v>
      </c>
      <c r="U14" s="59"/>
      <c r="V14" s="59">
        <v>1</v>
      </c>
      <c r="W14" s="59"/>
      <c r="X14" s="59">
        <v>1</v>
      </c>
      <c r="Y14" s="59"/>
      <c r="Z14" s="14"/>
      <c r="AA14" s="53">
        <f t="shared" si="1"/>
        <v>2</v>
      </c>
      <c r="AB14" s="71">
        <v>1</v>
      </c>
      <c r="AC14" s="72">
        <v>1</v>
      </c>
      <c r="AD14" s="72"/>
      <c r="AE14" s="63"/>
      <c r="AF14" s="53">
        <f t="shared" si="2"/>
        <v>1</v>
      </c>
      <c r="AG14" s="72"/>
      <c r="AH14" s="72"/>
      <c r="AI14" s="72"/>
      <c r="AJ14" s="72">
        <v>1</v>
      </c>
      <c r="AK14" s="14"/>
      <c r="AL14" s="53">
        <f t="shared" si="3"/>
        <v>2</v>
      </c>
      <c r="AM14" s="72">
        <v>1</v>
      </c>
      <c r="AN14" s="72">
        <v>1</v>
      </c>
      <c r="AO14" s="72"/>
      <c r="AP14" s="63"/>
      <c r="AQ14" s="53">
        <f t="shared" si="4"/>
        <v>2</v>
      </c>
      <c r="AR14" s="85"/>
      <c r="AS14" s="85">
        <v>1</v>
      </c>
      <c r="AT14" s="85"/>
      <c r="AU14" s="85">
        <v>1</v>
      </c>
      <c r="AV14" s="14"/>
      <c r="AW14" s="53">
        <f t="shared" si="5"/>
        <v>2</v>
      </c>
      <c r="AX14" s="92">
        <v>1</v>
      </c>
      <c r="AY14" s="93">
        <v>1</v>
      </c>
      <c r="AZ14" s="93"/>
      <c r="BA14" s="14"/>
    </row>
    <row r="15" spans="1:53" ht="15" customHeight="1">
      <c r="A15" s="136" t="s">
        <v>28</v>
      </c>
      <c r="B15" s="7">
        <f t="shared" si="0"/>
        <v>8</v>
      </c>
      <c r="C15" s="127">
        <v>1</v>
      </c>
      <c r="D15" s="128">
        <v>2</v>
      </c>
      <c r="E15" s="128">
        <v>2</v>
      </c>
      <c r="F15" s="128">
        <v>0</v>
      </c>
      <c r="G15" s="12"/>
      <c r="H15" s="47"/>
      <c r="I15" s="127">
        <v>0</v>
      </c>
      <c r="J15" s="128">
        <v>0</v>
      </c>
      <c r="K15" s="128">
        <v>0</v>
      </c>
      <c r="L15" s="128">
        <v>1</v>
      </c>
      <c r="M15" s="47"/>
      <c r="N15" s="53">
        <f t="shared" si="6"/>
        <v>2</v>
      </c>
      <c r="O15" s="116">
        <v>1</v>
      </c>
      <c r="P15" s="117">
        <v>1</v>
      </c>
      <c r="Q15" s="117"/>
      <c r="R15" s="118"/>
      <c r="S15" s="13"/>
      <c r="T15" s="53">
        <f t="shared" si="7"/>
        <v>2</v>
      </c>
      <c r="U15" s="61">
        <v>1</v>
      </c>
      <c r="V15" s="61"/>
      <c r="W15" s="61">
        <v>1</v>
      </c>
      <c r="X15" s="61"/>
      <c r="Y15" s="61"/>
      <c r="Z15" s="13"/>
      <c r="AA15" s="53">
        <f t="shared" si="1"/>
        <v>3</v>
      </c>
      <c r="AB15" s="71">
        <v>2</v>
      </c>
      <c r="AC15" s="72">
        <v>1</v>
      </c>
      <c r="AD15" s="72"/>
      <c r="AE15" s="63"/>
      <c r="AF15" s="53">
        <f t="shared" si="2"/>
        <v>2</v>
      </c>
      <c r="AG15" s="72"/>
      <c r="AH15" s="72">
        <v>1</v>
      </c>
      <c r="AI15" s="72">
        <v>1</v>
      </c>
      <c r="AJ15" s="72"/>
      <c r="AK15" s="13"/>
      <c r="AL15" s="53">
        <f t="shared" si="3"/>
        <v>3</v>
      </c>
      <c r="AM15" s="72">
        <v>2</v>
      </c>
      <c r="AN15" s="72">
        <v>1</v>
      </c>
      <c r="AO15" s="72"/>
      <c r="AP15" s="63"/>
      <c r="AQ15" s="53">
        <f t="shared" si="4"/>
        <v>2</v>
      </c>
      <c r="AR15" s="87">
        <v>1</v>
      </c>
      <c r="AS15" s="87"/>
      <c r="AT15" s="87">
        <v>1</v>
      </c>
      <c r="AU15" s="87"/>
      <c r="AV15" s="13"/>
      <c r="AW15" s="53">
        <f t="shared" si="5"/>
        <v>2</v>
      </c>
      <c r="AX15" s="92">
        <v>2</v>
      </c>
      <c r="AY15" s="93"/>
      <c r="AZ15" s="93"/>
      <c r="BA15" s="13"/>
    </row>
    <row r="16" spans="1:53" ht="15" customHeight="1">
      <c r="A16" s="136" t="s">
        <v>41</v>
      </c>
      <c r="B16" s="7">
        <f t="shared" si="0"/>
        <v>6</v>
      </c>
      <c r="C16" s="127">
        <v>1</v>
      </c>
      <c r="D16" s="128">
        <v>1</v>
      </c>
      <c r="E16" s="128">
        <v>1</v>
      </c>
      <c r="F16" s="128">
        <v>1</v>
      </c>
      <c r="G16" s="13"/>
      <c r="H16" s="47"/>
      <c r="I16" s="127">
        <v>0</v>
      </c>
      <c r="J16" s="128">
        <v>0</v>
      </c>
      <c r="K16" s="128">
        <v>0</v>
      </c>
      <c r="L16" s="128">
        <v>1</v>
      </c>
      <c r="M16" s="47"/>
      <c r="N16" s="53">
        <f t="shared" si="6"/>
        <v>4</v>
      </c>
      <c r="O16" s="116">
        <v>1</v>
      </c>
      <c r="P16" s="117">
        <v>1</v>
      </c>
      <c r="Q16" s="117">
        <v>1</v>
      </c>
      <c r="R16" s="118">
        <v>1</v>
      </c>
      <c r="S16" s="13"/>
      <c r="T16" s="53">
        <f t="shared" si="7"/>
        <v>2</v>
      </c>
      <c r="U16" s="61"/>
      <c r="V16" s="61">
        <v>1</v>
      </c>
      <c r="W16" s="61">
        <v>1</v>
      </c>
      <c r="X16" s="61"/>
      <c r="Y16" s="61"/>
      <c r="Z16" s="13"/>
      <c r="AA16" s="53">
        <f t="shared" si="1"/>
        <v>2</v>
      </c>
      <c r="AB16" s="71">
        <v>1</v>
      </c>
      <c r="AC16" s="72">
        <v>1</v>
      </c>
      <c r="AD16" s="72"/>
      <c r="AE16" s="63"/>
      <c r="AF16" s="53">
        <f t="shared" si="2"/>
        <v>2</v>
      </c>
      <c r="AG16" s="72">
        <v>1</v>
      </c>
      <c r="AH16" s="72"/>
      <c r="AI16" s="72">
        <v>1</v>
      </c>
      <c r="AJ16" s="72"/>
      <c r="AK16" s="13"/>
      <c r="AL16" s="53">
        <f t="shared" si="3"/>
        <v>2</v>
      </c>
      <c r="AM16" s="72">
        <v>1</v>
      </c>
      <c r="AN16" s="72">
        <v>1</v>
      </c>
      <c r="AO16" s="72"/>
      <c r="AP16" s="63"/>
      <c r="AQ16" s="53">
        <f t="shared" si="4"/>
        <v>2</v>
      </c>
      <c r="AR16" s="87"/>
      <c r="AS16" s="87">
        <v>1</v>
      </c>
      <c r="AT16" s="87">
        <v>1</v>
      </c>
      <c r="AU16" s="87"/>
      <c r="AV16" s="13"/>
      <c r="AW16" s="53">
        <f t="shared" si="5"/>
        <v>2</v>
      </c>
      <c r="AX16" s="92">
        <v>1</v>
      </c>
      <c r="AY16" s="93">
        <v>1</v>
      </c>
      <c r="AZ16" s="93"/>
      <c r="BA16" s="13"/>
    </row>
    <row r="17" spans="1:53" ht="15" customHeight="1">
      <c r="A17" s="139" t="s">
        <v>42</v>
      </c>
      <c r="B17" s="16">
        <f t="shared" si="0"/>
        <v>5</v>
      </c>
      <c r="C17" s="133">
        <v>1</v>
      </c>
      <c r="D17" s="128">
        <v>1</v>
      </c>
      <c r="E17" s="128">
        <v>1</v>
      </c>
      <c r="F17" s="128">
        <v>1</v>
      </c>
      <c r="G17" s="17"/>
      <c r="H17" s="18"/>
      <c r="I17" s="133">
        <v>0</v>
      </c>
      <c r="J17" s="128">
        <v>0</v>
      </c>
      <c r="K17" s="128">
        <v>0</v>
      </c>
      <c r="L17" s="128">
        <v>0</v>
      </c>
      <c r="M17" s="20"/>
      <c r="N17" s="53">
        <f t="shared" si="6"/>
        <v>1</v>
      </c>
      <c r="O17" s="116"/>
      <c r="P17" s="117"/>
      <c r="Q17" s="117"/>
      <c r="R17" s="118">
        <v>1</v>
      </c>
      <c r="S17" s="19"/>
      <c r="T17" s="53">
        <f t="shared" si="7"/>
        <v>1</v>
      </c>
      <c r="U17" s="73"/>
      <c r="V17" s="73">
        <v>1</v>
      </c>
      <c r="W17" s="73"/>
      <c r="X17" s="73"/>
      <c r="Y17" s="73"/>
      <c r="Z17" s="13"/>
      <c r="AA17" s="53">
        <f t="shared" si="1"/>
        <v>2</v>
      </c>
      <c r="AB17" s="74">
        <v>1</v>
      </c>
      <c r="AC17" s="75">
        <v>1</v>
      </c>
      <c r="AD17" s="75"/>
      <c r="AE17" s="83"/>
      <c r="AF17" s="53">
        <f t="shared" si="2"/>
        <v>1</v>
      </c>
      <c r="AG17" s="75">
        <v>1</v>
      </c>
      <c r="AH17" s="75"/>
      <c r="AI17" s="75"/>
      <c r="AJ17" s="75"/>
      <c r="AK17" s="13"/>
      <c r="AL17" s="53">
        <f t="shared" si="3"/>
        <v>2</v>
      </c>
      <c r="AM17" s="75">
        <v>2</v>
      </c>
      <c r="AN17" s="75"/>
      <c r="AO17" s="75"/>
      <c r="AP17" s="83"/>
      <c r="AQ17" s="53">
        <f t="shared" si="4"/>
        <v>1</v>
      </c>
      <c r="AR17" s="87"/>
      <c r="AS17" s="87">
        <v>1</v>
      </c>
      <c r="AT17" s="87"/>
      <c r="AU17" s="87"/>
      <c r="AV17" s="19"/>
      <c r="AW17" s="53">
        <f t="shared" si="5"/>
        <v>2</v>
      </c>
      <c r="AX17" s="92">
        <v>1</v>
      </c>
      <c r="AY17" s="93">
        <v>1</v>
      </c>
      <c r="AZ17" s="93"/>
      <c r="BA17" s="19"/>
    </row>
    <row r="18" spans="1:53" ht="15" customHeight="1">
      <c r="A18" s="140" t="s">
        <v>43</v>
      </c>
      <c r="B18" s="7">
        <f t="shared" ref="B18:B45" si="8">SUM(C18:F18)+SUM(I18:L18)</f>
        <v>4</v>
      </c>
      <c r="C18" s="134">
        <v>1</v>
      </c>
      <c r="D18" s="100">
        <v>2</v>
      </c>
      <c r="E18" s="100">
        <v>0</v>
      </c>
      <c r="F18" s="100">
        <v>1</v>
      </c>
      <c r="G18" s="13"/>
      <c r="H18" s="47"/>
      <c r="I18" s="134">
        <v>0</v>
      </c>
      <c r="J18" s="100">
        <v>0</v>
      </c>
      <c r="K18" s="100">
        <v>0</v>
      </c>
      <c r="L18" s="100">
        <v>0</v>
      </c>
      <c r="M18" s="47"/>
      <c r="N18" s="97">
        <f t="shared" si="6"/>
        <v>2</v>
      </c>
      <c r="O18" s="106">
        <v>1</v>
      </c>
      <c r="P18" s="106">
        <v>1</v>
      </c>
      <c r="Q18" s="106"/>
      <c r="R18" s="106"/>
      <c r="S18" s="13"/>
      <c r="T18" s="97">
        <f t="shared" si="7"/>
        <v>1</v>
      </c>
      <c r="U18" s="100"/>
      <c r="V18" s="100">
        <v>1</v>
      </c>
      <c r="W18" s="100"/>
      <c r="X18" s="100"/>
      <c r="Y18" s="100"/>
      <c r="Z18" s="101"/>
      <c r="AA18" s="97">
        <f t="shared" si="1"/>
        <v>2</v>
      </c>
      <c r="AB18" s="102">
        <v>1</v>
      </c>
      <c r="AC18" s="103">
        <v>1</v>
      </c>
      <c r="AD18" s="103"/>
      <c r="AE18" s="104"/>
      <c r="AF18" s="97">
        <f t="shared" si="2"/>
        <v>1</v>
      </c>
      <c r="AG18" s="103">
        <v>1</v>
      </c>
      <c r="AH18" s="103"/>
      <c r="AI18" s="103"/>
      <c r="AJ18" s="103"/>
      <c r="AK18" s="101"/>
      <c r="AL18" s="97">
        <f t="shared" si="3"/>
        <v>1</v>
      </c>
      <c r="AM18" s="103">
        <v>1</v>
      </c>
      <c r="AN18" s="103"/>
      <c r="AO18" s="103"/>
      <c r="AP18" s="105"/>
      <c r="AQ18" s="97">
        <f t="shared" si="4"/>
        <v>1</v>
      </c>
      <c r="AR18" s="98"/>
      <c r="AS18" s="99">
        <v>1</v>
      </c>
      <c r="AT18" s="99"/>
      <c r="AU18" s="99"/>
      <c r="AV18" s="13"/>
      <c r="AW18" s="97">
        <f t="shared" si="5"/>
        <v>2</v>
      </c>
      <c r="AX18" s="98">
        <v>1</v>
      </c>
      <c r="AY18" s="99">
        <v>1</v>
      </c>
      <c r="AZ18" s="99"/>
      <c r="BA18" s="13"/>
    </row>
    <row r="19" spans="1:53" ht="15" customHeight="1">
      <c r="A19" s="136" t="s">
        <v>44</v>
      </c>
      <c r="B19" s="7">
        <f t="shared" si="8"/>
        <v>4</v>
      </c>
      <c r="C19" s="127">
        <v>1</v>
      </c>
      <c r="D19" s="128">
        <v>1</v>
      </c>
      <c r="E19" s="128">
        <v>1</v>
      </c>
      <c r="F19" s="128">
        <v>1</v>
      </c>
      <c r="G19" s="13"/>
      <c r="H19" s="47"/>
      <c r="I19" s="127">
        <v>0</v>
      </c>
      <c r="J19" s="128">
        <v>0</v>
      </c>
      <c r="K19" s="128">
        <v>0</v>
      </c>
      <c r="L19" s="128">
        <v>0</v>
      </c>
      <c r="M19" s="47"/>
      <c r="N19" s="53">
        <f t="shared" si="6"/>
        <v>3</v>
      </c>
      <c r="O19" s="116">
        <v>1</v>
      </c>
      <c r="P19" s="117">
        <v>1</v>
      </c>
      <c r="Q19" s="117">
        <v>1</v>
      </c>
      <c r="R19" s="118"/>
      <c r="S19" s="13"/>
      <c r="T19" s="53">
        <f t="shared" si="7"/>
        <v>1</v>
      </c>
      <c r="U19" s="61">
        <v>1</v>
      </c>
      <c r="V19" s="61"/>
      <c r="W19" s="61"/>
      <c r="X19" s="61"/>
      <c r="Y19" s="61"/>
      <c r="Z19" s="13"/>
      <c r="AA19" s="53">
        <f t="shared" si="1"/>
        <v>1</v>
      </c>
      <c r="AB19" s="71">
        <v>1</v>
      </c>
      <c r="AC19" s="72"/>
      <c r="AD19" s="72"/>
      <c r="AE19" s="63"/>
      <c r="AF19" s="53">
        <f t="shared" si="2"/>
        <v>1</v>
      </c>
      <c r="AG19" s="72"/>
      <c r="AH19" s="72">
        <v>1</v>
      </c>
      <c r="AI19" s="72"/>
      <c r="AJ19" s="72"/>
      <c r="AK19" s="13"/>
      <c r="AL19" s="53">
        <f t="shared" si="3"/>
        <v>1</v>
      </c>
      <c r="AM19" s="72"/>
      <c r="AN19" s="72">
        <v>1</v>
      </c>
      <c r="AO19" s="72"/>
      <c r="AP19" s="63"/>
      <c r="AQ19" s="53">
        <f t="shared" si="4"/>
        <v>1</v>
      </c>
      <c r="AR19" s="87">
        <v>1</v>
      </c>
      <c r="AS19" s="87"/>
      <c r="AT19" s="87"/>
      <c r="AU19" s="87"/>
      <c r="AV19" s="13"/>
      <c r="AW19" s="53">
        <f t="shared" si="5"/>
        <v>1</v>
      </c>
      <c r="AX19" s="92">
        <v>1</v>
      </c>
      <c r="AY19" s="93"/>
      <c r="AZ19" s="93"/>
      <c r="BA19" s="13"/>
    </row>
    <row r="20" spans="1:53" ht="15" customHeight="1">
      <c r="A20" s="136" t="s">
        <v>45</v>
      </c>
      <c r="B20" s="7">
        <f t="shared" si="8"/>
        <v>5</v>
      </c>
      <c r="C20" s="127">
        <v>1</v>
      </c>
      <c r="D20" s="128">
        <v>2</v>
      </c>
      <c r="E20" s="128">
        <v>1</v>
      </c>
      <c r="F20" s="128">
        <v>1</v>
      </c>
      <c r="G20" s="8" t="s">
        <v>131</v>
      </c>
      <c r="H20" s="49"/>
      <c r="I20" s="127">
        <v>0</v>
      </c>
      <c r="J20" s="128">
        <v>0</v>
      </c>
      <c r="K20" s="128">
        <v>0</v>
      </c>
      <c r="L20" s="128">
        <v>0</v>
      </c>
      <c r="M20" s="46" t="s">
        <v>79</v>
      </c>
      <c r="N20" s="53">
        <f t="shared" si="6"/>
        <v>3</v>
      </c>
      <c r="O20" s="119">
        <v>1</v>
      </c>
      <c r="P20" s="120">
        <v>1</v>
      </c>
      <c r="Q20" s="120">
        <v>1</v>
      </c>
      <c r="R20" s="121"/>
      <c r="S20" s="8"/>
      <c r="T20" s="53">
        <f t="shared" si="7"/>
        <v>1</v>
      </c>
      <c r="U20" s="62">
        <v>1</v>
      </c>
      <c r="V20" s="62"/>
      <c r="W20" s="62"/>
      <c r="X20" s="62"/>
      <c r="Y20" s="62"/>
      <c r="Z20" s="58"/>
      <c r="AA20" s="53">
        <f t="shared" si="1"/>
        <v>2</v>
      </c>
      <c r="AB20" s="71">
        <v>2</v>
      </c>
      <c r="AC20" s="72"/>
      <c r="AD20" s="72"/>
      <c r="AE20" s="63"/>
      <c r="AF20" s="53">
        <f t="shared" si="2"/>
        <v>1</v>
      </c>
      <c r="AG20" s="72">
        <v>1</v>
      </c>
      <c r="AH20" s="72"/>
      <c r="AI20" s="72"/>
      <c r="AJ20" s="72"/>
      <c r="AK20" s="58"/>
      <c r="AL20" s="53">
        <f t="shared" si="3"/>
        <v>2</v>
      </c>
      <c r="AM20" s="72">
        <v>2</v>
      </c>
      <c r="AN20" s="72"/>
      <c r="AO20" s="72"/>
      <c r="AP20" s="63"/>
      <c r="AQ20" s="53">
        <f t="shared" si="4"/>
        <v>1</v>
      </c>
      <c r="AR20" s="88">
        <v>1</v>
      </c>
      <c r="AS20" s="88"/>
      <c r="AT20" s="88"/>
      <c r="AU20" s="88"/>
      <c r="AV20" s="58"/>
      <c r="AW20" s="53">
        <f t="shared" si="5"/>
        <v>2</v>
      </c>
      <c r="AX20" s="92">
        <v>2</v>
      </c>
      <c r="AY20" s="93"/>
      <c r="AZ20" s="93"/>
      <c r="BA20" s="58"/>
    </row>
    <row r="21" spans="1:53" ht="15" customHeight="1">
      <c r="A21" s="136" t="s">
        <v>46</v>
      </c>
      <c r="B21" s="7">
        <f t="shared" si="8"/>
        <v>2</v>
      </c>
      <c r="C21" s="127">
        <v>1</v>
      </c>
      <c r="D21" s="128">
        <v>0</v>
      </c>
      <c r="E21" s="128">
        <v>1</v>
      </c>
      <c r="F21" s="128">
        <v>0</v>
      </c>
      <c r="G21" s="13"/>
      <c r="H21" s="47"/>
      <c r="I21" s="127">
        <v>0</v>
      </c>
      <c r="J21" s="128">
        <v>0</v>
      </c>
      <c r="K21" s="128">
        <v>0</v>
      </c>
      <c r="L21" s="128">
        <v>0</v>
      </c>
      <c r="N21" s="53">
        <f t="shared" si="6"/>
        <v>1</v>
      </c>
      <c r="O21" s="116">
        <v>1</v>
      </c>
      <c r="P21" s="117"/>
      <c r="Q21" s="117"/>
      <c r="R21" s="118"/>
      <c r="S21" s="9"/>
      <c r="T21" s="53">
        <f t="shared" si="7"/>
        <v>2</v>
      </c>
      <c r="U21" s="61">
        <v>1</v>
      </c>
      <c r="V21" s="61"/>
      <c r="W21" s="61"/>
      <c r="X21" s="61">
        <v>1</v>
      </c>
      <c r="Y21" s="61"/>
      <c r="Z21" s="9"/>
      <c r="AA21" s="53">
        <f t="shared" si="1"/>
        <v>1</v>
      </c>
      <c r="AB21" s="71">
        <v>1</v>
      </c>
      <c r="AC21" s="72"/>
      <c r="AD21" s="72"/>
      <c r="AE21" s="63"/>
      <c r="AF21" s="53">
        <f t="shared" si="2"/>
        <v>1</v>
      </c>
      <c r="AG21" s="72"/>
      <c r="AH21" s="72"/>
      <c r="AI21" s="72"/>
      <c r="AJ21" s="72">
        <v>1</v>
      </c>
      <c r="AK21" s="9"/>
      <c r="AL21" s="53">
        <f t="shared" si="3"/>
        <v>1</v>
      </c>
      <c r="AM21" s="72">
        <v>1</v>
      </c>
      <c r="AN21" s="72"/>
      <c r="AO21" s="72"/>
      <c r="AP21" s="63"/>
      <c r="AQ21" s="53">
        <f t="shared" si="4"/>
        <v>1</v>
      </c>
      <c r="AR21" s="87"/>
      <c r="AS21" s="87"/>
      <c r="AT21" s="87"/>
      <c r="AU21" s="87">
        <v>1</v>
      </c>
      <c r="AV21" s="9"/>
      <c r="AW21" s="53">
        <f t="shared" si="5"/>
        <v>1</v>
      </c>
      <c r="AX21" s="92">
        <v>1</v>
      </c>
      <c r="AY21" s="93"/>
      <c r="AZ21" s="93"/>
      <c r="BA21" s="9"/>
    </row>
    <row r="22" spans="1:53" ht="15" customHeight="1">
      <c r="A22" s="136" t="s">
        <v>138</v>
      </c>
      <c r="B22" s="7">
        <f t="shared" si="8"/>
        <v>4</v>
      </c>
      <c r="C22" s="127">
        <v>2</v>
      </c>
      <c r="D22" s="128">
        <v>1</v>
      </c>
      <c r="E22" s="128">
        <v>0</v>
      </c>
      <c r="F22" s="128">
        <v>0</v>
      </c>
      <c r="G22" s="13"/>
      <c r="H22" s="47"/>
      <c r="I22" s="127">
        <v>0</v>
      </c>
      <c r="J22" s="128">
        <v>0</v>
      </c>
      <c r="K22" s="128">
        <v>0</v>
      </c>
      <c r="L22" s="128">
        <v>1</v>
      </c>
      <c r="M22" s="47"/>
      <c r="N22" s="53">
        <f t="shared" si="6"/>
        <v>2</v>
      </c>
      <c r="O22" s="116">
        <v>1</v>
      </c>
      <c r="P22" s="117">
        <v>1</v>
      </c>
      <c r="Q22" s="117"/>
      <c r="R22" s="118"/>
      <c r="S22" s="13"/>
      <c r="T22" s="53">
        <f t="shared" si="7"/>
        <v>0</v>
      </c>
      <c r="U22" s="61"/>
      <c r="V22" s="61"/>
      <c r="W22" s="61"/>
      <c r="X22" s="61"/>
      <c r="Y22" s="61"/>
      <c r="Z22" s="13"/>
      <c r="AA22" s="53">
        <f t="shared" si="1"/>
        <v>0</v>
      </c>
      <c r="AB22" s="71"/>
      <c r="AC22" s="72"/>
      <c r="AD22" s="72"/>
      <c r="AE22" s="63"/>
      <c r="AF22" s="53">
        <f t="shared" si="2"/>
        <v>1</v>
      </c>
      <c r="AG22" s="72">
        <v>1</v>
      </c>
      <c r="AH22" s="72"/>
      <c r="AI22" s="72"/>
      <c r="AJ22" s="72"/>
      <c r="AK22" s="13"/>
      <c r="AL22" s="53">
        <f t="shared" si="3"/>
        <v>0</v>
      </c>
      <c r="AM22" s="72"/>
      <c r="AN22" s="72"/>
      <c r="AO22" s="72"/>
      <c r="AP22" s="63"/>
      <c r="AQ22" s="53">
        <f t="shared" si="4"/>
        <v>0</v>
      </c>
      <c r="AR22" s="87"/>
      <c r="AS22" s="87"/>
      <c r="AT22" s="87"/>
      <c r="AU22" s="87"/>
      <c r="AV22" s="13"/>
      <c r="AW22" s="53">
        <f t="shared" si="5"/>
        <v>0</v>
      </c>
      <c r="AX22" s="92"/>
      <c r="AY22" s="93"/>
      <c r="AZ22" s="93"/>
      <c r="BA22" s="13"/>
    </row>
    <row r="23" spans="1:53" ht="15" customHeight="1">
      <c r="A23" s="136" t="s">
        <v>47</v>
      </c>
      <c r="B23" s="7">
        <f t="shared" si="8"/>
        <v>5</v>
      </c>
      <c r="C23" s="127">
        <v>1</v>
      </c>
      <c r="D23" s="128">
        <v>1</v>
      </c>
      <c r="E23" s="128">
        <v>1</v>
      </c>
      <c r="F23" s="128">
        <v>1</v>
      </c>
      <c r="G23" s="14"/>
      <c r="H23" s="47"/>
      <c r="I23" s="127">
        <v>0</v>
      </c>
      <c r="J23" s="128">
        <v>0</v>
      </c>
      <c r="K23" s="128">
        <v>0</v>
      </c>
      <c r="L23" s="128">
        <v>1</v>
      </c>
      <c r="M23" s="47"/>
      <c r="N23" s="53">
        <f t="shared" si="6"/>
        <v>2</v>
      </c>
      <c r="O23" s="116">
        <v>1</v>
      </c>
      <c r="P23" s="117">
        <v>1</v>
      </c>
      <c r="Q23" s="117"/>
      <c r="R23" s="118"/>
      <c r="S23" s="13"/>
      <c r="T23" s="53">
        <f t="shared" si="7"/>
        <v>2</v>
      </c>
      <c r="U23" s="61"/>
      <c r="V23" s="61"/>
      <c r="W23" s="61">
        <v>1</v>
      </c>
      <c r="X23" s="61"/>
      <c r="Y23" s="61">
        <v>1</v>
      </c>
      <c r="Z23" s="13" t="s">
        <v>118</v>
      </c>
      <c r="AA23" s="53">
        <f t="shared" si="1"/>
        <v>0</v>
      </c>
      <c r="AB23" s="71"/>
      <c r="AC23" s="72"/>
      <c r="AD23" s="72"/>
      <c r="AE23" s="63"/>
      <c r="AF23" s="53">
        <f t="shared" si="2"/>
        <v>1</v>
      </c>
      <c r="AG23" s="72"/>
      <c r="AH23" s="72"/>
      <c r="AI23" s="72">
        <v>1</v>
      </c>
      <c r="AJ23" s="72"/>
      <c r="AK23" s="13"/>
      <c r="AL23" s="53">
        <f t="shared" si="3"/>
        <v>0</v>
      </c>
      <c r="AM23" s="72"/>
      <c r="AN23" s="72"/>
      <c r="AO23" s="72"/>
      <c r="AP23" s="63"/>
      <c r="AQ23" s="53">
        <f t="shared" si="4"/>
        <v>1</v>
      </c>
      <c r="AR23" s="87"/>
      <c r="AS23" s="87"/>
      <c r="AT23" s="87">
        <v>1</v>
      </c>
      <c r="AU23" s="87"/>
      <c r="AV23" s="13"/>
      <c r="AW23" s="53">
        <f t="shared" si="5"/>
        <v>0</v>
      </c>
      <c r="AX23" s="92"/>
      <c r="AY23" s="93"/>
      <c r="AZ23" s="93"/>
      <c r="BA23" s="13"/>
    </row>
    <row r="24" spans="1:53" ht="15" customHeight="1">
      <c r="A24" s="136" t="s">
        <v>48</v>
      </c>
      <c r="B24" s="7">
        <f t="shared" si="8"/>
        <v>3</v>
      </c>
      <c r="C24" s="127">
        <v>0</v>
      </c>
      <c r="D24" s="128">
        <v>1</v>
      </c>
      <c r="E24" s="128">
        <v>0</v>
      </c>
      <c r="F24" s="128">
        <v>2</v>
      </c>
      <c r="G24" s="13"/>
      <c r="H24" s="47"/>
      <c r="I24" s="127">
        <v>0</v>
      </c>
      <c r="J24" s="128">
        <v>0</v>
      </c>
      <c r="K24" s="128">
        <v>0</v>
      </c>
      <c r="L24" s="128">
        <v>0</v>
      </c>
      <c r="M24" s="47"/>
      <c r="N24" s="53">
        <f t="shared" si="6"/>
        <v>2</v>
      </c>
      <c r="O24" s="116"/>
      <c r="P24" s="117">
        <v>1</v>
      </c>
      <c r="Q24" s="117"/>
      <c r="R24" s="118">
        <v>1</v>
      </c>
      <c r="S24" s="13"/>
      <c r="T24" s="53">
        <f t="shared" si="7"/>
        <v>1</v>
      </c>
      <c r="U24" s="61">
        <v>1</v>
      </c>
      <c r="V24" s="61"/>
      <c r="W24" s="61"/>
      <c r="X24" s="61"/>
      <c r="Y24" s="61"/>
      <c r="Z24" s="13"/>
      <c r="AA24" s="53">
        <f t="shared" si="1"/>
        <v>2</v>
      </c>
      <c r="AB24" s="71">
        <v>2</v>
      </c>
      <c r="AC24" s="72"/>
      <c r="AD24" s="72"/>
      <c r="AE24" s="63"/>
      <c r="AF24" s="53">
        <f t="shared" si="2"/>
        <v>1</v>
      </c>
      <c r="AG24" s="72">
        <v>1</v>
      </c>
      <c r="AH24" s="72"/>
      <c r="AI24" s="72"/>
      <c r="AJ24" s="72"/>
      <c r="AK24" s="13"/>
      <c r="AL24" s="53">
        <f t="shared" si="3"/>
        <v>2</v>
      </c>
      <c r="AM24" s="72">
        <v>2</v>
      </c>
      <c r="AN24" s="72"/>
      <c r="AO24" s="72"/>
      <c r="AP24" s="63"/>
      <c r="AQ24" s="53">
        <f t="shared" si="4"/>
        <v>1</v>
      </c>
      <c r="AR24" s="87">
        <v>1</v>
      </c>
      <c r="AS24" s="87"/>
      <c r="AT24" s="87"/>
      <c r="AU24" s="87"/>
      <c r="AV24" s="13"/>
      <c r="AW24" s="53">
        <f t="shared" si="5"/>
        <v>2</v>
      </c>
      <c r="AX24" s="92">
        <v>2</v>
      </c>
      <c r="AY24" s="93"/>
      <c r="AZ24" s="93"/>
      <c r="BA24" s="13"/>
    </row>
    <row r="25" spans="1:53" ht="15" customHeight="1">
      <c r="A25" s="136" t="s">
        <v>49</v>
      </c>
      <c r="B25" s="7">
        <f t="shared" si="8"/>
        <v>4</v>
      </c>
      <c r="C25" s="127">
        <v>1</v>
      </c>
      <c r="D25" s="128">
        <v>0</v>
      </c>
      <c r="E25" s="128">
        <v>1</v>
      </c>
      <c r="F25" s="128">
        <v>1</v>
      </c>
      <c r="G25" s="13"/>
      <c r="H25" s="47"/>
      <c r="I25" s="127">
        <v>0</v>
      </c>
      <c r="J25" s="128">
        <v>0</v>
      </c>
      <c r="K25" s="128">
        <v>0</v>
      </c>
      <c r="L25" s="128">
        <v>1</v>
      </c>
      <c r="M25" s="47"/>
      <c r="N25" s="53">
        <f t="shared" si="6"/>
        <v>2</v>
      </c>
      <c r="O25" s="116"/>
      <c r="P25" s="117"/>
      <c r="Q25" s="117">
        <v>1</v>
      </c>
      <c r="R25" s="118">
        <v>1</v>
      </c>
      <c r="S25" s="13"/>
      <c r="T25" s="53">
        <f t="shared" si="7"/>
        <v>1</v>
      </c>
      <c r="U25" s="61">
        <v>1</v>
      </c>
      <c r="V25" s="61"/>
      <c r="W25" s="61"/>
      <c r="X25" s="61"/>
      <c r="Y25" s="61"/>
      <c r="Z25" s="13"/>
      <c r="AA25" s="53">
        <f t="shared" si="1"/>
        <v>2</v>
      </c>
      <c r="AB25" s="71">
        <v>1</v>
      </c>
      <c r="AC25" s="72"/>
      <c r="AD25" s="72">
        <v>1</v>
      </c>
      <c r="AE25" s="63"/>
      <c r="AF25" s="53">
        <f t="shared" si="2"/>
        <v>0</v>
      </c>
      <c r="AG25" s="72"/>
      <c r="AH25" s="72"/>
      <c r="AI25" s="72"/>
      <c r="AJ25" s="72"/>
      <c r="AK25" s="13"/>
      <c r="AL25" s="53">
        <f t="shared" si="3"/>
        <v>1</v>
      </c>
      <c r="AM25" s="72"/>
      <c r="AN25" s="72"/>
      <c r="AO25" s="72">
        <v>1</v>
      </c>
      <c r="AP25" s="63"/>
      <c r="AQ25" s="53">
        <f t="shared" si="4"/>
        <v>0</v>
      </c>
      <c r="AR25" s="87"/>
      <c r="AS25" s="87"/>
      <c r="AT25" s="87"/>
      <c r="AU25" s="87"/>
      <c r="AV25" s="13"/>
      <c r="AW25" s="53">
        <f t="shared" si="5"/>
        <v>2</v>
      </c>
      <c r="AX25" s="92">
        <v>1</v>
      </c>
      <c r="AY25" s="93"/>
      <c r="AZ25" s="93">
        <v>1</v>
      </c>
      <c r="BA25" s="13"/>
    </row>
    <row r="26" spans="1:53" ht="15" customHeight="1">
      <c r="A26" s="136" t="s">
        <v>50</v>
      </c>
      <c r="B26" s="7">
        <f t="shared" si="8"/>
        <v>2</v>
      </c>
      <c r="C26" s="127">
        <v>1</v>
      </c>
      <c r="D26" s="128">
        <v>0</v>
      </c>
      <c r="E26" s="128">
        <v>0</v>
      </c>
      <c r="F26" s="128">
        <v>1</v>
      </c>
      <c r="G26" s="13"/>
      <c r="H26" s="47"/>
      <c r="I26" s="127">
        <v>0</v>
      </c>
      <c r="J26" s="128">
        <v>0</v>
      </c>
      <c r="K26" s="129"/>
      <c r="L26" s="128">
        <v>0</v>
      </c>
      <c r="M26" s="44" t="s">
        <v>83</v>
      </c>
      <c r="N26" s="53">
        <f t="shared" si="6"/>
        <v>1</v>
      </c>
      <c r="O26" s="116">
        <v>1</v>
      </c>
      <c r="P26" s="117"/>
      <c r="Q26" s="117"/>
      <c r="R26" s="118"/>
      <c r="S26" s="14"/>
      <c r="T26" s="53">
        <f t="shared" si="7"/>
        <v>1</v>
      </c>
      <c r="U26" s="61"/>
      <c r="V26" s="61"/>
      <c r="W26" s="61">
        <v>1</v>
      </c>
      <c r="X26" s="61"/>
      <c r="Y26" s="61"/>
      <c r="Z26" s="14"/>
      <c r="AA26" s="53">
        <f t="shared" si="1"/>
        <v>1</v>
      </c>
      <c r="AB26" s="71"/>
      <c r="AC26" s="72"/>
      <c r="AD26" s="72">
        <v>1</v>
      </c>
      <c r="AE26" s="63"/>
      <c r="AF26" s="53">
        <f t="shared" si="2"/>
        <v>1</v>
      </c>
      <c r="AG26" s="72"/>
      <c r="AH26" s="72"/>
      <c r="AI26" s="72">
        <v>1</v>
      </c>
      <c r="AJ26" s="72"/>
      <c r="AK26" s="14"/>
      <c r="AL26" s="53">
        <f t="shared" si="3"/>
        <v>1</v>
      </c>
      <c r="AM26" s="72"/>
      <c r="AN26" s="72"/>
      <c r="AO26" s="72">
        <v>1</v>
      </c>
      <c r="AP26" s="63"/>
      <c r="AQ26" s="53">
        <f t="shared" si="4"/>
        <v>1</v>
      </c>
      <c r="AR26" s="87"/>
      <c r="AS26" s="87"/>
      <c r="AT26" s="87">
        <v>1</v>
      </c>
      <c r="AU26" s="87"/>
      <c r="AV26" s="14"/>
      <c r="AW26" s="53">
        <f t="shared" si="5"/>
        <v>1</v>
      </c>
      <c r="AX26" s="92"/>
      <c r="AY26" s="93"/>
      <c r="AZ26" s="93">
        <v>1</v>
      </c>
      <c r="BA26" s="14"/>
    </row>
    <row r="27" spans="1:53" ht="15" customHeight="1">
      <c r="A27" s="136" t="s">
        <v>51</v>
      </c>
      <c r="B27" s="7">
        <f t="shared" si="8"/>
        <v>3</v>
      </c>
      <c r="C27" s="127">
        <v>1</v>
      </c>
      <c r="D27" s="128">
        <v>1</v>
      </c>
      <c r="E27" s="128">
        <v>1</v>
      </c>
      <c r="F27" s="128">
        <v>0</v>
      </c>
      <c r="G27" s="13"/>
      <c r="H27" s="47"/>
      <c r="I27" s="127">
        <v>0</v>
      </c>
      <c r="J27" s="128">
        <v>0</v>
      </c>
      <c r="K27" s="128">
        <v>0</v>
      </c>
      <c r="L27" s="128">
        <v>0</v>
      </c>
      <c r="M27" s="47"/>
      <c r="N27" s="53">
        <f t="shared" si="6"/>
        <v>2</v>
      </c>
      <c r="O27" s="116">
        <v>1</v>
      </c>
      <c r="P27" s="117"/>
      <c r="Q27" s="117">
        <v>1</v>
      </c>
      <c r="R27" s="118"/>
      <c r="S27" s="13"/>
      <c r="T27" s="53">
        <f t="shared" si="7"/>
        <v>1</v>
      </c>
      <c r="U27" s="61">
        <v>1</v>
      </c>
      <c r="V27" s="61"/>
      <c r="W27" s="61"/>
      <c r="X27" s="61"/>
      <c r="Y27" s="61"/>
      <c r="Z27" s="13"/>
      <c r="AA27" s="53">
        <f t="shared" si="1"/>
        <v>0</v>
      </c>
      <c r="AB27" s="71"/>
      <c r="AC27" s="72"/>
      <c r="AD27" s="72"/>
      <c r="AE27" s="63"/>
      <c r="AF27" s="53">
        <f t="shared" si="2"/>
        <v>1</v>
      </c>
      <c r="AG27" s="72">
        <v>1</v>
      </c>
      <c r="AH27" s="72"/>
      <c r="AI27" s="72"/>
      <c r="AJ27" s="72"/>
      <c r="AK27" s="13"/>
      <c r="AL27" s="53">
        <f t="shared" si="3"/>
        <v>1</v>
      </c>
      <c r="AM27" s="72">
        <v>1</v>
      </c>
      <c r="AN27" s="72"/>
      <c r="AO27" s="72"/>
      <c r="AP27" s="63"/>
      <c r="AQ27" s="53">
        <f t="shared" si="4"/>
        <v>0</v>
      </c>
      <c r="AR27" s="87"/>
      <c r="AS27" s="87"/>
      <c r="AT27" s="87"/>
      <c r="AU27" s="87"/>
      <c r="AV27" s="13"/>
      <c r="AW27" s="53">
        <f t="shared" si="5"/>
        <v>0</v>
      </c>
      <c r="AX27" s="92"/>
      <c r="AY27" s="93"/>
      <c r="AZ27" s="93"/>
      <c r="BA27" s="13"/>
    </row>
    <row r="28" spans="1:53" ht="15" customHeight="1">
      <c r="A28" s="136" t="s">
        <v>6</v>
      </c>
      <c r="B28" s="7">
        <f t="shared" si="8"/>
        <v>4</v>
      </c>
      <c r="C28" s="127">
        <v>1</v>
      </c>
      <c r="D28" s="128">
        <v>1</v>
      </c>
      <c r="E28" s="128">
        <v>1</v>
      </c>
      <c r="F28" s="128">
        <v>1</v>
      </c>
      <c r="G28" s="13"/>
      <c r="H28" s="47"/>
      <c r="I28" s="127">
        <v>0</v>
      </c>
      <c r="J28" s="128">
        <v>0</v>
      </c>
      <c r="K28" s="128">
        <v>0</v>
      </c>
      <c r="L28" s="128">
        <v>0</v>
      </c>
      <c r="M28" s="47"/>
      <c r="N28" s="53">
        <f t="shared" si="6"/>
        <v>4</v>
      </c>
      <c r="O28" s="116">
        <v>1</v>
      </c>
      <c r="P28" s="117">
        <v>1</v>
      </c>
      <c r="Q28" s="117">
        <v>1</v>
      </c>
      <c r="R28" s="118">
        <v>1</v>
      </c>
      <c r="S28" s="13"/>
      <c r="T28" s="53">
        <f t="shared" si="7"/>
        <v>1</v>
      </c>
      <c r="U28" s="61">
        <v>1</v>
      </c>
      <c r="V28" s="61"/>
      <c r="W28" s="61"/>
      <c r="X28" s="61"/>
      <c r="Y28" s="61"/>
      <c r="Z28" s="13"/>
      <c r="AA28" s="53">
        <f t="shared" si="1"/>
        <v>1</v>
      </c>
      <c r="AB28" s="71">
        <v>1</v>
      </c>
      <c r="AC28" s="72"/>
      <c r="AD28" s="72"/>
      <c r="AE28" s="63"/>
      <c r="AF28" s="53">
        <f t="shared" si="2"/>
        <v>1</v>
      </c>
      <c r="AG28" s="72">
        <v>1</v>
      </c>
      <c r="AH28" s="72"/>
      <c r="AI28" s="72"/>
      <c r="AJ28" s="72"/>
      <c r="AK28" s="13"/>
      <c r="AL28" s="53">
        <f t="shared" si="3"/>
        <v>3</v>
      </c>
      <c r="AM28" s="72">
        <v>3</v>
      </c>
      <c r="AN28" s="72"/>
      <c r="AO28" s="72"/>
      <c r="AP28" s="63"/>
      <c r="AQ28" s="53">
        <f t="shared" si="4"/>
        <v>1</v>
      </c>
      <c r="AR28" s="87">
        <v>1</v>
      </c>
      <c r="AS28" s="87"/>
      <c r="AT28" s="87"/>
      <c r="AU28" s="87"/>
      <c r="AV28" s="13"/>
      <c r="AW28" s="53">
        <f t="shared" si="5"/>
        <v>1</v>
      </c>
      <c r="AX28" s="92">
        <v>1</v>
      </c>
      <c r="AY28" s="93"/>
      <c r="AZ28" s="93"/>
      <c r="BA28" s="13"/>
    </row>
    <row r="29" spans="1:53" ht="15" customHeight="1">
      <c r="A29" s="136" t="s">
        <v>7</v>
      </c>
      <c r="B29" s="7">
        <f t="shared" si="8"/>
        <v>4</v>
      </c>
      <c r="C29" s="127">
        <v>1</v>
      </c>
      <c r="D29" s="128">
        <v>0</v>
      </c>
      <c r="E29" s="128">
        <v>1</v>
      </c>
      <c r="F29" s="128">
        <v>1</v>
      </c>
      <c r="G29" s="13"/>
      <c r="H29" s="47"/>
      <c r="I29" s="127">
        <v>0</v>
      </c>
      <c r="J29" s="128">
        <v>0</v>
      </c>
      <c r="K29" s="128">
        <v>0</v>
      </c>
      <c r="L29" s="129">
        <v>1</v>
      </c>
      <c r="M29" s="44" t="s">
        <v>108</v>
      </c>
      <c r="N29" s="53">
        <f t="shared" si="6"/>
        <v>1</v>
      </c>
      <c r="O29" s="116"/>
      <c r="P29" s="117"/>
      <c r="Q29" s="117">
        <v>1</v>
      </c>
      <c r="R29" s="118"/>
      <c r="S29" s="14"/>
      <c r="T29" s="53">
        <f t="shared" si="7"/>
        <v>0</v>
      </c>
      <c r="U29" s="61"/>
      <c r="V29" s="61"/>
      <c r="W29" s="61"/>
      <c r="X29" s="61"/>
      <c r="Y29" s="61"/>
      <c r="Z29" s="14"/>
      <c r="AA29" s="53">
        <f t="shared" si="1"/>
        <v>1</v>
      </c>
      <c r="AB29" s="71"/>
      <c r="AC29" s="72"/>
      <c r="AD29" s="72">
        <v>1</v>
      </c>
      <c r="AE29" s="63"/>
      <c r="AF29" s="53">
        <f t="shared" si="2"/>
        <v>1</v>
      </c>
      <c r="AG29" s="72">
        <v>1</v>
      </c>
      <c r="AH29" s="72"/>
      <c r="AI29" s="72"/>
      <c r="AJ29" s="72"/>
      <c r="AK29" s="14"/>
      <c r="AL29" s="53">
        <f t="shared" si="3"/>
        <v>2</v>
      </c>
      <c r="AM29" s="72">
        <v>1</v>
      </c>
      <c r="AN29" s="72"/>
      <c r="AO29" s="72">
        <v>1</v>
      </c>
      <c r="AP29" s="63"/>
      <c r="AQ29" s="53">
        <f t="shared" si="4"/>
        <v>0</v>
      </c>
      <c r="AR29" s="87"/>
      <c r="AS29" s="87"/>
      <c r="AT29" s="87"/>
      <c r="AU29" s="87"/>
      <c r="AV29" s="14"/>
      <c r="AW29" s="53">
        <f t="shared" si="5"/>
        <v>1</v>
      </c>
      <c r="AX29" s="92"/>
      <c r="AY29" s="93"/>
      <c r="AZ29" s="93">
        <v>1</v>
      </c>
      <c r="BA29" s="14"/>
    </row>
    <row r="30" spans="1:53" ht="15" customHeight="1">
      <c r="A30" s="136" t="s">
        <v>8</v>
      </c>
      <c r="B30" s="7">
        <f t="shared" si="8"/>
        <v>4</v>
      </c>
      <c r="C30" s="127">
        <v>1</v>
      </c>
      <c r="D30" s="128">
        <v>1</v>
      </c>
      <c r="E30" s="128">
        <v>1</v>
      </c>
      <c r="F30" s="128">
        <v>0</v>
      </c>
      <c r="G30" s="13"/>
      <c r="H30" s="47"/>
      <c r="I30" s="127">
        <v>0</v>
      </c>
      <c r="J30" s="128">
        <v>1</v>
      </c>
      <c r="K30" s="128">
        <v>0</v>
      </c>
      <c r="L30" s="128">
        <v>0</v>
      </c>
      <c r="M30" s="47"/>
      <c r="N30" s="53">
        <f t="shared" si="6"/>
        <v>2</v>
      </c>
      <c r="O30" s="116"/>
      <c r="P30" s="117">
        <v>1</v>
      </c>
      <c r="Q30" s="117">
        <v>1</v>
      </c>
      <c r="R30" s="118"/>
      <c r="S30" s="13"/>
      <c r="T30" s="53">
        <f t="shared" si="7"/>
        <v>1</v>
      </c>
      <c r="U30" s="61">
        <v>1</v>
      </c>
      <c r="V30" s="61"/>
      <c r="W30" s="61"/>
      <c r="X30" s="61"/>
      <c r="Y30" s="61"/>
      <c r="Z30" s="13"/>
      <c r="AA30" s="53">
        <f t="shared" si="1"/>
        <v>0</v>
      </c>
      <c r="AB30" s="71"/>
      <c r="AC30" s="72"/>
      <c r="AD30" s="72"/>
      <c r="AE30" s="63"/>
      <c r="AF30" s="53">
        <f t="shared" si="2"/>
        <v>1</v>
      </c>
      <c r="AG30" s="72"/>
      <c r="AH30" s="72">
        <v>1</v>
      </c>
      <c r="AI30" s="72"/>
      <c r="AJ30" s="72"/>
      <c r="AK30" s="13"/>
      <c r="AL30" s="53">
        <f t="shared" si="3"/>
        <v>1</v>
      </c>
      <c r="AM30" s="72"/>
      <c r="AN30" s="72">
        <v>1</v>
      </c>
      <c r="AO30" s="72"/>
      <c r="AP30" s="63"/>
      <c r="AQ30" s="53">
        <f t="shared" si="4"/>
        <v>1</v>
      </c>
      <c r="AR30" s="87">
        <v>1</v>
      </c>
      <c r="AS30" s="87"/>
      <c r="AT30" s="87"/>
      <c r="AU30" s="87"/>
      <c r="AV30" s="13"/>
      <c r="AW30" s="53">
        <f t="shared" si="5"/>
        <v>0</v>
      </c>
      <c r="AX30" s="92"/>
      <c r="AY30" s="93"/>
      <c r="AZ30" s="93"/>
      <c r="BA30" s="13"/>
    </row>
    <row r="31" spans="1:53" ht="15" customHeight="1">
      <c r="A31" s="136" t="s">
        <v>9</v>
      </c>
      <c r="B31" s="16">
        <f t="shared" si="8"/>
        <v>3</v>
      </c>
      <c r="C31" s="133">
        <v>1</v>
      </c>
      <c r="D31" s="128">
        <v>1</v>
      </c>
      <c r="E31" s="128">
        <v>0</v>
      </c>
      <c r="F31" s="128">
        <v>1</v>
      </c>
      <c r="G31" s="19"/>
      <c r="H31" s="20"/>
      <c r="I31" s="133">
        <v>0</v>
      </c>
      <c r="J31" s="128">
        <v>0</v>
      </c>
      <c r="K31" s="128">
        <v>0</v>
      </c>
      <c r="L31" s="128">
        <v>0</v>
      </c>
      <c r="M31" s="20"/>
      <c r="N31" s="53">
        <f t="shared" si="6"/>
        <v>2</v>
      </c>
      <c r="O31" s="116">
        <v>1</v>
      </c>
      <c r="P31" s="117">
        <v>1</v>
      </c>
      <c r="Q31" s="117"/>
      <c r="R31" s="118"/>
      <c r="S31" s="19"/>
      <c r="T31" s="53">
        <f t="shared" si="7"/>
        <v>1</v>
      </c>
      <c r="U31" s="73">
        <v>1</v>
      </c>
      <c r="V31" s="73"/>
      <c r="W31" s="73"/>
      <c r="X31" s="73"/>
      <c r="Y31" s="73"/>
      <c r="Z31" s="13"/>
      <c r="AA31" s="53">
        <f t="shared" si="1"/>
        <v>1</v>
      </c>
      <c r="AB31" s="74">
        <v>1</v>
      </c>
      <c r="AC31" s="75"/>
      <c r="AD31" s="75"/>
      <c r="AE31" s="83"/>
      <c r="AF31" s="53">
        <f t="shared" si="2"/>
        <v>1</v>
      </c>
      <c r="AG31" s="75">
        <v>1</v>
      </c>
      <c r="AH31" s="75"/>
      <c r="AI31" s="75"/>
      <c r="AJ31" s="75"/>
      <c r="AK31" s="13"/>
      <c r="AL31" s="53">
        <f t="shared" si="3"/>
        <v>1</v>
      </c>
      <c r="AM31" s="75">
        <v>1</v>
      </c>
      <c r="AN31" s="75"/>
      <c r="AO31" s="75"/>
      <c r="AP31" s="83"/>
      <c r="AQ31" s="53">
        <f t="shared" si="4"/>
        <v>0</v>
      </c>
      <c r="AR31" s="87"/>
      <c r="AS31" s="87"/>
      <c r="AT31" s="87"/>
      <c r="AU31" s="87"/>
      <c r="AV31" s="19"/>
      <c r="AW31" s="53">
        <f t="shared" si="5"/>
        <v>0</v>
      </c>
      <c r="AX31" s="94"/>
      <c r="AY31" s="95"/>
      <c r="AZ31" s="95"/>
      <c r="BA31" s="19"/>
    </row>
    <row r="32" spans="1:53" ht="15" customHeight="1">
      <c r="A32" s="140" t="s">
        <v>33</v>
      </c>
      <c r="B32" s="7">
        <f t="shared" si="8"/>
        <v>4</v>
      </c>
      <c r="C32" s="134">
        <v>1</v>
      </c>
      <c r="D32" s="100">
        <v>1</v>
      </c>
      <c r="E32" s="100">
        <v>1</v>
      </c>
      <c r="F32" s="100">
        <v>1</v>
      </c>
      <c r="G32" s="13"/>
      <c r="H32" s="47"/>
      <c r="I32" s="134">
        <v>0</v>
      </c>
      <c r="J32" s="100">
        <v>0</v>
      </c>
      <c r="K32" s="100">
        <v>0</v>
      </c>
      <c r="L32" s="100">
        <v>0</v>
      </c>
      <c r="M32" s="47"/>
      <c r="N32" s="97">
        <f t="shared" si="6"/>
        <v>2</v>
      </c>
      <c r="O32" s="106">
        <v>1</v>
      </c>
      <c r="P32" s="106"/>
      <c r="Q32" s="106"/>
      <c r="R32" s="106">
        <v>1</v>
      </c>
      <c r="S32" s="13"/>
      <c r="T32" s="97">
        <f t="shared" si="7"/>
        <v>1</v>
      </c>
      <c r="U32" s="100">
        <v>1</v>
      </c>
      <c r="V32" s="100"/>
      <c r="W32" s="100"/>
      <c r="X32" s="100"/>
      <c r="Y32" s="100"/>
      <c r="Z32" s="101"/>
      <c r="AA32" s="97">
        <f t="shared" si="1"/>
        <v>1</v>
      </c>
      <c r="AB32" s="102">
        <v>1</v>
      </c>
      <c r="AC32" s="103"/>
      <c r="AD32" s="103"/>
      <c r="AE32" s="104"/>
      <c r="AF32" s="97">
        <f t="shared" si="2"/>
        <v>1</v>
      </c>
      <c r="AG32" s="103">
        <v>1</v>
      </c>
      <c r="AH32" s="103"/>
      <c r="AI32" s="103"/>
      <c r="AJ32" s="103"/>
      <c r="AK32" s="101"/>
      <c r="AL32" s="97">
        <f t="shared" si="3"/>
        <v>1</v>
      </c>
      <c r="AM32" s="103">
        <v>1</v>
      </c>
      <c r="AN32" s="103"/>
      <c r="AO32" s="103"/>
      <c r="AP32" s="105"/>
      <c r="AQ32" s="97">
        <f t="shared" si="4"/>
        <v>1</v>
      </c>
      <c r="AR32" s="98">
        <v>1</v>
      </c>
      <c r="AS32" s="99"/>
      <c r="AT32" s="99"/>
      <c r="AU32" s="99"/>
      <c r="AV32" s="13"/>
      <c r="AW32" s="97">
        <f t="shared" si="5"/>
        <v>1</v>
      </c>
      <c r="AX32" s="98">
        <v>1</v>
      </c>
      <c r="AY32" s="99"/>
      <c r="AZ32" s="99"/>
      <c r="BA32" s="13"/>
    </row>
    <row r="33" spans="1:53" ht="15" customHeight="1">
      <c r="A33" s="136" t="s">
        <v>52</v>
      </c>
      <c r="B33" s="7">
        <f t="shared" si="8"/>
        <v>4</v>
      </c>
      <c r="C33" s="127">
        <v>0</v>
      </c>
      <c r="D33" s="128">
        <v>0</v>
      </c>
      <c r="E33" s="128">
        <v>0</v>
      </c>
      <c r="F33" s="128">
        <v>0</v>
      </c>
      <c r="G33" s="13"/>
      <c r="H33" s="47"/>
      <c r="I33" s="127">
        <v>1</v>
      </c>
      <c r="J33" s="128">
        <v>3</v>
      </c>
      <c r="K33" s="129"/>
      <c r="L33" s="128">
        <v>0</v>
      </c>
      <c r="M33" s="45" t="s">
        <v>83</v>
      </c>
      <c r="N33" s="53">
        <f t="shared" si="6"/>
        <v>0</v>
      </c>
      <c r="O33" s="119"/>
      <c r="P33" s="120"/>
      <c r="Q33" s="120"/>
      <c r="R33" s="121"/>
      <c r="S33" s="12"/>
      <c r="T33" s="53">
        <f t="shared" si="7"/>
        <v>0</v>
      </c>
      <c r="U33" s="62"/>
      <c r="V33" s="62"/>
      <c r="W33" s="62"/>
      <c r="X33" s="62"/>
      <c r="Y33" s="62"/>
      <c r="Z33" s="12"/>
      <c r="AA33" s="53">
        <f t="shared" si="1"/>
        <v>0</v>
      </c>
      <c r="AB33" s="71"/>
      <c r="AC33" s="72"/>
      <c r="AD33" s="72"/>
      <c r="AE33" s="63"/>
      <c r="AF33" s="53">
        <f t="shared" si="2"/>
        <v>0</v>
      </c>
      <c r="AG33" s="72"/>
      <c r="AH33" s="72"/>
      <c r="AI33" s="72"/>
      <c r="AJ33" s="72"/>
      <c r="AK33" s="12"/>
      <c r="AL33" s="53">
        <f t="shared" si="3"/>
        <v>0</v>
      </c>
      <c r="AM33" s="72"/>
      <c r="AN33" s="72"/>
      <c r="AO33" s="72"/>
      <c r="AP33" s="63"/>
      <c r="AQ33" s="53">
        <f t="shared" si="4"/>
        <v>0</v>
      </c>
      <c r="AR33" s="88"/>
      <c r="AS33" s="88"/>
      <c r="AT33" s="88"/>
      <c r="AU33" s="88"/>
      <c r="AV33" s="12"/>
      <c r="AW33" s="53">
        <f t="shared" si="5"/>
        <v>0</v>
      </c>
      <c r="AX33" s="92"/>
      <c r="AY33" s="93"/>
      <c r="AZ33" s="93"/>
      <c r="BA33" s="12"/>
    </row>
    <row r="34" spans="1:53" ht="15" customHeight="1">
      <c r="A34" s="137" t="s">
        <v>10</v>
      </c>
      <c r="B34" s="7">
        <f t="shared" si="8"/>
        <v>2</v>
      </c>
      <c r="C34" s="127">
        <v>0</v>
      </c>
      <c r="D34" s="128">
        <v>0</v>
      </c>
      <c r="E34" s="128">
        <v>0</v>
      </c>
      <c r="F34" s="128">
        <v>2</v>
      </c>
      <c r="G34" s="13"/>
      <c r="H34" s="47"/>
      <c r="I34" s="127">
        <v>0</v>
      </c>
      <c r="J34" s="128">
        <v>0</v>
      </c>
      <c r="K34" s="129"/>
      <c r="L34" s="128">
        <v>0</v>
      </c>
      <c r="M34" s="45" t="s">
        <v>83</v>
      </c>
      <c r="N34" s="53">
        <f t="shared" si="6"/>
        <v>1</v>
      </c>
      <c r="O34" s="119"/>
      <c r="P34" s="120"/>
      <c r="Q34" s="120"/>
      <c r="R34" s="121">
        <v>1</v>
      </c>
      <c r="S34" s="12"/>
      <c r="T34" s="53">
        <f t="shared" si="7"/>
        <v>1</v>
      </c>
      <c r="U34" s="62">
        <v>1</v>
      </c>
      <c r="V34" s="62"/>
      <c r="W34" s="62"/>
      <c r="X34" s="62"/>
      <c r="Y34" s="62"/>
      <c r="Z34" s="12"/>
      <c r="AA34" s="53">
        <f t="shared" si="1"/>
        <v>1</v>
      </c>
      <c r="AB34" s="71">
        <v>1</v>
      </c>
      <c r="AC34" s="72"/>
      <c r="AD34" s="72"/>
      <c r="AE34" s="63"/>
      <c r="AF34" s="53">
        <f t="shared" si="2"/>
        <v>1</v>
      </c>
      <c r="AG34" s="72">
        <v>1</v>
      </c>
      <c r="AH34" s="72"/>
      <c r="AI34" s="72"/>
      <c r="AJ34" s="72"/>
      <c r="AK34" s="12"/>
      <c r="AL34" s="53">
        <f t="shared" si="3"/>
        <v>1</v>
      </c>
      <c r="AM34" s="72">
        <v>1</v>
      </c>
      <c r="AN34" s="72"/>
      <c r="AO34" s="72"/>
      <c r="AP34" s="63"/>
      <c r="AQ34" s="53">
        <f t="shared" si="4"/>
        <v>1</v>
      </c>
      <c r="AR34" s="88">
        <v>1</v>
      </c>
      <c r="AS34" s="88"/>
      <c r="AT34" s="88"/>
      <c r="AU34" s="88"/>
      <c r="AV34" s="12"/>
      <c r="AW34" s="53">
        <f t="shared" si="5"/>
        <v>1</v>
      </c>
      <c r="AX34" s="92">
        <v>1</v>
      </c>
      <c r="AY34" s="93"/>
      <c r="AZ34" s="93"/>
      <c r="BA34" s="12"/>
    </row>
    <row r="35" spans="1:53" ht="15" customHeight="1">
      <c r="A35" s="136" t="s">
        <v>11</v>
      </c>
      <c r="B35" s="7">
        <f t="shared" si="8"/>
        <v>4</v>
      </c>
      <c r="C35" s="127">
        <v>2</v>
      </c>
      <c r="D35" s="128">
        <v>0</v>
      </c>
      <c r="E35" s="128">
        <v>1</v>
      </c>
      <c r="F35" s="128">
        <v>1</v>
      </c>
      <c r="G35" s="9" t="s">
        <v>82</v>
      </c>
      <c r="H35" s="47"/>
      <c r="I35" s="127">
        <v>0</v>
      </c>
      <c r="J35" s="128">
        <v>0</v>
      </c>
      <c r="K35" s="128">
        <v>0</v>
      </c>
      <c r="L35" s="128">
        <v>0</v>
      </c>
      <c r="M35" s="47"/>
      <c r="N35" s="53">
        <f t="shared" si="6"/>
        <v>1</v>
      </c>
      <c r="O35" s="116">
        <v>1</v>
      </c>
      <c r="P35" s="117"/>
      <c r="Q35" s="117"/>
      <c r="R35" s="118"/>
      <c r="S35" s="13"/>
      <c r="T35" s="53">
        <f t="shared" si="7"/>
        <v>0</v>
      </c>
      <c r="U35" s="61"/>
      <c r="V35" s="61"/>
      <c r="W35" s="61"/>
      <c r="X35" s="61"/>
      <c r="Y35" s="61"/>
      <c r="Z35" s="13"/>
      <c r="AA35" s="53">
        <f t="shared" si="1"/>
        <v>2</v>
      </c>
      <c r="AB35" s="71">
        <v>2</v>
      </c>
      <c r="AC35" s="72"/>
      <c r="AD35" s="72"/>
      <c r="AE35" s="63"/>
      <c r="AF35" s="53">
        <f t="shared" si="2"/>
        <v>1</v>
      </c>
      <c r="AG35" s="72">
        <v>1</v>
      </c>
      <c r="AH35" s="72"/>
      <c r="AI35" s="72"/>
      <c r="AJ35" s="72"/>
      <c r="AK35" s="13"/>
      <c r="AL35" s="53">
        <f t="shared" si="3"/>
        <v>2</v>
      </c>
      <c r="AM35" s="72">
        <v>2</v>
      </c>
      <c r="AN35" s="72"/>
      <c r="AO35" s="72"/>
      <c r="AP35" s="63"/>
      <c r="AQ35" s="53">
        <f t="shared" si="4"/>
        <v>1</v>
      </c>
      <c r="AR35" s="87">
        <v>1</v>
      </c>
      <c r="AS35" s="87"/>
      <c r="AT35" s="87"/>
      <c r="AU35" s="87"/>
      <c r="AV35" s="13"/>
      <c r="AW35" s="53">
        <f t="shared" si="5"/>
        <v>1</v>
      </c>
      <c r="AX35" s="92">
        <v>1</v>
      </c>
      <c r="AY35" s="93"/>
      <c r="AZ35" s="93"/>
      <c r="BA35" s="13"/>
    </row>
    <row r="36" spans="1:53" ht="15" customHeight="1">
      <c r="A36" s="136" t="s">
        <v>12</v>
      </c>
      <c r="B36" s="7">
        <f t="shared" si="8"/>
        <v>4</v>
      </c>
      <c r="C36" s="127">
        <v>1</v>
      </c>
      <c r="D36" s="128">
        <v>0</v>
      </c>
      <c r="E36" s="128">
        <v>1</v>
      </c>
      <c r="F36" s="128">
        <v>2</v>
      </c>
      <c r="G36" s="13"/>
      <c r="H36" s="47"/>
      <c r="I36" s="127">
        <v>0</v>
      </c>
      <c r="J36" s="128">
        <v>0</v>
      </c>
      <c r="K36" s="128">
        <v>0</v>
      </c>
      <c r="L36" s="128">
        <v>0</v>
      </c>
      <c r="M36" s="47"/>
      <c r="N36" s="53">
        <f t="shared" si="6"/>
        <v>2</v>
      </c>
      <c r="O36" s="116"/>
      <c r="P36" s="117"/>
      <c r="Q36" s="117">
        <v>1</v>
      </c>
      <c r="R36" s="118">
        <v>1</v>
      </c>
      <c r="S36" s="13"/>
      <c r="T36" s="53">
        <f t="shared" si="7"/>
        <v>1</v>
      </c>
      <c r="U36" s="61"/>
      <c r="V36" s="61">
        <v>1</v>
      </c>
      <c r="W36" s="61"/>
      <c r="X36" s="61"/>
      <c r="Y36" s="61"/>
      <c r="Z36" s="13"/>
      <c r="AA36" s="53">
        <f t="shared" si="1"/>
        <v>2</v>
      </c>
      <c r="AB36" s="71">
        <v>1</v>
      </c>
      <c r="AC36" s="72">
        <v>1</v>
      </c>
      <c r="AD36" s="72"/>
      <c r="AE36" s="63"/>
      <c r="AF36" s="53">
        <f t="shared" si="2"/>
        <v>1</v>
      </c>
      <c r="AG36" s="72">
        <v>1</v>
      </c>
      <c r="AH36" s="72"/>
      <c r="AI36" s="72"/>
      <c r="AJ36" s="72"/>
      <c r="AK36" s="13"/>
      <c r="AL36" s="53">
        <f t="shared" si="3"/>
        <v>1</v>
      </c>
      <c r="AM36" s="72">
        <v>1</v>
      </c>
      <c r="AN36" s="72"/>
      <c r="AO36" s="72"/>
      <c r="AP36" s="63"/>
      <c r="AQ36" s="53">
        <f t="shared" si="4"/>
        <v>1</v>
      </c>
      <c r="AR36" s="87"/>
      <c r="AS36" s="87">
        <v>1</v>
      </c>
      <c r="AT36" s="87"/>
      <c r="AU36" s="87"/>
      <c r="AV36" s="13"/>
      <c r="AW36" s="53">
        <f t="shared" si="5"/>
        <v>2</v>
      </c>
      <c r="AX36" s="92">
        <v>1</v>
      </c>
      <c r="AY36" s="93">
        <v>1</v>
      </c>
      <c r="AZ36" s="93"/>
      <c r="BA36" s="13"/>
    </row>
    <row r="37" spans="1:53" ht="15" customHeight="1">
      <c r="A37" s="136" t="s">
        <v>53</v>
      </c>
      <c r="B37" s="7">
        <f t="shared" si="8"/>
        <v>4</v>
      </c>
      <c r="C37" s="127">
        <v>0</v>
      </c>
      <c r="D37" s="128">
        <v>0</v>
      </c>
      <c r="E37" s="128">
        <v>0</v>
      </c>
      <c r="F37" s="128">
        <v>0</v>
      </c>
      <c r="G37" s="13"/>
      <c r="H37" s="47"/>
      <c r="I37" s="127">
        <v>1</v>
      </c>
      <c r="J37" s="128">
        <v>3</v>
      </c>
      <c r="K37" s="128">
        <v>0</v>
      </c>
      <c r="L37" s="128">
        <v>0</v>
      </c>
      <c r="M37" s="47"/>
      <c r="N37" s="53">
        <f t="shared" si="6"/>
        <v>0</v>
      </c>
      <c r="O37" s="116"/>
      <c r="P37" s="117"/>
      <c r="Q37" s="117"/>
      <c r="R37" s="118"/>
      <c r="S37" s="13"/>
      <c r="T37" s="53">
        <f t="shared" si="7"/>
        <v>0</v>
      </c>
      <c r="U37" s="61"/>
      <c r="V37" s="61"/>
      <c r="W37" s="61"/>
      <c r="X37" s="61"/>
      <c r="Y37" s="61"/>
      <c r="Z37" s="13"/>
      <c r="AA37" s="53">
        <f t="shared" si="1"/>
        <v>0</v>
      </c>
      <c r="AB37" s="71"/>
      <c r="AC37" s="72"/>
      <c r="AD37" s="72"/>
      <c r="AE37" s="63"/>
      <c r="AF37" s="53">
        <f t="shared" si="2"/>
        <v>0</v>
      </c>
      <c r="AG37" s="72"/>
      <c r="AH37" s="72"/>
      <c r="AI37" s="72"/>
      <c r="AJ37" s="72"/>
      <c r="AK37" s="13"/>
      <c r="AL37" s="53">
        <f t="shared" si="3"/>
        <v>0</v>
      </c>
      <c r="AM37" s="72"/>
      <c r="AN37" s="72"/>
      <c r="AO37" s="72"/>
      <c r="AP37" s="63"/>
      <c r="AQ37" s="53">
        <f t="shared" si="4"/>
        <v>0</v>
      </c>
      <c r="AR37" s="87"/>
      <c r="AS37" s="87"/>
      <c r="AT37" s="87"/>
      <c r="AU37" s="87"/>
      <c r="AV37" s="13"/>
      <c r="AW37" s="53">
        <f t="shared" si="5"/>
        <v>0</v>
      </c>
      <c r="AX37" s="92"/>
      <c r="AY37" s="93"/>
      <c r="AZ37" s="93"/>
      <c r="BA37" s="13"/>
    </row>
    <row r="38" spans="1:53" ht="24">
      <c r="A38" s="136" t="s">
        <v>13</v>
      </c>
      <c r="B38" s="7">
        <f t="shared" si="8"/>
        <v>4</v>
      </c>
      <c r="C38" s="127">
        <v>2</v>
      </c>
      <c r="D38" s="128">
        <v>1</v>
      </c>
      <c r="E38" s="128">
        <v>1</v>
      </c>
      <c r="F38" s="128">
        <v>0</v>
      </c>
      <c r="G38" s="8" t="s">
        <v>135</v>
      </c>
      <c r="H38" s="46"/>
      <c r="I38" s="127">
        <v>0</v>
      </c>
      <c r="J38" s="128">
        <v>0</v>
      </c>
      <c r="K38" s="128">
        <v>0</v>
      </c>
      <c r="L38" s="128">
        <v>0</v>
      </c>
      <c r="M38" s="47"/>
      <c r="N38" s="53">
        <f t="shared" si="6"/>
        <v>2</v>
      </c>
      <c r="O38" s="116">
        <v>1</v>
      </c>
      <c r="P38" s="117"/>
      <c r="Q38" s="117">
        <v>1</v>
      </c>
      <c r="R38" s="118"/>
      <c r="S38" s="13"/>
      <c r="T38" s="53">
        <f t="shared" si="7"/>
        <v>1</v>
      </c>
      <c r="U38" s="61"/>
      <c r="V38" s="61">
        <v>1</v>
      </c>
      <c r="W38" s="61"/>
      <c r="X38" s="61"/>
      <c r="Y38" s="61"/>
      <c r="Z38" s="13"/>
      <c r="AA38" s="53">
        <f t="shared" si="1"/>
        <v>1</v>
      </c>
      <c r="AB38" s="71"/>
      <c r="AC38" s="72">
        <v>1</v>
      </c>
      <c r="AD38" s="72"/>
      <c r="AE38" s="63"/>
      <c r="AF38" s="53">
        <f t="shared" si="2"/>
        <v>1</v>
      </c>
      <c r="AG38" s="72">
        <v>1</v>
      </c>
      <c r="AH38" s="72"/>
      <c r="AI38" s="72"/>
      <c r="AJ38" s="72"/>
      <c r="AK38" s="13"/>
      <c r="AL38" s="53">
        <f t="shared" si="3"/>
        <v>1</v>
      </c>
      <c r="AM38" s="72"/>
      <c r="AN38" s="72">
        <v>1</v>
      </c>
      <c r="AO38" s="72"/>
      <c r="AP38" s="63"/>
      <c r="AQ38" s="53">
        <f t="shared" si="4"/>
        <v>1</v>
      </c>
      <c r="AR38" s="87"/>
      <c r="AS38" s="87">
        <v>1</v>
      </c>
      <c r="AT38" s="87"/>
      <c r="AU38" s="87"/>
      <c r="AV38" s="13"/>
      <c r="AW38" s="53">
        <f t="shared" si="5"/>
        <v>1</v>
      </c>
      <c r="AX38" s="92"/>
      <c r="AY38" s="93">
        <v>1</v>
      </c>
      <c r="AZ38" s="93"/>
      <c r="BA38" s="13"/>
    </row>
    <row r="39" spans="1:53" ht="15" customHeight="1">
      <c r="A39" s="136" t="s">
        <v>14</v>
      </c>
      <c r="B39" s="7">
        <f t="shared" si="8"/>
        <v>4</v>
      </c>
      <c r="C39" s="127">
        <v>2</v>
      </c>
      <c r="D39" s="128">
        <v>0</v>
      </c>
      <c r="E39" s="128">
        <v>1</v>
      </c>
      <c r="F39" s="128">
        <v>1</v>
      </c>
      <c r="G39" s="14"/>
      <c r="H39" s="47"/>
      <c r="I39" s="127">
        <v>0</v>
      </c>
      <c r="J39" s="128">
        <v>0</v>
      </c>
      <c r="K39" s="128">
        <v>0</v>
      </c>
      <c r="L39" s="128">
        <v>0</v>
      </c>
      <c r="M39" s="47"/>
      <c r="N39" s="53">
        <f t="shared" si="6"/>
        <v>1</v>
      </c>
      <c r="O39" s="116">
        <v>1</v>
      </c>
      <c r="P39" s="117"/>
      <c r="Q39" s="117"/>
      <c r="R39" s="118"/>
      <c r="S39" s="13"/>
      <c r="T39" s="53">
        <f t="shared" si="7"/>
        <v>0</v>
      </c>
      <c r="U39" s="61"/>
      <c r="V39" s="61"/>
      <c r="W39" s="61"/>
      <c r="X39" s="61"/>
      <c r="Y39" s="61"/>
      <c r="Z39" s="13"/>
      <c r="AA39" s="53">
        <f t="shared" si="1"/>
        <v>0</v>
      </c>
      <c r="AB39" s="71"/>
      <c r="AC39" s="72"/>
      <c r="AD39" s="72"/>
      <c r="AE39" s="63"/>
      <c r="AF39" s="53">
        <f t="shared" si="2"/>
        <v>0</v>
      </c>
      <c r="AG39" s="72"/>
      <c r="AH39" s="72"/>
      <c r="AI39" s="72"/>
      <c r="AJ39" s="72"/>
      <c r="AK39" s="13"/>
      <c r="AL39" s="53">
        <f t="shared" si="3"/>
        <v>0</v>
      </c>
      <c r="AM39" s="72"/>
      <c r="AN39" s="72"/>
      <c r="AO39" s="72"/>
      <c r="AP39" s="63"/>
      <c r="AQ39" s="53">
        <f t="shared" si="4"/>
        <v>0</v>
      </c>
      <c r="AR39" s="87"/>
      <c r="AS39" s="87"/>
      <c r="AT39" s="87"/>
      <c r="AU39" s="87"/>
      <c r="AV39" s="13"/>
      <c r="AW39" s="53">
        <f t="shared" si="5"/>
        <v>0</v>
      </c>
      <c r="AX39" s="92"/>
      <c r="AY39" s="93"/>
      <c r="AZ39" s="93"/>
      <c r="BA39" s="13"/>
    </row>
    <row r="40" spans="1:53" ht="28" customHeight="1">
      <c r="A40" s="136" t="s">
        <v>29</v>
      </c>
      <c r="B40" s="7">
        <f t="shared" si="8"/>
        <v>3</v>
      </c>
      <c r="C40" s="127">
        <v>1</v>
      </c>
      <c r="D40" s="128">
        <v>0</v>
      </c>
      <c r="E40" s="128">
        <v>1</v>
      </c>
      <c r="F40" s="128">
        <v>1</v>
      </c>
      <c r="G40" s="13"/>
      <c r="H40" s="47"/>
      <c r="I40" s="130"/>
      <c r="J40" s="128">
        <v>0</v>
      </c>
      <c r="K40" s="128">
        <v>0</v>
      </c>
      <c r="L40" s="128">
        <v>0</v>
      </c>
      <c r="M40" s="45" t="s">
        <v>84</v>
      </c>
      <c r="N40" s="53">
        <f t="shared" si="6"/>
        <v>2</v>
      </c>
      <c r="O40" s="119">
        <v>1</v>
      </c>
      <c r="P40" s="120"/>
      <c r="Q40" s="120"/>
      <c r="R40" s="121">
        <v>1</v>
      </c>
      <c r="S40" s="12"/>
      <c r="T40" s="53">
        <f t="shared" si="7"/>
        <v>1</v>
      </c>
      <c r="U40" s="62"/>
      <c r="V40" s="62"/>
      <c r="W40" s="62"/>
      <c r="X40" s="62">
        <v>1</v>
      </c>
      <c r="Y40" s="62"/>
      <c r="Z40" s="12"/>
      <c r="AA40" s="53">
        <f t="shared" si="1"/>
        <v>1</v>
      </c>
      <c r="AB40" s="71"/>
      <c r="AC40" s="72"/>
      <c r="AD40" s="72">
        <v>1</v>
      </c>
      <c r="AE40" s="63"/>
      <c r="AF40" s="53">
        <f t="shared" si="2"/>
        <v>1</v>
      </c>
      <c r="AG40" s="72"/>
      <c r="AH40" s="72"/>
      <c r="AI40" s="72"/>
      <c r="AJ40" s="72">
        <v>1</v>
      </c>
      <c r="AK40" s="12"/>
      <c r="AL40" s="53">
        <f t="shared" si="3"/>
        <v>1</v>
      </c>
      <c r="AM40" s="72"/>
      <c r="AN40" s="72"/>
      <c r="AO40" s="72">
        <v>1</v>
      </c>
      <c r="AP40" s="63"/>
      <c r="AQ40" s="53">
        <f t="shared" si="4"/>
        <v>1</v>
      </c>
      <c r="AR40" s="88"/>
      <c r="AS40" s="88"/>
      <c r="AT40" s="88"/>
      <c r="AU40" s="88">
        <v>1</v>
      </c>
      <c r="AV40" s="12"/>
      <c r="AW40" s="53">
        <f t="shared" si="5"/>
        <v>1</v>
      </c>
      <c r="AX40" s="92"/>
      <c r="AY40" s="93"/>
      <c r="AZ40" s="93">
        <v>1</v>
      </c>
      <c r="BA40" s="12"/>
    </row>
    <row r="41" spans="1:53" ht="15" customHeight="1">
      <c r="A41" s="136" t="s">
        <v>15</v>
      </c>
      <c r="B41" s="7">
        <f t="shared" si="8"/>
        <v>3</v>
      </c>
      <c r="C41" s="127">
        <v>1</v>
      </c>
      <c r="D41" s="128">
        <v>2</v>
      </c>
      <c r="E41" s="128">
        <v>0</v>
      </c>
      <c r="F41" s="128">
        <v>0</v>
      </c>
      <c r="G41" s="9" t="s">
        <v>132</v>
      </c>
      <c r="H41" s="47"/>
      <c r="I41" s="127">
        <v>0</v>
      </c>
      <c r="J41" s="128">
        <v>0</v>
      </c>
      <c r="K41" s="128">
        <v>0</v>
      </c>
      <c r="L41" s="128">
        <v>0</v>
      </c>
      <c r="M41" s="47"/>
      <c r="N41" s="53">
        <f t="shared" si="6"/>
        <v>1</v>
      </c>
      <c r="O41" s="116"/>
      <c r="P41" s="117">
        <v>1</v>
      </c>
      <c r="Q41" s="117"/>
      <c r="R41" s="118"/>
      <c r="S41" s="13"/>
      <c r="T41" s="53">
        <f t="shared" si="7"/>
        <v>1</v>
      </c>
      <c r="U41" s="61">
        <v>1</v>
      </c>
      <c r="V41" s="61"/>
      <c r="W41" s="61"/>
      <c r="X41" s="61"/>
      <c r="Y41" s="61"/>
      <c r="Z41" s="13"/>
      <c r="AA41" s="53">
        <f t="shared" si="1"/>
        <v>0</v>
      </c>
      <c r="AB41" s="71"/>
      <c r="AC41" s="72"/>
      <c r="AD41" s="72"/>
      <c r="AE41" s="63"/>
      <c r="AF41" s="53">
        <f t="shared" si="2"/>
        <v>0</v>
      </c>
      <c r="AG41" s="72"/>
      <c r="AH41" s="72"/>
      <c r="AI41" s="72"/>
      <c r="AJ41" s="72"/>
      <c r="AK41" s="13"/>
      <c r="AL41" s="53">
        <f t="shared" si="3"/>
        <v>0</v>
      </c>
      <c r="AM41" s="72"/>
      <c r="AN41" s="72"/>
      <c r="AO41" s="72"/>
      <c r="AP41" s="63"/>
      <c r="AQ41" s="53">
        <f t="shared" si="4"/>
        <v>0</v>
      </c>
      <c r="AR41" s="87"/>
      <c r="AS41" s="87"/>
      <c r="AT41" s="87"/>
      <c r="AU41" s="87"/>
      <c r="AV41" s="13"/>
      <c r="AW41" s="53">
        <f t="shared" si="5"/>
        <v>0</v>
      </c>
      <c r="AX41" s="92"/>
      <c r="AY41" s="93"/>
      <c r="AZ41" s="93"/>
      <c r="BA41" s="13"/>
    </row>
    <row r="42" spans="1:53" ht="15" customHeight="1">
      <c r="A42" s="136" t="s">
        <v>26</v>
      </c>
      <c r="B42" s="7">
        <f t="shared" si="8"/>
        <v>5</v>
      </c>
      <c r="C42" s="127">
        <v>2</v>
      </c>
      <c r="D42" s="128">
        <v>2</v>
      </c>
      <c r="E42" s="128">
        <v>0</v>
      </c>
      <c r="F42" s="128">
        <v>1</v>
      </c>
      <c r="G42" s="14"/>
      <c r="H42" s="47"/>
      <c r="I42" s="127">
        <v>0</v>
      </c>
      <c r="J42" s="128">
        <v>0</v>
      </c>
      <c r="K42" s="128">
        <v>0</v>
      </c>
      <c r="L42" s="128">
        <v>0</v>
      </c>
      <c r="M42" s="47"/>
      <c r="N42" s="53">
        <f t="shared" si="6"/>
        <v>2</v>
      </c>
      <c r="O42" s="116">
        <v>1</v>
      </c>
      <c r="P42" s="117">
        <v>1</v>
      </c>
      <c r="Q42" s="117"/>
      <c r="R42" s="118"/>
      <c r="S42" s="13"/>
      <c r="T42" s="53">
        <f t="shared" si="7"/>
        <v>1</v>
      </c>
      <c r="U42" s="61">
        <v>1</v>
      </c>
      <c r="V42" s="61"/>
      <c r="W42" s="61"/>
      <c r="X42" s="61"/>
      <c r="Y42" s="61"/>
      <c r="Z42" s="13"/>
      <c r="AA42" s="53">
        <f t="shared" si="1"/>
        <v>0</v>
      </c>
      <c r="AB42" s="71"/>
      <c r="AC42" s="72"/>
      <c r="AD42" s="72"/>
      <c r="AE42" s="63"/>
      <c r="AF42" s="53">
        <f t="shared" si="2"/>
        <v>1</v>
      </c>
      <c r="AG42" s="72">
        <v>1</v>
      </c>
      <c r="AH42" s="72"/>
      <c r="AI42" s="72"/>
      <c r="AJ42" s="72"/>
      <c r="AK42" s="13"/>
      <c r="AL42" s="53">
        <f t="shared" si="3"/>
        <v>1</v>
      </c>
      <c r="AM42" s="72">
        <v>1</v>
      </c>
      <c r="AN42" s="72"/>
      <c r="AO42" s="72"/>
      <c r="AP42" s="63"/>
      <c r="AQ42" s="53">
        <f t="shared" si="4"/>
        <v>1</v>
      </c>
      <c r="AR42" s="87">
        <v>1</v>
      </c>
      <c r="AS42" s="87"/>
      <c r="AT42" s="87"/>
      <c r="AU42" s="87"/>
      <c r="AV42" s="13"/>
      <c r="AW42" s="53">
        <f t="shared" si="5"/>
        <v>0</v>
      </c>
      <c r="AX42" s="92"/>
      <c r="AY42" s="93"/>
      <c r="AZ42" s="93"/>
      <c r="BA42" s="13"/>
    </row>
    <row r="43" spans="1:53" ht="15" customHeight="1">
      <c r="A43" s="137" t="s">
        <v>16</v>
      </c>
      <c r="B43" s="7">
        <f t="shared" si="8"/>
        <v>2</v>
      </c>
      <c r="C43" s="127">
        <v>1</v>
      </c>
      <c r="D43" s="128">
        <v>0</v>
      </c>
      <c r="E43" s="128">
        <v>0</v>
      </c>
      <c r="F43" s="128">
        <v>1</v>
      </c>
      <c r="G43" s="13"/>
      <c r="H43" s="47"/>
      <c r="I43" s="127">
        <v>0</v>
      </c>
      <c r="J43" s="128">
        <v>0</v>
      </c>
      <c r="K43" s="129"/>
      <c r="L43" s="128">
        <v>0</v>
      </c>
      <c r="M43" s="44" t="s">
        <v>103</v>
      </c>
      <c r="N43" s="53">
        <f t="shared" si="6"/>
        <v>1</v>
      </c>
      <c r="O43" s="116">
        <v>1</v>
      </c>
      <c r="P43" s="117"/>
      <c r="Q43" s="117"/>
      <c r="R43" s="118"/>
      <c r="S43" s="14"/>
      <c r="T43" s="53">
        <f t="shared" si="7"/>
        <v>0</v>
      </c>
      <c r="U43" s="61"/>
      <c r="V43" s="61"/>
      <c r="W43" s="61"/>
      <c r="X43" s="61"/>
      <c r="Y43" s="61"/>
      <c r="Z43" s="14"/>
      <c r="AA43" s="53">
        <f t="shared" si="1"/>
        <v>0</v>
      </c>
      <c r="AB43" s="71"/>
      <c r="AC43" s="72"/>
      <c r="AD43" s="72"/>
      <c r="AE43" s="63"/>
      <c r="AF43" s="53">
        <f t="shared" si="2"/>
        <v>1</v>
      </c>
      <c r="AG43" s="72">
        <v>1</v>
      </c>
      <c r="AH43" s="72"/>
      <c r="AI43" s="72"/>
      <c r="AJ43" s="72"/>
      <c r="AK43" s="14"/>
      <c r="AL43" s="53">
        <f t="shared" si="3"/>
        <v>0</v>
      </c>
      <c r="AM43" s="72"/>
      <c r="AN43" s="72"/>
      <c r="AO43" s="72"/>
      <c r="AP43" s="63"/>
      <c r="AQ43" s="53">
        <f t="shared" si="4"/>
        <v>0</v>
      </c>
      <c r="AR43" s="87"/>
      <c r="AS43" s="87"/>
      <c r="AT43" s="87"/>
      <c r="AU43" s="87"/>
      <c r="AV43" s="14"/>
      <c r="AW43" s="53">
        <f t="shared" si="5"/>
        <v>0</v>
      </c>
      <c r="AX43" s="92"/>
      <c r="AY43" s="93"/>
      <c r="AZ43" s="93"/>
      <c r="BA43" s="14"/>
    </row>
    <row r="44" spans="1:53" ht="15" customHeight="1">
      <c r="A44" s="136" t="s">
        <v>139</v>
      </c>
      <c r="B44" s="7">
        <f t="shared" si="8"/>
        <v>4</v>
      </c>
      <c r="C44" s="127">
        <v>2</v>
      </c>
      <c r="D44" s="128">
        <v>1</v>
      </c>
      <c r="E44" s="128">
        <v>1</v>
      </c>
      <c r="F44" s="128">
        <v>0</v>
      </c>
      <c r="G44" s="13"/>
      <c r="H44" s="47"/>
      <c r="I44" s="127">
        <v>0</v>
      </c>
      <c r="J44" s="128">
        <v>0</v>
      </c>
      <c r="K44" s="128">
        <v>0</v>
      </c>
      <c r="L44" s="128">
        <v>0</v>
      </c>
      <c r="M44" s="47"/>
      <c r="N44" s="53">
        <f t="shared" si="6"/>
        <v>1</v>
      </c>
      <c r="O44" s="116"/>
      <c r="P44" s="117"/>
      <c r="Q44" s="117">
        <v>1</v>
      </c>
      <c r="R44" s="118"/>
      <c r="S44" s="13"/>
      <c r="T44" s="53">
        <f t="shared" si="7"/>
        <v>1</v>
      </c>
      <c r="U44" s="61">
        <v>1</v>
      </c>
      <c r="V44" s="61"/>
      <c r="W44" s="61"/>
      <c r="X44" s="61"/>
      <c r="Y44" s="61"/>
      <c r="Z44" s="13"/>
      <c r="AA44" s="53">
        <f t="shared" si="1"/>
        <v>1</v>
      </c>
      <c r="AB44" s="71">
        <v>1</v>
      </c>
      <c r="AC44" s="72"/>
      <c r="AD44" s="72"/>
      <c r="AE44" s="63"/>
      <c r="AF44" s="53">
        <f t="shared" si="2"/>
        <v>0</v>
      </c>
      <c r="AG44" s="72"/>
      <c r="AH44" s="72"/>
      <c r="AI44" s="72"/>
      <c r="AJ44" s="72"/>
      <c r="AK44" s="13"/>
      <c r="AL44" s="53">
        <f t="shared" si="3"/>
        <v>0</v>
      </c>
      <c r="AM44" s="72"/>
      <c r="AN44" s="72"/>
      <c r="AO44" s="72"/>
      <c r="AP44" s="63"/>
      <c r="AQ44" s="53">
        <f t="shared" si="4"/>
        <v>1</v>
      </c>
      <c r="AR44" s="87">
        <v>1</v>
      </c>
      <c r="AS44" s="87"/>
      <c r="AT44" s="87"/>
      <c r="AU44" s="87"/>
      <c r="AV44" s="13"/>
      <c r="AW44" s="53">
        <f t="shared" si="5"/>
        <v>1</v>
      </c>
      <c r="AX44" s="92">
        <v>1</v>
      </c>
      <c r="AY44" s="93"/>
      <c r="AZ44" s="93"/>
      <c r="BA44" s="13"/>
    </row>
    <row r="45" spans="1:53" ht="28" customHeight="1" thickBot="1">
      <c r="A45" s="138" t="s">
        <v>31</v>
      </c>
      <c r="B45" s="7">
        <f t="shared" si="8"/>
        <v>4</v>
      </c>
      <c r="C45" s="131">
        <v>2</v>
      </c>
      <c r="D45" s="132">
        <v>0</v>
      </c>
      <c r="E45" s="132">
        <v>0</v>
      </c>
      <c r="F45" s="132">
        <v>1</v>
      </c>
      <c r="G45" s="8" t="s">
        <v>133</v>
      </c>
      <c r="H45" s="46"/>
      <c r="I45" s="131">
        <v>0</v>
      </c>
      <c r="J45" s="132">
        <v>1</v>
      </c>
      <c r="K45" s="132">
        <v>0</v>
      </c>
      <c r="L45" s="132">
        <v>0</v>
      </c>
      <c r="M45" s="47"/>
      <c r="N45" s="53">
        <f t="shared" si="6"/>
        <v>1</v>
      </c>
      <c r="O45" s="122">
        <v>1</v>
      </c>
      <c r="P45" s="123"/>
      <c r="Q45" s="123"/>
      <c r="R45" s="124"/>
      <c r="S45" s="13"/>
      <c r="T45" s="53">
        <f t="shared" si="7"/>
        <v>1</v>
      </c>
      <c r="U45" s="73">
        <v>1</v>
      </c>
      <c r="V45" s="73"/>
      <c r="W45" s="73"/>
      <c r="X45" s="73"/>
      <c r="Y45" s="73"/>
      <c r="Z45" s="13"/>
      <c r="AA45" s="53">
        <f t="shared" si="1"/>
        <v>1</v>
      </c>
      <c r="AB45" s="74">
        <v>1</v>
      </c>
      <c r="AC45" s="75"/>
      <c r="AD45" s="75"/>
      <c r="AE45" s="83"/>
      <c r="AF45" s="53">
        <f t="shared" si="2"/>
        <v>1</v>
      </c>
      <c r="AG45" s="72">
        <v>1</v>
      </c>
      <c r="AH45" s="72"/>
      <c r="AI45" s="72"/>
      <c r="AJ45" s="72"/>
      <c r="AK45" s="13"/>
      <c r="AL45" s="53">
        <f t="shared" si="3"/>
        <v>1</v>
      </c>
      <c r="AM45" s="72">
        <v>1</v>
      </c>
      <c r="AN45" s="72"/>
      <c r="AO45" s="72"/>
      <c r="AP45" s="83"/>
      <c r="AQ45" s="53">
        <f t="shared" si="4"/>
        <v>1</v>
      </c>
      <c r="AR45" s="89">
        <v>1</v>
      </c>
      <c r="AS45" s="89"/>
      <c r="AT45" s="89"/>
      <c r="AU45" s="89"/>
      <c r="AV45" s="13"/>
      <c r="AW45" s="53">
        <f t="shared" si="5"/>
        <v>1</v>
      </c>
      <c r="AX45" s="94">
        <v>1</v>
      </c>
      <c r="AY45" s="95"/>
      <c r="AZ45" s="95"/>
      <c r="BA45" s="13"/>
    </row>
    <row r="46" spans="1:53" ht="16.5" customHeight="1">
      <c r="A46" s="76" t="s">
        <v>85</v>
      </c>
      <c r="B46" s="77">
        <f>SUM(B4:B17)</f>
        <v>70</v>
      </c>
      <c r="C46" s="78">
        <f>SUM(C4:C17)</f>
        <v>17</v>
      </c>
      <c r="D46" s="79">
        <f>SUM(D4:D17)</f>
        <v>14</v>
      </c>
      <c r="E46" s="79">
        <f>SUM(E4:E17)</f>
        <v>10</v>
      </c>
      <c r="F46" s="79">
        <f>SUM(F4:F17)</f>
        <v>9</v>
      </c>
      <c r="G46" s="80"/>
      <c r="H46" s="55"/>
      <c r="I46" s="78">
        <f>SUM(I4:I17)</f>
        <v>0</v>
      </c>
      <c r="J46" s="79">
        <f>SUM(J4:J17)</f>
        <v>1</v>
      </c>
      <c r="K46" s="79">
        <f>SUM(K4:K17)</f>
        <v>2</v>
      </c>
      <c r="L46" s="79">
        <f>SUM(L4:L17)</f>
        <v>5</v>
      </c>
      <c r="M46" s="55"/>
      <c r="N46" s="77">
        <f>SUM(N4:N17)</f>
        <v>38</v>
      </c>
      <c r="O46" s="54"/>
      <c r="P46" s="55"/>
      <c r="Q46" s="55"/>
      <c r="R46" s="55"/>
      <c r="S46" s="81"/>
      <c r="T46" s="77">
        <f>SUM(T4:T17)</f>
        <v>19</v>
      </c>
      <c r="U46" s="54"/>
      <c r="V46" s="55"/>
      <c r="W46" s="55"/>
      <c r="X46" s="55"/>
      <c r="Y46" s="55"/>
      <c r="Z46" s="81"/>
      <c r="AA46" s="77">
        <f>SUM(AA4:AA17)</f>
        <v>22</v>
      </c>
      <c r="AB46" s="82"/>
      <c r="AC46" s="82"/>
      <c r="AD46" s="82"/>
      <c r="AE46" s="82"/>
      <c r="AF46" s="77">
        <f>SUM(AF4:AF17)</f>
        <v>19</v>
      </c>
      <c r="AG46" s="54"/>
      <c r="AH46" s="55"/>
      <c r="AI46" s="55"/>
      <c r="AJ46" s="55"/>
      <c r="AK46" s="81"/>
      <c r="AL46" s="77">
        <f>SUM(AL4:AL17)</f>
        <v>24</v>
      </c>
      <c r="AM46" s="54"/>
      <c r="AN46" s="55"/>
      <c r="AO46" s="55"/>
      <c r="AP46" s="55"/>
      <c r="AQ46" s="77">
        <f>SUM(AQ4:AQ17)</f>
        <v>22</v>
      </c>
      <c r="AR46" s="54"/>
      <c r="AS46" s="55"/>
      <c r="AT46" s="55"/>
      <c r="AU46" s="55"/>
      <c r="AV46" s="81"/>
      <c r="AW46" s="77">
        <f>SUM(AW4:AW17)</f>
        <v>18</v>
      </c>
      <c r="AX46" s="54"/>
      <c r="AY46" s="55"/>
      <c r="AZ46" s="55"/>
      <c r="BA46" s="81"/>
    </row>
    <row r="47" spans="1:53" ht="16.5" customHeight="1">
      <c r="A47" s="23" t="s">
        <v>86</v>
      </c>
      <c r="B47" s="24">
        <f>SUM(B18:B31)</f>
        <v>51</v>
      </c>
      <c r="C47" s="27">
        <f>SUM(C18:C31)</f>
        <v>14</v>
      </c>
      <c r="D47" s="25">
        <f>SUM(D18:D31)</f>
        <v>12</v>
      </c>
      <c r="E47" s="25">
        <f>SUM(E18:E31)</f>
        <v>9</v>
      </c>
      <c r="F47" s="25">
        <f>SUM(F18:F31)</f>
        <v>11</v>
      </c>
      <c r="G47" s="26"/>
      <c r="H47" s="47"/>
      <c r="I47" s="27">
        <f>SUM(I18:I31)</f>
        <v>0</v>
      </c>
      <c r="J47" s="25">
        <f>SUM(J18:J31)</f>
        <v>1</v>
      </c>
      <c r="K47" s="25">
        <f>SUM(K18:K31)</f>
        <v>0</v>
      </c>
      <c r="L47" s="25">
        <f>SUM(L18:L31)</f>
        <v>4</v>
      </c>
      <c r="M47" s="47"/>
      <c r="N47" s="24">
        <f>SUM(N18:N31)</f>
        <v>29</v>
      </c>
      <c r="O47" s="47"/>
      <c r="P47" s="47"/>
      <c r="Q47" s="47"/>
      <c r="R47" s="47"/>
      <c r="S47" s="13"/>
      <c r="T47" s="24">
        <f>SUM(T18:T31)</f>
        <v>14</v>
      </c>
      <c r="U47" s="47"/>
      <c r="V47" s="47"/>
      <c r="W47" s="47"/>
      <c r="X47" s="47"/>
      <c r="Y47" s="47"/>
      <c r="Z47" s="13"/>
      <c r="AA47" s="24">
        <f>SUM(AA18:AA31)</f>
        <v>14</v>
      </c>
      <c r="AB47" s="47"/>
      <c r="AF47" s="24">
        <f>SUM(AF18:AF31)</f>
        <v>13</v>
      </c>
      <c r="AG47" s="47"/>
      <c r="AH47" s="47"/>
      <c r="AI47" s="47"/>
      <c r="AJ47" s="47"/>
      <c r="AK47" s="13"/>
      <c r="AL47" s="24">
        <f>SUM(AL18:AL31)</f>
        <v>17</v>
      </c>
      <c r="AM47" s="47"/>
      <c r="AN47" s="47"/>
      <c r="AO47" s="47"/>
      <c r="AP47" s="47"/>
      <c r="AQ47" s="24">
        <f>SUM(AQ18:AQ31)</f>
        <v>9</v>
      </c>
      <c r="AR47" s="47"/>
      <c r="AS47" s="47"/>
      <c r="AT47" s="47"/>
      <c r="AU47" s="47"/>
      <c r="AV47" s="13"/>
      <c r="AW47" s="24">
        <f>SUM(AW18:AW31)</f>
        <v>13</v>
      </c>
      <c r="AX47" s="47"/>
      <c r="AY47" s="47"/>
      <c r="AZ47" s="47"/>
      <c r="BA47" s="13"/>
    </row>
    <row r="48" spans="1:53" ht="16.5" customHeight="1">
      <c r="A48" s="28" t="s">
        <v>77</v>
      </c>
      <c r="B48" s="29">
        <f>SUM(B32:B45)</f>
        <v>51</v>
      </c>
      <c r="C48" s="30">
        <f>SUM(C32:C45)</f>
        <v>17</v>
      </c>
      <c r="D48" s="31">
        <f>SUM(D32:D45)</f>
        <v>7</v>
      </c>
      <c r="E48" s="31">
        <f>SUM(E32:E45)</f>
        <v>7</v>
      </c>
      <c r="F48" s="31">
        <f>SUM(F32:F45)</f>
        <v>11</v>
      </c>
      <c r="G48" s="32"/>
      <c r="H48" s="47"/>
      <c r="I48" s="30">
        <f>SUM(I32:I45)</f>
        <v>2</v>
      </c>
      <c r="J48" s="31">
        <f>SUM(J32:J45)</f>
        <v>7</v>
      </c>
      <c r="K48" s="31">
        <f>SUM(K32:K45)</f>
        <v>0</v>
      </c>
      <c r="L48" s="31">
        <f>SUM(L32:L45)</f>
        <v>0</v>
      </c>
      <c r="M48" s="20"/>
      <c r="N48" s="29">
        <f>SUM(N32:N45)</f>
        <v>17</v>
      </c>
      <c r="O48" s="47"/>
      <c r="P48" s="47"/>
      <c r="Q48" s="47"/>
      <c r="R48" s="47"/>
      <c r="S48" s="19"/>
      <c r="T48" s="29">
        <f>SUM(T32:T45)</f>
        <v>9</v>
      </c>
      <c r="U48" s="47"/>
      <c r="V48" s="47"/>
      <c r="W48" s="47"/>
      <c r="X48" s="47"/>
      <c r="Y48" s="47"/>
      <c r="Z48" s="19"/>
      <c r="AA48" s="29">
        <f>SUM(AA32:AA45)</f>
        <v>10</v>
      </c>
      <c r="AB48" s="47"/>
      <c r="AF48" s="29">
        <f>SUM(AF32:AF45)</f>
        <v>9</v>
      </c>
      <c r="AG48" s="47"/>
      <c r="AH48" s="47"/>
      <c r="AI48" s="47"/>
      <c r="AJ48" s="47"/>
      <c r="AK48" s="19"/>
      <c r="AL48" s="29">
        <f>SUM(AL32:AL45)</f>
        <v>9</v>
      </c>
      <c r="AM48" s="47"/>
      <c r="AN48" s="47"/>
      <c r="AO48" s="47"/>
      <c r="AP48" s="47"/>
      <c r="AQ48" s="29">
        <f>SUM(AQ32:AQ45)</f>
        <v>9</v>
      </c>
      <c r="AR48" s="47"/>
      <c r="AS48" s="47"/>
      <c r="AT48" s="47"/>
      <c r="AU48" s="47"/>
      <c r="AV48" s="19"/>
      <c r="AW48" s="29">
        <f>SUM(AW32:AW45)</f>
        <v>9</v>
      </c>
      <c r="AX48" s="47"/>
      <c r="AY48" s="47"/>
      <c r="AZ48" s="47"/>
      <c r="BA48" s="19"/>
    </row>
    <row r="49" spans="1:53" ht="16.5" customHeight="1" thickBot="1">
      <c r="A49" s="141" t="s">
        <v>78</v>
      </c>
      <c r="B49" s="39">
        <f>SUM(B4:B45)-1</f>
        <v>171</v>
      </c>
      <c r="C49" s="33">
        <f>SUM(C4:C45)-1</f>
        <v>47</v>
      </c>
      <c r="D49" s="34">
        <f>SUM(D4:D45)</f>
        <v>33</v>
      </c>
      <c r="E49" s="34">
        <f>SUM(E4:E45)</f>
        <v>26</v>
      </c>
      <c r="F49" s="34">
        <f>SUM(F4:F45)</f>
        <v>31</v>
      </c>
      <c r="G49" s="35"/>
      <c r="H49" s="22"/>
      <c r="I49" s="33">
        <f>SUM(I4:I45)</f>
        <v>2</v>
      </c>
      <c r="J49" s="34">
        <f>SUM(J4:J45)</f>
        <v>9</v>
      </c>
      <c r="K49" s="34">
        <f>SUM(K4:K45)</f>
        <v>2</v>
      </c>
      <c r="L49" s="34">
        <f>SUM(L4:L45)</f>
        <v>9</v>
      </c>
      <c r="M49" s="22"/>
      <c r="N49" s="39">
        <f>SUM(N4:N45)-1</f>
        <v>83</v>
      </c>
      <c r="O49" s="56"/>
      <c r="P49" s="57"/>
      <c r="Q49" s="57"/>
      <c r="R49" s="57"/>
      <c r="S49" s="21"/>
      <c r="T49" s="39">
        <f>SUM(T4:T45)</f>
        <v>42</v>
      </c>
      <c r="U49" s="56"/>
      <c r="V49" s="57"/>
      <c r="W49" s="57"/>
      <c r="X49" s="57"/>
      <c r="Y49" s="57"/>
      <c r="Z49" s="21"/>
      <c r="AA49" s="39">
        <f>SUM(AA4:AA45)</f>
        <v>46</v>
      </c>
      <c r="AB49" s="56"/>
      <c r="AC49" s="57"/>
      <c r="AD49" s="57"/>
      <c r="AE49" s="57"/>
      <c r="AF49" s="39">
        <f>SUM(AF4:AF45)</f>
        <v>41</v>
      </c>
      <c r="AG49" s="56"/>
      <c r="AH49" s="57"/>
      <c r="AI49" s="57"/>
      <c r="AJ49" s="57"/>
      <c r="AK49" s="21"/>
      <c r="AL49" s="39">
        <f>SUM(AL4:AL45)</f>
        <v>50</v>
      </c>
      <c r="AM49" s="56"/>
      <c r="AN49" s="57"/>
      <c r="AO49" s="57"/>
      <c r="AP49" s="57"/>
      <c r="AQ49" s="39">
        <f>SUM(AQ4:AQ45)</f>
        <v>40</v>
      </c>
      <c r="AR49" s="56"/>
      <c r="AS49" s="57"/>
      <c r="AT49" s="57"/>
      <c r="AU49" s="57"/>
      <c r="AV49" s="21"/>
      <c r="AW49" s="39">
        <f>SUM(AW4:AW45)</f>
        <v>40</v>
      </c>
      <c r="AX49" s="56"/>
      <c r="AY49" s="57"/>
      <c r="AZ49" s="57"/>
      <c r="BA49" s="21"/>
    </row>
    <row r="50" spans="1:53" ht="24.75" customHeight="1">
      <c r="A50" s="43" t="s">
        <v>134</v>
      </c>
      <c r="B50" s="155" t="s">
        <v>92</v>
      </c>
      <c r="C50" s="155"/>
      <c r="D50" s="155"/>
      <c r="E50" s="155"/>
      <c r="F50" s="155"/>
      <c r="G50" s="155"/>
      <c r="M50" s="157"/>
      <c r="N50" s="158"/>
      <c r="O50" s="158"/>
      <c r="P50" s="158"/>
      <c r="Q50" s="158"/>
      <c r="R50" s="158"/>
      <c r="S50" s="157"/>
      <c r="T50" s="157"/>
      <c r="U50" s="157"/>
      <c r="V50" s="157"/>
      <c r="W50" s="157"/>
      <c r="X50" s="157"/>
      <c r="Y50" s="157"/>
      <c r="Z50" s="157"/>
      <c r="AA50" s="157"/>
      <c r="AB50" s="159"/>
      <c r="AC50" s="82"/>
      <c r="AD50" s="82"/>
      <c r="AE50" s="82"/>
      <c r="AF50" s="11"/>
      <c r="AG50" s="11"/>
      <c r="AH50" s="11"/>
      <c r="AI50" s="11"/>
      <c r="AJ50" s="11"/>
      <c r="AK50" s="11"/>
      <c r="AL50" s="11"/>
      <c r="AM50" s="11"/>
      <c r="AN50" s="82"/>
      <c r="AO50" s="82"/>
      <c r="AP50" s="82"/>
      <c r="AQ50" s="11"/>
      <c r="AR50" s="11"/>
      <c r="AS50" s="11"/>
      <c r="AT50" s="11"/>
      <c r="AU50" s="11"/>
      <c r="AV50" s="11"/>
      <c r="AW50" s="11"/>
      <c r="AX50" s="11"/>
      <c r="AY50" s="82"/>
      <c r="AZ50" s="82"/>
      <c r="BA50" s="11"/>
    </row>
    <row r="51" spans="1:53" ht="30" customHeight="1">
      <c r="A51" s="43" t="s">
        <v>91</v>
      </c>
      <c r="B51" s="156" t="s">
        <v>89</v>
      </c>
      <c r="C51" s="156"/>
      <c r="D51" s="156"/>
      <c r="E51" s="156"/>
      <c r="F51" s="156"/>
      <c r="G51" s="156"/>
    </row>
    <row r="52" spans="1:53" ht="15" customHeight="1">
      <c r="G52" s="42"/>
    </row>
  </sheetData>
  <mergeCells count="15">
    <mergeCell ref="B51:G51"/>
    <mergeCell ref="M50:AB50"/>
    <mergeCell ref="N2:S2"/>
    <mergeCell ref="AA2:AE2"/>
    <mergeCell ref="A1:AB1"/>
    <mergeCell ref="A2:A3"/>
    <mergeCell ref="B2:B3"/>
    <mergeCell ref="C2:G2"/>
    <mergeCell ref="I2:M2"/>
    <mergeCell ref="T2:Z2"/>
    <mergeCell ref="AQ2:AV2"/>
    <mergeCell ref="AW2:BA2"/>
    <mergeCell ref="AF2:AK2"/>
    <mergeCell ref="AL2:AP2"/>
    <mergeCell ref="B50:G50"/>
  </mergeCells>
  <phoneticPr fontId="0" type="noConversion"/>
  <printOptions gridLines="1"/>
  <pageMargins left="1.03" right="0.61" top="0.4" bottom="0.19" header="0.18" footer="0.17"/>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45"/>
  <sheetViews>
    <sheetView tabSelected="1" workbookViewId="0">
      <pane ySplit="2040" topLeftCell="A3"/>
      <selection sqref="A1:B1"/>
      <selection pane="bottomLeft" activeCell="C4" sqref="A1:XFD1048576"/>
    </sheetView>
  </sheetViews>
  <sheetFormatPr baseColWidth="10" defaultColWidth="8.83203125" defaultRowHeight="14"/>
  <cols>
    <col min="1" max="1" width="19.33203125" style="173" customWidth="1"/>
    <col min="2" max="2" width="43.33203125" style="213" customWidth="1"/>
    <col min="3" max="3" width="102.1640625" style="151" customWidth="1"/>
    <col min="4" max="4" width="14.33203125" style="152" customWidth="1"/>
    <col min="5" max="6" width="20.1640625" style="152" customWidth="1"/>
    <col min="7" max="7" width="161.33203125" style="151" customWidth="1"/>
    <col min="8" max="8" width="129" style="214" customWidth="1"/>
    <col min="9" max="9" width="156.6640625" style="214" customWidth="1"/>
    <col min="10" max="10" width="26.33203125" style="214" customWidth="1"/>
    <col min="11" max="11" width="156.6640625" style="214" customWidth="1"/>
    <col min="12" max="12" width="76" style="214" customWidth="1"/>
    <col min="13" max="13" width="16.6640625" style="214" customWidth="1"/>
    <col min="14" max="14" width="15.5" style="214" customWidth="1"/>
    <col min="15" max="15" width="15.83203125" style="214" customWidth="1"/>
    <col min="16" max="16" width="53.83203125" style="214" customWidth="1"/>
    <col min="17" max="17" width="76.1640625" style="214" customWidth="1"/>
    <col min="18" max="18" width="87.5" style="214" customWidth="1"/>
    <col min="19" max="16384" width="8.83203125" style="214"/>
  </cols>
  <sheetData>
    <row r="1" spans="1:18" s="145" customFormat="1" ht="42" customHeight="1">
      <c r="A1" s="171" t="s">
        <v>4</v>
      </c>
      <c r="B1" s="172"/>
      <c r="C1" s="143"/>
      <c r="D1" s="144"/>
      <c r="E1" s="144"/>
      <c r="F1" s="144"/>
      <c r="G1" s="143"/>
    </row>
    <row r="2" spans="1:18" s="151" customFormat="1" ht="47" customHeight="1">
      <c r="A2" s="146" t="s">
        <v>321</v>
      </c>
      <c r="B2" s="147" t="s">
        <v>25</v>
      </c>
      <c r="C2" s="148" t="s">
        <v>22</v>
      </c>
      <c r="D2" s="149" t="s">
        <v>146</v>
      </c>
      <c r="E2" s="149" t="s">
        <v>147</v>
      </c>
      <c r="F2" s="149" t="s">
        <v>286</v>
      </c>
      <c r="G2" s="149" t="s">
        <v>332</v>
      </c>
      <c r="H2" s="149" t="s">
        <v>23</v>
      </c>
      <c r="I2" s="150" t="s">
        <v>60</v>
      </c>
      <c r="J2" s="151" t="s">
        <v>319</v>
      </c>
      <c r="K2" s="152"/>
      <c r="L2" s="148"/>
      <c r="M2" s="149"/>
      <c r="N2" s="149"/>
      <c r="O2" s="149"/>
      <c r="P2" s="149"/>
      <c r="Q2" s="149"/>
      <c r="R2" s="150"/>
    </row>
    <row r="3" spans="1:18" s="178" customFormat="1" ht="42">
      <c r="A3" s="173" t="s">
        <v>264</v>
      </c>
      <c r="B3" s="174" t="s">
        <v>267</v>
      </c>
      <c r="C3" s="175" t="s">
        <v>65</v>
      </c>
      <c r="D3" s="176">
        <v>1237</v>
      </c>
      <c r="E3" s="177">
        <v>1237</v>
      </c>
      <c r="F3" s="177">
        <v>3410</v>
      </c>
      <c r="G3" s="175" t="s">
        <v>24</v>
      </c>
      <c r="H3" s="178" t="s">
        <v>151</v>
      </c>
      <c r="I3" s="179" t="s">
        <v>63</v>
      </c>
    </row>
    <row r="4" spans="1:18" s="178" customFormat="1" ht="84" customHeight="1">
      <c r="A4" s="173" t="s">
        <v>265</v>
      </c>
      <c r="B4" s="174" t="s">
        <v>32</v>
      </c>
      <c r="C4" s="180" t="s">
        <v>2</v>
      </c>
      <c r="D4" s="176">
        <v>69083</v>
      </c>
      <c r="E4" s="177">
        <v>68392</v>
      </c>
      <c r="F4" s="177">
        <v>1881.3</v>
      </c>
      <c r="G4" s="175" t="s">
        <v>80</v>
      </c>
      <c r="H4" s="178" t="s">
        <v>100</v>
      </c>
      <c r="I4" s="179" t="s">
        <v>145</v>
      </c>
    </row>
    <row r="5" spans="1:18" s="178" customFormat="1" ht="42">
      <c r="A5" s="173" t="s">
        <v>266</v>
      </c>
      <c r="B5" s="174" t="s">
        <v>141</v>
      </c>
      <c r="C5" s="181" t="s">
        <v>148</v>
      </c>
      <c r="D5" s="177">
        <v>409</v>
      </c>
      <c r="E5" s="177">
        <v>409</v>
      </c>
      <c r="F5" s="177">
        <v>5180.4799999999996</v>
      </c>
      <c r="G5" s="175" t="s">
        <v>149</v>
      </c>
      <c r="H5" s="175" t="s">
        <v>150</v>
      </c>
      <c r="I5" s="182" t="s">
        <v>284</v>
      </c>
    </row>
    <row r="6" spans="1:18" s="178" customFormat="1" ht="34">
      <c r="A6" s="173" t="s">
        <v>291</v>
      </c>
      <c r="B6" s="174" t="s">
        <v>142</v>
      </c>
      <c r="C6" s="183" t="s">
        <v>0</v>
      </c>
      <c r="D6" s="177">
        <v>571</v>
      </c>
      <c r="E6" s="177">
        <v>571</v>
      </c>
      <c r="F6" s="177">
        <v>4630</v>
      </c>
      <c r="G6" s="182" t="s">
        <v>285</v>
      </c>
      <c r="H6" s="175" t="s">
        <v>279</v>
      </c>
      <c r="I6" s="184" t="s">
        <v>167</v>
      </c>
    </row>
    <row r="7" spans="1:18" s="178" customFormat="1" ht="119.25" customHeight="1">
      <c r="A7" s="173" t="s">
        <v>292</v>
      </c>
      <c r="B7" s="174" t="s">
        <v>143</v>
      </c>
      <c r="C7" s="180" t="s">
        <v>1</v>
      </c>
      <c r="D7" s="177">
        <v>9659</v>
      </c>
      <c r="E7" s="177">
        <v>9659</v>
      </c>
      <c r="F7" s="177">
        <v>4578.0200000000004</v>
      </c>
      <c r="G7" s="175" t="s">
        <v>257</v>
      </c>
      <c r="H7" s="175" t="s">
        <v>279</v>
      </c>
      <c r="I7" s="184" t="s">
        <v>167</v>
      </c>
    </row>
    <row r="8" spans="1:18" s="178" customFormat="1" ht="45.75" customHeight="1">
      <c r="A8" s="173" t="s">
        <v>293</v>
      </c>
      <c r="B8" s="174" t="s">
        <v>124</v>
      </c>
      <c r="C8" s="182" t="s">
        <v>152</v>
      </c>
      <c r="D8" s="177">
        <v>966</v>
      </c>
      <c r="E8" s="177">
        <v>30</v>
      </c>
      <c r="F8" s="177">
        <v>2800.13</v>
      </c>
      <c r="G8" s="175" t="s">
        <v>155</v>
      </c>
      <c r="H8" s="178" t="s">
        <v>153</v>
      </c>
      <c r="I8" s="179" t="s">
        <v>154</v>
      </c>
    </row>
    <row r="9" spans="1:18" s="178" customFormat="1" ht="42">
      <c r="A9" s="173" t="s">
        <v>294</v>
      </c>
      <c r="B9" s="174" t="s">
        <v>125</v>
      </c>
      <c r="C9" s="185" t="s">
        <v>156</v>
      </c>
      <c r="D9" s="177">
        <v>368</v>
      </c>
      <c r="E9" s="177">
        <v>368</v>
      </c>
      <c r="F9" s="177">
        <v>1121.6199999999999</v>
      </c>
      <c r="G9" s="175" t="s">
        <v>157</v>
      </c>
      <c r="H9" s="178" t="s">
        <v>158</v>
      </c>
      <c r="I9" s="179" t="s">
        <v>176</v>
      </c>
    </row>
    <row r="10" spans="1:18" s="178" customFormat="1" ht="28">
      <c r="A10" s="173" t="s">
        <v>295</v>
      </c>
      <c r="B10" s="174" t="s">
        <v>119</v>
      </c>
      <c r="C10" s="186" t="s">
        <v>177</v>
      </c>
      <c r="D10" s="176">
        <v>85370</v>
      </c>
      <c r="E10" s="177">
        <v>71000</v>
      </c>
      <c r="F10" s="177">
        <v>1007.1</v>
      </c>
      <c r="G10" s="175" t="s">
        <v>178</v>
      </c>
      <c r="H10" s="178" t="s">
        <v>159</v>
      </c>
      <c r="I10" s="179" t="s">
        <v>160</v>
      </c>
    </row>
    <row r="11" spans="1:18" s="178" customFormat="1" ht="42">
      <c r="A11" s="173" t="s">
        <v>296</v>
      </c>
      <c r="B11" s="174" t="s">
        <v>96</v>
      </c>
      <c r="C11" s="186" t="s">
        <v>161</v>
      </c>
      <c r="D11" s="177">
        <v>52.8</v>
      </c>
      <c r="E11" s="177">
        <v>52.8</v>
      </c>
      <c r="F11" s="177">
        <v>1000</v>
      </c>
      <c r="G11" s="175" t="s">
        <v>162</v>
      </c>
      <c r="H11" s="175" t="s">
        <v>163</v>
      </c>
      <c r="I11" s="184" t="s">
        <v>164</v>
      </c>
      <c r="K11" s="175"/>
    </row>
    <row r="12" spans="1:18" s="178" customFormat="1" ht="72" customHeight="1">
      <c r="A12" s="173" t="s">
        <v>297</v>
      </c>
      <c r="B12" s="174" t="s">
        <v>73</v>
      </c>
      <c r="C12" s="175" t="s">
        <v>165</v>
      </c>
      <c r="D12" s="177">
        <v>57.4</v>
      </c>
      <c r="E12" s="177">
        <v>57.4</v>
      </c>
      <c r="F12" s="177">
        <v>1145</v>
      </c>
      <c r="G12" s="175" t="s">
        <v>268</v>
      </c>
      <c r="H12" s="178" t="s">
        <v>163</v>
      </c>
      <c r="I12" s="184" t="s">
        <v>166</v>
      </c>
      <c r="K12" s="175"/>
    </row>
    <row r="13" spans="1:18" s="178" customFormat="1" ht="60" customHeight="1">
      <c r="A13" s="173" t="s">
        <v>311</v>
      </c>
      <c r="B13" s="174" t="s">
        <v>120</v>
      </c>
      <c r="C13" s="175" t="s">
        <v>186</v>
      </c>
      <c r="D13" s="177">
        <v>58.1</v>
      </c>
      <c r="E13" s="177">
        <v>58.1</v>
      </c>
      <c r="F13" s="177">
        <v>439.99</v>
      </c>
      <c r="G13" s="175" t="s">
        <v>187</v>
      </c>
      <c r="H13" s="175" t="s">
        <v>168</v>
      </c>
      <c r="I13" s="184" t="s">
        <v>164</v>
      </c>
      <c r="K13" s="175"/>
    </row>
    <row r="14" spans="1:18" s="178" customFormat="1" ht="49.5" customHeight="1">
      <c r="A14" s="173" t="s">
        <v>312</v>
      </c>
      <c r="B14" s="174" t="s">
        <v>127</v>
      </c>
      <c r="C14" s="215" t="s">
        <v>3</v>
      </c>
      <c r="D14" s="177">
        <v>595</v>
      </c>
      <c r="E14" s="177">
        <v>595</v>
      </c>
      <c r="F14" s="177">
        <v>8030</v>
      </c>
      <c r="G14" s="175" t="s">
        <v>270</v>
      </c>
      <c r="H14" s="175" t="s">
        <v>298</v>
      </c>
      <c r="I14" s="184" t="s">
        <v>248</v>
      </c>
    </row>
    <row r="15" spans="1:18" s="178" customFormat="1" ht="42">
      <c r="A15" s="173" t="s">
        <v>313</v>
      </c>
      <c r="B15" s="174" t="s">
        <v>128</v>
      </c>
      <c r="C15" s="175" t="s">
        <v>249</v>
      </c>
      <c r="D15" s="177">
        <v>32210</v>
      </c>
      <c r="E15" s="177">
        <v>29270</v>
      </c>
      <c r="F15" s="177">
        <v>3722.3</v>
      </c>
      <c r="G15" s="175" t="s">
        <v>250</v>
      </c>
      <c r="I15" s="184" t="s">
        <v>251</v>
      </c>
    </row>
    <row r="16" spans="1:18" s="178" customFormat="1" ht="86.25" customHeight="1">
      <c r="A16" s="173" t="s">
        <v>314</v>
      </c>
      <c r="B16" s="174" t="s">
        <v>107</v>
      </c>
      <c r="C16" s="175" t="s">
        <v>169</v>
      </c>
      <c r="D16" s="177">
        <v>17843</v>
      </c>
      <c r="E16" s="177">
        <v>17843</v>
      </c>
      <c r="F16" s="177">
        <v>4325</v>
      </c>
      <c r="G16" s="175" t="s">
        <v>170</v>
      </c>
      <c r="H16" s="175" t="s">
        <v>171</v>
      </c>
      <c r="I16" s="184" t="s">
        <v>172</v>
      </c>
      <c r="K16" s="175"/>
    </row>
    <row r="17" spans="1:18" s="178" customFormat="1" ht="135" customHeight="1">
      <c r="A17" s="187" t="s">
        <v>315</v>
      </c>
      <c r="B17" s="188" t="s">
        <v>5</v>
      </c>
      <c r="C17" s="175" t="s">
        <v>179</v>
      </c>
      <c r="D17" s="177">
        <v>1234</v>
      </c>
      <c r="E17" s="177">
        <v>1234</v>
      </c>
      <c r="F17" s="177">
        <v>3954.01</v>
      </c>
      <c r="G17" s="175" t="s">
        <v>180</v>
      </c>
      <c r="H17" s="175" t="s">
        <v>181</v>
      </c>
      <c r="I17" s="184" t="s">
        <v>182</v>
      </c>
      <c r="K17" s="175"/>
    </row>
    <row r="18" spans="1:18" s="178" customFormat="1" ht="42">
      <c r="A18" s="187" t="s">
        <v>316</v>
      </c>
      <c r="B18" s="188" t="s">
        <v>99</v>
      </c>
      <c r="C18" s="175" t="s">
        <v>183</v>
      </c>
      <c r="D18" s="177">
        <v>241</v>
      </c>
      <c r="E18" s="177">
        <v>241</v>
      </c>
      <c r="F18" s="177">
        <v>3630</v>
      </c>
      <c r="G18" s="175" t="s">
        <v>184</v>
      </c>
      <c r="H18" s="175" t="s">
        <v>205</v>
      </c>
      <c r="I18" s="184" t="s">
        <v>185</v>
      </c>
      <c r="K18" s="175"/>
    </row>
    <row r="19" spans="1:18" s="178" customFormat="1" ht="45" customHeight="1">
      <c r="A19" s="173" t="s">
        <v>20</v>
      </c>
      <c r="B19" s="174" t="s">
        <v>199</v>
      </c>
      <c r="C19" s="175" t="s">
        <v>198</v>
      </c>
      <c r="D19" s="177">
        <v>46</v>
      </c>
      <c r="E19" s="177">
        <v>46</v>
      </c>
      <c r="F19" s="177">
        <v>4255</v>
      </c>
      <c r="G19" s="175" t="s">
        <v>200</v>
      </c>
      <c r="H19" s="175" t="s">
        <v>188</v>
      </c>
      <c r="I19" s="184" t="s">
        <v>189</v>
      </c>
      <c r="K19" s="175"/>
    </row>
    <row r="20" spans="1:18" s="178" customFormat="1" ht="42">
      <c r="A20" s="173" t="s">
        <v>21</v>
      </c>
      <c r="B20" s="174" t="s">
        <v>263</v>
      </c>
      <c r="C20" s="175" t="s">
        <v>190</v>
      </c>
      <c r="D20" s="177">
        <v>7.25</v>
      </c>
      <c r="E20" s="177">
        <v>7.25</v>
      </c>
      <c r="F20" s="177">
        <v>5400</v>
      </c>
      <c r="G20" s="175" t="s">
        <v>191</v>
      </c>
      <c r="H20" s="175" t="s">
        <v>192</v>
      </c>
      <c r="I20" s="184" t="s">
        <v>193</v>
      </c>
      <c r="K20" s="175"/>
    </row>
    <row r="21" spans="1:18" s="193" customFormat="1" ht="75.75" customHeight="1">
      <c r="A21" s="189" t="s">
        <v>323</v>
      </c>
      <c r="B21" s="177" t="s">
        <v>330</v>
      </c>
      <c r="C21" s="190" t="s">
        <v>271</v>
      </c>
      <c r="D21" s="191">
        <v>356</v>
      </c>
      <c r="E21" s="191">
        <v>356</v>
      </c>
      <c r="F21" s="192">
        <v>4987.68</v>
      </c>
      <c r="G21" s="191" t="s">
        <v>300</v>
      </c>
      <c r="H21" s="193" t="s">
        <v>301</v>
      </c>
      <c r="I21" s="194" t="s">
        <v>301</v>
      </c>
      <c r="J21" s="191">
        <v>10309010</v>
      </c>
    </row>
    <row r="22" spans="1:18" s="191" customFormat="1" ht="75" customHeight="1">
      <c r="A22" s="189" t="s">
        <v>324</v>
      </c>
      <c r="B22" s="175" t="s">
        <v>328</v>
      </c>
      <c r="C22" s="191" t="s">
        <v>276</v>
      </c>
      <c r="D22" s="195">
        <v>1580</v>
      </c>
      <c r="E22" s="195">
        <v>1580</v>
      </c>
      <c r="F22" s="195">
        <v>4300</v>
      </c>
      <c r="G22" s="191" t="s">
        <v>283</v>
      </c>
      <c r="H22" s="191" t="s">
        <v>333</v>
      </c>
      <c r="I22" s="193" t="s">
        <v>334</v>
      </c>
      <c r="J22" s="191" t="s">
        <v>327</v>
      </c>
    </row>
    <row r="23" spans="1:18" s="193" customFormat="1" ht="78.75" customHeight="1">
      <c r="A23" s="189" t="s">
        <v>325</v>
      </c>
      <c r="B23" s="175" t="s">
        <v>329</v>
      </c>
      <c r="C23" s="196" t="s">
        <v>280</v>
      </c>
      <c r="D23" s="195">
        <v>1590</v>
      </c>
      <c r="E23" s="195">
        <v>1590</v>
      </c>
      <c r="F23" s="192">
        <v>4238.1499999999996</v>
      </c>
      <c r="G23" s="197" t="s">
        <v>281</v>
      </c>
      <c r="I23" s="198" t="s">
        <v>282</v>
      </c>
      <c r="J23" s="191" t="s">
        <v>326</v>
      </c>
    </row>
    <row r="24" spans="1:18" s="203" customFormat="1" ht="134.25" customHeight="1">
      <c r="A24" s="199" t="s">
        <v>317</v>
      </c>
      <c r="B24" s="200" t="s">
        <v>331</v>
      </c>
      <c r="C24" s="196" t="s">
        <v>299</v>
      </c>
      <c r="D24" s="201">
        <v>210</v>
      </c>
      <c r="E24" s="201">
        <v>210</v>
      </c>
      <c r="F24" s="202">
        <v>1950</v>
      </c>
      <c r="G24" s="190" t="s">
        <v>302</v>
      </c>
      <c r="H24" s="193" t="s">
        <v>303</v>
      </c>
      <c r="I24" s="193" t="s">
        <v>310</v>
      </c>
      <c r="J24" s="193" t="s">
        <v>320</v>
      </c>
    </row>
    <row r="25" spans="1:18" s="178" customFormat="1" ht="98.25" customHeight="1">
      <c r="A25" s="173">
        <v>11074000</v>
      </c>
      <c r="B25" s="204" t="s">
        <v>106</v>
      </c>
      <c r="C25" s="175" t="s">
        <v>194</v>
      </c>
      <c r="D25" s="177">
        <v>2258</v>
      </c>
      <c r="E25" s="177">
        <v>1490</v>
      </c>
      <c r="F25" s="177">
        <v>449</v>
      </c>
      <c r="G25" s="175" t="s">
        <v>207</v>
      </c>
      <c r="H25" s="175" t="s">
        <v>196</v>
      </c>
      <c r="I25" s="184" t="s">
        <v>197</v>
      </c>
      <c r="K25" s="175"/>
    </row>
    <row r="26" spans="1:18" s="178" customFormat="1" ht="103.5" customHeight="1">
      <c r="A26" s="187" t="s">
        <v>318</v>
      </c>
      <c r="B26" s="188" t="s">
        <v>202</v>
      </c>
      <c r="C26" s="175" t="s">
        <v>228</v>
      </c>
      <c r="D26" s="177">
        <v>1276</v>
      </c>
      <c r="E26" s="177">
        <v>1276</v>
      </c>
      <c r="F26" s="177">
        <v>72</v>
      </c>
      <c r="G26" s="175" t="s">
        <v>211</v>
      </c>
      <c r="H26" s="175" t="s">
        <v>287</v>
      </c>
      <c r="I26" s="184" t="s">
        <v>201</v>
      </c>
      <c r="J26" s="177">
        <v>11273500</v>
      </c>
      <c r="K26" s="175"/>
      <c r="L26" s="175"/>
      <c r="M26" s="177"/>
      <c r="O26" s="177"/>
      <c r="P26" s="177"/>
      <c r="Q26" s="177"/>
      <c r="R26" s="177"/>
    </row>
    <row r="27" spans="1:18" s="178" customFormat="1" ht="81.75" customHeight="1">
      <c r="A27" s="187">
        <v>11274538</v>
      </c>
      <c r="B27" s="188" t="s">
        <v>261</v>
      </c>
      <c r="C27" s="175" t="s">
        <v>203</v>
      </c>
      <c r="D27" s="177" t="s">
        <v>204</v>
      </c>
      <c r="E27" s="177"/>
      <c r="F27" s="177">
        <v>65</v>
      </c>
      <c r="G27" s="175" t="s">
        <v>212</v>
      </c>
      <c r="H27" s="175" t="s">
        <v>213</v>
      </c>
      <c r="I27" s="184" t="s">
        <v>206</v>
      </c>
    </row>
    <row r="28" spans="1:18" s="178" customFormat="1" ht="56">
      <c r="A28" s="187">
        <v>11303500</v>
      </c>
      <c r="B28" s="188" t="s">
        <v>140</v>
      </c>
      <c r="C28" s="175" t="s">
        <v>218</v>
      </c>
      <c r="D28" s="177" t="s">
        <v>219</v>
      </c>
      <c r="E28" s="177">
        <v>13536</v>
      </c>
      <c r="F28" s="177">
        <v>25</v>
      </c>
      <c r="G28" s="175" t="s">
        <v>220</v>
      </c>
      <c r="H28" s="175" t="s">
        <v>217</v>
      </c>
      <c r="I28" s="184" t="s">
        <v>237</v>
      </c>
    </row>
    <row r="29" spans="1:18" s="178" customFormat="1" ht="97.5" customHeight="1">
      <c r="A29" s="187">
        <v>11335000</v>
      </c>
      <c r="B29" s="188" t="s">
        <v>72</v>
      </c>
      <c r="C29" s="175" t="s">
        <v>208</v>
      </c>
      <c r="D29" s="177">
        <v>536</v>
      </c>
      <c r="E29" s="177">
        <v>536</v>
      </c>
      <c r="F29" s="177">
        <v>168.09</v>
      </c>
      <c r="G29" s="175" t="s">
        <v>223</v>
      </c>
      <c r="H29" s="175" t="s">
        <v>224</v>
      </c>
      <c r="I29" s="184" t="s">
        <v>209</v>
      </c>
    </row>
    <row r="30" spans="1:18" s="208" customFormat="1" ht="84.75" customHeight="1">
      <c r="A30" s="173">
        <v>11447360</v>
      </c>
      <c r="B30" s="174" t="s">
        <v>97</v>
      </c>
      <c r="C30" s="205" t="s">
        <v>235</v>
      </c>
      <c r="D30" s="206">
        <v>31.4</v>
      </c>
      <c r="E30" s="206">
        <v>31.4</v>
      </c>
      <c r="F30" s="206">
        <v>50</v>
      </c>
      <c r="G30" s="216" t="s">
        <v>214</v>
      </c>
      <c r="H30" s="205" t="s">
        <v>215</v>
      </c>
      <c r="I30" s="207" t="s">
        <v>216</v>
      </c>
    </row>
    <row r="31" spans="1:18" s="178" customFormat="1" ht="42">
      <c r="A31" s="187" t="s">
        <v>18</v>
      </c>
      <c r="B31" s="188" t="s">
        <v>260</v>
      </c>
      <c r="C31" s="175" t="s">
        <v>242</v>
      </c>
      <c r="D31" s="177">
        <v>57.2</v>
      </c>
      <c r="E31" s="177">
        <v>57.2</v>
      </c>
      <c r="F31" s="177">
        <v>762.26</v>
      </c>
      <c r="G31" s="175" t="s">
        <v>243</v>
      </c>
      <c r="H31" s="175" t="s">
        <v>238</v>
      </c>
      <c r="I31" s="184" t="s">
        <v>221</v>
      </c>
    </row>
    <row r="32" spans="1:18" s="178" customFormat="1" ht="60" customHeight="1">
      <c r="A32" s="187">
        <v>12128000</v>
      </c>
      <c r="B32" s="188" t="s">
        <v>126</v>
      </c>
      <c r="C32" s="175" t="s">
        <v>233</v>
      </c>
      <c r="D32" s="177">
        <v>12.1</v>
      </c>
      <c r="E32" s="177">
        <v>12.1</v>
      </c>
      <c r="F32" s="177">
        <v>40</v>
      </c>
      <c r="G32" s="175" t="s">
        <v>234</v>
      </c>
      <c r="H32" s="175" t="s">
        <v>229</v>
      </c>
      <c r="I32" s="184" t="s">
        <v>230</v>
      </c>
    </row>
    <row r="33" spans="1:11" s="178" customFormat="1" ht="114" customHeight="1">
      <c r="A33" s="173" t="s">
        <v>19</v>
      </c>
      <c r="B33" s="174" t="s">
        <v>262</v>
      </c>
      <c r="C33" s="175" t="s">
        <v>210</v>
      </c>
      <c r="D33" s="177">
        <v>384</v>
      </c>
      <c r="E33" s="177">
        <v>384</v>
      </c>
      <c r="F33" s="177">
        <v>1660</v>
      </c>
      <c r="G33" s="175" t="s">
        <v>247</v>
      </c>
      <c r="H33" s="175" t="s">
        <v>231</v>
      </c>
      <c r="I33" s="184" t="s">
        <v>232</v>
      </c>
    </row>
    <row r="34" spans="1:11" s="178" customFormat="1" ht="40.5" customHeight="1">
      <c r="A34" s="173" t="s">
        <v>121</v>
      </c>
      <c r="B34" s="174" t="s">
        <v>222</v>
      </c>
      <c r="C34" s="175" t="s">
        <v>225</v>
      </c>
      <c r="D34" s="177">
        <v>486</v>
      </c>
      <c r="E34" s="177">
        <v>486</v>
      </c>
      <c r="F34" s="177">
        <v>6801.61</v>
      </c>
      <c r="G34" s="175" t="s">
        <v>226</v>
      </c>
      <c r="H34" s="178" t="s">
        <v>245</v>
      </c>
      <c r="I34" s="179" t="s">
        <v>227</v>
      </c>
    </row>
    <row r="35" spans="1:11" s="178" customFormat="1" ht="69.75" customHeight="1">
      <c r="A35" s="173" t="s">
        <v>122</v>
      </c>
      <c r="B35" s="174" t="s">
        <v>254</v>
      </c>
      <c r="C35" s="175" t="s">
        <v>255</v>
      </c>
      <c r="D35" s="177">
        <v>256</v>
      </c>
      <c r="E35" s="177">
        <v>256</v>
      </c>
      <c r="F35" s="177">
        <v>3630</v>
      </c>
      <c r="G35" s="175" t="s">
        <v>239</v>
      </c>
      <c r="H35" s="175" t="s">
        <v>240</v>
      </c>
      <c r="I35" s="184" t="s">
        <v>241</v>
      </c>
    </row>
    <row r="36" spans="1:11" s="203" customFormat="1" ht="40.5" customHeight="1">
      <c r="A36" s="209">
        <v>12505450</v>
      </c>
      <c r="B36" s="209" t="s">
        <v>322</v>
      </c>
      <c r="C36" s="193" t="s">
        <v>308</v>
      </c>
      <c r="D36" s="152">
        <v>62</v>
      </c>
      <c r="E36" s="152">
        <v>62</v>
      </c>
      <c r="F36" s="152">
        <v>720</v>
      </c>
      <c r="G36" s="193" t="s">
        <v>309</v>
      </c>
      <c r="H36" s="194" t="s">
        <v>288</v>
      </c>
      <c r="I36" s="194" t="s">
        <v>289</v>
      </c>
    </row>
    <row r="37" spans="1:11" s="178" customFormat="1" ht="71.25" customHeight="1">
      <c r="A37" s="173">
        <v>13154500</v>
      </c>
      <c r="B37" s="174" t="s">
        <v>98</v>
      </c>
      <c r="C37" s="175" t="s">
        <v>253</v>
      </c>
      <c r="D37" s="177">
        <v>35800</v>
      </c>
      <c r="E37" s="177">
        <v>35800</v>
      </c>
      <c r="F37" s="177">
        <v>6040</v>
      </c>
      <c r="G37" s="175" t="s">
        <v>246</v>
      </c>
      <c r="H37" s="175" t="s">
        <v>269</v>
      </c>
      <c r="I37" s="179" t="s">
        <v>236</v>
      </c>
    </row>
    <row r="38" spans="1:11" s="178" customFormat="1" ht="48.75" customHeight="1">
      <c r="A38" s="173">
        <v>14200400</v>
      </c>
      <c r="B38" s="174" t="s">
        <v>66</v>
      </c>
      <c r="C38" s="210" t="s">
        <v>272</v>
      </c>
      <c r="D38" s="177">
        <v>9.81</v>
      </c>
      <c r="E38" s="177">
        <v>9.81</v>
      </c>
      <c r="F38" s="177">
        <v>800</v>
      </c>
      <c r="G38" s="175" t="s">
        <v>252</v>
      </c>
      <c r="H38" s="175" t="s">
        <v>273</v>
      </c>
      <c r="I38" s="184" t="s">
        <v>274</v>
      </c>
    </row>
    <row r="39" spans="1:11" s="178" customFormat="1" ht="87.75" customHeight="1">
      <c r="A39" s="173">
        <v>14201300</v>
      </c>
      <c r="B39" s="174" t="s">
        <v>74</v>
      </c>
      <c r="C39" s="175" t="s">
        <v>304</v>
      </c>
      <c r="D39" s="177">
        <v>15</v>
      </c>
      <c r="E39" s="177">
        <v>15</v>
      </c>
      <c r="F39" s="177">
        <v>120</v>
      </c>
      <c r="G39" s="175" t="s">
        <v>305</v>
      </c>
      <c r="H39" s="175" t="s">
        <v>307</v>
      </c>
      <c r="I39" s="184" t="s">
        <v>306</v>
      </c>
    </row>
    <row r="40" spans="1:11" s="178" customFormat="1" ht="28">
      <c r="A40" s="173" t="s">
        <v>90</v>
      </c>
      <c r="B40" s="174" t="s">
        <v>87</v>
      </c>
      <c r="C40" s="175" t="s">
        <v>275</v>
      </c>
      <c r="D40" s="177">
        <v>33.799999999999997</v>
      </c>
      <c r="E40" s="177">
        <v>33.799999999999997</v>
      </c>
      <c r="F40" s="177">
        <v>290</v>
      </c>
      <c r="G40" s="175" t="s">
        <v>277</v>
      </c>
      <c r="H40" s="175" t="s">
        <v>278</v>
      </c>
      <c r="I40" s="184" t="s">
        <v>290</v>
      </c>
    </row>
    <row r="41" spans="1:11" s="178" customFormat="1" ht="74.25" customHeight="1">
      <c r="A41" s="173" t="s">
        <v>123</v>
      </c>
      <c r="B41" s="174" t="s">
        <v>67</v>
      </c>
      <c r="C41" s="175" t="s">
        <v>256</v>
      </c>
      <c r="D41" s="177">
        <v>31.5</v>
      </c>
      <c r="E41" s="177">
        <v>31.5</v>
      </c>
      <c r="F41" s="177">
        <v>115.78</v>
      </c>
      <c r="G41" s="175" t="s">
        <v>244</v>
      </c>
      <c r="H41" s="175" t="s">
        <v>258</v>
      </c>
      <c r="I41" s="184" t="s">
        <v>259</v>
      </c>
    </row>
    <row r="42" spans="1:11" s="178" customFormat="1" ht="42">
      <c r="A42" s="173" t="s">
        <v>69</v>
      </c>
      <c r="B42" s="174" t="s">
        <v>144</v>
      </c>
      <c r="C42" s="175" t="s">
        <v>173</v>
      </c>
      <c r="D42" s="177">
        <v>39.799999999999997</v>
      </c>
      <c r="E42" s="177">
        <v>39.799999999999997</v>
      </c>
      <c r="F42" s="177">
        <v>8005</v>
      </c>
      <c r="G42" s="175" t="s">
        <v>174</v>
      </c>
      <c r="H42" s="175" t="s">
        <v>175</v>
      </c>
      <c r="I42" s="184" t="s">
        <v>195</v>
      </c>
      <c r="K42" s="175"/>
    </row>
    <row r="43" spans="1:11" s="178" customFormat="1">
      <c r="A43" s="211"/>
      <c r="B43" s="212"/>
      <c r="C43" s="175"/>
      <c r="D43" s="177"/>
      <c r="E43" s="177"/>
      <c r="F43" s="177"/>
      <c r="G43" s="175"/>
    </row>
    <row r="45" spans="1:11" ht="13.5" customHeight="1"/>
  </sheetData>
  <mergeCells count="1">
    <mergeCell ref="A1:B1"/>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Summary</vt:lpstr>
      <vt:lpstr>Site Notes</vt:lpstr>
    </vt:vector>
  </TitlesOfParts>
  <Manager/>
  <Company>U.S. Geological Survey</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USGS Open-File Report 2012-1203, Appendix 1</dc:title>
  <dc:subject>Descriptions of study sites</dc:subject>
  <dc:creator>Wiele and others</dc:creator>
  <cp:keywords/>
  <dc:description/>
  <cp:lastModifiedBy>Michael Diggles</cp:lastModifiedBy>
  <cp:lastPrinted>2005-05-10T13:28:07Z</cp:lastPrinted>
  <dcterms:created xsi:type="dcterms:W3CDTF">2000-09-20T15:04:00Z</dcterms:created>
  <dcterms:modified xsi:type="dcterms:W3CDTF">2012-09-26T17:03:02Z</dcterms:modified>
  <cp:category/>
</cp:coreProperties>
</file>