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024" yWindow="2388" windowWidth="15456" windowHeight="12180"/>
  </bookViews>
  <sheets>
    <sheet name="KFUW" sheetId="1" r:id="rId1"/>
    <sheet name="readme" sheetId="2" r:id="rId2"/>
  </sheets>
  <definedNames>
    <definedName name="_xlnm.Print_Area" localSheetId="0">KFUW!$A$1:$N$222</definedName>
  </definedNames>
  <calcPr calcId="125725" concurrentCalc="0"/>
</workbook>
</file>

<file path=xl/calcChain.xml><?xml version="1.0" encoding="utf-8"?>
<calcChain xmlns="http://schemas.openxmlformats.org/spreadsheetml/2006/main">
  <c r="F444" i="1"/>
  <c r="F443"/>
  <c r="F442"/>
  <c r="F441"/>
  <c r="F440"/>
  <c r="F438"/>
  <c r="F437"/>
  <c r="F436"/>
  <c r="F435"/>
  <c r="F434"/>
  <c r="F433"/>
  <c r="F432"/>
  <c r="F431"/>
  <c r="F430"/>
  <c r="F428"/>
  <c r="F427"/>
  <c r="F426"/>
  <c r="F425"/>
  <c r="F424"/>
  <c r="F423"/>
  <c r="F422"/>
  <c r="F421"/>
  <c r="F420"/>
  <c r="F419"/>
  <c r="F418"/>
  <c r="F417"/>
  <c r="F416"/>
  <c r="F415"/>
  <c r="F414"/>
  <c r="F412"/>
  <c r="F411"/>
  <c r="F410"/>
  <c r="F409"/>
  <c r="F408"/>
  <c r="F407"/>
  <c r="F406"/>
  <c r="F405"/>
  <c r="F404"/>
  <c r="F403"/>
  <c r="F402"/>
  <c r="F401"/>
  <c r="F400"/>
  <c r="F398"/>
  <c r="F397"/>
  <c r="F396"/>
  <c r="F395"/>
  <c r="F394"/>
  <c r="F393"/>
  <c r="F392"/>
  <c r="F391"/>
  <c r="F390"/>
  <c r="F389"/>
  <c r="F388"/>
  <c r="F387"/>
  <c r="F386"/>
  <c r="F385"/>
  <c r="F383"/>
  <c r="F382"/>
  <c r="F381"/>
  <c r="F380"/>
  <c r="F379"/>
  <c r="F378"/>
  <c r="F376"/>
  <c r="F375"/>
  <c r="F374"/>
  <c r="F373"/>
  <c r="F371"/>
  <c r="F370"/>
  <c r="F369"/>
  <c r="F368"/>
  <c r="F367"/>
  <c r="F366"/>
  <c r="F365"/>
  <c r="BA363"/>
  <c r="BC363"/>
  <c r="BF363"/>
  <c r="BH363"/>
  <c r="F363"/>
  <c r="BA362"/>
  <c r="BD362"/>
  <c r="F362"/>
  <c r="BA361"/>
  <c r="BG361"/>
  <c r="BC361"/>
  <c r="BF361"/>
  <c r="BH361"/>
  <c r="F361"/>
  <c r="BA360"/>
  <c r="BE360"/>
  <c r="F360"/>
  <c r="BA359"/>
  <c r="BG359"/>
  <c r="BC359"/>
  <c r="BF359"/>
  <c r="BH359"/>
  <c r="F359"/>
  <c r="BA358"/>
  <c r="BD358"/>
  <c r="F358"/>
  <c r="BA357"/>
  <c r="BG357"/>
  <c r="F357"/>
  <c r="BA356"/>
  <c r="BE356"/>
  <c r="F356"/>
  <c r="BA355"/>
  <c r="BC355"/>
  <c r="BF355"/>
  <c r="BH355"/>
  <c r="F355"/>
  <c r="BA354"/>
  <c r="BE354"/>
  <c r="F354"/>
  <c r="BA353"/>
  <c r="BF353"/>
  <c r="BH353"/>
  <c r="F353"/>
  <c r="BI352"/>
  <c r="BH352"/>
  <c r="BG352"/>
  <c r="BF352"/>
  <c r="BE352"/>
  <c r="BD352"/>
  <c r="BC352"/>
  <c r="BB352"/>
  <c r="BA352"/>
  <c r="F351"/>
  <c r="F350"/>
  <c r="BC349"/>
  <c r="F349"/>
  <c r="BA348"/>
  <c r="BC348"/>
  <c r="F348"/>
  <c r="F347"/>
  <c r="BA346"/>
  <c r="BC346"/>
  <c r="F346"/>
  <c r="F345"/>
  <c r="F344"/>
  <c r="F343"/>
  <c r="F342"/>
  <c r="F341"/>
  <c r="F340"/>
  <c r="BC339"/>
  <c r="F339"/>
  <c r="F338"/>
  <c r="BA337"/>
  <c r="F337"/>
  <c r="BA336"/>
  <c r="BG336"/>
  <c r="BC336"/>
  <c r="BF336"/>
  <c r="BH336"/>
  <c r="F336"/>
  <c r="BA335"/>
  <c r="BF335"/>
  <c r="BH335"/>
  <c r="F335"/>
  <c r="BA334"/>
  <c r="BG334"/>
  <c r="BC334"/>
  <c r="BF334"/>
  <c r="BH334"/>
  <c r="F334"/>
  <c r="BA333"/>
  <c r="BF333"/>
  <c r="BH333"/>
  <c r="F333"/>
  <c r="BA332"/>
  <c r="BG332"/>
  <c r="BC332"/>
  <c r="BF332"/>
  <c r="BH332"/>
  <c r="F332"/>
  <c r="BA331"/>
  <c r="BF331"/>
  <c r="BH331"/>
  <c r="F331"/>
  <c r="BA330"/>
  <c r="BG330"/>
  <c r="BC330"/>
  <c r="BF330"/>
  <c r="BH330"/>
  <c r="F330"/>
  <c r="BA329"/>
  <c r="BF329"/>
  <c r="BH329"/>
  <c r="F329"/>
  <c r="BA328"/>
  <c r="F328"/>
  <c r="BA327"/>
  <c r="BD327"/>
  <c r="BF327"/>
  <c r="BH327"/>
  <c r="F327"/>
  <c r="BA326"/>
  <c r="BG326"/>
  <c r="BC326"/>
  <c r="BF326"/>
  <c r="BH326"/>
  <c r="F326"/>
  <c r="BA325"/>
  <c r="BG325"/>
  <c r="BD325"/>
  <c r="BE325"/>
  <c r="F325"/>
  <c r="BA324"/>
  <c r="BG324"/>
  <c r="BC324"/>
  <c r="BF324"/>
  <c r="BH324"/>
  <c r="F324"/>
  <c r="BA323"/>
  <c r="BD323"/>
  <c r="BE323"/>
  <c r="F323"/>
  <c r="BI322"/>
  <c r="BH322"/>
  <c r="BG322"/>
  <c r="BF322"/>
  <c r="BE322"/>
  <c r="BD322"/>
  <c r="BC322"/>
  <c r="BB322"/>
  <c r="BA322"/>
  <c r="F321"/>
  <c r="BA320"/>
  <c r="BC320"/>
  <c r="F320"/>
  <c r="BC319"/>
  <c r="F319"/>
  <c r="F318"/>
  <c r="F317"/>
  <c r="F316"/>
  <c r="BC315"/>
  <c r="F315"/>
  <c r="F314"/>
  <c r="BA313"/>
  <c r="F313"/>
  <c r="BA312"/>
  <c r="BG312"/>
  <c r="BD312"/>
  <c r="BC312"/>
  <c r="BF312"/>
  <c r="BH312"/>
  <c r="F312"/>
  <c r="F311"/>
  <c r="F310"/>
  <c r="BA309"/>
  <c r="F309"/>
  <c r="BA308"/>
  <c r="BD308"/>
  <c r="F308"/>
  <c r="BA307"/>
  <c r="BG307"/>
  <c r="BC307"/>
  <c r="BF307"/>
  <c r="BH307"/>
  <c r="F307"/>
  <c r="BA306"/>
  <c r="BE306"/>
  <c r="F306"/>
  <c r="BA305"/>
  <c r="BG305"/>
  <c r="BC305"/>
  <c r="BF305"/>
  <c r="BH305"/>
  <c r="F305"/>
  <c r="BA304"/>
  <c r="BE304"/>
  <c r="F304"/>
  <c r="BA303"/>
  <c r="BF303"/>
  <c r="BH303"/>
  <c r="F303"/>
  <c r="BA302"/>
  <c r="BC302"/>
  <c r="BE302"/>
  <c r="F302"/>
  <c r="BA301"/>
  <c r="BD301"/>
  <c r="F301"/>
  <c r="BA300"/>
  <c r="BG300"/>
  <c r="BC300"/>
  <c r="BE300"/>
  <c r="F300"/>
  <c r="BA299"/>
  <c r="F299"/>
  <c r="BA298"/>
  <c r="BE298"/>
  <c r="F298"/>
  <c r="BA297"/>
  <c r="BF297"/>
  <c r="BH297"/>
  <c r="F297"/>
  <c r="BA296"/>
  <c r="BG296"/>
  <c r="BC296"/>
  <c r="BE296"/>
  <c r="F296"/>
  <c r="BA295"/>
  <c r="F295"/>
  <c r="BA294"/>
  <c r="BE294"/>
  <c r="F294"/>
  <c r="BA293"/>
  <c r="F293"/>
  <c r="BC291"/>
  <c r="F291"/>
  <c r="F290"/>
  <c r="BC289"/>
  <c r="F289"/>
  <c r="BA288"/>
  <c r="BG288"/>
  <c r="BD288"/>
  <c r="BC288"/>
  <c r="BF288"/>
  <c r="BH288"/>
  <c r="F288"/>
  <c r="F287"/>
  <c r="BA286"/>
  <c r="BE286"/>
  <c r="F286"/>
  <c r="F285"/>
  <c r="F284"/>
  <c r="F283"/>
  <c r="BC282"/>
  <c r="F282"/>
  <c r="BA281"/>
  <c r="BE281"/>
  <c r="F281"/>
  <c r="BA280"/>
  <c r="BG280"/>
  <c r="BC280"/>
  <c r="F280"/>
  <c r="BA279"/>
  <c r="F279"/>
  <c r="F278"/>
  <c r="BA277"/>
  <c r="BC277"/>
  <c r="F277"/>
  <c r="BA276"/>
  <c r="BF276"/>
  <c r="F276"/>
  <c r="F275"/>
  <c r="F274"/>
  <c r="BA273"/>
  <c r="BG273"/>
  <c r="BC273"/>
  <c r="BF273"/>
  <c r="BH273"/>
  <c r="F273"/>
  <c r="BA272"/>
  <c r="BE272"/>
  <c r="F272"/>
  <c r="BA271"/>
  <c r="BD271"/>
  <c r="F271"/>
  <c r="BA270"/>
  <c r="BE270"/>
  <c r="F270"/>
  <c r="BA269"/>
  <c r="F269"/>
  <c r="BA268"/>
  <c r="BG268"/>
  <c r="BD268"/>
  <c r="F268"/>
  <c r="BA267"/>
  <c r="BE267"/>
  <c r="F267"/>
  <c r="BA266"/>
  <c r="F266"/>
  <c r="BA265"/>
  <c r="BE265"/>
  <c r="F265"/>
  <c r="BA264"/>
  <c r="BG264"/>
  <c r="F264"/>
  <c r="BA263"/>
  <c r="BE263"/>
  <c r="F263"/>
  <c r="BA262"/>
  <c r="BG262"/>
  <c r="F262"/>
  <c r="BA261"/>
  <c r="BE261"/>
  <c r="F261"/>
  <c r="BA260"/>
  <c r="F260"/>
  <c r="BA259"/>
  <c r="BE259"/>
  <c r="F259"/>
  <c r="BA258"/>
  <c r="BG258"/>
  <c r="F258"/>
  <c r="BA257"/>
  <c r="BE257"/>
  <c r="F257"/>
  <c r="BA256"/>
  <c r="F256"/>
  <c r="BA255"/>
  <c r="BG255"/>
  <c r="BC255"/>
  <c r="BF255"/>
  <c r="BH255"/>
  <c r="F255"/>
  <c r="BA254"/>
  <c r="BD254"/>
  <c r="BE254"/>
  <c r="F254"/>
  <c r="BI253"/>
  <c r="BH253"/>
  <c r="BG253"/>
  <c r="BF253"/>
  <c r="BE253"/>
  <c r="BD253"/>
  <c r="BC253"/>
  <c r="BB253"/>
  <c r="BA253"/>
  <c r="BA252"/>
  <c r="F252"/>
  <c r="F251"/>
  <c r="F250"/>
  <c r="F249"/>
  <c r="BA248"/>
  <c r="F248"/>
  <c r="F247"/>
  <c r="BB246"/>
  <c r="BC246"/>
  <c r="F246"/>
  <c r="F245"/>
  <c r="F244"/>
  <c r="F243"/>
  <c r="BA242"/>
  <c r="BG242"/>
  <c r="BC242"/>
  <c r="BF242"/>
  <c r="BH242"/>
  <c r="F242"/>
  <c r="F241"/>
  <c r="F240"/>
  <c r="BA239"/>
  <c r="BG239"/>
  <c r="F239"/>
  <c r="F238"/>
  <c r="F237"/>
  <c r="F236"/>
  <c r="F235"/>
  <c r="BA234"/>
  <c r="BG234"/>
  <c r="BC234"/>
  <c r="BF234"/>
  <c r="BH234"/>
  <c r="F234"/>
  <c r="BC233"/>
  <c r="F233"/>
  <c r="F232"/>
  <c r="BI231"/>
  <c r="BH231"/>
  <c r="BG231"/>
  <c r="BF231"/>
  <c r="BE231"/>
  <c r="BD231"/>
  <c r="BC231"/>
  <c r="BB231"/>
  <c r="BA231"/>
  <c r="BA230"/>
  <c r="BC230"/>
  <c r="F230"/>
  <c r="F229"/>
  <c r="BA228"/>
  <c r="BC228"/>
  <c r="F228"/>
  <c r="F227"/>
  <c r="BA226"/>
  <c r="BC226"/>
  <c r="F226"/>
  <c r="F225"/>
  <c r="BA224"/>
  <c r="F224"/>
  <c r="BA223"/>
  <c r="BC223"/>
  <c r="F223"/>
  <c r="BA222"/>
  <c r="BC222"/>
  <c r="F222"/>
  <c r="BA221"/>
  <c r="BC221"/>
  <c r="F221"/>
  <c r="BA220"/>
  <c r="F220"/>
  <c r="BA219"/>
  <c r="F219"/>
  <c r="BA218"/>
  <c r="F218"/>
  <c r="BA217"/>
  <c r="BC217"/>
  <c r="F217"/>
  <c r="BA216"/>
  <c r="F216"/>
  <c r="BA215"/>
  <c r="BD215"/>
  <c r="F215"/>
  <c r="BA214"/>
  <c r="BC214"/>
  <c r="F214"/>
  <c r="BA213"/>
  <c r="BD213"/>
  <c r="F213"/>
  <c r="BA212"/>
  <c r="F212"/>
  <c r="BA211"/>
  <c r="BD211"/>
  <c r="BE211"/>
  <c r="F211"/>
  <c r="BA210"/>
  <c r="BC210"/>
  <c r="F210"/>
  <c r="BA209"/>
  <c r="F209"/>
  <c r="BA208"/>
  <c r="F208"/>
  <c r="BA207"/>
  <c r="F207"/>
  <c r="BA205"/>
  <c r="F205"/>
  <c r="BA204"/>
  <c r="F204"/>
  <c r="BA203"/>
  <c r="F203"/>
  <c r="BA202"/>
  <c r="F202"/>
  <c r="BA201"/>
  <c r="F201"/>
  <c r="BA200"/>
  <c r="BD200"/>
  <c r="F200"/>
  <c r="BA199"/>
  <c r="F199"/>
  <c r="BA198"/>
  <c r="F198"/>
  <c r="BA197"/>
  <c r="F197"/>
  <c r="BA196"/>
  <c r="BB196"/>
  <c r="F196"/>
  <c r="BA195"/>
  <c r="BB195"/>
  <c r="BF195"/>
  <c r="F195"/>
  <c r="BA194"/>
  <c r="BB194"/>
  <c r="BF194"/>
  <c r="F194"/>
  <c r="BB193"/>
  <c r="BG193"/>
  <c r="BI193"/>
  <c r="BA193"/>
  <c r="BE193"/>
  <c r="F193"/>
  <c r="BA192"/>
  <c r="BB192"/>
  <c r="BG192"/>
  <c r="BI192"/>
  <c r="F192"/>
  <c r="BA191"/>
  <c r="BB191"/>
  <c r="BE191"/>
  <c r="F191"/>
  <c r="BB190"/>
  <c r="BA190"/>
  <c r="BG190"/>
  <c r="BI190"/>
  <c r="F190"/>
  <c r="BB189"/>
  <c r="BG189"/>
  <c r="BI189"/>
  <c r="BA189"/>
  <c r="BE189"/>
  <c r="F189"/>
  <c r="BA188"/>
  <c r="BB188"/>
  <c r="F188"/>
  <c r="BA187"/>
  <c r="BB187"/>
  <c r="BE187"/>
  <c r="F187"/>
  <c r="BJ186"/>
  <c r="BI186"/>
  <c r="BH186"/>
  <c r="BG186"/>
  <c r="BF186"/>
  <c r="BE186"/>
  <c r="BD186"/>
  <c r="BC186"/>
  <c r="BB186"/>
  <c r="BA186"/>
  <c r="BA185"/>
  <c r="BB185"/>
  <c r="BD185"/>
  <c r="F185"/>
  <c r="BA184"/>
  <c r="F184"/>
  <c r="BA183"/>
  <c r="F183"/>
  <c r="BA182"/>
  <c r="F182"/>
  <c r="BA181"/>
  <c r="BB181"/>
  <c r="BG181"/>
  <c r="BI181"/>
  <c r="F181"/>
  <c r="BA180"/>
  <c r="BB180"/>
  <c r="F180"/>
  <c r="BA179"/>
  <c r="BB179"/>
  <c r="F179"/>
  <c r="BA178"/>
  <c r="BB178"/>
  <c r="BE178"/>
  <c r="F178"/>
  <c r="BA177"/>
  <c r="BB177"/>
  <c r="BD177"/>
  <c r="F177"/>
  <c r="BA176"/>
  <c r="BB176"/>
  <c r="BE176"/>
  <c r="F176"/>
  <c r="BA175"/>
  <c r="BB175"/>
  <c r="BH175"/>
  <c r="F175"/>
  <c r="BA174"/>
  <c r="BB174"/>
  <c r="BD174"/>
  <c r="F174"/>
  <c r="BA173"/>
  <c r="BB173"/>
  <c r="BH173"/>
  <c r="F173"/>
  <c r="BA172"/>
  <c r="BB172"/>
  <c r="BH172"/>
  <c r="F172"/>
  <c r="BA171"/>
  <c r="BB171"/>
  <c r="BG171"/>
  <c r="F171"/>
  <c r="BA170"/>
  <c r="BB170"/>
  <c r="BG170"/>
  <c r="BI170"/>
  <c r="F170"/>
  <c r="BA169"/>
  <c r="BB169"/>
  <c r="BH169"/>
  <c r="F169"/>
  <c r="BB168"/>
  <c r="BA168"/>
  <c r="F168"/>
  <c r="BA167"/>
  <c r="BB167"/>
  <c r="BD167"/>
  <c r="F167"/>
  <c r="F166"/>
  <c r="BJ165"/>
  <c r="BI165"/>
  <c r="BH165"/>
  <c r="BG165"/>
  <c r="BF165"/>
  <c r="BE165"/>
  <c r="BD165"/>
  <c r="BC165"/>
  <c r="BB165"/>
  <c r="BA165"/>
  <c r="BA164"/>
  <c r="F164"/>
  <c r="BA163"/>
  <c r="F163"/>
  <c r="BA162"/>
  <c r="BB162"/>
  <c r="F162"/>
  <c r="BA161"/>
  <c r="BB161"/>
  <c r="BD161"/>
  <c r="F161"/>
  <c r="BA160"/>
  <c r="BB160"/>
  <c r="BD160"/>
  <c r="F160"/>
  <c r="BA159"/>
  <c r="F159"/>
  <c r="BA158"/>
  <c r="F158"/>
  <c r="BA157"/>
  <c r="F157"/>
  <c r="BA156"/>
  <c r="F156"/>
  <c r="BA155"/>
  <c r="F155"/>
  <c r="BA154"/>
  <c r="F154"/>
  <c r="BA153"/>
  <c r="F153"/>
  <c r="BA152"/>
  <c r="F152"/>
  <c r="BA151"/>
  <c r="F151"/>
  <c r="BA150"/>
  <c r="F150"/>
  <c r="BA149"/>
  <c r="F149"/>
  <c r="BA148"/>
  <c r="F148"/>
  <c r="BD147"/>
  <c r="F147"/>
  <c r="BA146"/>
  <c r="BD146"/>
  <c r="F146"/>
  <c r="BA145"/>
  <c r="F145"/>
  <c r="BA144"/>
  <c r="BB144"/>
  <c r="BE144"/>
  <c r="F144"/>
  <c r="BA143"/>
  <c r="BB143"/>
  <c r="F143"/>
  <c r="BA142"/>
  <c r="BB142"/>
  <c r="F142"/>
  <c r="BA141"/>
  <c r="BB141"/>
  <c r="BF141"/>
  <c r="F141"/>
  <c r="BA140"/>
  <c r="BB140"/>
  <c r="BF140"/>
  <c r="F140"/>
  <c r="BA139"/>
  <c r="BB139"/>
  <c r="BF139"/>
  <c r="F139"/>
  <c r="BA138"/>
  <c r="BB138"/>
  <c r="BH138"/>
  <c r="BD138"/>
  <c r="BG138"/>
  <c r="BI138"/>
  <c r="F138"/>
  <c r="BA137"/>
  <c r="BB137"/>
  <c r="BG137"/>
  <c r="BI137"/>
  <c r="F137"/>
  <c r="BA136"/>
  <c r="BB136"/>
  <c r="BD136"/>
  <c r="F136"/>
  <c r="BA135"/>
  <c r="BB135"/>
  <c r="BG135"/>
  <c r="BI135"/>
  <c r="F135"/>
  <c r="BA134"/>
  <c r="BB134"/>
  <c r="BH134"/>
  <c r="BD134"/>
  <c r="BG134"/>
  <c r="BI134"/>
  <c r="F134"/>
  <c r="BA133"/>
  <c r="BB133"/>
  <c r="BG133"/>
  <c r="BI133"/>
  <c r="F133"/>
  <c r="BA132"/>
  <c r="BB132"/>
  <c r="BD132"/>
  <c r="F132"/>
  <c r="BA131"/>
  <c r="BB131"/>
  <c r="BG131"/>
  <c r="BI131"/>
  <c r="F131"/>
  <c r="BA130"/>
  <c r="BB130"/>
  <c r="BH130"/>
  <c r="BD130"/>
  <c r="F130"/>
  <c r="BA129"/>
  <c r="BB129"/>
  <c r="BG129"/>
  <c r="BI129"/>
  <c r="F129"/>
  <c r="BA128"/>
  <c r="BB128"/>
  <c r="BD128"/>
  <c r="F128"/>
  <c r="BB127"/>
  <c r="BA127"/>
  <c r="BG127"/>
  <c r="BI127"/>
  <c r="F127"/>
  <c r="BB126"/>
  <c r="BH126"/>
  <c r="BA126"/>
  <c r="BD126"/>
  <c r="F126"/>
  <c r="BA125"/>
  <c r="BB125"/>
  <c r="BG125"/>
  <c r="BI125"/>
  <c r="F125"/>
  <c r="BA124"/>
  <c r="BB124"/>
  <c r="BG124"/>
  <c r="BI124"/>
  <c r="BD124"/>
  <c r="F124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82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46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"/>
  <c r="BG142"/>
  <c r="BI142"/>
  <c r="BE142"/>
  <c r="BH143"/>
  <c r="BG143"/>
  <c r="BI143"/>
  <c r="BH174"/>
  <c r="BE174"/>
  <c r="BG174"/>
  <c r="BI174"/>
  <c r="BG271"/>
  <c r="BE308"/>
  <c r="BE358"/>
  <c r="BH160"/>
  <c r="BE160"/>
  <c r="BG160"/>
  <c r="BI160"/>
  <c r="BH196"/>
  <c r="BG196"/>
  <c r="BI196"/>
  <c r="BE239"/>
  <c r="BD258"/>
  <c r="BF301"/>
  <c r="BH301"/>
  <c r="BG187"/>
  <c r="BI187"/>
  <c r="BF357"/>
  <c r="BH357"/>
  <c r="BH132"/>
  <c r="BG132"/>
  <c r="BI132"/>
  <c r="BH128"/>
  <c r="BG128"/>
  <c r="BI128"/>
  <c r="BG230"/>
  <c r="BD230"/>
  <c r="BE230"/>
  <c r="BG252"/>
  <c r="BE252"/>
  <c r="BG260"/>
  <c r="BD260"/>
  <c r="BG266"/>
  <c r="BD266"/>
  <c r="BG295"/>
  <c r="BF295"/>
  <c r="BH295"/>
  <c r="BG299"/>
  <c r="BF299"/>
  <c r="BH299"/>
  <c r="BG313"/>
  <c r="BE313"/>
  <c r="BG337"/>
  <c r="BD337"/>
  <c r="BE171"/>
  <c r="BH177"/>
  <c r="BE177"/>
  <c r="BG177"/>
  <c r="BI177"/>
  <c r="BG126"/>
  <c r="BI126"/>
  <c r="BG130"/>
  <c r="BI130"/>
  <c r="BH136"/>
  <c r="BG136"/>
  <c r="BI136"/>
  <c r="BG144"/>
  <c r="BI144"/>
  <c r="BH167"/>
  <c r="BE167"/>
  <c r="BG167"/>
  <c r="BI167"/>
  <c r="BH188"/>
  <c r="BG188"/>
  <c r="BI188"/>
  <c r="BG191"/>
  <c r="BI191"/>
  <c r="BE215"/>
  <c r="BG248"/>
  <c r="BE248"/>
  <c r="BG256"/>
  <c r="BD256"/>
  <c r="BG269"/>
  <c r="BD269"/>
  <c r="BG293"/>
  <c r="BF293"/>
  <c r="BH293"/>
  <c r="BG297"/>
  <c r="BD297"/>
  <c r="BG309"/>
  <c r="BF309"/>
  <c r="BH309"/>
  <c r="BG328"/>
  <c r="BF328"/>
  <c r="BH328"/>
  <c r="BE337"/>
  <c r="BE362"/>
  <c r="BE125"/>
  <c r="BE127"/>
  <c r="BE129"/>
  <c r="BE131"/>
  <c r="BE133"/>
  <c r="BE135"/>
  <c r="BE137"/>
  <c r="BE139"/>
  <c r="BE140"/>
  <c r="BE141"/>
  <c r="BD143"/>
  <c r="BD145"/>
  <c r="BD166"/>
  <c r="BE168"/>
  <c r="BD169"/>
  <c r="BE170"/>
  <c r="BG172"/>
  <c r="BI172"/>
  <c r="BE172"/>
  <c r="BD173"/>
  <c r="BD175"/>
  <c r="BD179"/>
  <c r="BF179"/>
  <c r="BE180"/>
  <c r="BD181"/>
  <c r="BD182"/>
  <c r="BB182"/>
  <c r="BG182"/>
  <c r="BD183"/>
  <c r="BB183"/>
  <c r="BG183"/>
  <c r="BD188"/>
  <c r="BE190"/>
  <c r="BE192"/>
  <c r="BE195"/>
  <c r="BD196"/>
  <c r="BF201"/>
  <c r="BB201"/>
  <c r="BF202"/>
  <c r="BB202"/>
  <c r="BF203"/>
  <c r="BB203"/>
  <c r="BF204"/>
  <c r="BB204"/>
  <c r="BF205"/>
  <c r="BB205"/>
  <c r="BE207"/>
  <c r="BD207"/>
  <c r="BC209"/>
  <c r="BC213"/>
  <c r="BC218"/>
  <c r="BE218"/>
  <c r="BE219"/>
  <c r="BD219"/>
  <c r="BD221"/>
  <c r="BC224"/>
  <c r="BE224"/>
  <c r="BA225"/>
  <c r="BA235"/>
  <c r="BF235"/>
  <c r="BH235"/>
  <c r="BC237"/>
  <c r="BC238"/>
  <c r="BA238"/>
  <c r="BC241"/>
  <c r="BC245"/>
  <c r="BC247"/>
  <c r="BA247"/>
  <c r="BC250"/>
  <c r="BC251"/>
  <c r="BA251"/>
  <c r="BD251"/>
  <c r="BD262"/>
  <c r="BD264"/>
  <c r="BA274"/>
  <c r="BG274"/>
  <c r="BC293"/>
  <c r="BD294"/>
  <c r="BC295"/>
  <c r="BD296"/>
  <c r="BD298"/>
  <c r="BC299"/>
  <c r="BD300"/>
  <c r="BD303"/>
  <c r="BD304"/>
  <c r="BD306"/>
  <c r="BC309"/>
  <c r="BC310"/>
  <c r="BC311"/>
  <c r="BC316"/>
  <c r="BA316"/>
  <c r="BD316"/>
  <c r="BA317"/>
  <c r="BG317"/>
  <c r="BA321"/>
  <c r="BG321"/>
  <c r="BC328"/>
  <c r="BD329"/>
  <c r="BD331"/>
  <c r="BD333"/>
  <c r="BD335"/>
  <c r="BC337"/>
  <c r="BC340"/>
  <c r="BA340"/>
  <c r="BD340"/>
  <c r="BA341"/>
  <c r="BG341"/>
  <c r="BC343"/>
  <c r="BC345"/>
  <c r="BC347"/>
  <c r="BC351"/>
  <c r="BA351"/>
  <c r="BE351"/>
  <c r="BD353"/>
  <c r="BC354"/>
  <c r="BD356"/>
  <c r="BC357"/>
  <c r="BD360"/>
  <c r="BC325"/>
  <c r="BE210"/>
  <c r="BE214"/>
  <c r="BE222"/>
  <c r="BB233"/>
  <c r="BB237"/>
  <c r="BE242"/>
  <c r="BB250"/>
  <c r="BE273"/>
  <c r="BE277"/>
  <c r="BI288"/>
  <c r="BE293"/>
  <c r="BE336"/>
  <c r="BE255"/>
  <c r="BE295"/>
  <c r="BE299"/>
  <c r="BE324"/>
  <c r="BE363"/>
  <c r="BJ160"/>
  <c r="BF162"/>
  <c r="BC162"/>
  <c r="BF167"/>
  <c r="BG176"/>
  <c r="BG178"/>
  <c r="BF190"/>
  <c r="BF192"/>
  <c r="BC200"/>
  <c r="BH201"/>
  <c r="BH202"/>
  <c r="BH203"/>
  <c r="BH204"/>
  <c r="BH205"/>
  <c r="BE225"/>
  <c r="BB225"/>
  <c r="BF256"/>
  <c r="BH256"/>
  <c r="BE256"/>
  <c r="BC256"/>
  <c r="BF260"/>
  <c r="BH260"/>
  <c r="BE260"/>
  <c r="BC260"/>
  <c r="BF264"/>
  <c r="BH264"/>
  <c r="BE264"/>
  <c r="BC264"/>
  <c r="BF268"/>
  <c r="BH268"/>
  <c r="BE268"/>
  <c r="BC268"/>
  <c r="BF271"/>
  <c r="BH271"/>
  <c r="BE271"/>
  <c r="BC271"/>
  <c r="BH124"/>
  <c r="BG168"/>
  <c r="BF170"/>
  <c r="BD180"/>
  <c r="BH181"/>
  <c r="BF189"/>
  <c r="BF191"/>
  <c r="BF193"/>
  <c r="BD209"/>
  <c r="BD217"/>
  <c r="BF258"/>
  <c r="BH258"/>
  <c r="BE258"/>
  <c r="BC258"/>
  <c r="BF262"/>
  <c r="BH262"/>
  <c r="BE262"/>
  <c r="BC262"/>
  <c r="BF266"/>
  <c r="BH266"/>
  <c r="BE266"/>
  <c r="BC266"/>
  <c r="BF269"/>
  <c r="BH269"/>
  <c r="BE269"/>
  <c r="BC269"/>
  <c r="BE124"/>
  <c r="BD125"/>
  <c r="BH125"/>
  <c r="BE126"/>
  <c r="BD127"/>
  <c r="BH127"/>
  <c r="BE128"/>
  <c r="BD129"/>
  <c r="BH129"/>
  <c r="BE130"/>
  <c r="BD131"/>
  <c r="BH131"/>
  <c r="BE132"/>
  <c r="BD133"/>
  <c r="BH133"/>
  <c r="BE134"/>
  <c r="BD135"/>
  <c r="BH135"/>
  <c r="BE136"/>
  <c r="BD137"/>
  <c r="BH137"/>
  <c r="BE138"/>
  <c r="BD139"/>
  <c r="BH139"/>
  <c r="BJ139"/>
  <c r="BD140"/>
  <c r="BH140"/>
  <c r="BJ140"/>
  <c r="BD141"/>
  <c r="BH141"/>
  <c r="BJ141"/>
  <c r="BD142"/>
  <c r="BH142"/>
  <c r="BE143"/>
  <c r="BD144"/>
  <c r="BH144"/>
  <c r="BD148"/>
  <c r="BB148"/>
  <c r="BG148"/>
  <c r="BD149"/>
  <c r="BD150"/>
  <c r="BD151"/>
  <c r="BD152"/>
  <c r="BD153"/>
  <c r="BD154"/>
  <c r="BD155"/>
  <c r="BD156"/>
  <c r="BD157"/>
  <c r="BD158"/>
  <c r="BD159"/>
  <c r="BD162"/>
  <c r="BD163"/>
  <c r="BB163"/>
  <c r="BE163"/>
  <c r="BD164"/>
  <c r="BB164"/>
  <c r="BG164"/>
  <c r="BD168"/>
  <c r="BH168"/>
  <c r="BG169"/>
  <c r="BE169"/>
  <c r="BD170"/>
  <c r="BH170"/>
  <c r="BD171"/>
  <c r="BH171"/>
  <c r="BD172"/>
  <c r="BJ172"/>
  <c r="BG173"/>
  <c r="BE173"/>
  <c r="BJ174"/>
  <c r="BG175"/>
  <c r="BE175"/>
  <c r="BD176"/>
  <c r="BH176"/>
  <c r="BD178"/>
  <c r="BH178"/>
  <c r="BF180"/>
  <c r="BF181"/>
  <c r="BD184"/>
  <c r="BB184"/>
  <c r="BH184"/>
  <c r="BJ184"/>
  <c r="BD187"/>
  <c r="BH187"/>
  <c r="BE188"/>
  <c r="BD189"/>
  <c r="BH189"/>
  <c r="BD190"/>
  <c r="BH190"/>
  <c r="BD191"/>
  <c r="BH191"/>
  <c r="BD192"/>
  <c r="BH192"/>
  <c r="BD193"/>
  <c r="BH193"/>
  <c r="BE194"/>
  <c r="BH195"/>
  <c r="BE196"/>
  <c r="BD197"/>
  <c r="BD198"/>
  <c r="BD199"/>
  <c r="BD201"/>
  <c r="BD202"/>
  <c r="BD203"/>
  <c r="BD204"/>
  <c r="BD205"/>
  <c r="BC207"/>
  <c r="BC208"/>
  <c r="BE208"/>
  <c r="BE209"/>
  <c r="BC211"/>
  <c r="BC212"/>
  <c r="BE212"/>
  <c r="BE213"/>
  <c r="BC215"/>
  <c r="BC216"/>
  <c r="BE216"/>
  <c r="BE217"/>
  <c r="BC219"/>
  <c r="BC220"/>
  <c r="BE220"/>
  <c r="BE221"/>
  <c r="BC225"/>
  <c r="BA227"/>
  <c r="BG227"/>
  <c r="BI227"/>
  <c r="BA229"/>
  <c r="BG229"/>
  <c r="BI229"/>
  <c r="BI230"/>
  <c r="BC232"/>
  <c r="BA232"/>
  <c r="BG232"/>
  <c r="BA233"/>
  <c r="BE233"/>
  <c r="BE234"/>
  <c r="BC236"/>
  <c r="BA236"/>
  <c r="BG236"/>
  <c r="BI236"/>
  <c r="BA237"/>
  <c r="BE237"/>
  <c r="BE238"/>
  <c r="BC240"/>
  <c r="BA240"/>
  <c r="BG240"/>
  <c r="BD242"/>
  <c r="BC243"/>
  <c r="BC244"/>
  <c r="BA244"/>
  <c r="BG244"/>
  <c r="BA246"/>
  <c r="BF246"/>
  <c r="BH246"/>
  <c r="BE247"/>
  <c r="BC249"/>
  <c r="BA249"/>
  <c r="BG249"/>
  <c r="BA250"/>
  <c r="BE250"/>
  <c r="BE251"/>
  <c r="BD255"/>
  <c r="BD257"/>
  <c r="BD259"/>
  <c r="BD261"/>
  <c r="BD263"/>
  <c r="BD265"/>
  <c r="BD267"/>
  <c r="BD270"/>
  <c r="BD272"/>
  <c r="BF272"/>
  <c r="BH272"/>
  <c r="BD273"/>
  <c r="BE276"/>
  <c r="BB276"/>
  <c r="BC275"/>
  <c r="BA275"/>
  <c r="BC276"/>
  <c r="BA278"/>
  <c r="BD279"/>
  <c r="BC281"/>
  <c r="BB281"/>
  <c r="BA282"/>
  <c r="BF282"/>
  <c r="BA284"/>
  <c r="BE284"/>
  <c r="BC285"/>
  <c r="BA285"/>
  <c r="BE285"/>
  <c r="BC286"/>
  <c r="BC287"/>
  <c r="BA287"/>
  <c r="BE288"/>
  <c r="BA289"/>
  <c r="BG289"/>
  <c r="BC290"/>
  <c r="BA290"/>
  <c r="BA291"/>
  <c r="BD291"/>
  <c r="BD293"/>
  <c r="BC294"/>
  <c r="BG294"/>
  <c r="BI295"/>
  <c r="BD295"/>
  <c r="BE297"/>
  <c r="BC298"/>
  <c r="BG298"/>
  <c r="BI299"/>
  <c r="BD299"/>
  <c r="BC301"/>
  <c r="BG301"/>
  <c r="BI301"/>
  <c r="BD302"/>
  <c r="BC303"/>
  <c r="BG303"/>
  <c r="BG279"/>
  <c r="BF281"/>
  <c r="BD282"/>
  <c r="BG286"/>
  <c r="BC297"/>
  <c r="BI297"/>
  <c r="BE301"/>
  <c r="BG302"/>
  <c r="BE303"/>
  <c r="BE353"/>
  <c r="BG354"/>
  <c r="BI354"/>
  <c r="BG355"/>
  <c r="BC304"/>
  <c r="BG304"/>
  <c r="BI304"/>
  <c r="BD305"/>
  <c r="BE305"/>
  <c r="BC306"/>
  <c r="BG306"/>
  <c r="BD307"/>
  <c r="BE307"/>
  <c r="BC308"/>
  <c r="BG308"/>
  <c r="BI308"/>
  <c r="BD309"/>
  <c r="BE309"/>
  <c r="BA310"/>
  <c r="BG310"/>
  <c r="BI310"/>
  <c r="BA311"/>
  <c r="BG311"/>
  <c r="BI311"/>
  <c r="BE312"/>
  <c r="BI313"/>
  <c r="BC313"/>
  <c r="BC314"/>
  <c r="BA314"/>
  <c r="BE314"/>
  <c r="BA315"/>
  <c r="BG315"/>
  <c r="BI315"/>
  <c r="BF316"/>
  <c r="BC317"/>
  <c r="BC318"/>
  <c r="BA318"/>
  <c r="BG318"/>
  <c r="BA319"/>
  <c r="BG319"/>
  <c r="BI319"/>
  <c r="BF320"/>
  <c r="BD320"/>
  <c r="BC321"/>
  <c r="BC323"/>
  <c r="BI324"/>
  <c r="BD324"/>
  <c r="BD326"/>
  <c r="BE326"/>
  <c r="BC327"/>
  <c r="BG327"/>
  <c r="BD328"/>
  <c r="BE328"/>
  <c r="BC329"/>
  <c r="BG329"/>
  <c r="BD330"/>
  <c r="BE330"/>
  <c r="BC331"/>
  <c r="BG331"/>
  <c r="BD332"/>
  <c r="BE332"/>
  <c r="BC333"/>
  <c r="BG333"/>
  <c r="BD334"/>
  <c r="BE334"/>
  <c r="BC335"/>
  <c r="BG335"/>
  <c r="BD336"/>
  <c r="BC338"/>
  <c r="BA338"/>
  <c r="BD338"/>
  <c r="BA339"/>
  <c r="BG339"/>
  <c r="BI341"/>
  <c r="BC341"/>
  <c r="BC342"/>
  <c r="BA342"/>
  <c r="BF342"/>
  <c r="BA343"/>
  <c r="BG343"/>
  <c r="BC344"/>
  <c r="BA344"/>
  <c r="BF344"/>
  <c r="BH344"/>
  <c r="BA345"/>
  <c r="BG345"/>
  <c r="BI345"/>
  <c r="BF346"/>
  <c r="BD346"/>
  <c r="BA347"/>
  <c r="BG347"/>
  <c r="BI347"/>
  <c r="BF348"/>
  <c r="BD348"/>
  <c r="BA349"/>
  <c r="BG349"/>
  <c r="BI349"/>
  <c r="BC350"/>
  <c r="BG363"/>
  <c r="BA350"/>
  <c r="BE350"/>
  <c r="BC353"/>
  <c r="BG353"/>
  <c r="BD354"/>
  <c r="BD355"/>
  <c r="BE357"/>
  <c r="BE359"/>
  <c r="BD361"/>
  <c r="BE361"/>
  <c r="BC362"/>
  <c r="BD363"/>
  <c r="BI293"/>
  <c r="BI302"/>
  <c r="BI306"/>
  <c r="BG314"/>
  <c r="BI314"/>
  <c r="BE318"/>
  <c r="BB294"/>
  <c r="BF294"/>
  <c r="BH294"/>
  <c r="BB296"/>
  <c r="BF296"/>
  <c r="BH296"/>
  <c r="BB298"/>
  <c r="BF298"/>
  <c r="BH298"/>
  <c r="BB300"/>
  <c r="BF300"/>
  <c r="BH300"/>
  <c r="BI303"/>
  <c r="BI305"/>
  <c r="BI307"/>
  <c r="BI309"/>
  <c r="BI312"/>
  <c r="BD314"/>
  <c r="BE316"/>
  <c r="BI317"/>
  <c r="BF318"/>
  <c r="BG320"/>
  <c r="BI320"/>
  <c r="BE320"/>
  <c r="BI321"/>
  <c r="BB302"/>
  <c r="BF302"/>
  <c r="BH302"/>
  <c r="BB304"/>
  <c r="BF304"/>
  <c r="BH304"/>
  <c r="BB306"/>
  <c r="BF306"/>
  <c r="BH306"/>
  <c r="BB308"/>
  <c r="BF308"/>
  <c r="BH308"/>
  <c r="BB310"/>
  <c r="BD310"/>
  <c r="BB311"/>
  <c r="BD311"/>
  <c r="BF311"/>
  <c r="BH311"/>
  <c r="BB313"/>
  <c r="BD313"/>
  <c r="BF313"/>
  <c r="BH313"/>
  <c r="BB315"/>
  <c r="BD315"/>
  <c r="BF315"/>
  <c r="BH315"/>
  <c r="BB317"/>
  <c r="BD317"/>
  <c r="BF317"/>
  <c r="BH317"/>
  <c r="BB319"/>
  <c r="BD319"/>
  <c r="BF319"/>
  <c r="BH319"/>
  <c r="BB321"/>
  <c r="BD321"/>
  <c r="BG323"/>
  <c r="BI323"/>
  <c r="BB293"/>
  <c r="BB295"/>
  <c r="BB297"/>
  <c r="BB299"/>
  <c r="BB301"/>
  <c r="BB303"/>
  <c r="BB305"/>
  <c r="BB307"/>
  <c r="BB309"/>
  <c r="BB312"/>
  <c r="BB314"/>
  <c r="BB316"/>
  <c r="BB318"/>
  <c r="BB320"/>
  <c r="BB323"/>
  <c r="BF323"/>
  <c r="BH323"/>
  <c r="BB325"/>
  <c r="BF325"/>
  <c r="BH325"/>
  <c r="BI326"/>
  <c r="BI328"/>
  <c r="BI330"/>
  <c r="BI332"/>
  <c r="BI334"/>
  <c r="BB324"/>
  <c r="BB326"/>
  <c r="BE327"/>
  <c r="BB328"/>
  <c r="BE329"/>
  <c r="BB330"/>
  <c r="BE331"/>
  <c r="BB332"/>
  <c r="BE333"/>
  <c r="BB334"/>
  <c r="BE335"/>
  <c r="BB337"/>
  <c r="BF337"/>
  <c r="BH337"/>
  <c r="BE338"/>
  <c r="BI339"/>
  <c r="BF340"/>
  <c r="BG342"/>
  <c r="BI342"/>
  <c r="BE342"/>
  <c r="BI343"/>
  <c r="BG350"/>
  <c r="BI350"/>
  <c r="BB327"/>
  <c r="BB329"/>
  <c r="BB331"/>
  <c r="BB333"/>
  <c r="BB335"/>
  <c r="BI337"/>
  <c r="BG340"/>
  <c r="BI340"/>
  <c r="BG346"/>
  <c r="BI346"/>
  <c r="BE346"/>
  <c r="BG348"/>
  <c r="BI348"/>
  <c r="BE348"/>
  <c r="BG351"/>
  <c r="BB339"/>
  <c r="BD339"/>
  <c r="BF339"/>
  <c r="BH339"/>
  <c r="BB341"/>
  <c r="BD341"/>
  <c r="BF341"/>
  <c r="BH341"/>
  <c r="BB343"/>
  <c r="BF343"/>
  <c r="BH343"/>
  <c r="BB345"/>
  <c r="BD345"/>
  <c r="BF345"/>
  <c r="BH345"/>
  <c r="BB347"/>
  <c r="BF347"/>
  <c r="BH347"/>
  <c r="BB349"/>
  <c r="BD349"/>
  <c r="BF349"/>
  <c r="BH349"/>
  <c r="BI353"/>
  <c r="BB336"/>
  <c r="BB338"/>
  <c r="BB340"/>
  <c r="BB342"/>
  <c r="BB344"/>
  <c r="BB346"/>
  <c r="BB348"/>
  <c r="BF350"/>
  <c r="BH350"/>
  <c r="BB350"/>
  <c r="BD350"/>
  <c r="BD351"/>
  <c r="BB354"/>
  <c r="BF354"/>
  <c r="BH354"/>
  <c r="BE355"/>
  <c r="BC356"/>
  <c r="BG356"/>
  <c r="BD357"/>
  <c r="BC358"/>
  <c r="BG358"/>
  <c r="BD359"/>
  <c r="BC360"/>
  <c r="BG360"/>
  <c r="BG362"/>
  <c r="BB351"/>
  <c r="BB353"/>
  <c r="BB355"/>
  <c r="BB356"/>
  <c r="BF356"/>
  <c r="BH356"/>
  <c r="BB358"/>
  <c r="BF358"/>
  <c r="BH358"/>
  <c r="BB360"/>
  <c r="BF360"/>
  <c r="BH360"/>
  <c r="BB362"/>
  <c r="BF362"/>
  <c r="BH362"/>
  <c r="BB357"/>
  <c r="BB359"/>
  <c r="BB361"/>
  <c r="BB363"/>
  <c r="BE223"/>
  <c r="BG223"/>
  <c r="BI223"/>
  <c r="BG226"/>
  <c r="BE226"/>
  <c r="BE228"/>
  <c r="BG228"/>
  <c r="BI228"/>
  <c r="BB207"/>
  <c r="BF207"/>
  <c r="BF208"/>
  <c r="BD208"/>
  <c r="BG208"/>
  <c r="BI208"/>
  <c r="BB209"/>
  <c r="BF209"/>
  <c r="BF210"/>
  <c r="BD210"/>
  <c r="BG210"/>
  <c r="BI210"/>
  <c r="BB211"/>
  <c r="BF211"/>
  <c r="BF212"/>
  <c r="BD212"/>
  <c r="BG212"/>
  <c r="BI212"/>
  <c r="BB213"/>
  <c r="BF213"/>
  <c r="BF214"/>
  <c r="BD214"/>
  <c r="BG214"/>
  <c r="BI214"/>
  <c r="BB215"/>
  <c r="BF215"/>
  <c r="BF216"/>
  <c r="BD216"/>
  <c r="BG216"/>
  <c r="BI216"/>
  <c r="BB217"/>
  <c r="BF217"/>
  <c r="BF218"/>
  <c r="BD218"/>
  <c r="BG218"/>
  <c r="BI218"/>
  <c r="BB219"/>
  <c r="BF219"/>
  <c r="BF220"/>
  <c r="BD220"/>
  <c r="BG220"/>
  <c r="BI220"/>
  <c r="BB221"/>
  <c r="BF221"/>
  <c r="BF222"/>
  <c r="BD222"/>
  <c r="BG222"/>
  <c r="BI222"/>
  <c r="BF223"/>
  <c r="BH223"/>
  <c r="BD223"/>
  <c r="BF224"/>
  <c r="BD224"/>
  <c r="BG224"/>
  <c r="BG225"/>
  <c r="BD225"/>
  <c r="BC227"/>
  <c r="BB227"/>
  <c r="BF227"/>
  <c r="BF228"/>
  <c r="BH228"/>
  <c r="BD228"/>
  <c r="BC229"/>
  <c r="BB229"/>
  <c r="BF229"/>
  <c r="BH229"/>
  <c r="BD232"/>
  <c r="BG233"/>
  <c r="BD233"/>
  <c r="BC235"/>
  <c r="BB235"/>
  <c r="BD236"/>
  <c r="BG237"/>
  <c r="BD237"/>
  <c r="BC239"/>
  <c r="BB239"/>
  <c r="BF239"/>
  <c r="BH239"/>
  <c r="BD240"/>
  <c r="BD244"/>
  <c r="BG207"/>
  <c r="BI207"/>
  <c r="BG209"/>
  <c r="BI209"/>
  <c r="BG211"/>
  <c r="BI211"/>
  <c r="BG213"/>
  <c r="BI213"/>
  <c r="BG215"/>
  <c r="BI215"/>
  <c r="BG217"/>
  <c r="BI217"/>
  <c r="BG219"/>
  <c r="BI219"/>
  <c r="BG221"/>
  <c r="BI221"/>
  <c r="BF225"/>
  <c r="BF226"/>
  <c r="BD226"/>
  <c r="BD227"/>
  <c r="BD229"/>
  <c r="BB230"/>
  <c r="BF230"/>
  <c r="BH230"/>
  <c r="BD234"/>
  <c r="BD238"/>
  <c r="BD239"/>
  <c r="BG275"/>
  <c r="BI275"/>
  <c r="BE275"/>
  <c r="BB208"/>
  <c r="BB210"/>
  <c r="BB212"/>
  <c r="BB214"/>
  <c r="BB216"/>
  <c r="BB218"/>
  <c r="BB220"/>
  <c r="BB222"/>
  <c r="BB223"/>
  <c r="BB224"/>
  <c r="BB226"/>
  <c r="BB228"/>
  <c r="BB232"/>
  <c r="BB234"/>
  <c r="BB236"/>
  <c r="BB238"/>
  <c r="BB240"/>
  <c r="BA241"/>
  <c r="BB242"/>
  <c r="BA243"/>
  <c r="BE243"/>
  <c r="BB244"/>
  <c r="BA245"/>
  <c r="BC248"/>
  <c r="BB248"/>
  <c r="BF248"/>
  <c r="BH248"/>
  <c r="BD249"/>
  <c r="BG250"/>
  <c r="BC252"/>
  <c r="BB252"/>
  <c r="BF252"/>
  <c r="BH252"/>
  <c r="BC254"/>
  <c r="BG254"/>
  <c r="BI254"/>
  <c r="BC257"/>
  <c r="BG257"/>
  <c r="BI257"/>
  <c r="BC259"/>
  <c r="BG259"/>
  <c r="BI259"/>
  <c r="BI260"/>
  <c r="BC261"/>
  <c r="BG261"/>
  <c r="BI261"/>
  <c r="BC263"/>
  <c r="BG263"/>
  <c r="BI263"/>
  <c r="BI264"/>
  <c r="BC265"/>
  <c r="BG265"/>
  <c r="BI265"/>
  <c r="BC267"/>
  <c r="BG267"/>
  <c r="BI267"/>
  <c r="BF270"/>
  <c r="BH270"/>
  <c r="BB272"/>
  <c r="BD274"/>
  <c r="BF277"/>
  <c r="BD277"/>
  <c r="BG277"/>
  <c r="BE278"/>
  <c r="BF278"/>
  <c r="BB278"/>
  <c r="BI280"/>
  <c r="BE280"/>
  <c r="BB283"/>
  <c r="BA283"/>
  <c r="BG283"/>
  <c r="BB241"/>
  <c r="BB243"/>
  <c r="BB245"/>
  <c r="BD247"/>
  <c r="BD248"/>
  <c r="BD252"/>
  <c r="BB254"/>
  <c r="BF254"/>
  <c r="BH254"/>
  <c r="BB257"/>
  <c r="BF257"/>
  <c r="BH257"/>
  <c r="BB259"/>
  <c r="BF259"/>
  <c r="BH259"/>
  <c r="BB261"/>
  <c r="BF261"/>
  <c r="BH261"/>
  <c r="BB263"/>
  <c r="BF263"/>
  <c r="BH263"/>
  <c r="BB265"/>
  <c r="BF265"/>
  <c r="BH265"/>
  <c r="BB267"/>
  <c r="BF267"/>
  <c r="BH267"/>
  <c r="BI268"/>
  <c r="BB270"/>
  <c r="BE274"/>
  <c r="BF274"/>
  <c r="BB274"/>
  <c r="BG285"/>
  <c r="BG287"/>
  <c r="BI287"/>
  <c r="BE287"/>
  <c r="BG290"/>
  <c r="BI290"/>
  <c r="BE290"/>
  <c r="BB247"/>
  <c r="BB249"/>
  <c r="BB251"/>
  <c r="BB255"/>
  <c r="BB256"/>
  <c r="BB258"/>
  <c r="BB260"/>
  <c r="BB262"/>
  <c r="BB264"/>
  <c r="BB266"/>
  <c r="BB268"/>
  <c r="BC270"/>
  <c r="BG270"/>
  <c r="BC272"/>
  <c r="BG272"/>
  <c r="BC274"/>
  <c r="BF275"/>
  <c r="BH275"/>
  <c r="BD275"/>
  <c r="BG276"/>
  <c r="BD276"/>
  <c r="BC278"/>
  <c r="BE279"/>
  <c r="BF279"/>
  <c r="BB279"/>
  <c r="BB269"/>
  <c r="BB271"/>
  <c r="BB273"/>
  <c r="BB275"/>
  <c r="BB277"/>
  <c r="BC279"/>
  <c r="BF280"/>
  <c r="BH280"/>
  <c r="BD280"/>
  <c r="BG281"/>
  <c r="BD281"/>
  <c r="BC283"/>
  <c r="BF284"/>
  <c r="BB284"/>
  <c r="BB280"/>
  <c r="BB282"/>
  <c r="BC284"/>
  <c r="BD285"/>
  <c r="BI286"/>
  <c r="BF287"/>
  <c r="BH287"/>
  <c r="BD287"/>
  <c r="BF290"/>
  <c r="BH290"/>
  <c r="BD290"/>
  <c r="BB286"/>
  <c r="BD286"/>
  <c r="BF286"/>
  <c r="BH286"/>
  <c r="BB289"/>
  <c r="BD289"/>
  <c r="BF289"/>
  <c r="BB291"/>
  <c r="BF291"/>
  <c r="BH291"/>
  <c r="BB285"/>
  <c r="BB287"/>
  <c r="BB288"/>
  <c r="BB290"/>
  <c r="BF124"/>
  <c r="BF125"/>
  <c r="BF126"/>
  <c r="BF127"/>
  <c r="BF128"/>
  <c r="BF129"/>
  <c r="BF130"/>
  <c r="BF131"/>
  <c r="BF132"/>
  <c r="BF133"/>
  <c r="BF134"/>
  <c r="BF135"/>
  <c r="BF136"/>
  <c r="BF137"/>
  <c r="BF138"/>
  <c r="BC139"/>
  <c r="BG139"/>
  <c r="BI139"/>
  <c r="BC140"/>
  <c r="BG140"/>
  <c r="BI140"/>
  <c r="BC141"/>
  <c r="BG141"/>
  <c r="BI141"/>
  <c r="BH148"/>
  <c r="BF148"/>
  <c r="BC124"/>
  <c r="BC125"/>
  <c r="BC126"/>
  <c r="BC127"/>
  <c r="BC128"/>
  <c r="BC129"/>
  <c r="BC130"/>
  <c r="BC131"/>
  <c r="BC132"/>
  <c r="BC133"/>
  <c r="BC134"/>
  <c r="BC135"/>
  <c r="BC136"/>
  <c r="BC137"/>
  <c r="BC138"/>
  <c r="BF161"/>
  <c r="BH161"/>
  <c r="BF142"/>
  <c r="BF143"/>
  <c r="BF144"/>
  <c r="BB145"/>
  <c r="BH145"/>
  <c r="BB146"/>
  <c r="BH146"/>
  <c r="BA147"/>
  <c r="BB147"/>
  <c r="BC147"/>
  <c r="BC148"/>
  <c r="BB149"/>
  <c r="BH149"/>
  <c r="BB150"/>
  <c r="BH150"/>
  <c r="BB151"/>
  <c r="BH151"/>
  <c r="BB152"/>
  <c r="BH152"/>
  <c r="BB153"/>
  <c r="BH153"/>
  <c r="BB154"/>
  <c r="BH154"/>
  <c r="BB155"/>
  <c r="BH155"/>
  <c r="BB156"/>
  <c r="BH156"/>
  <c r="BB157"/>
  <c r="BH157"/>
  <c r="BB158"/>
  <c r="BH158"/>
  <c r="BB159"/>
  <c r="BH159"/>
  <c r="BF160"/>
  <c r="BG161"/>
  <c r="BI161"/>
  <c r="BE161"/>
  <c r="BH162"/>
  <c r="BE162"/>
  <c r="BF163"/>
  <c r="BF164"/>
  <c r="BC142"/>
  <c r="BC143"/>
  <c r="BC144"/>
  <c r="BC145"/>
  <c r="BC146"/>
  <c r="BC149"/>
  <c r="BC150"/>
  <c r="BC151"/>
  <c r="BC152"/>
  <c r="BC153"/>
  <c r="BC154"/>
  <c r="BC155"/>
  <c r="BC156"/>
  <c r="BC157"/>
  <c r="BC158"/>
  <c r="BC159"/>
  <c r="BC160"/>
  <c r="BG162"/>
  <c r="BC161"/>
  <c r="BC163"/>
  <c r="BC164"/>
  <c r="BA166"/>
  <c r="BB166"/>
  <c r="BE166"/>
  <c r="BC166"/>
  <c r="BC167"/>
  <c r="BI168"/>
  <c r="BC168"/>
  <c r="BC169"/>
  <c r="BC170"/>
  <c r="BC171"/>
  <c r="BC172"/>
  <c r="BJ173"/>
  <c r="BC173"/>
  <c r="BF174"/>
  <c r="BF175"/>
  <c r="BF176"/>
  <c r="BF177"/>
  <c r="BF178"/>
  <c r="BG179"/>
  <c r="BE179"/>
  <c r="BH179"/>
  <c r="BE181"/>
  <c r="BE182"/>
  <c r="BE183"/>
  <c r="BF184"/>
  <c r="BG185"/>
  <c r="BI185"/>
  <c r="BE185"/>
  <c r="BF168"/>
  <c r="BF169"/>
  <c r="BF171"/>
  <c r="BF172"/>
  <c r="BF173"/>
  <c r="BC174"/>
  <c r="BC175"/>
  <c r="BC176"/>
  <c r="BC177"/>
  <c r="BC178"/>
  <c r="BG180"/>
  <c r="BH180"/>
  <c r="BF182"/>
  <c r="BF183"/>
  <c r="BH185"/>
  <c r="BJ185"/>
  <c r="BF185"/>
  <c r="BC179"/>
  <c r="BC180"/>
  <c r="BC181"/>
  <c r="BC182"/>
  <c r="BC183"/>
  <c r="BC184"/>
  <c r="BC185"/>
  <c r="BF187"/>
  <c r="BF188"/>
  <c r="BC189"/>
  <c r="BC190"/>
  <c r="BJ191"/>
  <c r="BC191"/>
  <c r="BC192"/>
  <c r="BJ193"/>
  <c r="BC193"/>
  <c r="BD194"/>
  <c r="BH194"/>
  <c r="BJ194"/>
  <c r="BD195"/>
  <c r="BC187"/>
  <c r="BC188"/>
  <c r="BC194"/>
  <c r="BG194"/>
  <c r="BI194"/>
  <c r="BC195"/>
  <c r="BG195"/>
  <c r="BI195"/>
  <c r="BF196"/>
  <c r="BB197"/>
  <c r="BH197"/>
  <c r="BB198"/>
  <c r="BH198"/>
  <c r="BB199"/>
  <c r="BH199"/>
  <c r="BB200"/>
  <c r="BH200"/>
  <c r="BC196"/>
  <c r="BC197"/>
  <c r="BC198"/>
  <c r="BC199"/>
  <c r="BJ201"/>
  <c r="BJ202"/>
  <c r="BJ203"/>
  <c r="BJ204"/>
  <c r="BC201"/>
  <c r="BE201"/>
  <c r="BG201"/>
  <c r="BC202"/>
  <c r="BE202"/>
  <c r="BG202"/>
  <c r="BC203"/>
  <c r="BE203"/>
  <c r="BG203"/>
  <c r="BC204"/>
  <c r="BE204"/>
  <c r="BG204"/>
  <c r="BC205"/>
  <c r="BE205"/>
  <c r="BG205"/>
  <c r="BG166"/>
  <c r="BF237"/>
  <c r="BH237"/>
  <c r="BH183"/>
  <c r="BH182"/>
  <c r="BJ182"/>
  <c r="BH166"/>
  <c r="BF285"/>
  <c r="BH285"/>
  <c r="BD250"/>
  <c r="BD246"/>
  <c r="BD235"/>
  <c r="BF351"/>
  <c r="BD347"/>
  <c r="BD343"/>
  <c r="BE340"/>
  <c r="BE344"/>
  <c r="BG338"/>
  <c r="BI338"/>
  <c r="BF321"/>
  <c r="BH321"/>
  <c r="BF310"/>
  <c r="BH310"/>
  <c r="BD318"/>
  <c r="BG316"/>
  <c r="BI316"/>
  <c r="BF314"/>
  <c r="BF250"/>
  <c r="BH250"/>
  <c r="BG245"/>
  <c r="BF245"/>
  <c r="BH245"/>
  <c r="BG241"/>
  <c r="BF241"/>
  <c r="BH241"/>
  <c r="BG291"/>
  <c r="BI291"/>
  <c r="BE291"/>
  <c r="BF233"/>
  <c r="BH233"/>
  <c r="BG184"/>
  <c r="BI184"/>
  <c r="BE184"/>
  <c r="BE249"/>
  <c r="BE240"/>
  <c r="BE232"/>
  <c r="BF244"/>
  <c r="BH244"/>
  <c r="BF236"/>
  <c r="BH236"/>
  <c r="BE341"/>
  <c r="BE321"/>
  <c r="BE317"/>
  <c r="BG247"/>
  <c r="BF247"/>
  <c r="BH247"/>
  <c r="BG238"/>
  <c r="BF238"/>
  <c r="BH238"/>
  <c r="BF166"/>
  <c r="BD283"/>
  <c r="BE245"/>
  <c r="BG243"/>
  <c r="BF243"/>
  <c r="BH243"/>
  <c r="BE241"/>
  <c r="BG246"/>
  <c r="BE246"/>
  <c r="BF249"/>
  <c r="BH249"/>
  <c r="BF240"/>
  <c r="BH240"/>
  <c r="BF232"/>
  <c r="BH232"/>
  <c r="BE244"/>
  <c r="BE236"/>
  <c r="BG251"/>
  <c r="BF251"/>
  <c r="BH251"/>
  <c r="BG235"/>
  <c r="BI235"/>
  <c r="BE235"/>
  <c r="BI203"/>
  <c r="BI201"/>
  <c r="BI252"/>
  <c r="BH226"/>
  <c r="BI356"/>
  <c r="BH351"/>
  <c r="BH318"/>
  <c r="BE349"/>
  <c r="BE347"/>
  <c r="BE345"/>
  <c r="BE343"/>
  <c r="BE339"/>
  <c r="BE311"/>
  <c r="BE310"/>
  <c r="BD344"/>
  <c r="BF338"/>
  <c r="BH338"/>
  <c r="BH342"/>
  <c r="BI318"/>
  <c r="BD342"/>
  <c r="BH164"/>
  <c r="BH163"/>
  <c r="BI276"/>
  <c r="BI285"/>
  <c r="BI248"/>
  <c r="BI243"/>
  <c r="BG344"/>
  <c r="BI344"/>
  <c r="BI333"/>
  <c r="BI329"/>
  <c r="BI239"/>
  <c r="BH225"/>
  <c r="BH314"/>
  <c r="BE319"/>
  <c r="BE315"/>
  <c r="BE289"/>
  <c r="BG284"/>
  <c r="BD284"/>
  <c r="BG278"/>
  <c r="BI278"/>
  <c r="BD278"/>
  <c r="BI249"/>
  <c r="BI240"/>
  <c r="BE229"/>
  <c r="BE227"/>
  <c r="BG163"/>
  <c r="BE164"/>
  <c r="BE148"/>
  <c r="BI205"/>
  <c r="BJ180"/>
  <c r="BJ149"/>
  <c r="BI281"/>
  <c r="BI270"/>
  <c r="BE283"/>
  <c r="BI363"/>
  <c r="BI289"/>
  <c r="BE282"/>
  <c r="BG282"/>
  <c r="BI362"/>
  <c r="BI358"/>
  <c r="BI359"/>
  <c r="BI355"/>
  <c r="BH348"/>
  <c r="BI325"/>
  <c r="BH316"/>
  <c r="BI300"/>
  <c r="BI298"/>
  <c r="BI296"/>
  <c r="BI294"/>
  <c r="BI360"/>
  <c r="BI361"/>
  <c r="BI357"/>
  <c r="BI351"/>
  <c r="BH346"/>
  <c r="BH340"/>
  <c r="BI336"/>
  <c r="BI335"/>
  <c r="BI331"/>
  <c r="BI327"/>
  <c r="BH320"/>
  <c r="BH279"/>
  <c r="BH281"/>
  <c r="BI250"/>
  <c r="BD245"/>
  <c r="BD241"/>
  <c r="BI256"/>
  <c r="BI247"/>
  <c r="BD243"/>
  <c r="BI237"/>
  <c r="BI224"/>
  <c r="BH224"/>
  <c r="BH221"/>
  <c r="BH220"/>
  <c r="BH219"/>
  <c r="BH218"/>
  <c r="BH217"/>
  <c r="BH216"/>
  <c r="BH215"/>
  <c r="BH214"/>
  <c r="BH213"/>
  <c r="BH212"/>
  <c r="BH211"/>
  <c r="BH210"/>
  <c r="BH209"/>
  <c r="BH208"/>
  <c r="BH207"/>
  <c r="BI232"/>
  <c r="BI234"/>
  <c r="BH284"/>
  <c r="BI272"/>
  <c r="BI274"/>
  <c r="BH274"/>
  <c r="BI283"/>
  <c r="BF283"/>
  <c r="BH283"/>
  <c r="BH278"/>
  <c r="BI277"/>
  <c r="BH277"/>
  <c r="BI246"/>
  <c r="BI245"/>
  <c r="BI241"/>
  <c r="BI255"/>
  <c r="BH276"/>
  <c r="BI266"/>
  <c r="BI262"/>
  <c r="BI258"/>
  <c r="BI251"/>
  <c r="BI233"/>
  <c r="BH227"/>
  <c r="BI225"/>
  <c r="BH222"/>
  <c r="BI238"/>
  <c r="BI226"/>
  <c r="BH147"/>
  <c r="BF147"/>
  <c r="BE147"/>
  <c r="BG147"/>
  <c r="BJ200"/>
  <c r="BF200"/>
  <c r="BE199"/>
  <c r="BE198"/>
  <c r="BE197"/>
  <c r="BJ183"/>
  <c r="BI183"/>
  <c r="BI182"/>
  <c r="BJ181"/>
  <c r="BI171"/>
  <c r="BJ171"/>
  <c r="BI169"/>
  <c r="BJ167"/>
  <c r="BG159"/>
  <c r="BG158"/>
  <c r="BG157"/>
  <c r="BG156"/>
  <c r="BG155"/>
  <c r="BG154"/>
  <c r="BG153"/>
  <c r="BG152"/>
  <c r="BG151"/>
  <c r="BG150"/>
  <c r="BG149"/>
  <c r="BI149"/>
  <c r="BJ148"/>
  <c r="BE146"/>
  <c r="BE145"/>
  <c r="BI204"/>
  <c r="BI202"/>
  <c r="BJ205"/>
  <c r="BE200"/>
  <c r="BG200"/>
  <c r="BI200"/>
  <c r="BF199"/>
  <c r="BF198"/>
  <c r="BF197"/>
  <c r="BG199"/>
  <c r="BG198"/>
  <c r="BG197"/>
  <c r="BJ195"/>
  <c r="BJ189"/>
  <c r="BI180"/>
  <c r="BJ192"/>
  <c r="BJ190"/>
  <c r="BJ179"/>
  <c r="BI179"/>
  <c r="BJ169"/>
  <c r="BI164"/>
  <c r="BI162"/>
  <c r="BI173"/>
  <c r="BJ170"/>
  <c r="BJ168"/>
  <c r="BJ164"/>
  <c r="BJ162"/>
  <c r="BF159"/>
  <c r="BF158"/>
  <c r="BF157"/>
  <c r="BF156"/>
  <c r="BF155"/>
  <c r="BF154"/>
  <c r="BF153"/>
  <c r="BF152"/>
  <c r="BF151"/>
  <c r="BF150"/>
  <c r="BF149"/>
  <c r="BF146"/>
  <c r="BF145"/>
  <c r="BJ161"/>
  <c r="BE159"/>
  <c r="BE158"/>
  <c r="BE157"/>
  <c r="BE156"/>
  <c r="BE155"/>
  <c r="BE154"/>
  <c r="BE153"/>
  <c r="BE152"/>
  <c r="BE151"/>
  <c r="BE150"/>
  <c r="BE149"/>
  <c r="BI148"/>
  <c r="BG146"/>
  <c r="BI146"/>
  <c r="BG145"/>
  <c r="BI145"/>
  <c r="BI198"/>
  <c r="BI199"/>
  <c r="BJ163"/>
  <c r="BI197"/>
  <c r="BH289"/>
  <c r="BI244"/>
  <c r="BI284"/>
  <c r="BI242"/>
  <c r="BH282"/>
  <c r="BI282"/>
  <c r="BI269"/>
  <c r="BI271"/>
  <c r="BI273"/>
  <c r="BI279"/>
  <c r="BJ125"/>
  <c r="BJ127"/>
  <c r="BJ129"/>
  <c r="BJ131"/>
  <c r="BJ133"/>
  <c r="BJ135"/>
  <c r="BJ137"/>
  <c r="BJ143"/>
  <c r="BI163"/>
  <c r="BJ176"/>
  <c r="BI176"/>
  <c r="BJ178"/>
  <c r="BI178"/>
  <c r="BJ124"/>
  <c r="BJ126"/>
  <c r="BJ128"/>
  <c r="BJ130"/>
  <c r="BJ132"/>
  <c r="BJ134"/>
  <c r="BJ136"/>
  <c r="BJ138"/>
  <c r="BI151"/>
  <c r="BI153"/>
  <c r="BI155"/>
  <c r="BI157"/>
  <c r="BI159"/>
  <c r="BJ142"/>
  <c r="BJ144"/>
  <c r="BJ146"/>
  <c r="BJ150"/>
  <c r="BJ152"/>
  <c r="BJ154"/>
  <c r="BJ156"/>
  <c r="BJ158"/>
  <c r="BJ188"/>
  <c r="BJ197"/>
  <c r="BJ199"/>
  <c r="BJ187"/>
  <c r="BI150"/>
  <c r="BI152"/>
  <c r="BI154"/>
  <c r="BI156"/>
  <c r="BI158"/>
  <c r="BJ145"/>
  <c r="BJ151"/>
  <c r="BJ153"/>
  <c r="BJ155"/>
  <c r="BJ157"/>
  <c r="BJ159"/>
  <c r="BJ175"/>
  <c r="BI175"/>
  <c r="BJ177"/>
  <c r="BJ196"/>
  <c r="BJ198"/>
  <c r="BJ147"/>
  <c r="BI147"/>
  <c r="BJ166"/>
  <c r="BI166"/>
</calcChain>
</file>

<file path=xl/sharedStrings.xml><?xml version="1.0" encoding="utf-8"?>
<sst xmlns="http://schemas.openxmlformats.org/spreadsheetml/2006/main" count="1534" uniqueCount="676">
  <si>
    <t>detrital peat (sedge and brown fen mosses) with amorphous algal/decomposed mush</t>
  </si>
  <si>
    <t>limnic organic-rich silt with a few wood fragments (4-5 mm).  Irregular ice lenses (10%) to 419 cm.  Lenticular, wavy, very thin ice (1%) for rest.</t>
  </si>
  <si>
    <t>limnic organic-rich silt with a few wood fragments (to 5 mm).  Lenticular, wavy, very thin ice (1%).</t>
  </si>
  <si>
    <t>silt loam with wavy, very fine lenticular ice (1%)</t>
  </si>
  <si>
    <t>silt loam with irregular, bedded ice (30%)</t>
  </si>
  <si>
    <r>
      <t xml:space="preserve">dead </t>
    </r>
    <r>
      <rPr>
        <i/>
        <sz val="10"/>
        <rFont val="Verdana"/>
        <family val="2"/>
      </rPr>
      <t>Sphagnum</t>
    </r>
  </si>
  <si>
    <t>moderately decomposed organics with many roots, char</t>
  </si>
  <si>
    <t xml:space="preserve">moderately decomposed roots, wood, litter, and moss </t>
  </si>
  <si>
    <r>
      <t xml:space="preserve">decomposed </t>
    </r>
    <r>
      <rPr>
        <i/>
        <sz val="10"/>
        <rFont val="Verdana"/>
        <family val="2"/>
      </rPr>
      <t>Sphagnum</t>
    </r>
    <r>
      <rPr>
        <sz val="10"/>
        <rFont val="Verdana"/>
        <family val="2"/>
      </rPr>
      <t xml:space="preserve"> moss</t>
    </r>
  </si>
  <si>
    <t>laminated frozen peat with char, white moss stems, and char inclusions.  Ice is disseminated.</t>
  </si>
  <si>
    <t>ice-rich, black frozen peat with some plant structures</t>
  </si>
  <si>
    <t>ice-rich frozen peat with almost non-recognizable plant parts.  Vertical ice features and some laminated, fine ice features.</t>
  </si>
  <si>
    <r>
      <t xml:space="preserve">dark brown frozen peat with sedge &amp; </t>
    </r>
    <r>
      <rPr>
        <i/>
        <sz val="10"/>
        <rFont val="Verdana"/>
        <family val="2"/>
      </rPr>
      <t>Sphagnum</t>
    </r>
    <r>
      <rPr>
        <sz val="10"/>
        <rFont val="Verdana"/>
        <family val="2"/>
      </rPr>
      <t xml:space="preserve"> - </t>
    </r>
    <r>
      <rPr>
        <i/>
        <sz val="10"/>
        <rFont val="Verdana"/>
        <family val="2"/>
      </rPr>
      <t>Sphagnum</t>
    </r>
    <r>
      <rPr>
        <sz val="10"/>
        <rFont val="Verdana"/>
        <family val="2"/>
      </rPr>
      <t xml:space="preserve"> parts recognizable in many places.  Vertical and horizontal ice features.</t>
    </r>
  </si>
  <si>
    <r>
      <t xml:space="preserve">dark brown frozen peat with sedge, </t>
    </r>
    <r>
      <rPr>
        <i/>
        <sz val="10"/>
        <rFont val="Verdana"/>
        <family val="2"/>
      </rPr>
      <t>Sphagnum</t>
    </r>
    <r>
      <rPr>
        <sz val="10"/>
        <rFont val="Verdana"/>
        <family val="2"/>
      </rPr>
      <t xml:space="preserve">; vertical and horizontal ice features; </t>
    </r>
    <r>
      <rPr>
        <i/>
        <sz val="10"/>
        <rFont val="Verdana"/>
        <family val="2"/>
      </rPr>
      <t>Sphagnum</t>
    </r>
    <r>
      <rPr>
        <sz val="10"/>
        <rFont val="Verdana"/>
        <family val="2"/>
      </rPr>
      <t xml:space="preserve"> parts recognizable in many places</t>
    </r>
  </si>
  <si>
    <t>ice-rich silt with dark swirls of organics (limnic?)</t>
  </si>
  <si>
    <t>ice-rich silt with organics (254-259 cm and 277-283 cm) and inclined ice veins (264-280 cm)</t>
  </si>
  <si>
    <t>gray clayey silt with dark brown organic bands and swirls at 290, 300, &amp; 308 cm,  thick inclined ice lenses at all depths (criss-crossing), &amp; thin bands of orange oxidation along ice lenses</t>
  </si>
  <si>
    <t>gray clay-silt with few organics and less ice. Thin ice lenses, mainly inclined reflecting para-syngenetic aggradation</t>
  </si>
  <si>
    <t>gray clay-silt with relatively ice-poor inclined lenses in opposite directions throughout profile</t>
  </si>
  <si>
    <t>same clay-silt with relatively ice-poor inclined lenses in opposite directions throughout profile. Oxidation along lenses at 385-395 cm.</t>
  </si>
  <si>
    <t>gray clay-silt with relatively ice-poor inclined lenses in opposite directions throughout profile. Very few organic inclusions and inclined ice lenses.</t>
  </si>
  <si>
    <t>dead Sphagnum (no decomposition) with some terrestrial plant litter</t>
  </si>
  <si>
    <t>slightly decomposed Sphagnum (broken moss stems)</t>
  </si>
  <si>
    <r>
      <t xml:space="preserve">slightly decomposed </t>
    </r>
    <r>
      <rPr>
        <i/>
        <sz val="10"/>
        <rFont val="Verdana"/>
        <family val="2"/>
      </rPr>
      <t>Sphagnum angustifolium</t>
    </r>
    <r>
      <rPr>
        <sz val="10"/>
        <rFont val="Verdana"/>
        <family val="2"/>
      </rPr>
      <t xml:space="preserve"> (yellow wiry stems), </t>
    </r>
    <r>
      <rPr>
        <i/>
        <sz val="10"/>
        <rFont val="Verdana"/>
        <family val="2"/>
      </rPr>
      <t>Andromeda polifolia</t>
    </r>
    <r>
      <rPr>
        <sz val="10"/>
        <rFont val="Verdana"/>
        <family val="2"/>
      </rPr>
      <t xml:space="preserve"> (woody stems &amp; leaves),</t>
    </r>
    <r>
      <rPr>
        <i/>
        <sz val="10"/>
        <rFont val="Verdana"/>
        <family val="2"/>
      </rPr>
      <t xml:space="preserve"> Eriophorum spp</t>
    </r>
    <r>
      <rPr>
        <sz val="10"/>
        <rFont val="Verdana"/>
        <family val="2"/>
      </rPr>
      <t xml:space="preserve">. (stems), and </t>
    </r>
    <r>
      <rPr>
        <i/>
        <sz val="10"/>
        <rFont val="Verdana"/>
        <family val="2"/>
      </rPr>
      <t>Chamaedaphne calyculata</t>
    </r>
    <r>
      <rPr>
        <sz val="10"/>
        <rFont val="Verdana"/>
        <family val="2"/>
      </rPr>
      <t xml:space="preserve"> (leaves )</t>
    </r>
  </si>
  <si>
    <r>
      <t>slight horizon shift from dark dead moss (</t>
    </r>
    <r>
      <rPr>
        <i/>
        <sz val="10"/>
        <rFont val="Verdana"/>
        <family val="2"/>
      </rPr>
      <t xml:space="preserve">Andromeda polifolia </t>
    </r>
    <r>
      <rPr>
        <sz val="10"/>
        <rFont val="Verdana"/>
        <family val="2"/>
      </rPr>
      <t xml:space="preserve">roots?) to more </t>
    </r>
    <r>
      <rPr>
        <i/>
        <sz val="10"/>
        <rFont val="Verdana"/>
        <family val="2"/>
      </rPr>
      <t>Sphagnum angustifolium</t>
    </r>
    <r>
      <rPr>
        <sz val="10"/>
        <rFont val="Verdana"/>
        <family val="2"/>
      </rPr>
      <t xml:space="preserve"> like stems</t>
    </r>
  </si>
  <si>
    <r>
      <t>Sphagnum angustifolium like stems and other slightly decomposed mosses with more abundant</t>
    </r>
    <r>
      <rPr>
        <i/>
        <sz val="10"/>
        <rFont val="Verdana"/>
        <family val="2"/>
      </rPr>
      <t xml:space="preserve"> Chamaedaphne calyculata</t>
    </r>
    <r>
      <rPr>
        <sz val="10"/>
        <rFont val="Verdana"/>
        <family val="2"/>
      </rPr>
      <t xml:space="preserve"> leaves and stems. Very few sedges</t>
    </r>
  </si>
  <si>
    <r>
      <t>slightly decomposed moss with more abundant</t>
    </r>
    <r>
      <rPr>
        <i/>
        <sz val="10"/>
        <rFont val="Verdana"/>
        <family val="2"/>
      </rPr>
      <t xml:space="preserve"> Chamaedaphne calyculata</t>
    </r>
    <r>
      <rPr>
        <sz val="10"/>
        <rFont val="Verdana"/>
        <family val="2"/>
      </rPr>
      <t xml:space="preserve"> leaves and stems. Very few sedges.</t>
    </r>
  </si>
  <si>
    <r>
      <t xml:space="preserve">slightly decomposed moss with </t>
    </r>
    <r>
      <rPr>
        <i/>
        <sz val="10"/>
        <rFont val="Verdana"/>
        <family val="2"/>
      </rPr>
      <t>Chamaedaphne calyculata</t>
    </r>
    <r>
      <rPr>
        <sz val="10"/>
        <rFont val="Verdana"/>
        <family val="2"/>
      </rPr>
      <t xml:space="preserve"> leaves &amp; stems and very few sedge parts</t>
    </r>
  </si>
  <si>
    <t>KFUO 3.273</t>
  </si>
  <si>
    <t>X</t>
  </si>
  <si>
    <t>Unknown - unable to sample</t>
  </si>
  <si>
    <t>decomposed Sphagnum (yellow leaf and stems) with few sedge parts</t>
  </si>
  <si>
    <r>
      <t xml:space="preserve">mosses with brown stems (terrestrial boundary?), </t>
    </r>
    <r>
      <rPr>
        <i/>
        <sz val="10"/>
        <rFont val="Verdana"/>
        <family val="2"/>
      </rPr>
      <t>Andromeda polifolia</t>
    </r>
    <r>
      <rPr>
        <sz val="10"/>
        <rFont val="Verdana"/>
        <family val="2"/>
      </rPr>
      <t xml:space="preserve"> leaves, and sedge stems</t>
    </r>
  </si>
  <si>
    <r>
      <t xml:space="preserve">decomposed </t>
    </r>
    <r>
      <rPr>
        <i/>
        <sz val="10"/>
        <rFont val="Verdana"/>
        <family val="2"/>
      </rPr>
      <t>Sphagnum</t>
    </r>
    <r>
      <rPr>
        <sz val="10"/>
        <rFont val="Verdana"/>
        <family val="2"/>
      </rPr>
      <t xml:space="preserve"> peat (mostly brown stems with a few yellow stems)</t>
    </r>
  </si>
  <si>
    <r>
      <t xml:space="preserve">decomposed dark brown peat (mostly red stems with mushy leaves &amp; a few yellow stems with mushy leaves), </t>
    </r>
    <r>
      <rPr>
        <i/>
        <sz val="10"/>
        <rFont val="Verdana"/>
        <family val="2"/>
      </rPr>
      <t>Chamaedaphne calyculata,</t>
    </r>
    <r>
      <rPr>
        <sz val="10"/>
        <rFont val="Verdana"/>
        <family val="2"/>
      </rPr>
      <t xml:space="preserve"> and </t>
    </r>
    <r>
      <rPr>
        <i/>
        <sz val="10"/>
        <rFont val="Verdana"/>
        <family val="2"/>
      </rPr>
      <t>Polytrichum spp</t>
    </r>
    <r>
      <rPr>
        <sz val="10"/>
        <rFont val="Verdana"/>
        <family val="2"/>
      </rPr>
      <t>.  Mineral at 476 cm.</t>
    </r>
  </si>
  <si>
    <t>slightly decomposed dead moss/sedge peat with white stems but also darker stems</t>
  </si>
  <si>
    <r>
      <t xml:space="preserve">slightly decomposed sedge peat, approximately 50% moss leaves in tact, some </t>
    </r>
    <r>
      <rPr>
        <i/>
        <sz val="10"/>
        <rFont val="Verdana"/>
        <family val="2"/>
      </rPr>
      <t>Andromeda polifolia</t>
    </r>
  </si>
  <si>
    <r>
      <t xml:space="preserve">slightly decomposed sedge peat, but less recognizable than 22-40 cm, few leaves on moss; less </t>
    </r>
    <r>
      <rPr>
        <i/>
        <sz val="10"/>
        <rFont val="Verdana"/>
        <family val="2"/>
      </rPr>
      <t>Andromeda polifolia</t>
    </r>
  </si>
  <si>
    <t>slightly decomposed sedge peat, 50% leaves in good shape</t>
  </si>
  <si>
    <t>reddish terrestrial peat with distinct leaves and sedge parts</t>
  </si>
  <si>
    <t>limnic peat (some Sphagnum spp. and Carex spp.) with detrital chips and bits</t>
  </si>
  <si>
    <r>
      <t>dark yellowish brown, slightly decomposed mixed sedge (</t>
    </r>
    <r>
      <rPr>
        <i/>
        <sz val="10"/>
        <rFont val="Verdana"/>
        <family val="2"/>
      </rPr>
      <t>Carex limosa</t>
    </r>
    <r>
      <rPr>
        <sz val="10"/>
        <rFont val="Verdana"/>
        <family val="2"/>
      </rPr>
      <t xml:space="preserve">) and </t>
    </r>
    <r>
      <rPr>
        <i/>
        <sz val="10"/>
        <rFont val="Verdana"/>
        <family val="2"/>
      </rPr>
      <t>Sphagnum angustifolium</t>
    </r>
  </si>
  <si>
    <r>
      <t xml:space="preserve">dark yellowish brown, slightly decomposed </t>
    </r>
    <r>
      <rPr>
        <i/>
        <sz val="10"/>
        <rFont val="Verdana"/>
        <family val="2"/>
      </rPr>
      <t>Sphagnum angustifolium with</t>
    </r>
    <r>
      <rPr>
        <sz val="10"/>
        <rFont val="Verdana"/>
        <family val="2"/>
      </rPr>
      <t xml:space="preserve"> abundant sedge (probably </t>
    </r>
    <r>
      <rPr>
        <i/>
        <sz val="10"/>
        <rFont val="Verdana"/>
        <family val="2"/>
      </rPr>
      <t>Carex limosa)</t>
    </r>
    <r>
      <rPr>
        <sz val="10"/>
        <rFont val="Verdana"/>
        <family val="2"/>
      </rPr>
      <t xml:space="preserve"> and a </t>
    </r>
    <r>
      <rPr>
        <sz val="10"/>
        <rFont val="Verdana"/>
        <family val="2"/>
      </rPr>
      <t xml:space="preserve">few red wiry </t>
    </r>
    <r>
      <rPr>
        <i/>
        <sz val="10"/>
        <rFont val="Verdana"/>
        <family val="2"/>
      </rPr>
      <t>Oxycoccus microcarpus</t>
    </r>
    <r>
      <rPr>
        <sz val="10"/>
        <rFont val="Verdana"/>
        <family val="2"/>
      </rPr>
      <t xml:space="preserve"> rootlets</t>
    </r>
  </si>
  <si>
    <r>
      <t xml:space="preserve">slightly decomposed red stemmed </t>
    </r>
    <r>
      <rPr>
        <i/>
        <sz val="10"/>
        <rFont val="Verdana"/>
        <family val="2"/>
      </rPr>
      <t>Sphagnum lenense with a</t>
    </r>
    <r>
      <rPr>
        <sz val="10"/>
        <rFont val="Verdana"/>
        <family val="2"/>
      </rPr>
      <t xml:space="preserve"> few woody stems (to 4 mm); forest peat</t>
    </r>
  </si>
  <si>
    <r>
      <t xml:space="preserve">slightly decomposed red stemmed </t>
    </r>
    <r>
      <rPr>
        <i/>
        <sz val="10"/>
        <rFont val="Verdana"/>
        <family val="2"/>
      </rPr>
      <t>Sphagnum lenense with a</t>
    </r>
    <r>
      <rPr>
        <sz val="10"/>
        <rFont val="Verdana"/>
        <family val="2"/>
      </rPr>
      <t xml:space="preserve"> few woody stems (to 4 mm); forest peat. Black spruce wood at 185 cm.</t>
    </r>
  </si>
  <si>
    <t>dark olive brown limnic with a slight change at 198 cm from more detritus based to more algal based</t>
  </si>
  <si>
    <t>slightly decomposed dead moss</t>
  </si>
  <si>
    <t>slightly decomposed dead moss with few roots.  Water table below.</t>
  </si>
  <si>
    <t>slightly decomposed dead moss (fewer recognizable Sphagnum leaves) with roots</t>
  </si>
  <si>
    <t>KFUI 1.110</t>
  </si>
  <si>
    <r>
      <t xml:space="preserve">slightly decomposed </t>
    </r>
    <r>
      <rPr>
        <i/>
        <sz val="10"/>
        <rFont val="Verdana"/>
        <family val="2"/>
      </rPr>
      <t>Sphagnum</t>
    </r>
    <r>
      <rPr>
        <sz val="10"/>
        <rFont val="Verdana"/>
        <family val="2"/>
      </rPr>
      <t xml:space="preserve"> peat with lots of char and roots</t>
    </r>
  </si>
  <si>
    <r>
      <t xml:space="preserve">slightly decomposed </t>
    </r>
    <r>
      <rPr>
        <i/>
        <sz val="10"/>
        <rFont val="Verdana"/>
        <family val="2"/>
      </rPr>
      <t>Sphagnum</t>
    </r>
    <r>
      <rPr>
        <sz val="10"/>
        <rFont val="Verdana"/>
        <family val="2"/>
      </rPr>
      <t xml:space="preserve"> and some woody stems</t>
    </r>
  </si>
  <si>
    <r>
      <t xml:space="preserve">recognizable sedge parts with amorphous material (&lt; 1/3), wood fragments, and black </t>
    </r>
    <r>
      <rPr>
        <i/>
        <sz val="10"/>
        <rFont val="Verdana"/>
        <family val="2"/>
      </rPr>
      <t>Andromeda</t>
    </r>
    <r>
      <rPr>
        <sz val="10"/>
        <rFont val="Verdana"/>
        <family val="2"/>
      </rPr>
      <t xml:space="preserve"> leaves</t>
    </r>
  </si>
  <si>
    <t>moderately decomposed organics with amorphous.  Likely the same down to the frost (295 cm)</t>
  </si>
  <si>
    <r>
      <t xml:space="preserve">dead </t>
    </r>
    <r>
      <rPr>
        <i/>
        <sz val="10"/>
        <rFont val="Verdana"/>
        <family val="2"/>
      </rPr>
      <t>Sphagnum angustifolium</t>
    </r>
    <r>
      <rPr>
        <sz val="10"/>
        <rFont val="Verdana"/>
        <family val="2"/>
      </rPr>
      <t xml:space="preserve"> (white moss stems) and red wiry rootlets</t>
    </r>
  </si>
  <si>
    <r>
      <t xml:space="preserve">dead </t>
    </r>
    <r>
      <rPr>
        <i/>
        <sz val="10"/>
        <rFont val="Verdana"/>
        <family val="2"/>
      </rPr>
      <t>Sphagnum angustifolium</t>
    </r>
    <r>
      <rPr>
        <sz val="10"/>
        <rFont val="Verdana"/>
        <family val="2"/>
      </rPr>
      <t xml:space="preserve"> (white moss stems) and red wiry rootlets.  Water table at 7 cm.</t>
    </r>
  </si>
  <si>
    <r>
      <t xml:space="preserve">dead </t>
    </r>
    <r>
      <rPr>
        <i/>
        <sz val="10"/>
        <rFont val="Verdana"/>
        <family val="2"/>
      </rPr>
      <t>Sphagnum angustifolium</t>
    </r>
    <r>
      <rPr>
        <sz val="10"/>
        <rFont val="Verdana"/>
        <family val="2"/>
      </rPr>
      <t xml:space="preserve"> (white moss), a few small red seeds, woody rootlets, and parts of </t>
    </r>
    <r>
      <rPr>
        <i/>
        <sz val="10"/>
        <rFont val="Verdana"/>
        <family val="2"/>
      </rPr>
      <t>Andromeda polifolia</t>
    </r>
    <r>
      <rPr>
        <sz val="10"/>
        <rFont val="Verdana"/>
        <family val="2"/>
      </rPr>
      <t xml:space="preserve"> leaves</t>
    </r>
  </si>
  <si>
    <r>
      <t xml:space="preserve">dead </t>
    </r>
    <r>
      <rPr>
        <i/>
        <sz val="10"/>
        <rFont val="Verdana"/>
        <family val="2"/>
      </rPr>
      <t>Sphagnum lenense</t>
    </r>
    <r>
      <rPr>
        <sz val="10"/>
        <rFont val="Verdana"/>
        <family val="2"/>
      </rPr>
      <t xml:space="preserve"> (brown moss stem), white decomposed lichen blobs, and other slightly decomposed plant parts.  Terrestrial boundary at 20 cm.</t>
    </r>
  </si>
  <si>
    <r>
      <t xml:space="preserve">dead </t>
    </r>
    <r>
      <rPr>
        <i/>
        <sz val="10"/>
        <rFont val="Verdana"/>
        <family val="2"/>
      </rPr>
      <t>Sphagnum lenense</t>
    </r>
    <r>
      <rPr>
        <sz val="10"/>
        <rFont val="Verdana"/>
        <family val="2"/>
      </rPr>
      <t xml:space="preserve"> (brown moss stem), white decomposed lichen blobs, and other slightly decomposed plant parts.</t>
    </r>
  </si>
  <si>
    <r>
      <t xml:space="preserve">mostly slightly decomposed </t>
    </r>
    <r>
      <rPr>
        <i/>
        <sz val="10"/>
        <rFont val="Verdana"/>
        <family val="2"/>
      </rPr>
      <t>Sphagnum lenense</t>
    </r>
    <r>
      <rPr>
        <sz val="10"/>
        <rFont val="Verdana"/>
        <family val="2"/>
      </rPr>
      <t xml:space="preserve"> (primarily brown stem), medium to large woody roots, and fine orange-red rootlets</t>
    </r>
  </si>
  <si>
    <r>
      <t>live</t>
    </r>
    <r>
      <rPr>
        <i/>
        <sz val="10"/>
        <rFont val="Verdana"/>
        <family val="2"/>
      </rPr>
      <t xml:space="preserve"> Sphagnum</t>
    </r>
    <r>
      <rPr>
        <sz val="10"/>
        <rFont val="Verdana"/>
        <family val="2"/>
      </rPr>
      <t xml:space="preserve"> sp.</t>
    </r>
  </si>
  <si>
    <r>
      <t>dead moss with white moss stems (</t>
    </r>
    <r>
      <rPr>
        <i/>
        <sz val="10"/>
        <rFont val="Verdana"/>
        <family val="2"/>
      </rPr>
      <t>Sphagnum lenense?</t>
    </r>
    <r>
      <rPr>
        <sz val="10"/>
        <rFont val="Verdana"/>
        <family val="2"/>
      </rPr>
      <t>)</t>
    </r>
  </si>
  <si>
    <r>
      <t xml:space="preserve">slightly decomposed </t>
    </r>
    <r>
      <rPr>
        <i/>
        <sz val="10"/>
        <rFont val="Verdana"/>
        <family val="2"/>
      </rPr>
      <t>Sphagnum lenense</t>
    </r>
    <r>
      <rPr>
        <sz val="10"/>
        <rFont val="Verdana"/>
        <family val="2"/>
      </rPr>
      <t xml:space="preserve"> (approx. 50% intact moss leaves, red stems), old terrestrial remnants (dark reddish brown ledum leaves)</t>
    </r>
  </si>
  <si>
    <t>slightly decomposed dead moss (fewer intact leaves) and some char</t>
  </si>
  <si>
    <t>slight to moderately decomposed moss with char</t>
  </si>
  <si>
    <t>slightly decomposed Sphagnum lenense (brown stems, approx. 50% leaves intact)</t>
  </si>
  <si>
    <t>slightly decomposed Sphagnum lenense (brown stem) with black stains</t>
  </si>
  <si>
    <t>slight to moderately decomposed moss (approx. 50% moss leaves on stems) with char and ash or limnic mixed in</t>
  </si>
  <si>
    <t>very fragmented, dark brown Sphagnum peat (red stem Sphagnum lenense) with limnic peat mixed in</t>
  </si>
  <si>
    <t>wet, loose, red peat with few recognizable leaves</t>
  </si>
  <si>
    <t>KFUI 3.240</t>
  </si>
  <si>
    <t>Unknown</t>
  </si>
  <si>
    <t>very ice rich, frozen limnic or Sphagnum peat (?)</t>
  </si>
  <si>
    <t>frozen organics with less ice than above and, possibly, some bands of char</t>
  </si>
  <si>
    <r>
      <t xml:space="preserve">dead </t>
    </r>
    <r>
      <rPr>
        <i/>
        <sz val="10"/>
        <rFont val="Verdana"/>
        <family val="2"/>
      </rPr>
      <t>Sphagnum angustifolium</t>
    </r>
    <r>
      <rPr>
        <sz val="10"/>
        <rFont val="Verdana"/>
        <family val="2"/>
      </rPr>
      <t xml:space="preserve"> (white stems) with leaves mostly intact</t>
    </r>
  </si>
  <si>
    <r>
      <t xml:space="preserve">dead </t>
    </r>
    <r>
      <rPr>
        <i/>
        <sz val="10"/>
        <rFont val="Verdana"/>
        <family val="2"/>
      </rPr>
      <t>Sphagnum angustifolium</t>
    </r>
    <r>
      <rPr>
        <sz val="10"/>
        <rFont val="Verdana"/>
        <family val="2"/>
      </rPr>
      <t xml:space="preserve"> (white stems) with leaves mostly intact.  Water table at 8 cm.</t>
    </r>
  </si>
  <si>
    <t>generally undecomposed (leaves intact) Sphagnum (some red stems)</t>
  </si>
  <si>
    <t>generally undecomposed (leaves intact) Sphagnum (some red stems).  Transition from aquatic to terrestrial.</t>
  </si>
  <si>
    <r>
      <t xml:space="preserve">terrestrial plant parts in </t>
    </r>
    <r>
      <rPr>
        <i/>
        <sz val="10"/>
        <rFont val="Verdana"/>
        <family val="2"/>
      </rPr>
      <t xml:space="preserve">Sphagnum </t>
    </r>
    <r>
      <rPr>
        <sz val="10"/>
        <rFont val="Verdana"/>
        <family val="2"/>
      </rPr>
      <t>with red and a few white stems (&gt;50% leaves intact).  Char?</t>
    </r>
  </si>
  <si>
    <t>mossy peat with many leaves intact but stems in fragments</t>
  </si>
  <si>
    <t>decomposed lichen (almost grainy) with char</t>
  </si>
  <si>
    <r>
      <t xml:space="preserve">slightly decaying yellow </t>
    </r>
    <r>
      <rPr>
        <i/>
        <sz val="10"/>
        <rFont val="Verdana"/>
        <family val="2"/>
      </rPr>
      <t>Sphagnum</t>
    </r>
    <r>
      <rPr>
        <sz val="10"/>
        <rFont val="Verdana"/>
        <family val="2"/>
      </rPr>
      <t xml:space="preserve"> moss with some amorphous</t>
    </r>
  </si>
  <si>
    <t>a different Sphagnum with shorter leaves, 50% intact</t>
  </si>
  <si>
    <t>Sphagnum peat, mainly just stem and leaf parts, but with 30% black amorphous blobs</t>
  </si>
  <si>
    <t>moderately decomposed peat, more heterogeneous than above</t>
  </si>
  <si>
    <t>slightly decomposed (&lt;25% stems have leaves), medium brown Sphagnum peat, degrading more towards bottom</t>
  </si>
  <si>
    <t>moderately decomposed (&lt;10% stems have leaves intact), dark brown Sphagnum peat. Char not immediately evident (likely some).</t>
  </si>
  <si>
    <t>moderately decomposed and charred silvic peat with spruce stems (charred). Some unburned moss.</t>
  </si>
  <si>
    <t>decomposed Sphagnum peat, a few bits of char, and maybe sedge</t>
  </si>
  <si>
    <r>
      <t xml:space="preserve">live </t>
    </r>
    <r>
      <rPr>
        <i/>
        <sz val="10"/>
        <rFont val="Verdana"/>
        <family val="2"/>
      </rPr>
      <t>Sphagnum angustifolium</t>
    </r>
    <r>
      <rPr>
        <sz val="10"/>
        <rFont val="Verdana"/>
        <family val="2"/>
      </rPr>
      <t xml:space="preserve"> (white stems)</t>
    </r>
  </si>
  <si>
    <t>dead Sphagnum lenense (red stems), litter, and seeds</t>
  </si>
  <si>
    <r>
      <t xml:space="preserve">slightly decomposed </t>
    </r>
    <r>
      <rPr>
        <i/>
        <sz val="10"/>
        <rFont val="Verdana"/>
        <family val="2"/>
      </rPr>
      <t>Sphagnum lenense</t>
    </r>
    <r>
      <rPr>
        <sz val="10"/>
        <rFont val="Verdana"/>
        <family val="2"/>
      </rPr>
      <t xml:space="preserve"> (red stems) and </t>
    </r>
    <r>
      <rPr>
        <i/>
        <sz val="10"/>
        <rFont val="Verdana"/>
        <family val="2"/>
      </rPr>
      <t>Ledum</t>
    </r>
    <r>
      <rPr>
        <sz val="10"/>
        <rFont val="Verdana"/>
        <family val="2"/>
      </rPr>
      <t xml:space="preserve"> leaves</t>
    </r>
  </si>
  <si>
    <t>slightly decomposed Sphagnum peat/dead moss and some sedge</t>
  </si>
  <si>
    <t>slightly decomposed Sphagnum peat/dead moss and some sedge with char</t>
  </si>
  <si>
    <t>slightly more decomposed dead moss and intact litter (Ledum and moss leaves)</t>
  </si>
  <si>
    <r>
      <t xml:space="preserve">slightly decomposed </t>
    </r>
    <r>
      <rPr>
        <i/>
        <sz val="10"/>
        <rFont val="Verdana"/>
        <family val="2"/>
      </rPr>
      <t>Sphagnum</t>
    </r>
    <r>
      <rPr>
        <sz val="10"/>
        <rFont val="Verdana"/>
        <family val="2"/>
      </rPr>
      <t xml:space="preserve"> peat with large pieces of char</t>
    </r>
  </si>
  <si>
    <t>moderately decomposed peat with sedge parts</t>
  </si>
  <si>
    <t>moderately decomposed peat with sedge parts, more decomposed at base</t>
  </si>
  <si>
    <t>strongly decomposed peat  (no recognizable plant parts) with lichen?</t>
  </si>
  <si>
    <r>
      <t xml:space="preserve">limnic with lichen (?) and </t>
    </r>
    <r>
      <rPr>
        <i/>
        <sz val="10"/>
        <rFont val="Verdana"/>
        <family val="2"/>
      </rPr>
      <t>Sphagnum</t>
    </r>
    <r>
      <rPr>
        <sz val="10"/>
        <rFont val="Verdana"/>
        <family val="2"/>
      </rPr>
      <t xml:space="preserve"> peat</t>
    </r>
  </si>
  <si>
    <r>
      <t xml:space="preserve">dead </t>
    </r>
    <r>
      <rPr>
        <i/>
        <sz val="10"/>
        <rFont val="Verdana"/>
        <family val="2"/>
      </rPr>
      <t>Sphagnum angustifolium</t>
    </r>
    <r>
      <rPr>
        <sz val="10"/>
        <rFont val="Verdana"/>
        <family val="2"/>
      </rPr>
      <t xml:space="preserve"> and a strange moss</t>
    </r>
  </si>
  <si>
    <t>submerged lichen (water table at surface)</t>
  </si>
  <si>
    <r>
      <t>Ericaceous</t>
    </r>
    <r>
      <rPr>
        <sz val="10"/>
        <rFont val="Verdana"/>
        <family val="2"/>
      </rPr>
      <t xml:space="preserve"> plant parts, woody organics with lichen, roots, and </t>
    </r>
    <r>
      <rPr>
        <i/>
        <sz val="10"/>
        <rFont val="Verdana"/>
        <family val="2"/>
      </rPr>
      <t xml:space="preserve">Polytrichum spp. </t>
    </r>
  </si>
  <si>
    <r>
      <t xml:space="preserve">slightly decomposed </t>
    </r>
    <r>
      <rPr>
        <i/>
        <sz val="10"/>
        <rFont val="Verdana"/>
        <family val="2"/>
      </rPr>
      <t xml:space="preserve">Sphagnum lenense </t>
    </r>
    <r>
      <rPr>
        <sz val="10"/>
        <rFont val="Verdana"/>
        <family val="2"/>
      </rPr>
      <t>with fine roots and a small amount of lichen</t>
    </r>
  </si>
  <si>
    <t>KFUN 1.021</t>
  </si>
  <si>
    <t>KFUN 1.040</t>
  </si>
  <si>
    <t>H</t>
  </si>
  <si>
    <r>
      <t xml:space="preserve">moderately decomposed organics with </t>
    </r>
    <r>
      <rPr>
        <i/>
        <sz val="10"/>
        <rFont val="Verdana"/>
        <family val="2"/>
      </rPr>
      <t>Sphagnum lenense</t>
    </r>
    <r>
      <rPr>
        <sz val="10"/>
        <rFont val="Verdana"/>
        <family val="2"/>
      </rPr>
      <t>, char, and sedge parts</t>
    </r>
  </si>
  <si>
    <t>highly decomposed organics (sedge, Ledum) with few recognizable features.  Char. Distinct boundary with below.</t>
  </si>
  <si>
    <r>
      <t xml:space="preserve">mostly brown (black in places) moderately decomposed </t>
    </r>
    <r>
      <rPr>
        <i/>
        <sz val="10"/>
        <rFont val="Verdana"/>
        <family val="2"/>
      </rPr>
      <t>Sphagnum</t>
    </r>
    <r>
      <rPr>
        <sz val="10"/>
        <rFont val="Verdana"/>
        <family val="2"/>
      </rPr>
      <t xml:space="preserve"> peat with sedge</t>
    </r>
  </si>
  <si>
    <r>
      <t xml:space="preserve">dense layer of </t>
    </r>
    <r>
      <rPr>
        <i/>
        <sz val="10"/>
        <rFont val="Verdana"/>
        <family val="2"/>
      </rPr>
      <t>Ericaceous</t>
    </r>
    <r>
      <rPr>
        <sz val="10"/>
        <rFont val="Verdana"/>
        <family val="2"/>
      </rPr>
      <t xml:space="preserve"> litter/roots, decomposing </t>
    </r>
    <r>
      <rPr>
        <i/>
        <sz val="10"/>
        <rFont val="Verdana"/>
        <family val="2"/>
      </rPr>
      <t>Ledum</t>
    </r>
    <r>
      <rPr>
        <sz val="10"/>
        <rFont val="Verdana"/>
        <family val="2"/>
      </rPr>
      <t xml:space="preserve"> leaves/stems; coarse roots, charred roots, and spruce needles.  Little amorphous.</t>
    </r>
  </si>
  <si>
    <t>KFUD 1.015</t>
  </si>
  <si>
    <r>
      <t xml:space="preserve">moderate amorphous with well-decomposed, but recognizable, </t>
    </r>
    <r>
      <rPr>
        <i/>
        <sz val="10"/>
        <rFont val="Verdana"/>
        <family val="2"/>
      </rPr>
      <t>Sphagnum lenense</t>
    </r>
  </si>
  <si>
    <t>KFUD 1.023</t>
  </si>
  <si>
    <r>
      <t xml:space="preserve">relatively undecomposed </t>
    </r>
    <r>
      <rPr>
        <i/>
        <sz val="10"/>
        <rFont val="Verdana"/>
        <family val="2"/>
      </rPr>
      <t>Sphagnum angustifolium</t>
    </r>
    <r>
      <rPr>
        <sz val="10"/>
        <rFont val="Verdana"/>
        <family val="2"/>
      </rPr>
      <t xml:space="preserve"> (bright yellow stems)</t>
    </r>
  </si>
  <si>
    <t>KFUD 1.031</t>
  </si>
  <si>
    <t>KFUD 1.035</t>
  </si>
  <si>
    <r>
      <t xml:space="preserve">slightly decomposed </t>
    </r>
    <r>
      <rPr>
        <i/>
        <sz val="10"/>
        <rFont val="Verdana"/>
        <family val="2"/>
      </rPr>
      <t>Sphagnum angustifolium</t>
    </r>
    <r>
      <rPr>
        <sz val="10"/>
        <rFont val="Verdana"/>
        <family val="2"/>
      </rPr>
      <t xml:space="preserve"> with a bit of amorphous</t>
    </r>
  </si>
  <si>
    <t>KFUD 1.044</t>
  </si>
  <si>
    <r>
      <t xml:space="preserve">partially decomposed aquatic macrophytes, some recognizable moss stems, and some identifiable </t>
    </r>
    <r>
      <rPr>
        <i/>
        <sz val="10"/>
        <rFont val="Verdana"/>
        <family val="2"/>
      </rPr>
      <t>Andromeda</t>
    </r>
  </si>
  <si>
    <t>KFUD 1.56</t>
  </si>
  <si>
    <r>
      <t xml:space="preserve">slightly decomposed </t>
    </r>
    <r>
      <rPr>
        <i/>
        <sz val="10"/>
        <rFont val="Verdana"/>
        <family val="2"/>
      </rPr>
      <t>Sphagnum angustifolium</t>
    </r>
    <r>
      <rPr>
        <sz val="10"/>
        <rFont val="Verdana"/>
        <family val="2"/>
      </rPr>
      <t xml:space="preserve"> with recognizable aquatic leaf parts</t>
    </r>
  </si>
  <si>
    <t>KFUD 1.65</t>
  </si>
  <si>
    <t>slightly decomposed limnic with largely intact buck-bean leaves.  Frozen below.</t>
  </si>
  <si>
    <t>KFUD 3.005</t>
  </si>
  <si>
    <t>KFUD 3.007</t>
  </si>
  <si>
    <r>
      <t xml:space="preserve">lightly decomposed, very dark brown to white, interbedded woody </t>
    </r>
    <r>
      <rPr>
        <i/>
        <sz val="10"/>
        <rFont val="Verdana"/>
        <family val="2"/>
      </rPr>
      <t>Ericaceous</t>
    </r>
    <r>
      <rPr>
        <sz val="10"/>
        <rFont val="Verdana"/>
        <family val="2"/>
      </rPr>
      <t xml:space="preserve"> and lichen peat. Also slightly decomposed buried lichens.</t>
    </r>
  </si>
  <si>
    <t>KFUD 3.009</t>
  </si>
  <si>
    <t>KFUD 3.015</t>
  </si>
  <si>
    <r>
      <t xml:space="preserve">very dark brown </t>
    </r>
    <r>
      <rPr>
        <i/>
        <sz val="10"/>
        <rFont val="Verdana"/>
        <family val="2"/>
      </rPr>
      <t>Ericaceous</t>
    </r>
    <r>
      <rPr>
        <sz val="10"/>
        <rFont val="Verdana"/>
        <family val="2"/>
      </rPr>
      <t xml:space="preserve"> woody peat with </t>
    </r>
    <r>
      <rPr>
        <i/>
        <sz val="10"/>
        <rFont val="Verdana"/>
        <family val="2"/>
      </rPr>
      <t>Ledum</t>
    </r>
    <r>
      <rPr>
        <sz val="10"/>
        <rFont val="Verdana"/>
        <family val="2"/>
      </rPr>
      <t xml:space="preserve"> leaves, wood fragments, and moderately decomposed mosses</t>
    </r>
  </si>
  <si>
    <r>
      <t xml:space="preserve">poorly decomposed </t>
    </r>
    <r>
      <rPr>
        <i/>
        <sz val="10"/>
        <rFont val="Verdana"/>
        <family val="2"/>
      </rPr>
      <t>Sphagnum lenense</t>
    </r>
    <r>
      <rPr>
        <sz val="10"/>
        <rFont val="Verdana"/>
        <family val="2"/>
      </rPr>
      <t xml:space="preserve"> peat (intact stems and leaves)</t>
    </r>
  </si>
  <si>
    <t>KFUD 3.023</t>
  </si>
  <si>
    <r>
      <t xml:space="preserve">very dark brown </t>
    </r>
    <r>
      <rPr>
        <i/>
        <sz val="10"/>
        <rFont val="Verdana"/>
        <family val="2"/>
      </rPr>
      <t>Ericaceous</t>
    </r>
    <r>
      <rPr>
        <sz val="10"/>
        <rFont val="Verdana"/>
        <family val="2"/>
      </rPr>
      <t xml:space="preserve"> peat with whitish moderately decomposed lichen blobs, char, and woody fragments</t>
    </r>
  </si>
  <si>
    <t>KFUD 3.026</t>
  </si>
  <si>
    <t>KFUD 3.030</t>
  </si>
  <si>
    <t>KFUD 3.034</t>
  </si>
  <si>
    <r>
      <t xml:space="preserve">very dark brown </t>
    </r>
    <r>
      <rPr>
        <i/>
        <sz val="10"/>
        <rFont val="Verdana"/>
        <family val="2"/>
      </rPr>
      <t>Ericaceous</t>
    </r>
    <r>
      <rPr>
        <sz val="10"/>
        <rFont val="Verdana"/>
        <family val="2"/>
      </rPr>
      <t xml:space="preserve"> peat with whitish well decomposed lichen, wood and bark fragments, over slightly decomposed </t>
    </r>
    <r>
      <rPr>
        <i/>
        <sz val="10"/>
        <rFont val="Verdana"/>
        <family val="2"/>
      </rPr>
      <t>Sphagnum</t>
    </r>
    <r>
      <rPr>
        <sz val="10"/>
        <rFont val="Verdana"/>
        <family val="2"/>
      </rPr>
      <t xml:space="preserve"> peat</t>
    </r>
  </si>
  <si>
    <t>KFUD 3.036</t>
  </si>
  <si>
    <r>
      <t xml:space="preserve">moderately decomposed, very dark brown </t>
    </r>
    <r>
      <rPr>
        <i/>
        <sz val="10"/>
        <rFont val="Verdana"/>
        <family val="2"/>
      </rPr>
      <t>Ericaceous</t>
    </r>
    <r>
      <rPr>
        <sz val="10"/>
        <rFont val="Verdana"/>
        <family val="2"/>
      </rPr>
      <t xml:space="preserve"> wood stems, fragments, and </t>
    </r>
    <r>
      <rPr>
        <i/>
        <sz val="10"/>
        <rFont val="Verdana"/>
        <family val="2"/>
      </rPr>
      <t>Sphagnum lenense</t>
    </r>
    <r>
      <rPr>
        <sz val="10"/>
        <rFont val="Verdana"/>
        <family val="2"/>
      </rPr>
      <t xml:space="preserve"> stems (brown)</t>
    </r>
  </si>
  <si>
    <t>KFUD 4.006</t>
  </si>
  <si>
    <t>KFUD 4.009</t>
  </si>
  <si>
    <t>KFUD 4.011</t>
  </si>
  <si>
    <r>
      <t xml:space="preserve">partially decomposed </t>
    </r>
    <r>
      <rPr>
        <i/>
        <sz val="10"/>
        <rFont val="Verdana"/>
        <family val="2"/>
      </rPr>
      <t>Ericaceous</t>
    </r>
    <r>
      <rPr>
        <sz val="10"/>
        <rFont val="Verdana"/>
        <family val="2"/>
      </rPr>
      <t xml:space="preserve"> peat with woody stems, </t>
    </r>
    <r>
      <rPr>
        <i/>
        <sz val="10"/>
        <rFont val="Verdana"/>
        <family val="2"/>
      </rPr>
      <t>Ledum</t>
    </r>
    <r>
      <rPr>
        <sz val="10"/>
        <rFont val="Verdana"/>
        <family val="2"/>
      </rPr>
      <t xml:space="preserve"> leaves, and abundant </t>
    </r>
    <r>
      <rPr>
        <i/>
        <sz val="10"/>
        <rFont val="Verdana"/>
        <family val="2"/>
      </rPr>
      <t>Mycelium</t>
    </r>
    <r>
      <rPr>
        <sz val="10"/>
        <rFont val="Verdana"/>
        <family val="2"/>
      </rPr>
      <t xml:space="preserve"> </t>
    </r>
  </si>
  <si>
    <t>KFUD 4.013</t>
  </si>
  <si>
    <r>
      <t xml:space="preserve">partially decomposed </t>
    </r>
    <r>
      <rPr>
        <i/>
        <sz val="10"/>
        <rFont val="Verdana"/>
        <family val="2"/>
      </rPr>
      <t>Cladina spp.</t>
    </r>
    <r>
      <rPr>
        <sz val="10"/>
        <rFont val="Verdana"/>
        <family val="2"/>
      </rPr>
      <t xml:space="preserve"> Peat with black and brown poorly decomposed </t>
    </r>
    <r>
      <rPr>
        <i/>
        <sz val="10"/>
        <rFont val="Verdana"/>
        <family val="2"/>
      </rPr>
      <t>Ledum</t>
    </r>
    <r>
      <rPr>
        <sz val="10"/>
        <rFont val="Verdana"/>
        <family val="2"/>
      </rPr>
      <t xml:space="preserve"> leaves</t>
    </r>
  </si>
  <si>
    <t>KFUD 4.016</t>
  </si>
  <si>
    <r>
      <t>poorly decomposed</t>
    </r>
    <r>
      <rPr>
        <i/>
        <sz val="10"/>
        <rFont val="Verdana"/>
        <family val="2"/>
      </rPr>
      <t xml:space="preserve"> Sphagnum lenense</t>
    </r>
    <r>
      <rPr>
        <sz val="10"/>
        <rFont val="Verdana"/>
        <family val="2"/>
      </rPr>
      <t xml:space="preserve"> (red stems), a few poorly decomposed woody stems, and </t>
    </r>
    <r>
      <rPr>
        <i/>
        <sz val="10"/>
        <rFont val="Verdana"/>
        <family val="2"/>
      </rPr>
      <t>Ledum decumbens</t>
    </r>
    <r>
      <rPr>
        <sz val="10"/>
        <rFont val="Verdana"/>
        <family val="2"/>
      </rPr>
      <t>. leaves</t>
    </r>
  </si>
  <si>
    <t>KFUD 4.021</t>
  </si>
  <si>
    <t>KFUD 4.024</t>
  </si>
  <si>
    <t>KFUD 4.028</t>
  </si>
  <si>
    <t>KFUD 4.032</t>
  </si>
  <si>
    <t>KFUD 4.036</t>
  </si>
  <si>
    <t>KFUD 4.041</t>
  </si>
  <si>
    <r>
      <t xml:space="preserve">woody, dark, reddish brown </t>
    </r>
    <r>
      <rPr>
        <i/>
        <sz val="10"/>
        <rFont val="Verdana"/>
        <family val="2"/>
      </rPr>
      <t>Ericaceous</t>
    </r>
    <r>
      <rPr>
        <sz val="10"/>
        <rFont val="Verdana"/>
        <family val="2"/>
      </rPr>
      <t xml:space="preserve"> and Sphagnum peat, with trace </t>
    </r>
    <r>
      <rPr>
        <i/>
        <sz val="10"/>
        <rFont val="Verdana"/>
        <family val="2"/>
      </rPr>
      <t>Cladina spp.</t>
    </r>
    <r>
      <rPr>
        <sz val="10"/>
        <rFont val="Verdana"/>
        <family val="2"/>
      </rPr>
      <t xml:space="preserve"> amorphous mush. Charcoal on top</t>
    </r>
  </si>
  <si>
    <t>KFUD 4.044</t>
  </si>
  <si>
    <t>KFUD 4.045</t>
  </si>
  <si>
    <t>very dark brown ericaceous, woody, moss peat with spruce needles, poorly decomposed woody fragments.  Char on surface.</t>
  </si>
  <si>
    <t>KFUD 4.047</t>
  </si>
  <si>
    <r>
      <t xml:space="preserve">compressed, flat, layered </t>
    </r>
    <r>
      <rPr>
        <i/>
        <sz val="10"/>
        <rFont val="Verdana"/>
        <family val="2"/>
      </rPr>
      <t>Sphagnum lenense</t>
    </r>
    <r>
      <rPr>
        <sz val="10"/>
        <rFont val="Verdana"/>
        <family val="2"/>
      </rPr>
      <t xml:space="preserve"> (red stem) peat</t>
    </r>
  </si>
  <si>
    <r>
      <t>poorly decomposed Drepanocladus spp.</t>
    </r>
    <r>
      <rPr>
        <sz val="10"/>
        <rFont val="Verdana"/>
        <family val="2"/>
      </rPr>
      <t xml:space="preserve"> Peat, </t>
    </r>
    <r>
      <rPr>
        <i/>
        <sz val="10"/>
        <rFont val="Verdana"/>
        <family val="2"/>
      </rPr>
      <t>Menyanthes trifoliata</t>
    </r>
    <r>
      <rPr>
        <sz val="10"/>
        <rFont val="Verdana"/>
        <family val="2"/>
      </rPr>
      <t xml:space="preserve"> and sedge roots</t>
    </r>
  </si>
  <si>
    <r>
      <t xml:space="preserve">slightly decomposed (still readily identifiable) </t>
    </r>
    <r>
      <rPr>
        <i/>
        <sz val="10"/>
        <rFont val="Verdana"/>
        <family val="2"/>
      </rPr>
      <t xml:space="preserve">Drepanocladus spp. </t>
    </r>
    <r>
      <rPr>
        <sz val="10"/>
        <rFont val="Verdana"/>
        <family val="2"/>
      </rPr>
      <t xml:space="preserve">peat with </t>
    </r>
    <r>
      <rPr>
        <i/>
        <sz val="10"/>
        <rFont val="Verdana"/>
        <family val="2"/>
      </rPr>
      <t>Menyanthes trifoliata and Carex spp.</t>
    </r>
    <r>
      <rPr>
        <sz val="10"/>
        <rFont val="Verdana"/>
        <family val="2"/>
      </rPr>
      <t xml:space="preserve"> roots</t>
    </r>
  </si>
  <si>
    <t>KFUF 1.273</t>
  </si>
  <si>
    <t>Possible sapric forest peat</t>
  </si>
  <si>
    <t>Limnic with abundant detrital plant and sedge fragments</t>
  </si>
  <si>
    <t>Gray silt loam with no evident algal materials</t>
  </si>
  <si>
    <r>
      <t xml:space="preserve">slightly decomposed dead </t>
    </r>
    <r>
      <rPr>
        <i/>
        <sz val="10"/>
        <rFont val="Verdana"/>
        <family val="2"/>
      </rPr>
      <t>Sphagnum angustifolium</t>
    </r>
  </si>
  <si>
    <r>
      <t xml:space="preserve">dead </t>
    </r>
    <r>
      <rPr>
        <i/>
        <sz val="10"/>
        <rFont val="Verdana"/>
        <family val="2"/>
      </rPr>
      <t>Sphagnum lenense</t>
    </r>
  </si>
  <si>
    <r>
      <t xml:space="preserve">slightly decomposed </t>
    </r>
    <r>
      <rPr>
        <i/>
        <sz val="10"/>
        <rFont val="Verdana"/>
        <family val="2"/>
      </rPr>
      <t>Sphagnum lenense</t>
    </r>
  </si>
  <si>
    <r>
      <t xml:space="preserve">slightly decomposed </t>
    </r>
    <r>
      <rPr>
        <i/>
        <sz val="10"/>
        <rFont val="Verdana"/>
        <family val="2"/>
      </rPr>
      <t>Sphagnum lenense</t>
    </r>
    <r>
      <rPr>
        <sz val="10"/>
        <rFont val="Verdana"/>
        <family val="2"/>
      </rPr>
      <t xml:space="preserve"> with few roots</t>
    </r>
  </si>
  <si>
    <r>
      <t xml:space="preserve">undecomposed dead </t>
    </r>
    <r>
      <rPr>
        <i/>
        <sz val="10"/>
        <rFont val="Verdana"/>
        <family val="2"/>
      </rPr>
      <t>Cladonia spp.</t>
    </r>
  </si>
  <si>
    <r>
      <t xml:space="preserve">orangish brown, </t>
    </r>
    <r>
      <rPr>
        <i/>
        <sz val="10"/>
        <rFont val="Verdana"/>
        <family val="2"/>
      </rPr>
      <t>Sphagnum lenense</t>
    </r>
    <r>
      <rPr>
        <sz val="10"/>
        <rFont val="Verdana"/>
        <family val="2"/>
      </rPr>
      <t xml:space="preserve"> (red stem) peat</t>
    </r>
  </si>
  <si>
    <r>
      <t xml:space="preserve">Drepanocladus spp. </t>
    </r>
    <r>
      <rPr>
        <sz val="10"/>
        <rFont val="Verdana"/>
        <family val="2"/>
      </rPr>
      <t>with abundant algae</t>
    </r>
  </si>
  <si>
    <t>KFUW 1.002</t>
  </si>
  <si>
    <t>L</t>
  </si>
  <si>
    <t>-</t>
  </si>
  <si>
    <t>KFUW 1.004</t>
  </si>
  <si>
    <t>D</t>
  </si>
  <si>
    <t>KFUW 1.006</t>
  </si>
  <si>
    <t>KFUW 1.008</t>
  </si>
  <si>
    <t>KFUW 1.010</t>
  </si>
  <si>
    <t>KFUW 1.015</t>
  </si>
  <si>
    <t>KFUW 1.020</t>
  </si>
  <si>
    <t>KFUW 1.023</t>
  </si>
  <si>
    <t>KFUW 1.025</t>
  </si>
  <si>
    <t>KFUW 1.030</t>
  </si>
  <si>
    <t>M</t>
  </si>
  <si>
    <t>KFUW 1.032</t>
  </si>
  <si>
    <t>KFUW 1.035</t>
  </si>
  <si>
    <t>KFUW 1.040</t>
  </si>
  <si>
    <t>KFUW 1.047</t>
  </si>
  <si>
    <t>KFUW 1.055</t>
  </si>
  <si>
    <t>KFUW 1.060</t>
  </si>
  <si>
    <t>KFUW 1.065</t>
  </si>
  <si>
    <t>KFUW 1.069</t>
  </si>
  <si>
    <t>KFUW 1.075</t>
  </si>
  <si>
    <t>KFUW 1.081</t>
  </si>
  <si>
    <t>KFUW 1.088</t>
  </si>
  <si>
    <t>KFUW 1.093</t>
  </si>
  <si>
    <t>KFUW 1.098</t>
  </si>
  <si>
    <t>KFUW 1.118</t>
  </si>
  <si>
    <t>KFUW 1.136</t>
  </si>
  <si>
    <t>KFUW 1.141</t>
  </si>
  <si>
    <t>KFUW 1.175</t>
  </si>
  <si>
    <t>KFUW 1.185</t>
  </si>
  <si>
    <t>KFUW 1.195</t>
  </si>
  <si>
    <t>KFUW 1.200</t>
  </si>
  <si>
    <t>KFUW 1.240</t>
  </si>
  <si>
    <t>KFUW 1.255</t>
  </si>
  <si>
    <t>KFUW 1.272</t>
  </si>
  <si>
    <t>KFUW 1.295</t>
  </si>
  <si>
    <t>KFUW 1.316</t>
  </si>
  <si>
    <t>KFUW 1.330</t>
  </si>
  <si>
    <t>KFUW 1.362</t>
  </si>
  <si>
    <t>KFUW 1.409</t>
  </si>
  <si>
    <t>KFUW 1.430</t>
  </si>
  <si>
    <t>KFUW 1.454</t>
  </si>
  <si>
    <t>KFUW 1.471</t>
  </si>
  <si>
    <t>KFUW 2.002</t>
  </si>
  <si>
    <t>KFUW 2.004</t>
  </si>
  <si>
    <t>KFUW 2.006</t>
  </si>
  <si>
    <t>KFUW 2.008</t>
  </si>
  <si>
    <t>KFUW 2.010</t>
  </si>
  <si>
    <t>KFUW 2.012</t>
  </si>
  <si>
    <t>KFUW 2.015</t>
  </si>
  <si>
    <t>KFUW 2.020</t>
  </si>
  <si>
    <t>KFUW 2.025</t>
  </si>
  <si>
    <t>KFUW 2.031</t>
  </si>
  <si>
    <t>KFUW 2.036</t>
  </si>
  <si>
    <t>KFUW 2.040</t>
  </si>
  <si>
    <t>KFUW 2.050</t>
  </si>
  <si>
    <t>KFUW 2.053</t>
  </si>
  <si>
    <t>KFUW 2.060</t>
  </si>
  <si>
    <t>KFUW 2.089</t>
  </si>
  <si>
    <t>KFUW 2.094</t>
  </si>
  <si>
    <t>KFUW 2.101</t>
  </si>
  <si>
    <t>KFUW 2.110</t>
  </si>
  <si>
    <t>KFUW 2.130</t>
  </si>
  <si>
    <t>KFUW 2.150</t>
  </si>
  <si>
    <t>KFUW 2.179</t>
  </si>
  <si>
    <t>KFUW 2.210</t>
  </si>
  <si>
    <t>KFUW 2.230</t>
  </si>
  <si>
    <t>KFUW 2.264</t>
  </si>
  <si>
    <t>KFUW 2.289</t>
  </si>
  <si>
    <t>KFUW 2.313</t>
  </si>
  <si>
    <t>KFUW 2.342</t>
  </si>
  <si>
    <t>KFUW 2.369</t>
  </si>
  <si>
    <t>KFUW 2.395</t>
  </si>
  <si>
    <t>KFUW 2.405</t>
  </si>
  <si>
    <t>KFUW 2.436</t>
  </si>
  <si>
    <t>KFUW 2.454</t>
  </si>
  <si>
    <t>KFUW 2.471</t>
  </si>
  <si>
    <t>C</t>
  </si>
  <si>
    <t>KFUW 2.481</t>
  </si>
  <si>
    <t>KFUW 3.001</t>
  </si>
  <si>
    <t>KFUW 3.003</t>
  </si>
  <si>
    <t>KFUW 3.006</t>
  </si>
  <si>
    <t>KFUW 3.009</t>
  </si>
  <si>
    <t>KFUW 3.011</t>
  </si>
  <si>
    <t>KFUW 3.014</t>
  </si>
  <si>
    <t>F</t>
  </si>
  <si>
    <t>KFUW 3.016</t>
  </si>
  <si>
    <t>KFUW 3.018</t>
  </si>
  <si>
    <t>KFUW 3.020</t>
  </si>
  <si>
    <t>KFUW 3.023</t>
  </si>
  <si>
    <t>KFUW 3.026</t>
  </si>
  <si>
    <t>KFUW 3.031</t>
  </si>
  <si>
    <t>KFUW 3.035</t>
  </si>
  <si>
    <t>KFUW 3.038</t>
  </si>
  <si>
    <t>KFUW 3.042</t>
  </si>
  <si>
    <t>KFUW 3.046</t>
  </si>
  <si>
    <t>KFUW 3.053</t>
  </si>
  <si>
    <t>KFUW 3.060</t>
  </si>
  <si>
    <t>KFUW 3.065</t>
  </si>
  <si>
    <t>KFUW 3.070</t>
  </si>
  <si>
    <t>KFUW 3.075</t>
  </si>
  <si>
    <t>KFUW 3.080</t>
  </si>
  <si>
    <t>KFUW 3.084</t>
  </si>
  <si>
    <t>KFUW 3.089</t>
  </si>
  <si>
    <t>KFUW 3.096</t>
  </si>
  <si>
    <t>KFUW 3.101</t>
  </si>
  <si>
    <t>KFUW 3.107</t>
  </si>
  <si>
    <t>KFUW 3.125</t>
  </si>
  <si>
    <t>KFUW 3.143</t>
  </si>
  <si>
    <t>KFUW 3.163</t>
  </si>
  <si>
    <t>KFUW 3.185</t>
  </si>
  <si>
    <t>KFUW 3.209</t>
  </si>
  <si>
    <t>KFUW 3.240</t>
  </si>
  <si>
    <t>KFUW 3.248</t>
  </si>
  <si>
    <t>KFUW 3.254</t>
  </si>
  <si>
    <t>KFUW 3.283</t>
  </si>
  <si>
    <t>KFUW 3.312</t>
  </si>
  <si>
    <t>KFUW 3.341</t>
  </si>
  <si>
    <t>KFUW 3.356</t>
  </si>
  <si>
    <t>KFUW 3.394</t>
  </si>
  <si>
    <t>KFUW 3.432</t>
  </si>
  <si>
    <t>KFUO 3.002</t>
  </si>
  <si>
    <t>KFUO 3.004</t>
  </si>
  <si>
    <t>KFUO 3.006</t>
  </si>
  <si>
    <t>KFUO 3.008</t>
  </si>
  <si>
    <t>KFUO 3.010</t>
  </si>
  <si>
    <t>KFUO 3.012</t>
  </si>
  <si>
    <t>KFUO 3.014</t>
  </si>
  <si>
    <t>KFUO 3.016</t>
  </si>
  <si>
    <t>KFUO 3.018</t>
  </si>
  <si>
    <t>KFUO 3.020</t>
  </si>
  <si>
    <t>KFUO 3.022</t>
  </si>
  <si>
    <t>KFUO 3.024</t>
  </si>
  <si>
    <t>KFUO 3.026</t>
  </si>
  <si>
    <t>KFUO 3.028</t>
  </si>
  <si>
    <t>KFUO 3.030</t>
  </si>
  <si>
    <t>KFUO 3.032</t>
  </si>
  <si>
    <t>KFUO 3.034</t>
  </si>
  <si>
    <t>KFUO 3.036</t>
  </si>
  <si>
    <t>KFUO 3.038</t>
  </si>
  <si>
    <t>KFUO 3.040</t>
  </si>
  <si>
    <t>KFUO 3.042</t>
  </si>
  <si>
    <t>KFUO 3.052</t>
  </si>
  <si>
    <t>KFUO 3.062</t>
  </si>
  <si>
    <t>KFUO 3.072</t>
  </si>
  <si>
    <t>KFUO 3.082</t>
  </si>
  <si>
    <t>KFUO 3.100</t>
  </si>
  <si>
    <t>KFUO 3.110</t>
  </si>
  <si>
    <t>KFUO 3.120</t>
  </si>
  <si>
    <t>KFUO 3.130</t>
  </si>
  <si>
    <t>KFUO 3.147</t>
  </si>
  <si>
    <t>KFUO 3.151</t>
  </si>
  <si>
    <t>KFUO 3.170</t>
  </si>
  <si>
    <t>KFUO 3.180</t>
  </si>
  <si>
    <t>KFUO 3.190</t>
  </si>
  <si>
    <t>KFUO 3.200</t>
  </si>
  <si>
    <t>KFUO 3.210</t>
  </si>
  <si>
    <t>KFUO 3.285</t>
  </si>
  <si>
    <t>KFUO 3.290</t>
  </si>
  <si>
    <t>KFUO 3.310</t>
  </si>
  <si>
    <t>KFUO 3.330</t>
  </si>
  <si>
    <t>KFUO 4.002</t>
  </si>
  <si>
    <t>KFUO 4.004</t>
  </si>
  <si>
    <t>KFUO 4.008</t>
  </si>
  <si>
    <t>KFUO 4.012</t>
  </si>
  <si>
    <t>KFUO 4.016</t>
  </si>
  <si>
    <t>KFUO 4.020</t>
  </si>
  <si>
    <t>KFUO 4.022</t>
  </si>
  <si>
    <t>KFUO 4.024</t>
  </si>
  <si>
    <t>KFUO 4.028</t>
  </si>
  <si>
    <t>KFUO 4.032</t>
  </si>
  <si>
    <t>KFUO 4.036</t>
  </si>
  <si>
    <t>KFUO 4.040</t>
  </si>
  <si>
    <t>KFUO 4.060</t>
  </si>
  <si>
    <t>KFUO 4.080</t>
  </si>
  <si>
    <t>KFUO 4.100</t>
  </si>
  <si>
    <t>KFUO 4.120</t>
  </si>
  <si>
    <t>KFUO 4.140</t>
  </si>
  <si>
    <t>KFUO 4.250</t>
  </si>
  <si>
    <t>KFUO 4.290</t>
  </si>
  <si>
    <t>KFUO 4.292</t>
  </si>
  <si>
    <t>KFUO 5.004</t>
  </si>
  <si>
    <t>KFUO 5.008</t>
  </si>
  <si>
    <t>KFUO 5.016</t>
  </si>
  <si>
    <t>KFUO 5.020</t>
  </si>
  <si>
    <t>KFUO 5.024</t>
  </si>
  <si>
    <t>KFUO 5.028</t>
  </si>
  <si>
    <t>KFUO 5.032</t>
  </si>
  <si>
    <t>KFUO 5.036</t>
  </si>
  <si>
    <t>KFUO 5.040</t>
  </si>
  <si>
    <t>KFUO 5.060</t>
  </si>
  <si>
    <t>KFUO 5.080</t>
  </si>
  <si>
    <t>KFUO 5.087</t>
  </si>
  <si>
    <t>KFUO 5.189</t>
  </si>
  <si>
    <t>KFUO 5.250</t>
  </si>
  <si>
    <t>KFUO 5.210</t>
  </si>
  <si>
    <t>KFUO 5.280</t>
  </si>
  <si>
    <t>Field Horizon Code</t>
  </si>
  <si>
    <t>Sample Description</t>
  </si>
  <si>
    <t>KFUO 5.106</t>
  </si>
  <si>
    <t>KFUO 5.123</t>
  </si>
  <si>
    <t>KFUF 1.010</t>
  </si>
  <si>
    <t>KFUF 1.030</t>
  </si>
  <si>
    <t>KFUF 1.050</t>
  </si>
  <si>
    <t>KFUF 1.070</t>
  </si>
  <si>
    <t>KFUF 1.090</t>
  </si>
  <si>
    <t>KFUF 1.110</t>
  </si>
  <si>
    <t>KFUF 1.194</t>
  </si>
  <si>
    <t>KFUF 1.239</t>
  </si>
  <si>
    <t>KFUF 1.255</t>
  </si>
  <si>
    <t>KFUF 1.285</t>
  </si>
  <si>
    <t>KFUF 1.293</t>
  </si>
  <si>
    <t>KFUF 1.300</t>
  </si>
  <si>
    <t>KFUF 1.327</t>
  </si>
  <si>
    <t>KFUF 1.340</t>
  </si>
  <si>
    <t>Limnic with few plant fragments</t>
  </si>
  <si>
    <t>KFUI 3.002</t>
  </si>
  <si>
    <t>KFUI 3.004</t>
  </si>
  <si>
    <t>KFUI 3.006</t>
  </si>
  <si>
    <t>KFUI 3.008</t>
  </si>
  <si>
    <t>KFUI 3.010</t>
  </si>
  <si>
    <t>KFUI 3.012</t>
  </si>
  <si>
    <t>KFUI 3.014</t>
  </si>
  <si>
    <t>KFUI 3.016</t>
  </si>
  <si>
    <t>KFUI 3.019</t>
  </si>
  <si>
    <t>KFUI 3.020</t>
  </si>
  <si>
    <t>KFUI 3.022</t>
  </si>
  <si>
    <t>KFUI 3.024</t>
  </si>
  <si>
    <t>KFUI 3.026</t>
  </si>
  <si>
    <t>KFUI 3.028</t>
  </si>
  <si>
    <t>KFUI 3.030</t>
  </si>
  <si>
    <t>KFUI 3.032</t>
  </si>
  <si>
    <t>KFUI 3.034</t>
  </si>
  <si>
    <t>KFUI 3.036</t>
  </si>
  <si>
    <t>KFUI 3.038</t>
  </si>
  <si>
    <t>KFUI 3.040</t>
  </si>
  <si>
    <t>KFUI 3.050</t>
  </si>
  <si>
    <t>KFUI 3.057</t>
  </si>
  <si>
    <t>KFUI 3.067</t>
  </si>
  <si>
    <t>KFUI 3.074</t>
  </si>
  <si>
    <t>KFUI 3.083</t>
  </si>
  <si>
    <t>KFUI 3.091</t>
  </si>
  <si>
    <t>KFUI 3.095</t>
  </si>
  <si>
    <t>KFUI 3.098</t>
  </si>
  <si>
    <t>KFUI 3.108</t>
  </si>
  <si>
    <t>KFUI 3.128</t>
  </si>
  <si>
    <t>KFUI 3.155</t>
  </si>
  <si>
    <t>KFUI 3.176</t>
  </si>
  <si>
    <t>KFUI 3.201</t>
  </si>
  <si>
    <t>limnic peat with char</t>
  </si>
  <si>
    <t>peat moss with char and some limnic mixed in</t>
  </si>
  <si>
    <t>moderately decomposed peat</t>
  </si>
  <si>
    <t>dark decomposed peat with some char</t>
  </si>
  <si>
    <t>moderately decomposed peat with few recognizable plants</t>
  </si>
  <si>
    <t xml:space="preserve">KFUI 3.251 </t>
  </si>
  <si>
    <t xml:space="preserve">KFUI 3.287 </t>
  </si>
  <si>
    <t xml:space="preserve">KFUI 3.302 </t>
  </si>
  <si>
    <t>mostly ice with a few layers of peat</t>
  </si>
  <si>
    <t>KFUI 2.002</t>
  </si>
  <si>
    <t>KFUI 2.004</t>
  </si>
  <si>
    <t>KFUI 2.006</t>
  </si>
  <si>
    <t>KFUI 2.008</t>
  </si>
  <si>
    <t>KFUI 2.010</t>
  </si>
  <si>
    <t>KFUI 2.012</t>
  </si>
  <si>
    <t>KFUI 2.014</t>
  </si>
  <si>
    <t>KFUI 2.016</t>
  </si>
  <si>
    <t>KFUI 2.018</t>
  </si>
  <si>
    <t>KFUI 2.020</t>
  </si>
  <si>
    <t>KFUI 2.022</t>
  </si>
  <si>
    <t>KFUI 2.024</t>
  </si>
  <si>
    <t>KFUI 2.026</t>
  </si>
  <si>
    <t>KFUI 2.028</t>
  </si>
  <si>
    <t>KFUI 2.030</t>
  </si>
  <si>
    <t>KFUI 2.035</t>
  </si>
  <si>
    <t>KFUI 2.040</t>
  </si>
  <si>
    <t>KFUI 2.045</t>
  </si>
  <si>
    <t>KFUI 2.050</t>
  </si>
  <si>
    <t>KFUI 2.055</t>
  </si>
  <si>
    <t>KFUI 2.060</t>
  </si>
  <si>
    <t>KFUI 1.002</t>
  </si>
  <si>
    <t>KFUI 1.004</t>
  </si>
  <si>
    <t>KFUI 1.006</t>
  </si>
  <si>
    <t>KFUI 1.008</t>
  </si>
  <si>
    <t>KFUI 1.010</t>
  </si>
  <si>
    <t>KFUI 1.012</t>
  </si>
  <si>
    <t>KFUI 1.014</t>
  </si>
  <si>
    <t>KFUI 1.016</t>
  </si>
  <si>
    <t>KFUI 1.018</t>
  </si>
  <si>
    <t>KFUI 1.020</t>
  </si>
  <si>
    <t>KFUI 1.023</t>
  </si>
  <si>
    <t>KFUI 1.026</t>
  </si>
  <si>
    <t>KFUI 1.029</t>
  </si>
  <si>
    <t>KFUI 1.032</t>
  </si>
  <si>
    <t>KFUI 1.038</t>
  </si>
  <si>
    <t>KFUI 1.045</t>
  </si>
  <si>
    <t>KFUI 1.150</t>
  </si>
  <si>
    <t>KFUI 1.170</t>
  </si>
  <si>
    <t>KFUI 1.205</t>
  </si>
  <si>
    <t>KFUI 1.228</t>
  </si>
  <si>
    <t>KFUI 1.246</t>
  </si>
  <si>
    <t>dead moss</t>
  </si>
  <si>
    <t>dead moss with few very fine roots</t>
  </si>
  <si>
    <t>slightly decomposed dead moss with woody roots</t>
  </si>
  <si>
    <t>slightly decomposed dead moss with roots</t>
  </si>
  <si>
    <t>slightly decomposed dead moss, sedge peat, white stems but also darker stems</t>
  </si>
  <si>
    <t>KFUI 1.273</t>
  </si>
  <si>
    <t>dense root matrix with moderate amorphous</t>
  </si>
  <si>
    <t>ash mixed with organics and white fungus</t>
  </si>
  <si>
    <t>frozen peat with bands of char</t>
  </si>
  <si>
    <t>frozen humic</t>
  </si>
  <si>
    <t>organic silt with small inclusions with charred plant material; ice-rich vertical structures; micro-braided; limnic</t>
  </si>
  <si>
    <t>frozen silt with large ice inclusions; pure silt at 200 cm</t>
  </si>
  <si>
    <t>buried frozen peat, relatively ice-poor with a few inclusions; detrital limnic</t>
  </si>
  <si>
    <t>slightly decomposed dead moss with many roots</t>
  </si>
  <si>
    <t>barely decomposed dead moss</t>
  </si>
  <si>
    <t>less decomposed dead moss</t>
  </si>
  <si>
    <t>moderately decomposed, possibly burned</t>
  </si>
  <si>
    <t>red-brown frozen peat with lenses of char</t>
  </si>
  <si>
    <t>dark brown frozen peat, little plant structure except for the occasional stem</t>
  </si>
  <si>
    <t>dark brown frozen peat</t>
  </si>
  <si>
    <t>limnic</t>
  </si>
  <si>
    <t>KFUY 1.004</t>
  </si>
  <si>
    <t>KFUY 1.006</t>
  </si>
  <si>
    <t>KFUY 1.008</t>
  </si>
  <si>
    <t>KFUY 1.010</t>
  </si>
  <si>
    <t>KFUY 1.012</t>
  </si>
  <si>
    <t>KFUY 1.014</t>
  </si>
  <si>
    <t>KFUY 1.016</t>
  </si>
  <si>
    <t>KFUY 1.018</t>
  </si>
  <si>
    <t>KFUY 1.020</t>
  </si>
  <si>
    <t>KFUY 1.022</t>
  </si>
  <si>
    <t>KFUY 1.024</t>
  </si>
  <si>
    <t>KFUY 1.026</t>
  </si>
  <si>
    <t>KFUY 1.028</t>
  </si>
  <si>
    <t>KFUY 1.030</t>
  </si>
  <si>
    <t>KFUY 1.032</t>
  </si>
  <si>
    <t>KFUY 1.034</t>
  </si>
  <si>
    <t>KFUY 1.037</t>
  </si>
  <si>
    <t>KFUY 1.050</t>
  </si>
  <si>
    <t>KFUY 1.055</t>
  </si>
  <si>
    <t>KFUY 1.064</t>
  </si>
  <si>
    <t>KFUY 1.076</t>
  </si>
  <si>
    <t>KFUY 1.086</t>
  </si>
  <si>
    <t>KFUY 1.096</t>
  </si>
  <si>
    <t>KFUY 1.112</t>
  </si>
  <si>
    <t>KFUY 1.120</t>
  </si>
  <si>
    <t>KFUY 1.130</t>
  </si>
  <si>
    <t>KFUY 1.140</t>
  </si>
  <si>
    <t>KFUY 1.160</t>
  </si>
  <si>
    <t>KFUY 1.200</t>
  </si>
  <si>
    <t>KFUY 2.002</t>
  </si>
  <si>
    <t>KFUY 2.004</t>
  </si>
  <si>
    <t>KFUY 2.006</t>
  </si>
  <si>
    <t>KFUY 2.008</t>
  </si>
  <si>
    <t>KFUY 2.010</t>
  </si>
  <si>
    <t>KFUY 2.012</t>
  </si>
  <si>
    <t>KFUY 2.014</t>
  </si>
  <si>
    <t>KFUY 2.016</t>
  </si>
  <si>
    <t>KFUY 2.018</t>
  </si>
  <si>
    <t>KFUY 2.020</t>
  </si>
  <si>
    <t>KFUY 2.022</t>
  </si>
  <si>
    <t>KFUY 2.024</t>
  </si>
  <si>
    <t>KFUY 2.026</t>
  </si>
  <si>
    <t>KFUY 2.028</t>
  </si>
  <si>
    <t>KFUY 2.030</t>
  </si>
  <si>
    <t>KFUY 2.035</t>
  </si>
  <si>
    <t>KFUY 2.040</t>
  </si>
  <si>
    <t>KFUY 2.050</t>
  </si>
  <si>
    <t>KFUY 2.053</t>
  </si>
  <si>
    <t>KFUY 2.060</t>
  </si>
  <si>
    <t>KFUY 2.071</t>
  </si>
  <si>
    <t>KFUY 2.093</t>
  </si>
  <si>
    <t>KFUY 2.099</t>
  </si>
  <si>
    <t>KFUY 2.109</t>
  </si>
  <si>
    <t>KFUY 2.118</t>
  </si>
  <si>
    <t>KFUY 2.124</t>
  </si>
  <si>
    <t>KFUY 2.142</t>
  </si>
  <si>
    <t>KFUY 2.174</t>
  </si>
  <si>
    <t>KFUY 2.181</t>
  </si>
  <si>
    <t>grey silt</t>
  </si>
  <si>
    <t>KFUY 3.004</t>
  </si>
  <si>
    <t>KFUY 3.008</t>
  </si>
  <si>
    <t>KFUY 3.012</t>
  </si>
  <si>
    <t>KFUY 3.016</t>
  </si>
  <si>
    <t>KFUY 3.019</t>
  </si>
  <si>
    <t>KFUY 3.024</t>
  </si>
  <si>
    <t>KFUY 3.028</t>
  </si>
  <si>
    <t>KFUY 3.031</t>
  </si>
  <si>
    <t>KFUY 3.034</t>
  </si>
  <si>
    <t>KFUY 3.038</t>
  </si>
  <si>
    <t>KFUY 3.040</t>
  </si>
  <si>
    <t>KFUN 1.004</t>
  </si>
  <si>
    <t>KFUN 1.007</t>
  </si>
  <si>
    <t>KFUN 1.009</t>
  </si>
  <si>
    <t>KFUN 1.011</t>
  </si>
  <si>
    <t>KFUN 1.013</t>
  </si>
  <si>
    <t>KFUN 1.015</t>
  </si>
  <si>
    <t>KFUN 1.017</t>
  </si>
  <si>
    <t>KFUN 1.024</t>
  </si>
  <si>
    <t>KFUN 1.028</t>
  </si>
  <si>
    <t>KFUN 1.031</t>
  </si>
  <si>
    <t>KFUN 1.034</t>
  </si>
  <si>
    <t>KFUN 1.054</t>
  </si>
  <si>
    <t>KFUN 1.058</t>
  </si>
  <si>
    <t>KFUN 1.068</t>
  </si>
  <si>
    <t>KFUN 1.086</t>
  </si>
  <si>
    <t>KFUN 1.093</t>
  </si>
  <si>
    <t>LN</t>
  </si>
  <si>
    <t>KFUD 1.019</t>
  </si>
  <si>
    <t>lichen</t>
  </si>
  <si>
    <t>KFUD 3.013</t>
  </si>
  <si>
    <t>KFUD 3.018</t>
  </si>
  <si>
    <t>KFUD 3.021</t>
  </si>
  <si>
    <t>KFUD 4.018</t>
  </si>
  <si>
    <r>
      <t xml:space="preserve">live </t>
    </r>
    <r>
      <rPr>
        <i/>
        <sz val="10"/>
        <rFont val="Verdana"/>
        <family val="2"/>
      </rPr>
      <t>Sphagnum angustifolium</t>
    </r>
  </si>
  <si>
    <r>
      <t xml:space="preserve">dead </t>
    </r>
    <r>
      <rPr>
        <i/>
        <sz val="10"/>
        <rFont val="Verdana"/>
        <family val="2"/>
      </rPr>
      <t>Sphagnum angustifolium</t>
    </r>
    <r>
      <rPr>
        <sz val="10"/>
        <rFont val="Verdana"/>
        <family val="2"/>
      </rPr>
      <t xml:space="preserve">, </t>
    </r>
    <r>
      <rPr>
        <i/>
        <sz val="10"/>
        <rFont val="Verdana"/>
        <family val="2"/>
      </rPr>
      <t>Andromeda polifolia</t>
    </r>
    <r>
      <rPr>
        <sz val="10"/>
        <rFont val="Verdana"/>
        <family val="2"/>
      </rPr>
      <t xml:space="preserve"> stems and roots, very few sedges</t>
    </r>
  </si>
  <si>
    <r>
      <t xml:space="preserve">yellowish-brown undecomposed </t>
    </r>
    <r>
      <rPr>
        <i/>
        <sz val="10"/>
        <rFont val="Verdana"/>
        <family val="2"/>
      </rPr>
      <t>Sphagnum angustifolium</t>
    </r>
    <r>
      <rPr>
        <sz val="10"/>
        <rFont val="Verdana"/>
        <family val="2"/>
      </rPr>
      <t xml:space="preserve"> and stems</t>
    </r>
  </si>
  <si>
    <r>
      <t xml:space="preserve">yellowish-brown, slightly decomposed </t>
    </r>
    <r>
      <rPr>
        <i/>
        <sz val="10"/>
        <rFont val="Verdana"/>
        <family val="2"/>
      </rPr>
      <t>Sphagnum angustifolium</t>
    </r>
    <r>
      <rPr>
        <sz val="10"/>
        <rFont val="Verdana"/>
        <family val="2"/>
      </rPr>
      <t xml:space="preserve">, </t>
    </r>
    <r>
      <rPr>
        <i/>
        <sz val="10"/>
        <rFont val="Verdana"/>
        <family val="2"/>
      </rPr>
      <t>Carex limosa</t>
    </r>
    <r>
      <rPr>
        <sz val="10"/>
        <rFont val="Verdana"/>
        <family val="2"/>
      </rPr>
      <t xml:space="preserve">, </t>
    </r>
    <r>
      <rPr>
        <i/>
        <sz val="10"/>
        <rFont val="Verdana"/>
        <family val="2"/>
      </rPr>
      <t>Andromeda polifolia</t>
    </r>
    <r>
      <rPr>
        <sz val="10"/>
        <rFont val="Verdana"/>
        <family val="2"/>
      </rPr>
      <t xml:space="preserve">, </t>
    </r>
    <r>
      <rPr>
        <i/>
        <sz val="10"/>
        <rFont val="Verdana"/>
        <family val="2"/>
      </rPr>
      <t>Oxycoccus microcarpus</t>
    </r>
  </si>
  <si>
    <t>KFUD 1.007</t>
  </si>
  <si>
    <t>KFUD 1.009</t>
  </si>
  <si>
    <t>KFUD 1.011</t>
  </si>
  <si>
    <t>KFUD 1.017</t>
  </si>
  <si>
    <t>KFUD 1.026</t>
  </si>
  <si>
    <t>KFUD 1.029</t>
  </si>
  <si>
    <t>Date Sampled</t>
  </si>
  <si>
    <t xml:space="preserve">Thick-ness </t>
  </si>
  <si>
    <t>La</t>
  </si>
  <si>
    <t>&gt;2 mm in sample</t>
  </si>
  <si>
    <t>&gt;1 cm in sample</t>
  </si>
  <si>
    <r>
      <t xml:space="preserve">live </t>
    </r>
    <r>
      <rPr>
        <i/>
        <sz val="10"/>
        <rFont val="Verdana"/>
        <family val="2"/>
      </rPr>
      <t>Sphagnum</t>
    </r>
  </si>
  <si>
    <r>
      <t xml:space="preserve">dead </t>
    </r>
    <r>
      <rPr>
        <i/>
        <sz val="10"/>
        <rFont val="Verdana"/>
        <family val="2"/>
      </rPr>
      <t>Sphagnum</t>
    </r>
    <r>
      <rPr>
        <sz val="10"/>
        <rFont val="Verdana"/>
        <family val="2"/>
      </rPr>
      <t xml:space="preserve"> with very few fine roots</t>
    </r>
  </si>
  <si>
    <r>
      <t xml:space="preserve">dead </t>
    </r>
    <r>
      <rPr>
        <i/>
        <sz val="10"/>
        <rFont val="Verdana"/>
        <family val="2"/>
      </rPr>
      <t>Sphagnum</t>
    </r>
    <r>
      <rPr>
        <sz val="10"/>
        <rFont val="Verdana"/>
        <family val="2"/>
      </rPr>
      <t xml:space="preserve"> with some vascular plant litter</t>
    </r>
  </si>
  <si>
    <r>
      <t xml:space="preserve">dead </t>
    </r>
    <r>
      <rPr>
        <i/>
        <sz val="10"/>
        <rFont val="Verdana"/>
        <family val="2"/>
      </rPr>
      <t>Sphagnum</t>
    </r>
    <r>
      <rPr>
        <sz val="10"/>
        <rFont val="Verdana"/>
        <family val="2"/>
      </rPr>
      <t xml:space="preserve"> with recognizable plant parts and some coarse roots</t>
    </r>
  </si>
  <si>
    <r>
      <t xml:space="preserve">dead </t>
    </r>
    <r>
      <rPr>
        <i/>
        <sz val="10"/>
        <rFont val="Verdana"/>
        <family val="2"/>
      </rPr>
      <t>Sphagnum</t>
    </r>
    <r>
      <rPr>
        <sz val="10"/>
        <rFont val="Verdana"/>
        <family val="2"/>
      </rPr>
      <t xml:space="preserve"> with many very fine roots</t>
    </r>
  </si>
  <si>
    <r>
      <t xml:space="preserve">dead </t>
    </r>
    <r>
      <rPr>
        <i/>
        <sz val="10"/>
        <rFont val="Verdana"/>
        <family val="2"/>
      </rPr>
      <t>Sphagnum</t>
    </r>
    <r>
      <rPr>
        <sz val="10"/>
        <rFont val="Verdana"/>
        <family val="2"/>
      </rPr>
      <t xml:space="preserve"> with many very fine roots and some identifiable vascular plant parts</t>
    </r>
  </si>
  <si>
    <r>
      <t xml:space="preserve">slightly decomposed dead </t>
    </r>
    <r>
      <rPr>
        <i/>
        <sz val="10"/>
        <rFont val="Verdana"/>
        <family val="2"/>
      </rPr>
      <t>Sphagnum</t>
    </r>
    <r>
      <rPr>
        <sz val="10"/>
        <rFont val="Verdana"/>
        <family val="2"/>
      </rPr>
      <t xml:space="preserve"> with some possible charred plant parts</t>
    </r>
  </si>
  <si>
    <r>
      <t xml:space="preserve">dead </t>
    </r>
    <r>
      <rPr>
        <i/>
        <sz val="10"/>
        <rFont val="Verdana"/>
        <family val="2"/>
      </rPr>
      <t xml:space="preserve">Sphagnum with </t>
    </r>
    <r>
      <rPr>
        <sz val="10"/>
        <rFont val="Verdana"/>
        <family val="2"/>
      </rPr>
      <t>some charred and uncharred plant parts</t>
    </r>
  </si>
  <si>
    <r>
      <t xml:space="preserve">dead </t>
    </r>
    <r>
      <rPr>
        <i/>
        <sz val="10"/>
        <rFont val="Verdana"/>
        <family val="2"/>
      </rPr>
      <t>Sphagnum</t>
    </r>
    <r>
      <rPr>
        <sz val="10"/>
        <rFont val="Verdana"/>
        <family val="2"/>
      </rPr>
      <t>; charred layer at 25 cm</t>
    </r>
  </si>
  <si>
    <r>
      <t xml:space="preserve">moderate amorphous mixed with </t>
    </r>
    <r>
      <rPr>
        <i/>
        <sz val="10"/>
        <rFont val="Verdana"/>
        <family val="2"/>
      </rPr>
      <t>Sphagnum</t>
    </r>
    <r>
      <rPr>
        <sz val="10"/>
        <rFont val="Verdana"/>
        <family val="2"/>
      </rPr>
      <t xml:space="preserve"> parts and root matrix</t>
    </r>
  </si>
  <si>
    <r>
      <t xml:space="preserve">slightly decomposed </t>
    </r>
    <r>
      <rPr>
        <i/>
        <sz val="10"/>
        <rFont val="Verdana"/>
        <family val="2"/>
      </rPr>
      <t>Sphagnum</t>
    </r>
    <r>
      <rPr>
        <sz val="10"/>
        <rFont val="Verdana"/>
        <family val="2"/>
      </rPr>
      <t xml:space="preserve"> moss</t>
    </r>
  </si>
  <si>
    <r>
      <t xml:space="preserve">more decomposed </t>
    </r>
    <r>
      <rPr>
        <i/>
        <sz val="10"/>
        <rFont val="Verdana"/>
        <family val="2"/>
      </rPr>
      <t>Sphagnum</t>
    </r>
    <r>
      <rPr>
        <sz val="10"/>
        <rFont val="Verdana"/>
        <family val="2"/>
      </rPr>
      <t xml:space="preserve"> moss</t>
    </r>
  </si>
  <si>
    <t>fM</t>
  </si>
  <si>
    <t>frozen mesic with ice lends from 95-96 cm</t>
  </si>
  <si>
    <t>frozen mesic with thick (5 mm) ice belt at 103 cm and char from 113-117 cm</t>
  </si>
  <si>
    <t>frozen mesic with char from 125-128 c</t>
  </si>
  <si>
    <t>fH</t>
  </si>
  <si>
    <t>frozen humic, ice-rich, smeary with vertical ice-vein structure, char inclusions at 163 cm</t>
  </si>
  <si>
    <t>fA</t>
  </si>
  <si>
    <t>fC</t>
  </si>
  <si>
    <t>frozen silt with large ice inclusions and organic silt from 187-195 cm</t>
  </si>
  <si>
    <t>frozen silt with bands of massive ice (218-230 cm) and suspended ice (230-245 cm)</t>
  </si>
  <si>
    <t>frozen silt with suspended ice (230-245 cm) and suspended ice with thick vertical veins/reticulate structures (245-263 cm)</t>
  </si>
  <si>
    <t>frozen silt with thick vertical veins/reticulate structures and buried peat layer (268-271 cm)</t>
  </si>
  <si>
    <t>fOb</t>
  </si>
  <si>
    <t>buried peat (302-305 cm) and silt with vertical ice veins (305-318 cm)</t>
  </si>
  <si>
    <t>light peat (318-323 cm) and dark peat (323-330 cm)</t>
  </si>
  <si>
    <t>buried dark peat (330-338 cm) and silt with thin vertical lens structures (338-378 cm)</t>
  </si>
  <si>
    <t>frozen silt (338-378 cm) with dark organics (366-368 cm), inclined lens at 378 cm, dark peat (378-382 cm), and silt with numerous lenses and organic inclusions (382-409 cm)</t>
  </si>
  <si>
    <t>frozen silt with several inclined lenses (415, 420, and 430 cm) and dark organic inclusions (413, 426, and 430 cm)</t>
  </si>
  <si>
    <t>frozen silt with horizontal ice lenses (435, 438, and 440-442 cm), vertical ice lenses (444-450 cm), and relatively little organics</t>
  </si>
  <si>
    <t>frozen silt with many microlenticular horizontal lenses, some vertical veins at 468-470 cm which reflects para-syngenetic formation in lacustrine sediments.  No visible organics.</t>
  </si>
  <si>
    <r>
      <t xml:space="preserve">dead </t>
    </r>
    <r>
      <rPr>
        <i/>
        <sz val="10"/>
        <rFont val="Verdana"/>
        <family val="2"/>
      </rPr>
      <t>Sphagnum</t>
    </r>
    <r>
      <rPr>
        <sz val="10"/>
        <rFont val="Verdana"/>
        <family val="2"/>
      </rPr>
      <t>, some recognizable vascular plant litter</t>
    </r>
  </si>
  <si>
    <r>
      <t xml:space="preserve">very slightly decomposed </t>
    </r>
    <r>
      <rPr>
        <i/>
        <sz val="10"/>
        <rFont val="Verdana"/>
        <family val="2"/>
      </rPr>
      <t>Sphagnum</t>
    </r>
    <r>
      <rPr>
        <sz val="10"/>
        <rFont val="Verdana"/>
        <family val="2"/>
      </rPr>
      <t xml:space="preserve"> with bits of charred plant material</t>
    </r>
  </si>
  <si>
    <r>
      <t xml:space="preserve">denser dead </t>
    </r>
    <r>
      <rPr>
        <i/>
        <sz val="10"/>
        <rFont val="Verdana"/>
        <family val="2"/>
      </rPr>
      <t>Sphagnum</t>
    </r>
    <r>
      <rPr>
        <sz val="10"/>
        <rFont val="Verdana"/>
        <family val="2"/>
      </rPr>
      <t xml:space="preserve"> with a little amorphous developing with some terrestrial plant litter</t>
    </r>
  </si>
  <si>
    <r>
      <t xml:space="preserve">dead </t>
    </r>
    <r>
      <rPr>
        <i/>
        <sz val="10"/>
        <rFont val="Verdana"/>
        <family val="2"/>
      </rPr>
      <t>Sphagnum</t>
    </r>
    <r>
      <rPr>
        <sz val="10"/>
        <rFont val="Verdana"/>
        <family val="2"/>
      </rPr>
      <t xml:space="preserve"> with decomposing plant litter, some char, and very little amorphous material</t>
    </r>
  </si>
  <si>
    <r>
      <t xml:space="preserve">dead </t>
    </r>
    <r>
      <rPr>
        <i/>
        <sz val="10"/>
        <rFont val="Verdana"/>
        <family val="2"/>
      </rPr>
      <t>Sphagnum</t>
    </r>
    <r>
      <rPr>
        <sz val="10"/>
        <rFont val="Verdana"/>
        <family val="2"/>
      </rPr>
      <t xml:space="preserve"> with amorphous inclusions</t>
    </r>
  </si>
  <si>
    <r>
      <t xml:space="preserve">undecomposed </t>
    </r>
    <r>
      <rPr>
        <i/>
        <sz val="10"/>
        <rFont val="Verdana"/>
        <family val="2"/>
      </rPr>
      <t>Sphagnum</t>
    </r>
    <r>
      <rPr>
        <sz val="10"/>
        <rFont val="Verdana"/>
        <family val="2"/>
      </rPr>
      <t xml:space="preserve"> (below water table)</t>
    </r>
  </si>
  <si>
    <t>fD</t>
  </si>
  <si>
    <r>
      <t xml:space="preserve">undecomposed </t>
    </r>
    <r>
      <rPr>
        <i/>
        <sz val="10"/>
        <rFont val="Verdana"/>
        <family val="2"/>
      </rPr>
      <t>Sphagnum</t>
    </r>
    <r>
      <rPr>
        <sz val="10"/>
        <rFont val="Verdana"/>
        <family val="2"/>
      </rPr>
      <t>.  Frozen at 45 cm.</t>
    </r>
  </si>
  <si>
    <r>
      <t xml:space="preserve">dead frozen </t>
    </r>
    <r>
      <rPr>
        <i/>
        <sz val="10"/>
        <rFont val="Verdana"/>
        <family val="2"/>
      </rPr>
      <t>Sphagnum</t>
    </r>
  </si>
  <si>
    <r>
      <t xml:space="preserve">dead frozen </t>
    </r>
    <r>
      <rPr>
        <i/>
        <sz val="10"/>
        <rFont val="Verdana"/>
        <family val="2"/>
      </rPr>
      <t>Sphagnum</t>
    </r>
    <r>
      <rPr>
        <sz val="10"/>
        <rFont val="Verdana"/>
        <family val="2"/>
      </rPr>
      <t xml:space="preserve"> with layer of charred litter and moss from 53-55 cm</t>
    </r>
  </si>
  <si>
    <t>Sphagnum with moderate amorphous, charred plant parts, and white fungus.</t>
  </si>
  <si>
    <t>frozen mesic with not much visible ice</t>
  </si>
  <si>
    <t>frozen mesic with not much visible ice.  Many char inclusions between 100 and 110 cm</t>
  </si>
  <si>
    <t>frozen mesic with not much visible ice. Many char inclusions and a darker band of decomposed organics (105-112 cm)</t>
  </si>
  <si>
    <t>lighter peat with no visible ice.  Many char inclusions (120-122 cm &amp; 127-120 cm).  Darker band of decomposed organics on top (105-112 cm)</t>
  </si>
  <si>
    <t>frozen mesic with segregated ice and a thick ice belt at 150 cm</t>
  </si>
  <si>
    <t xml:space="preserve">frozen mesic with segregated ice and inclined bands of ice lenses (170-179 cm) and char (160-179 cm; inclined bank?) </t>
  </si>
  <si>
    <t>frozen mesic with many char inclusions (188, 193, 197 cm) and segregated ice (180-190 cm).  Less ice below 200 cm</t>
  </si>
  <si>
    <r>
      <t xml:space="preserve">Frozen hemic (mesic) with three distinct charcoal layers, </t>
    </r>
    <r>
      <rPr>
        <i/>
        <sz val="10"/>
        <rFont val="Verdana"/>
        <family val="2"/>
      </rPr>
      <t>Sphagnum lenense</t>
    </r>
    <r>
      <rPr>
        <sz val="10"/>
        <rFont val="Verdana"/>
        <family val="2"/>
      </rPr>
      <t xml:space="preserve"> peat (red stems), and organic-matrix ice (3%)</t>
    </r>
  </si>
  <si>
    <r>
      <t xml:space="preserve">frozen hemic (mesic) of </t>
    </r>
    <r>
      <rPr>
        <i/>
        <sz val="10"/>
        <rFont val="Verdana"/>
        <family val="2"/>
      </rPr>
      <t>Sphagnum lenense</t>
    </r>
    <r>
      <rPr>
        <sz val="10"/>
        <rFont val="Verdana"/>
        <family val="2"/>
      </rPr>
      <t xml:space="preserve"> peat with woody stems (&lt; 2 mm) that is slightly turbated/deformed, organic matrix is 5%</t>
    </r>
  </si>
  <si>
    <r>
      <t xml:space="preserve">frozen hemic (mesic) of </t>
    </r>
    <r>
      <rPr>
        <i/>
        <sz val="10"/>
        <rFont val="Verdana"/>
        <family val="2"/>
      </rPr>
      <t>Sphagnum lenense</t>
    </r>
    <r>
      <rPr>
        <sz val="10"/>
        <rFont val="Verdana"/>
        <family val="2"/>
      </rPr>
      <t xml:space="preserve"> peat with woody stems (&lt; 2 mm) that is slightly turbated/deformed, organic matrix is 5%.  Sedge rich fen at 313 cm.</t>
    </r>
  </si>
  <si>
    <t>KFUD 3.011</t>
  </si>
  <si>
    <t>KFUO 5.012</t>
  </si>
  <si>
    <t>KFUI 1.093</t>
  </si>
  <si>
    <t>KFUN 1.076</t>
  </si>
  <si>
    <t>highly decomposed organics with algal blobs and some char</t>
  </si>
  <si>
    <t>KFUI 3.185</t>
  </si>
  <si>
    <t>Sample ID</t>
  </si>
  <si>
    <t>Depth</t>
  </si>
  <si>
    <t/>
  </si>
  <si>
    <t>Bulk Density (&lt;2 mm)</t>
  </si>
  <si>
    <t xml:space="preserve">Bulk Density </t>
  </si>
  <si>
    <t>Volumetric Field Moisture</t>
  </si>
  <si>
    <t xml:space="preserve">Moisture in Air-dry Sample </t>
  </si>
  <si>
    <t>Date</t>
  </si>
  <si>
    <t>File Name</t>
  </si>
  <si>
    <t>Revised</t>
  </si>
  <si>
    <t>J. O'Donnell</t>
  </si>
  <si>
    <t>KoyukukFlats_Physical_Master_v8-2</t>
  </si>
  <si>
    <t>moderately decomposed fibric material composed of lichen and woody peat of pre-thaw</t>
  </si>
  <si>
    <t>(cm)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</si>
</sst>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"/>
  </numFmts>
  <fonts count="17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rgb="FF00B050"/>
      <name val="Verdana"/>
      <family val="2"/>
    </font>
    <font>
      <sz val="10"/>
      <name val="Arial"/>
    </font>
    <font>
      <sz val="10"/>
      <name val="Verdana"/>
    </font>
    <font>
      <b/>
      <sz val="10"/>
      <name val="Arial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/>
    <xf numFmtId="0" fontId="13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1" fillId="0" borderId="0"/>
    <xf numFmtId="0" fontId="14" fillId="0" borderId="0"/>
    <xf numFmtId="0" fontId="1" fillId="0" borderId="0"/>
  </cellStyleXfs>
  <cellXfs count="120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4" fontId="3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5" fillId="0" borderId="0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wrapText="1"/>
    </xf>
    <xf numFmtId="164" fontId="9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2" fontId="9" fillId="0" borderId="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8" fillId="0" borderId="0" xfId="0" applyFont="1" applyAlignment="1"/>
    <xf numFmtId="0" fontId="3" fillId="0" borderId="0" xfId="0" applyFont="1"/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/>
    <xf numFmtId="0" fontId="8" fillId="0" borderId="0" xfId="0" applyFont="1"/>
    <xf numFmtId="0" fontId="0" fillId="0" borderId="0" xfId="0" quotePrefix="1" applyBorder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0" fontId="0" fillId="0" borderId="0" xfId="0" quotePrefix="1" applyAlignment="1">
      <alignment horizontal="center"/>
    </xf>
    <xf numFmtId="2" fontId="0" fillId="0" borderId="0" xfId="0" quotePrefix="1" applyNumberForma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14" fontId="3" fillId="0" borderId="0" xfId="0" applyNumberFormat="1" applyFont="1" applyFill="1" applyBorder="1" applyAlignment="1">
      <alignment horizontal="center"/>
    </xf>
    <xf numFmtId="0" fontId="0" fillId="0" borderId="0" xfId="0" applyFill="1" applyAlignment="1"/>
    <xf numFmtId="1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0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0" fillId="0" borderId="0" xfId="0" quotePrefix="1" applyFill="1" applyBorder="1" applyAlignment="1">
      <alignment horizontal="center"/>
    </xf>
    <xf numFmtId="2" fontId="0" fillId="0" borderId="0" xfId="0" quotePrefix="1" applyNumberFormat="1" applyFill="1" applyAlignment="1">
      <alignment horizontal="center"/>
    </xf>
    <xf numFmtId="0" fontId="0" fillId="0" borderId="0" xfId="0" quotePrefix="1" applyFill="1" applyAlignment="1">
      <alignment horizontal="center"/>
    </xf>
    <xf numFmtId="2" fontId="0" fillId="0" borderId="0" xfId="0" quotePrefix="1" applyNumberForma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9" fontId="5" fillId="0" borderId="0" xfId="0" applyNumberFormat="1" applyFont="1" applyFill="1" applyBorder="1" applyAlignment="1">
      <alignment horizontal="center" wrapText="1"/>
    </xf>
    <xf numFmtId="9" fontId="5" fillId="0" borderId="0" xfId="0" applyNumberFormat="1" applyFont="1" applyFill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2" fontId="3" fillId="0" borderId="0" xfId="0" quotePrefix="1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0" fillId="0" borderId="0" xfId="0" applyNumberForma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quotePrefix="1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quotePrefix="1" applyNumberFormat="1" applyFill="1" applyAlignment="1">
      <alignment horizontal="center"/>
    </xf>
    <xf numFmtId="1" fontId="0" fillId="0" borderId="0" xfId="0" quotePrefix="1" applyNumberFormat="1" applyAlignment="1">
      <alignment horizontal="center"/>
    </xf>
    <xf numFmtId="2" fontId="3" fillId="0" borderId="0" xfId="0" quotePrefix="1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2" fontId="12" fillId="0" borderId="0" xfId="0" quotePrefix="1" applyNumberFormat="1" applyFont="1" applyBorder="1" applyAlignment="1">
      <alignment horizontal="center"/>
    </xf>
    <xf numFmtId="2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0" borderId="0" xfId="0" quotePrefix="1" applyNumberFormat="1" applyBorder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1" fontId="5" fillId="0" borderId="0" xfId="3" applyNumberFormat="1" applyFont="1" applyFill="1" applyBorder="1" applyAlignment="1">
      <alignment horizontal="center" wrapText="1"/>
    </xf>
    <xf numFmtId="4" fontId="0" fillId="0" borderId="0" xfId="0" applyNumberForma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 wrapText="1"/>
    </xf>
    <xf numFmtId="165" fontId="0" fillId="0" borderId="0" xfId="0" applyNumberFormat="1" applyFill="1" applyBorder="1" applyAlignment="1">
      <alignment horizontal="center"/>
    </xf>
    <xf numFmtId="0" fontId="14" fillId="0" borderId="0" xfId="7"/>
    <xf numFmtId="10" fontId="14" fillId="0" borderId="0" xfId="7" applyNumberFormat="1" applyAlignment="1">
      <alignment horizontal="center"/>
    </xf>
    <xf numFmtId="0" fontId="14" fillId="0" borderId="0" xfId="7" quotePrefix="1" applyAlignment="1">
      <alignment horizontal="center"/>
    </xf>
    <xf numFmtId="10" fontId="14" fillId="0" borderId="0" xfId="7" applyNumberFormat="1" applyFill="1" applyAlignment="1">
      <alignment horizontal="center"/>
    </xf>
    <xf numFmtId="9" fontId="5" fillId="0" borderId="0" xfId="7" applyNumberFormat="1" applyFont="1" applyFill="1" applyBorder="1" applyAlignment="1">
      <alignment horizontal="center" wrapText="1"/>
    </xf>
    <xf numFmtId="9" fontId="5" fillId="0" borderId="0" xfId="7" applyNumberFormat="1" applyFont="1" applyFill="1" applyBorder="1" applyAlignment="1">
      <alignment horizontal="center"/>
    </xf>
    <xf numFmtId="9" fontId="14" fillId="0" borderId="0" xfId="7" applyNumberFormat="1" applyBorder="1" applyAlignment="1">
      <alignment horizontal="center"/>
    </xf>
    <xf numFmtId="9" fontId="14" fillId="0" borderId="0" xfId="7" applyNumberFormat="1" applyFill="1" applyBorder="1" applyAlignment="1">
      <alignment horizontal="center"/>
    </xf>
    <xf numFmtId="1" fontId="14" fillId="0" borderId="0" xfId="7" applyNumberFormat="1" applyBorder="1" applyAlignment="1">
      <alignment horizontal="center"/>
    </xf>
    <xf numFmtId="1" fontId="14" fillId="0" borderId="0" xfId="7" applyNumberFormat="1" applyFill="1" applyBorder="1" applyAlignment="1">
      <alignment horizontal="center"/>
    </xf>
    <xf numFmtId="1" fontId="14" fillId="0" borderId="0" xfId="7" quotePrefix="1" applyNumberFormat="1" applyBorder="1" applyAlignment="1">
      <alignment horizontal="center"/>
    </xf>
    <xf numFmtId="1" fontId="14" fillId="0" borderId="0" xfId="7" applyNumberFormat="1" applyAlignment="1">
      <alignment horizontal="center"/>
    </xf>
    <xf numFmtId="1" fontId="14" fillId="0" borderId="0" xfId="7" applyNumberFormat="1" applyFill="1" applyAlignment="1">
      <alignment horizontal="center"/>
    </xf>
    <xf numFmtId="1" fontId="14" fillId="0" borderId="0" xfId="7" quotePrefix="1" applyNumberFormat="1" applyFill="1" applyAlignment="1">
      <alignment horizontal="center"/>
    </xf>
    <xf numFmtId="1" fontId="14" fillId="0" borderId="0" xfId="7" quotePrefix="1" applyNumberFormat="1" applyAlignment="1">
      <alignment horizontal="center"/>
    </xf>
    <xf numFmtId="2" fontId="5" fillId="0" borderId="0" xfId="7" applyNumberFormat="1" applyFont="1" applyFill="1" applyBorder="1" applyAlignment="1">
      <alignment horizontal="center"/>
    </xf>
    <xf numFmtId="2" fontId="14" fillId="0" borderId="0" xfId="7" applyNumberFormat="1" applyBorder="1" applyAlignment="1">
      <alignment horizontal="center"/>
    </xf>
    <xf numFmtId="2" fontId="14" fillId="0" borderId="0" xfId="7" applyNumberFormat="1" applyFill="1" applyBorder="1" applyAlignment="1">
      <alignment horizontal="center"/>
    </xf>
    <xf numFmtId="0" fontId="12" fillId="0" borderId="0" xfId="7" applyFont="1" applyFill="1" applyAlignment="1">
      <alignment horizontal="center"/>
    </xf>
    <xf numFmtId="2" fontId="12" fillId="0" borderId="0" xfId="7" applyNumberFormat="1" applyFont="1" applyFill="1" applyAlignment="1">
      <alignment horizontal="center"/>
    </xf>
    <xf numFmtId="2" fontId="12" fillId="0" borderId="0" xfId="7" applyNumberFormat="1" applyFont="1" applyFill="1" applyBorder="1" applyAlignment="1">
      <alignment horizontal="center"/>
    </xf>
    <xf numFmtId="2" fontId="12" fillId="0" borderId="0" xfId="7" quotePrefix="1" applyNumberFormat="1" applyFont="1" applyBorder="1" applyAlignment="1">
      <alignment horizontal="center"/>
    </xf>
    <xf numFmtId="1" fontId="0" fillId="0" borderId="0" xfId="0" quotePrefix="1" applyNumberFormat="1" applyFill="1" applyBorder="1" applyAlignment="1">
      <alignment horizontal="center"/>
    </xf>
    <xf numFmtId="2" fontId="5" fillId="0" borderId="0" xfId="2" applyNumberFormat="1" applyFont="1" applyFill="1" applyBorder="1" applyAlignment="1">
      <alignment horizontal="center" wrapText="1"/>
    </xf>
    <xf numFmtId="164" fontId="5" fillId="0" borderId="0" xfId="2" applyNumberFormat="1" applyFont="1" applyFill="1" applyBorder="1" applyAlignment="1">
      <alignment horizontal="center" wrapText="1"/>
    </xf>
    <xf numFmtId="164" fontId="15" fillId="0" borderId="0" xfId="2" applyNumberFormat="1" applyFont="1" applyFill="1" applyBorder="1" applyAlignment="1">
      <alignment horizontal="center" wrapText="1"/>
    </xf>
    <xf numFmtId="0" fontId="16" fillId="0" borderId="0" xfId="0" applyFont="1" applyAlignment="1">
      <alignment horizontal="center"/>
    </xf>
  </cellXfs>
  <cellStyles count="9">
    <cellStyle name="Normal" xfId="0" builtinId="0"/>
    <cellStyle name="Normal 2" xfId="2"/>
    <cellStyle name="Normal 2 2" xfId="5"/>
    <cellStyle name="Normal 3" xfId="3"/>
    <cellStyle name="Normal 4" xfId="1"/>
    <cellStyle name="Normal 4 2" xfId="8"/>
    <cellStyle name="Normal 5" xfId="7"/>
    <cellStyle name="Normal 6" xfId="6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44"/>
  <sheetViews>
    <sheetView tabSelected="1" zoomScaleNormal="100" zoomScaleSheetLayoutView="100" workbookViewId="0">
      <selection activeCell="H3" sqref="H3"/>
    </sheetView>
  </sheetViews>
  <sheetFormatPr defaultColWidth="6.6328125" defaultRowHeight="12.6"/>
  <cols>
    <col min="2" max="3" width="6.6328125" style="1"/>
    <col min="4" max="4" width="12.7265625" style="9" customWidth="1"/>
    <col min="5" max="5" width="9.6328125" style="28" customWidth="1"/>
    <col min="6" max="6" width="6.6328125" style="29"/>
    <col min="7" max="7" width="8.08984375" style="28" customWidth="1"/>
    <col min="8" max="8" width="7.90625" style="29" customWidth="1"/>
    <col min="9" max="9" width="6.6328125" style="29"/>
    <col min="10" max="10" width="6.6328125" style="30"/>
    <col min="11" max="11" width="9.7265625" style="28" customWidth="1"/>
    <col min="12" max="12" width="9" style="30" customWidth="1"/>
    <col min="13" max="13" width="6.6328125" style="30"/>
    <col min="14" max="16" width="6.6328125" style="35"/>
    <col min="17" max="22" width="6.6328125" style="92"/>
    <col min="23" max="24" width="6.6328125" style="35"/>
    <col min="25" max="25" width="6.6328125" style="28"/>
    <col min="26" max="27" width="6.6328125" style="67"/>
    <col min="28" max="28" width="6.6328125" style="30"/>
    <col min="29" max="31" width="6.6328125" style="28"/>
    <col min="32" max="32" width="6.6328125" style="30"/>
    <col min="33" max="33" width="6.6328125" style="28"/>
    <col min="34" max="35" width="6.6328125" style="30"/>
    <col min="36" max="41" width="6.6328125" style="28"/>
    <col min="42" max="43" width="6.6328125" style="30"/>
    <col min="44" max="45" width="6.6328125" style="28"/>
    <col min="46" max="47" width="6.6328125" style="30"/>
    <col min="48" max="49" width="6.6328125" style="28"/>
    <col min="50" max="52" width="6.6328125" style="92"/>
    <col min="53" max="16384" width="6.6328125" style="28"/>
  </cols>
  <sheetData>
    <row r="1" spans="1:52" s="27" customFormat="1" ht="53.25" customHeight="1">
      <c r="A1" s="88" t="s">
        <v>662</v>
      </c>
      <c r="B1" s="89" t="s">
        <v>663</v>
      </c>
      <c r="C1" s="2" t="s">
        <v>371</v>
      </c>
      <c r="D1" s="41" t="s">
        <v>372</v>
      </c>
      <c r="E1" s="19" t="s">
        <v>598</v>
      </c>
      <c r="F1" s="17" t="s">
        <v>599</v>
      </c>
      <c r="G1" s="97" t="s">
        <v>601</v>
      </c>
      <c r="H1" s="97" t="s">
        <v>602</v>
      </c>
      <c r="I1" s="116" t="s">
        <v>665</v>
      </c>
      <c r="J1" s="116" t="s">
        <v>666</v>
      </c>
      <c r="K1" s="118" t="s">
        <v>667</v>
      </c>
      <c r="L1" s="117" t="s">
        <v>668</v>
      </c>
      <c r="M1" s="45"/>
      <c r="N1" s="16"/>
      <c r="O1" s="16"/>
      <c r="P1" s="16"/>
      <c r="Q1" s="91"/>
      <c r="R1" s="91"/>
      <c r="S1" s="91"/>
      <c r="T1" s="91"/>
      <c r="U1" s="91"/>
      <c r="V1" s="91"/>
      <c r="W1" s="16"/>
      <c r="X1" s="16"/>
      <c r="Y1" s="16"/>
      <c r="Z1" s="65"/>
      <c r="AA1" s="65"/>
      <c r="AB1" s="16"/>
      <c r="AC1" s="16"/>
      <c r="AD1" s="16"/>
      <c r="AE1" s="16"/>
      <c r="AF1" s="26"/>
      <c r="AG1" s="18"/>
      <c r="AH1" s="16"/>
      <c r="AI1" s="16"/>
      <c r="AJ1" s="16"/>
      <c r="AK1" s="17"/>
      <c r="AL1" s="17"/>
      <c r="AM1" s="17"/>
      <c r="AN1" s="19"/>
      <c r="AO1" s="20"/>
      <c r="AP1" s="16"/>
      <c r="AQ1" s="16"/>
      <c r="AR1" s="19"/>
      <c r="AS1" s="19"/>
      <c r="AT1" s="16"/>
      <c r="AU1" s="16"/>
      <c r="AX1" s="91"/>
      <c r="AY1" s="91"/>
      <c r="AZ1" s="91"/>
    </row>
    <row r="2" spans="1:52" s="27" customFormat="1" ht="13.2" customHeight="1">
      <c r="A2" s="88"/>
      <c r="B2" s="89"/>
      <c r="C2" s="2"/>
      <c r="D2" s="41"/>
      <c r="E2" s="19"/>
      <c r="F2" s="17" t="s">
        <v>675</v>
      </c>
      <c r="G2" s="97"/>
      <c r="H2" s="97"/>
      <c r="I2" s="116"/>
      <c r="J2" s="116"/>
      <c r="K2" s="118"/>
      <c r="L2" s="117"/>
      <c r="M2" s="45"/>
      <c r="N2" s="16"/>
      <c r="O2" s="16"/>
      <c r="P2" s="16"/>
      <c r="Q2" s="91"/>
      <c r="R2" s="91"/>
      <c r="S2" s="91"/>
      <c r="T2" s="91"/>
      <c r="U2" s="91"/>
      <c r="V2" s="91"/>
      <c r="W2" s="16"/>
      <c r="X2" s="16"/>
      <c r="Y2" s="16"/>
      <c r="Z2" s="65"/>
      <c r="AA2" s="65"/>
      <c r="AB2" s="16"/>
      <c r="AC2" s="16"/>
      <c r="AD2" s="16"/>
      <c r="AE2" s="16"/>
      <c r="AF2" s="26"/>
      <c r="AG2" s="18"/>
      <c r="AH2" s="16"/>
      <c r="AI2" s="16"/>
      <c r="AJ2" s="16"/>
      <c r="AK2" s="17"/>
      <c r="AL2" s="17"/>
      <c r="AM2" s="17"/>
      <c r="AN2" s="19"/>
      <c r="AO2" s="20"/>
      <c r="AP2" s="16"/>
      <c r="AQ2" s="16"/>
      <c r="AR2" s="19"/>
      <c r="AS2" s="19"/>
      <c r="AT2" s="16"/>
      <c r="AU2" s="16"/>
      <c r="AX2" s="91"/>
      <c r="AY2" s="91"/>
      <c r="AZ2" s="91"/>
    </row>
    <row r="3" spans="1:52" ht="15" customHeight="1">
      <c r="G3" s="98"/>
      <c r="H3" s="98"/>
      <c r="I3" s="108"/>
      <c r="J3" s="108"/>
      <c r="K3" s="108"/>
      <c r="L3" s="108"/>
      <c r="W3" s="14"/>
      <c r="X3" s="14"/>
      <c r="Y3" s="14"/>
      <c r="Z3" s="66"/>
      <c r="AA3" s="66"/>
      <c r="AB3" s="14"/>
      <c r="AC3" s="14"/>
      <c r="AD3" s="14"/>
      <c r="AE3" s="14"/>
      <c r="AF3" s="14"/>
      <c r="AG3" s="13"/>
      <c r="AH3" s="14"/>
      <c r="AI3" s="14"/>
      <c r="AJ3" s="14"/>
      <c r="AK3" s="22"/>
      <c r="AL3" s="22"/>
      <c r="AM3" s="22"/>
      <c r="AN3" s="21"/>
      <c r="AO3" s="22"/>
      <c r="AP3" s="14"/>
      <c r="AQ3" s="14"/>
      <c r="AR3" s="23"/>
      <c r="AS3" s="24"/>
      <c r="AT3" s="14"/>
      <c r="AU3" s="14"/>
    </row>
    <row r="4" spans="1:52">
      <c r="A4" t="s">
        <v>172</v>
      </c>
      <c r="B4" s="1">
        <v>2</v>
      </c>
      <c r="C4" s="1" t="s">
        <v>173</v>
      </c>
      <c r="D4" s="9" t="s">
        <v>603</v>
      </c>
      <c r="E4" s="31">
        <v>39685</v>
      </c>
      <c r="F4" s="29">
        <f t="shared" ref="F4:F44" si="0">B4-B3</f>
        <v>2</v>
      </c>
      <c r="G4" s="99">
        <v>0</v>
      </c>
      <c r="H4" s="99">
        <v>0</v>
      </c>
      <c r="I4" s="109">
        <v>2.8181059060327206E-2</v>
      </c>
      <c r="J4" s="109">
        <v>2.8181059060327206E-2</v>
      </c>
      <c r="K4" s="109">
        <v>23.359721245186883</v>
      </c>
      <c r="L4" s="109">
        <v>7.2625698324021828</v>
      </c>
      <c r="M4" s="35"/>
      <c r="Y4" s="64"/>
      <c r="AC4" s="30"/>
      <c r="AD4" s="30"/>
      <c r="AE4" s="30"/>
      <c r="AG4" s="30"/>
    </row>
    <row r="5" spans="1:52">
      <c r="A5" t="s">
        <v>175</v>
      </c>
      <c r="B5" s="1">
        <v>4</v>
      </c>
      <c r="C5" s="1" t="s">
        <v>176</v>
      </c>
      <c r="D5" s="9" t="s">
        <v>604</v>
      </c>
      <c r="E5" s="31">
        <v>39685</v>
      </c>
      <c r="F5" s="29">
        <f t="shared" si="0"/>
        <v>2</v>
      </c>
      <c r="G5" s="99">
        <v>0</v>
      </c>
      <c r="H5" s="99">
        <v>0</v>
      </c>
      <c r="I5" s="109">
        <v>4.0460757486212744E-2</v>
      </c>
      <c r="J5" s="109">
        <v>4.0460757486212744E-2</v>
      </c>
      <c r="K5" s="109">
        <v>35.396089241435071</v>
      </c>
      <c r="L5" s="109">
        <v>5.2980132450330064</v>
      </c>
      <c r="M5" s="35"/>
      <c r="Y5" s="64"/>
      <c r="AC5" s="30"/>
      <c r="AD5" s="30"/>
      <c r="AE5" s="30"/>
      <c r="AG5" s="30"/>
    </row>
    <row r="6" spans="1:52">
      <c r="A6" t="s">
        <v>177</v>
      </c>
      <c r="B6" s="1">
        <v>6</v>
      </c>
      <c r="C6" s="1" t="s">
        <v>176</v>
      </c>
      <c r="D6" s="9" t="s">
        <v>605</v>
      </c>
      <c r="E6" s="31">
        <v>39685</v>
      </c>
      <c r="F6" s="29">
        <f t="shared" si="0"/>
        <v>2</v>
      </c>
      <c r="G6" s="99">
        <v>0</v>
      </c>
      <c r="H6" s="99">
        <v>0</v>
      </c>
      <c r="I6" s="109">
        <v>2.3767158243649424E-2</v>
      </c>
      <c r="J6" s="109">
        <v>2.3767158243649424E-2</v>
      </c>
      <c r="K6" s="109">
        <v>17.545255746294075</v>
      </c>
      <c r="L6" s="109">
        <v>6.040268456375836</v>
      </c>
      <c r="M6" s="35"/>
      <c r="Y6" s="64"/>
      <c r="AC6" s="30"/>
      <c r="AD6" s="30"/>
      <c r="AE6" s="30"/>
      <c r="AG6" s="30"/>
    </row>
    <row r="7" spans="1:52">
      <c r="A7" t="s">
        <v>178</v>
      </c>
      <c r="B7" s="1">
        <v>8</v>
      </c>
      <c r="C7" s="1" t="s">
        <v>176</v>
      </c>
      <c r="D7" s="9" t="s">
        <v>606</v>
      </c>
      <c r="E7" s="31">
        <v>39685</v>
      </c>
      <c r="F7" s="29">
        <f t="shared" si="0"/>
        <v>2</v>
      </c>
      <c r="G7" s="99">
        <v>0</v>
      </c>
      <c r="H7" s="99">
        <v>0</v>
      </c>
      <c r="I7" s="109">
        <v>2.4955516155832021E-2</v>
      </c>
      <c r="J7" s="109">
        <v>2.4955516155832021E-2</v>
      </c>
      <c r="K7" s="109">
        <v>19.582440738606881</v>
      </c>
      <c r="L7" s="109">
        <v>3.9215686274508847</v>
      </c>
      <c r="M7" s="35"/>
      <c r="Y7" s="64"/>
      <c r="AC7" s="30"/>
      <c r="AD7" s="30"/>
      <c r="AE7" s="30"/>
      <c r="AG7" s="30"/>
    </row>
    <row r="8" spans="1:52">
      <c r="A8" t="s">
        <v>179</v>
      </c>
      <c r="B8" s="1">
        <v>10</v>
      </c>
      <c r="C8" s="1" t="s">
        <v>176</v>
      </c>
      <c r="D8" s="9" t="s">
        <v>607</v>
      </c>
      <c r="E8" s="31">
        <v>39685</v>
      </c>
      <c r="F8" s="29">
        <f t="shared" si="0"/>
        <v>2</v>
      </c>
      <c r="G8" s="99">
        <v>0</v>
      </c>
      <c r="H8" s="99">
        <v>0</v>
      </c>
      <c r="I8" s="109">
        <v>2.0881146171206309E-2</v>
      </c>
      <c r="J8" s="109">
        <v>2.0881146171206309E-2</v>
      </c>
      <c r="K8" s="109">
        <v>14.565872695036589</v>
      </c>
      <c r="L8" s="109">
        <v>4.6511627906975788</v>
      </c>
      <c r="M8" s="35"/>
      <c r="Y8" s="64"/>
      <c r="AC8" s="30"/>
      <c r="AD8" s="30"/>
      <c r="AE8" s="30"/>
      <c r="AG8" s="30"/>
    </row>
    <row r="9" spans="1:52">
      <c r="A9" t="s">
        <v>180</v>
      </c>
      <c r="B9" s="1">
        <v>15</v>
      </c>
      <c r="C9" s="1" t="s">
        <v>176</v>
      </c>
      <c r="D9" s="9" t="s">
        <v>608</v>
      </c>
      <c r="E9" s="31">
        <v>39685</v>
      </c>
      <c r="F9" s="29">
        <f t="shared" si="0"/>
        <v>5</v>
      </c>
      <c r="G9" s="99">
        <v>0</v>
      </c>
      <c r="H9" s="99">
        <v>0</v>
      </c>
      <c r="I9" s="109">
        <v>2.2001597916978314E-2</v>
      </c>
      <c r="J9" s="109">
        <v>2.2001597916978314E-2</v>
      </c>
      <c r="K9" s="109">
        <v>15.421490391807971</v>
      </c>
      <c r="L9" s="109">
        <v>6.4935064935067333</v>
      </c>
      <c r="M9" s="35"/>
      <c r="Y9" s="64"/>
      <c r="AC9" s="30"/>
      <c r="AD9" s="30"/>
      <c r="AE9" s="30"/>
      <c r="AG9" s="30"/>
    </row>
    <row r="10" spans="1:52">
      <c r="A10" t="s">
        <v>181</v>
      </c>
      <c r="B10" s="1">
        <v>20</v>
      </c>
      <c r="C10" s="1" t="s">
        <v>176</v>
      </c>
      <c r="D10" s="9" t="s">
        <v>609</v>
      </c>
      <c r="E10" s="31">
        <v>39685</v>
      </c>
      <c r="F10" s="29">
        <f t="shared" si="0"/>
        <v>5</v>
      </c>
      <c r="G10" s="99">
        <v>0</v>
      </c>
      <c r="H10" s="99">
        <v>0</v>
      </c>
      <c r="I10" s="109">
        <v>3.3759999999999991E-2</v>
      </c>
      <c r="J10" s="109">
        <v>3.3759999999999991E-2</v>
      </c>
      <c r="K10" s="109">
        <v>26.607999999999997</v>
      </c>
      <c r="L10" s="109">
        <v>6.2222222222222481</v>
      </c>
      <c r="M10" s="35"/>
      <c r="Y10" s="64"/>
      <c r="AC10" s="30"/>
      <c r="AD10" s="30"/>
      <c r="AE10" s="30"/>
      <c r="AG10" s="30"/>
    </row>
    <row r="11" spans="1:52">
      <c r="A11" t="s">
        <v>182</v>
      </c>
      <c r="B11" s="1">
        <v>23</v>
      </c>
      <c r="C11" s="1" t="s">
        <v>176</v>
      </c>
      <c r="D11" s="9" t="s">
        <v>610</v>
      </c>
      <c r="E11" s="31">
        <v>39685</v>
      </c>
      <c r="F11" s="29">
        <f t="shared" si="0"/>
        <v>3</v>
      </c>
      <c r="G11" s="99">
        <v>0</v>
      </c>
      <c r="H11" s="99">
        <v>0</v>
      </c>
      <c r="I11" s="109">
        <v>3.3571428571428572E-2</v>
      </c>
      <c r="J11" s="109">
        <v>3.3571428571428572E-2</v>
      </c>
      <c r="K11" s="109">
        <v>34.625000000000007</v>
      </c>
      <c r="L11" s="109">
        <v>5.8430717863105395</v>
      </c>
      <c r="M11" s="35"/>
      <c r="Y11" s="64"/>
      <c r="AC11" s="30"/>
      <c r="AD11" s="30"/>
      <c r="AE11" s="30"/>
      <c r="AG11" s="30"/>
    </row>
    <row r="12" spans="1:52">
      <c r="A12" t="s">
        <v>183</v>
      </c>
      <c r="B12" s="1">
        <v>25</v>
      </c>
      <c r="C12" s="1" t="s">
        <v>176</v>
      </c>
      <c r="D12" s="9" t="s">
        <v>611</v>
      </c>
      <c r="E12" s="31">
        <v>39685</v>
      </c>
      <c r="F12" s="29">
        <f t="shared" si="0"/>
        <v>2</v>
      </c>
      <c r="G12" s="99">
        <v>0</v>
      </c>
      <c r="H12" s="99">
        <v>0</v>
      </c>
      <c r="I12" s="109">
        <v>4.3174603174603157E-2</v>
      </c>
      <c r="J12" s="109">
        <v>4.3174603174603157E-2</v>
      </c>
      <c r="K12" s="109">
        <v>32.142857142857146</v>
      </c>
      <c r="L12" s="109">
        <v>5.2264808362368891</v>
      </c>
      <c r="M12" s="35"/>
      <c r="Y12" s="64"/>
      <c r="AC12" s="30"/>
      <c r="AD12" s="30"/>
      <c r="AE12" s="30"/>
      <c r="AG12" s="30"/>
    </row>
    <row r="13" spans="1:52">
      <c r="A13" t="s">
        <v>184</v>
      </c>
      <c r="B13" s="1">
        <v>30</v>
      </c>
      <c r="C13" s="1" t="s">
        <v>185</v>
      </c>
      <c r="D13" s="9" t="s">
        <v>480</v>
      </c>
      <c r="E13" s="31">
        <v>39685</v>
      </c>
      <c r="F13" s="29">
        <f t="shared" si="0"/>
        <v>5</v>
      </c>
      <c r="G13" s="99">
        <v>0</v>
      </c>
      <c r="H13" s="99">
        <v>0</v>
      </c>
      <c r="I13" s="109">
        <v>5.8923611111111135E-2</v>
      </c>
      <c r="J13" s="109">
        <v>5.8923611111111135E-2</v>
      </c>
      <c r="K13" s="109">
        <v>23.149305555555561</v>
      </c>
      <c r="L13" s="109">
        <v>5.1955307262569796</v>
      </c>
      <c r="M13" s="35"/>
      <c r="Y13" s="64"/>
      <c r="AC13" s="30"/>
      <c r="AD13" s="30"/>
      <c r="AE13" s="30"/>
      <c r="AG13" s="30"/>
    </row>
    <row r="14" spans="1:52">
      <c r="A14" t="s">
        <v>186</v>
      </c>
      <c r="B14" s="1">
        <v>32</v>
      </c>
      <c r="C14" s="1" t="s">
        <v>185</v>
      </c>
      <c r="D14" s="9" t="s">
        <v>481</v>
      </c>
      <c r="E14" s="31">
        <v>39685</v>
      </c>
      <c r="F14" s="29">
        <f t="shared" si="0"/>
        <v>2</v>
      </c>
      <c r="G14" s="99">
        <v>0</v>
      </c>
      <c r="H14" s="99">
        <v>0</v>
      </c>
      <c r="I14" s="109">
        <v>0.10557142857142858</v>
      </c>
      <c r="J14" s="109">
        <v>0.10557142857142858</v>
      </c>
      <c r="K14" s="109">
        <v>45.557142857142857</v>
      </c>
      <c r="L14" s="109">
        <v>5.0128534704370242</v>
      </c>
      <c r="M14" s="35"/>
      <c r="Y14" s="64"/>
      <c r="AC14" s="30"/>
      <c r="AD14" s="30"/>
      <c r="AE14" s="30"/>
      <c r="AG14" s="30"/>
    </row>
    <row r="15" spans="1:52">
      <c r="A15" t="s">
        <v>187</v>
      </c>
      <c r="B15" s="1">
        <v>35</v>
      </c>
      <c r="C15" s="1" t="s">
        <v>185</v>
      </c>
      <c r="D15" s="9" t="s">
        <v>612</v>
      </c>
      <c r="E15" s="31">
        <v>39685</v>
      </c>
      <c r="F15" s="29">
        <f t="shared" si="0"/>
        <v>3</v>
      </c>
      <c r="G15" s="99">
        <v>0</v>
      </c>
      <c r="H15" s="99">
        <v>0</v>
      </c>
      <c r="I15" s="109">
        <v>8.5238095238095196E-2</v>
      </c>
      <c r="J15" s="109">
        <v>8.5238095238095196E-2</v>
      </c>
      <c r="K15" s="109">
        <v>70.180952380952377</v>
      </c>
      <c r="L15" s="109">
        <v>5.2910052910052938</v>
      </c>
      <c r="M15" s="35"/>
      <c r="Y15" s="64"/>
      <c r="AC15" s="30"/>
      <c r="AD15" s="30"/>
      <c r="AE15" s="30"/>
      <c r="AG15" s="30"/>
    </row>
    <row r="16" spans="1:52">
      <c r="A16" t="s">
        <v>188</v>
      </c>
      <c r="B16" s="1">
        <v>40</v>
      </c>
      <c r="C16" s="1" t="s">
        <v>176</v>
      </c>
      <c r="D16" s="9" t="s">
        <v>613</v>
      </c>
      <c r="E16" s="31">
        <v>39685</v>
      </c>
      <c r="F16" s="29">
        <f t="shared" si="0"/>
        <v>5</v>
      </c>
      <c r="G16" s="99">
        <v>0</v>
      </c>
      <c r="H16" s="99">
        <v>0</v>
      </c>
      <c r="I16" s="109">
        <v>6.0499999999999991E-2</v>
      </c>
      <c r="J16" s="109">
        <v>6.0499999999999991E-2</v>
      </c>
      <c r="K16" s="109">
        <v>67.164285714285711</v>
      </c>
      <c r="L16" s="109">
        <v>5.9933407325194148</v>
      </c>
      <c r="M16" s="35"/>
      <c r="Y16" s="64"/>
      <c r="AC16" s="30"/>
      <c r="AD16" s="30"/>
      <c r="AE16" s="30"/>
      <c r="AG16" s="30"/>
    </row>
    <row r="17" spans="1:52">
      <c r="A17" t="s">
        <v>189</v>
      </c>
      <c r="B17" s="1">
        <v>47</v>
      </c>
      <c r="C17" s="1" t="s">
        <v>176</v>
      </c>
      <c r="D17" s="9" t="s">
        <v>613</v>
      </c>
      <c r="E17" s="31">
        <v>39685</v>
      </c>
      <c r="F17" s="29">
        <f t="shared" si="0"/>
        <v>7</v>
      </c>
      <c r="G17" s="99">
        <v>0</v>
      </c>
      <c r="H17" s="99">
        <v>0</v>
      </c>
      <c r="I17" s="109">
        <v>4.6054932147643154E-2</v>
      </c>
      <c r="J17" s="109">
        <v>4.6054932147643154E-2</v>
      </c>
      <c r="K17" s="109">
        <v>59.143845723252973</v>
      </c>
      <c r="L17" s="109">
        <v>6.3609467455621278</v>
      </c>
      <c r="M17" s="35"/>
      <c r="Y17" s="64"/>
      <c r="AC17" s="30"/>
      <c r="AD17" s="30"/>
      <c r="AE17" s="30"/>
      <c r="AG17" s="30"/>
      <c r="AJ17" s="30"/>
      <c r="AK17" s="30"/>
      <c r="AL17" s="30"/>
      <c r="AM17" s="30"/>
      <c r="AN17" s="30"/>
      <c r="AO17" s="30"/>
      <c r="AR17" s="30"/>
    </row>
    <row r="18" spans="1:52">
      <c r="A18" t="s">
        <v>190</v>
      </c>
      <c r="B18" s="1">
        <v>55</v>
      </c>
      <c r="C18" s="1" t="s">
        <v>176</v>
      </c>
      <c r="D18" s="9" t="s">
        <v>614</v>
      </c>
      <c r="E18" s="31">
        <v>39685</v>
      </c>
      <c r="F18" s="29">
        <f t="shared" si="0"/>
        <v>8</v>
      </c>
      <c r="G18" s="99">
        <v>0</v>
      </c>
      <c r="H18" s="99">
        <v>0</v>
      </c>
      <c r="I18" s="109">
        <v>5.8505406497983539E-2</v>
      </c>
      <c r="J18" s="109">
        <v>5.8505406497983539E-2</v>
      </c>
      <c r="K18" s="109">
        <v>63.541073150856732</v>
      </c>
      <c r="L18" s="109">
        <v>5.3553038105045925</v>
      </c>
      <c r="M18" s="35"/>
      <c r="Y18" s="64"/>
      <c r="AC18" s="30"/>
      <c r="AD18" s="30"/>
      <c r="AE18" s="30"/>
      <c r="AG18" s="30"/>
    </row>
    <row r="19" spans="1:52">
      <c r="A19" t="s">
        <v>191</v>
      </c>
      <c r="B19" s="1">
        <v>60</v>
      </c>
      <c r="C19" s="1" t="s">
        <v>615</v>
      </c>
      <c r="D19" s="9" t="s">
        <v>482</v>
      </c>
      <c r="E19" s="31">
        <v>39685</v>
      </c>
      <c r="F19" s="29">
        <f t="shared" si="0"/>
        <v>5</v>
      </c>
      <c r="G19" s="99">
        <v>0</v>
      </c>
      <c r="H19" s="99">
        <v>0</v>
      </c>
      <c r="I19" s="109">
        <v>0.12815537775515984</v>
      </c>
      <c r="J19" s="109">
        <v>0.12815537775515984</v>
      </c>
      <c r="K19" s="109">
        <v>85.640235793523473</v>
      </c>
      <c r="L19" s="109">
        <v>3.9660056657223968</v>
      </c>
      <c r="M19" s="35"/>
      <c r="Y19" s="64"/>
      <c r="AC19" s="30"/>
      <c r="AD19" s="30"/>
      <c r="AE19" s="30"/>
      <c r="AG19" s="30"/>
    </row>
    <row r="20" spans="1:52">
      <c r="A20" t="s">
        <v>192</v>
      </c>
      <c r="B20" s="1">
        <v>65</v>
      </c>
      <c r="C20" s="1" t="s">
        <v>615</v>
      </c>
      <c r="D20" s="9" t="s">
        <v>482</v>
      </c>
      <c r="E20" s="31">
        <v>39685</v>
      </c>
      <c r="F20" s="29">
        <f t="shared" si="0"/>
        <v>5</v>
      </c>
      <c r="G20" s="99">
        <v>0</v>
      </c>
      <c r="H20" s="99">
        <v>0</v>
      </c>
      <c r="I20" s="109">
        <v>8.8444691507298556E-2</v>
      </c>
      <c r="J20" s="109">
        <v>8.8444691507298556E-2</v>
      </c>
      <c r="K20" s="114" t="s">
        <v>174</v>
      </c>
      <c r="L20" s="109">
        <v>3.7626628075253978</v>
      </c>
      <c r="M20" s="35"/>
      <c r="Y20" s="64"/>
      <c r="AC20" s="30"/>
      <c r="AD20" s="30"/>
      <c r="AE20" s="30"/>
      <c r="AF20" s="83"/>
      <c r="AG20" s="30"/>
    </row>
    <row r="21" spans="1:52">
      <c r="A21" t="s">
        <v>193</v>
      </c>
      <c r="B21" s="1">
        <v>69</v>
      </c>
      <c r="C21" s="1" t="s">
        <v>615</v>
      </c>
      <c r="D21" s="9" t="s">
        <v>482</v>
      </c>
      <c r="E21" s="31">
        <v>39685</v>
      </c>
      <c r="F21" s="29">
        <f t="shared" si="0"/>
        <v>4</v>
      </c>
      <c r="G21" s="99">
        <v>0</v>
      </c>
      <c r="H21" s="99">
        <v>0</v>
      </c>
      <c r="I21" s="109">
        <v>8.5987867467851573E-2</v>
      </c>
      <c r="J21" s="109">
        <v>8.5987867467851573E-2</v>
      </c>
      <c r="K21" s="109">
        <v>88.788603204066106</v>
      </c>
      <c r="L21" s="109">
        <v>4.0485829959513806</v>
      </c>
      <c r="M21" s="35"/>
      <c r="Y21" s="64"/>
      <c r="AC21" s="30"/>
      <c r="AD21" s="30"/>
      <c r="AE21" s="30"/>
      <c r="AG21" s="30"/>
    </row>
    <row r="22" spans="1:52">
      <c r="A22" t="s">
        <v>194</v>
      </c>
      <c r="B22" s="1">
        <v>75</v>
      </c>
      <c r="C22" s="1" t="s">
        <v>615</v>
      </c>
      <c r="D22" s="9" t="s">
        <v>482</v>
      </c>
      <c r="E22" s="31">
        <v>39685</v>
      </c>
      <c r="F22" s="29">
        <f t="shared" si="0"/>
        <v>6</v>
      </c>
      <c r="G22" s="99">
        <v>0</v>
      </c>
      <c r="H22" s="99">
        <v>0</v>
      </c>
      <c r="I22" s="109">
        <v>0.1418883963096996</v>
      </c>
      <c r="J22" s="109">
        <v>0.1418883963096996</v>
      </c>
      <c r="K22" s="109">
        <v>84.694643945411514</v>
      </c>
      <c r="L22" s="109">
        <v>3.6164844407064738</v>
      </c>
      <c r="M22" s="35"/>
      <c r="Y22" s="64"/>
      <c r="AC22" s="30"/>
      <c r="AD22" s="30"/>
      <c r="AE22" s="30"/>
      <c r="AG22" s="30"/>
    </row>
    <row r="23" spans="1:52">
      <c r="A23" t="s">
        <v>195</v>
      </c>
      <c r="B23" s="1">
        <v>81</v>
      </c>
      <c r="C23" s="1" t="s">
        <v>615</v>
      </c>
      <c r="D23" s="9" t="s">
        <v>482</v>
      </c>
      <c r="E23" s="31">
        <v>39685</v>
      </c>
      <c r="F23" s="29">
        <f t="shared" si="0"/>
        <v>6</v>
      </c>
      <c r="G23" s="99">
        <v>0</v>
      </c>
      <c r="H23" s="99">
        <v>0</v>
      </c>
      <c r="I23" s="109">
        <v>0.19486110160419584</v>
      </c>
      <c r="J23" s="109">
        <v>0.19486110160419584</v>
      </c>
      <c r="K23" s="109">
        <v>82.898042444587205</v>
      </c>
      <c r="L23" s="109">
        <v>4.2947368421053058</v>
      </c>
      <c r="M23" s="35"/>
      <c r="Y23" s="64"/>
      <c r="AC23" s="30"/>
      <c r="AD23" s="30"/>
      <c r="AE23" s="30"/>
      <c r="AG23" s="30"/>
    </row>
    <row r="24" spans="1:52">
      <c r="A24" t="s">
        <v>196</v>
      </c>
      <c r="B24" s="1">
        <v>88</v>
      </c>
      <c r="C24" s="1" t="s">
        <v>615</v>
      </c>
      <c r="D24" s="9" t="s">
        <v>482</v>
      </c>
      <c r="E24" s="31">
        <v>39685</v>
      </c>
      <c r="F24" s="29">
        <f t="shared" si="0"/>
        <v>7</v>
      </c>
      <c r="G24" s="99">
        <v>0</v>
      </c>
      <c r="H24" s="99">
        <v>0</v>
      </c>
      <c r="I24" s="109">
        <v>0.13773390141596531</v>
      </c>
      <c r="J24" s="109">
        <v>0.13773390141596531</v>
      </c>
      <c r="K24" s="109">
        <v>86.50553657022985</v>
      </c>
      <c r="L24" s="109">
        <v>3.9832285115304256</v>
      </c>
      <c r="M24" s="35"/>
      <c r="Y24" s="64"/>
      <c r="AC24" s="30"/>
      <c r="AD24" s="30"/>
      <c r="AE24" s="30"/>
      <c r="AG24" s="30"/>
    </row>
    <row r="25" spans="1:52">
      <c r="A25" t="s">
        <v>197</v>
      </c>
      <c r="B25" s="1">
        <v>93</v>
      </c>
      <c r="C25" s="1" t="s">
        <v>615</v>
      </c>
      <c r="D25" s="9" t="s">
        <v>482</v>
      </c>
      <c r="E25" s="31">
        <v>39685</v>
      </c>
      <c r="F25" s="29">
        <f t="shared" si="0"/>
        <v>5</v>
      </c>
      <c r="G25" s="99">
        <v>0</v>
      </c>
      <c r="H25" s="99">
        <v>0</v>
      </c>
      <c r="I25" s="109">
        <v>0.17959978158685588</v>
      </c>
      <c r="J25" s="109">
        <v>0.17959978158685588</v>
      </c>
      <c r="K25" s="109">
        <v>84.507041036249376</v>
      </c>
      <c r="L25" s="109">
        <v>3.5260930888575457</v>
      </c>
      <c r="M25" s="35"/>
      <c r="Y25" s="64"/>
      <c r="AC25" s="30"/>
      <c r="AD25" s="30"/>
      <c r="AE25" s="30"/>
      <c r="AG25" s="30"/>
    </row>
    <row r="26" spans="1:52">
      <c r="A26" t="s">
        <v>198</v>
      </c>
      <c r="B26" s="1">
        <v>98</v>
      </c>
      <c r="C26" s="1" t="s">
        <v>615</v>
      </c>
      <c r="D26" s="9" t="s">
        <v>616</v>
      </c>
      <c r="E26" s="31">
        <v>39685</v>
      </c>
      <c r="F26" s="29">
        <f t="shared" si="0"/>
        <v>5</v>
      </c>
      <c r="G26" s="99">
        <v>0</v>
      </c>
      <c r="H26" s="99">
        <v>0</v>
      </c>
      <c r="I26" s="109">
        <v>0.19352353579743589</v>
      </c>
      <c r="J26" s="109">
        <v>0.19352353579743589</v>
      </c>
      <c r="K26" s="109">
        <v>82.661881577799832</v>
      </c>
      <c r="L26" s="109">
        <v>3.5069075451647018</v>
      </c>
      <c r="M26" s="35"/>
      <c r="Y26" s="64"/>
      <c r="AC26" s="30"/>
      <c r="AD26" s="30"/>
      <c r="AE26" s="30"/>
      <c r="AG26" s="30"/>
    </row>
    <row r="27" spans="1:52">
      <c r="A27" t="s">
        <v>199</v>
      </c>
      <c r="B27" s="1">
        <v>118</v>
      </c>
      <c r="C27" s="1" t="s">
        <v>615</v>
      </c>
      <c r="D27" s="9" t="s">
        <v>617</v>
      </c>
      <c r="E27" s="31">
        <v>39685</v>
      </c>
      <c r="F27" s="29">
        <f t="shared" si="0"/>
        <v>20</v>
      </c>
      <c r="G27" s="99">
        <v>0</v>
      </c>
      <c r="H27" s="99">
        <v>0</v>
      </c>
      <c r="I27" s="109">
        <v>0.11725370783967946</v>
      </c>
      <c r="J27" s="109">
        <v>0.11725370783967946</v>
      </c>
      <c r="K27" s="109">
        <v>89.102318144014149</v>
      </c>
      <c r="L27" s="109">
        <v>3.633720930232557</v>
      </c>
      <c r="M27" s="35"/>
      <c r="Y27" s="64"/>
      <c r="AC27" s="30"/>
      <c r="AD27" s="30"/>
      <c r="AE27" s="30"/>
      <c r="AG27" s="30"/>
    </row>
    <row r="28" spans="1:52">
      <c r="A28" t="s">
        <v>200</v>
      </c>
      <c r="B28" s="1">
        <v>136</v>
      </c>
      <c r="C28" s="1" t="s">
        <v>615</v>
      </c>
      <c r="D28" s="9" t="s">
        <v>618</v>
      </c>
      <c r="E28" s="31">
        <v>39685</v>
      </c>
      <c r="F28" s="29">
        <f t="shared" si="0"/>
        <v>18</v>
      </c>
      <c r="G28" s="99">
        <v>0</v>
      </c>
      <c r="H28" s="99">
        <v>0</v>
      </c>
      <c r="I28" s="109">
        <v>0.12849717922727921</v>
      </c>
      <c r="J28" s="109">
        <v>0.12849717922727921</v>
      </c>
      <c r="K28" s="109">
        <v>83.589677755345662</v>
      </c>
      <c r="L28" s="109">
        <v>4.4159544159543502</v>
      </c>
      <c r="M28" s="35"/>
      <c r="Y28" s="64"/>
      <c r="AC28" s="30"/>
      <c r="AD28" s="30"/>
      <c r="AE28" s="30"/>
      <c r="AG28" s="30"/>
    </row>
    <row r="29" spans="1:52">
      <c r="A29" t="s">
        <v>201</v>
      </c>
      <c r="B29" s="1">
        <v>141</v>
      </c>
      <c r="C29" s="1" t="s">
        <v>619</v>
      </c>
      <c r="D29" s="9" t="s">
        <v>483</v>
      </c>
      <c r="E29" s="31">
        <v>39685</v>
      </c>
      <c r="F29" s="29">
        <f t="shared" si="0"/>
        <v>5</v>
      </c>
      <c r="G29" s="99">
        <v>0</v>
      </c>
      <c r="H29" s="99">
        <v>0</v>
      </c>
      <c r="I29" s="109">
        <v>0.39233604322578669</v>
      </c>
      <c r="J29" s="109">
        <v>0.39233604322578669</v>
      </c>
      <c r="K29" s="109">
        <v>78.661112432328778</v>
      </c>
      <c r="L29" s="109">
        <v>2.2346368715084108</v>
      </c>
      <c r="M29" s="35"/>
      <c r="Y29" s="64"/>
      <c r="AC29" s="30"/>
      <c r="AD29" s="30"/>
      <c r="AE29" s="30"/>
      <c r="AG29" s="30"/>
    </row>
    <row r="30" spans="1:52">
      <c r="A30" t="s">
        <v>202</v>
      </c>
      <c r="B30" s="1">
        <v>175</v>
      </c>
      <c r="C30" s="1" t="s">
        <v>619</v>
      </c>
      <c r="D30" s="9" t="s">
        <v>620</v>
      </c>
      <c r="E30" s="31">
        <v>39685</v>
      </c>
      <c r="F30" s="29">
        <f t="shared" si="0"/>
        <v>34</v>
      </c>
      <c r="G30" s="99">
        <v>0</v>
      </c>
      <c r="H30" s="99">
        <v>0</v>
      </c>
      <c r="I30" s="109">
        <v>0.33380917582891445</v>
      </c>
      <c r="J30" s="109">
        <v>0.33380917582891445</v>
      </c>
      <c r="K30" s="109">
        <v>81.066175050059357</v>
      </c>
      <c r="L30" s="109">
        <v>1.946041574524537</v>
      </c>
      <c r="M30" s="35"/>
      <c r="Y30" s="64"/>
      <c r="AC30" s="30"/>
      <c r="AD30" s="30"/>
      <c r="AE30" s="30"/>
      <c r="AG30" s="30"/>
    </row>
    <row r="31" spans="1:52" s="32" customFormat="1">
      <c r="A31" t="s">
        <v>203</v>
      </c>
      <c r="B31" s="1">
        <v>185</v>
      </c>
      <c r="C31" s="1" t="s">
        <v>621</v>
      </c>
      <c r="D31" s="9" t="s">
        <v>484</v>
      </c>
      <c r="E31" s="33">
        <v>39685</v>
      </c>
      <c r="F31" s="34">
        <f t="shared" si="0"/>
        <v>10</v>
      </c>
      <c r="G31" s="100">
        <v>0</v>
      </c>
      <c r="H31" s="100">
        <v>0</v>
      </c>
      <c r="I31" s="109">
        <v>0.33323949385260454</v>
      </c>
      <c r="J31" s="109">
        <v>0.33323949385260454</v>
      </c>
      <c r="K31" s="109">
        <v>65.507462529424913</v>
      </c>
      <c r="L31" s="109">
        <v>2.265500794912533</v>
      </c>
      <c r="M31" s="35"/>
      <c r="N31" s="35"/>
      <c r="O31" s="35"/>
      <c r="P31" s="35"/>
      <c r="Q31" s="92"/>
      <c r="R31" s="92"/>
      <c r="S31" s="92"/>
      <c r="T31" s="92"/>
      <c r="U31" s="92"/>
      <c r="V31" s="92"/>
      <c r="W31" s="35"/>
      <c r="X31" s="35"/>
      <c r="Y31" s="64"/>
      <c r="Z31" s="68"/>
      <c r="AA31" s="68"/>
      <c r="AB31" s="30"/>
      <c r="AC31" s="30"/>
      <c r="AD31" s="30"/>
      <c r="AE31" s="30"/>
      <c r="AF31" s="30"/>
      <c r="AG31" s="30"/>
      <c r="AH31" s="30"/>
      <c r="AI31" s="30"/>
      <c r="AP31" s="30"/>
      <c r="AQ31" s="30"/>
      <c r="AT31" s="35"/>
      <c r="AU31" s="35"/>
      <c r="AV31" s="28"/>
      <c r="AW31" s="28"/>
      <c r="AX31" s="92"/>
      <c r="AY31" s="92"/>
      <c r="AZ31" s="92"/>
    </row>
    <row r="32" spans="1:52">
      <c r="A32" t="s">
        <v>204</v>
      </c>
      <c r="B32" s="1">
        <v>195</v>
      </c>
      <c r="C32" s="1" t="s">
        <v>622</v>
      </c>
      <c r="D32" s="9" t="s">
        <v>623</v>
      </c>
      <c r="E32" s="31">
        <v>39685</v>
      </c>
      <c r="F32" s="29">
        <f t="shared" si="0"/>
        <v>10</v>
      </c>
      <c r="G32" s="99">
        <v>0</v>
      </c>
      <c r="H32" s="99">
        <v>0</v>
      </c>
      <c r="I32" s="109">
        <v>0.24599310893092646</v>
      </c>
      <c r="J32" s="109">
        <v>0.24599310893092646</v>
      </c>
      <c r="K32" s="109">
        <v>79.723403888551118</v>
      </c>
      <c r="L32" s="109">
        <v>1.7274472168905826</v>
      </c>
      <c r="M32" s="35"/>
      <c r="Y32" s="64"/>
      <c r="AC32" s="30"/>
      <c r="AD32" s="30"/>
      <c r="AE32" s="30"/>
      <c r="AG32" s="30"/>
    </row>
    <row r="33" spans="1:33">
      <c r="A33" t="s">
        <v>205</v>
      </c>
      <c r="B33" s="1">
        <v>200</v>
      </c>
      <c r="C33" s="1" t="s">
        <v>622</v>
      </c>
      <c r="D33" s="9" t="s">
        <v>485</v>
      </c>
      <c r="E33" s="31">
        <v>39685</v>
      </c>
      <c r="F33" s="29">
        <f t="shared" si="0"/>
        <v>5</v>
      </c>
      <c r="G33" s="99">
        <v>0</v>
      </c>
      <c r="H33" s="99">
        <v>0</v>
      </c>
      <c r="I33" s="109">
        <v>0.39502932560026732</v>
      </c>
      <c r="J33" s="109">
        <v>0.39502932560026732</v>
      </c>
      <c r="K33" s="109">
        <v>76.517870892482136</v>
      </c>
      <c r="L33" s="109">
        <v>0.7410734336402387</v>
      </c>
      <c r="M33" s="35"/>
      <c r="Y33" s="64"/>
      <c r="AC33" s="30"/>
      <c r="AD33" s="30"/>
      <c r="AE33" s="30"/>
      <c r="AG33" s="30"/>
    </row>
    <row r="34" spans="1:33">
      <c r="A34" t="s">
        <v>206</v>
      </c>
      <c r="B34" s="1">
        <v>240</v>
      </c>
      <c r="C34" s="1" t="s">
        <v>622</v>
      </c>
      <c r="D34" s="9" t="s">
        <v>624</v>
      </c>
      <c r="E34" s="31">
        <v>39685</v>
      </c>
      <c r="F34" s="29">
        <f t="shared" si="0"/>
        <v>40</v>
      </c>
      <c r="G34" s="99">
        <v>0</v>
      </c>
      <c r="H34" s="99">
        <v>0</v>
      </c>
      <c r="I34" s="109">
        <v>0.61114876322635636</v>
      </c>
      <c r="J34" s="109">
        <v>0.61114876322635636</v>
      </c>
      <c r="K34" s="109">
        <v>72.693012479606693</v>
      </c>
      <c r="L34" s="109">
        <v>0.78240928099284812</v>
      </c>
      <c r="M34" s="35"/>
      <c r="Y34" s="64"/>
      <c r="AC34" s="30"/>
      <c r="AD34" s="30"/>
      <c r="AE34" s="30"/>
      <c r="AG34" s="30"/>
    </row>
    <row r="35" spans="1:33">
      <c r="A35" t="s">
        <v>207</v>
      </c>
      <c r="B35" s="1">
        <v>255</v>
      </c>
      <c r="C35" s="1" t="s">
        <v>622</v>
      </c>
      <c r="D35" s="9" t="s">
        <v>625</v>
      </c>
      <c r="E35" s="31">
        <v>39685</v>
      </c>
      <c r="F35" s="29">
        <f t="shared" si="0"/>
        <v>15</v>
      </c>
      <c r="G35" s="99">
        <v>0</v>
      </c>
      <c r="H35" s="99">
        <v>0</v>
      </c>
      <c r="I35" s="109">
        <v>0.74755349341439481</v>
      </c>
      <c r="J35" s="109">
        <v>0.74755349341439481</v>
      </c>
      <c r="K35" s="109">
        <v>70.108550094913042</v>
      </c>
      <c r="L35" s="109">
        <v>0.67869262368279237</v>
      </c>
      <c r="M35" s="35"/>
      <c r="Y35" s="64"/>
      <c r="AC35" s="30"/>
      <c r="AD35" s="30"/>
      <c r="AE35" s="30"/>
      <c r="AG35" s="30"/>
    </row>
    <row r="36" spans="1:33">
      <c r="A36" t="s">
        <v>208</v>
      </c>
      <c r="B36" s="1">
        <v>272</v>
      </c>
      <c r="C36" s="1" t="s">
        <v>622</v>
      </c>
      <c r="D36" s="9" t="s">
        <v>626</v>
      </c>
      <c r="E36" s="31">
        <v>39685</v>
      </c>
      <c r="F36" s="29">
        <f t="shared" si="0"/>
        <v>17</v>
      </c>
      <c r="G36" s="99">
        <v>0</v>
      </c>
      <c r="H36" s="99">
        <v>0</v>
      </c>
      <c r="I36" s="109">
        <v>0.48111065839003886</v>
      </c>
      <c r="J36" s="109">
        <v>0.48111065839003886</v>
      </c>
      <c r="K36" s="109">
        <v>79.298086888067047</v>
      </c>
      <c r="L36" s="109">
        <v>1.3477088948787148</v>
      </c>
      <c r="M36" s="35"/>
      <c r="Y36" s="64"/>
      <c r="AC36" s="30"/>
      <c r="AD36" s="30"/>
      <c r="AE36" s="30"/>
      <c r="AG36" s="30"/>
    </row>
    <row r="37" spans="1:33">
      <c r="A37" t="s">
        <v>209</v>
      </c>
      <c r="B37" s="1">
        <v>295</v>
      </c>
      <c r="C37" s="1" t="s">
        <v>627</v>
      </c>
      <c r="D37" s="9" t="s">
        <v>486</v>
      </c>
      <c r="E37" s="31">
        <v>39685</v>
      </c>
      <c r="F37" s="29">
        <f t="shared" si="0"/>
        <v>23</v>
      </c>
      <c r="G37" s="99">
        <v>0</v>
      </c>
      <c r="H37" s="99">
        <v>0</v>
      </c>
      <c r="I37" s="109">
        <v>0.29505940171775419</v>
      </c>
      <c r="J37" s="109">
        <v>0.29505940171775419</v>
      </c>
      <c r="K37" s="109">
        <v>79.388372885761626</v>
      </c>
      <c r="L37" s="109">
        <v>5.0803137840866635</v>
      </c>
      <c r="M37" s="35"/>
      <c r="Y37" s="64"/>
      <c r="AC37" s="30"/>
      <c r="AD37" s="30"/>
      <c r="AE37" s="30"/>
      <c r="AG37" s="30"/>
    </row>
    <row r="38" spans="1:33">
      <c r="A38" t="s">
        <v>210</v>
      </c>
      <c r="B38" s="1">
        <v>316</v>
      </c>
      <c r="C38" s="1" t="s">
        <v>622</v>
      </c>
      <c r="D38" s="9" t="s">
        <v>628</v>
      </c>
      <c r="E38" s="31">
        <v>39685</v>
      </c>
      <c r="F38" s="29">
        <f t="shared" si="0"/>
        <v>21</v>
      </c>
      <c r="G38" s="99">
        <v>0</v>
      </c>
      <c r="H38" s="99">
        <v>0</v>
      </c>
      <c r="I38" s="109">
        <v>1.0841755079979103</v>
      </c>
      <c r="J38" s="109">
        <v>1.0841755079979103</v>
      </c>
      <c r="K38" s="109">
        <v>61.160136351132707</v>
      </c>
      <c r="L38" s="109">
        <v>0.5385996409335676</v>
      </c>
      <c r="M38" s="35"/>
      <c r="Y38" s="64"/>
      <c r="AC38" s="30"/>
      <c r="AD38" s="30"/>
      <c r="AE38" s="30"/>
      <c r="AG38" s="30"/>
    </row>
    <row r="39" spans="1:33">
      <c r="A39" t="s">
        <v>211</v>
      </c>
      <c r="B39" s="1">
        <v>330</v>
      </c>
      <c r="C39" s="1" t="s">
        <v>627</v>
      </c>
      <c r="D39" s="9" t="s">
        <v>629</v>
      </c>
      <c r="E39" s="31">
        <v>39685</v>
      </c>
      <c r="F39" s="29">
        <f t="shared" si="0"/>
        <v>14</v>
      </c>
      <c r="G39" s="99">
        <v>0</v>
      </c>
      <c r="H39" s="99">
        <v>0</v>
      </c>
      <c r="I39" s="109">
        <v>0.30348427222427055</v>
      </c>
      <c r="J39" s="109">
        <v>0.30348427222427055</v>
      </c>
      <c r="K39" s="109">
        <v>79.9363609513656</v>
      </c>
      <c r="L39" s="109">
        <v>4.7031354236157323</v>
      </c>
      <c r="M39" s="35"/>
      <c r="Y39" s="64"/>
      <c r="AC39" s="30"/>
      <c r="AD39" s="30"/>
      <c r="AE39" s="30"/>
      <c r="AG39" s="30"/>
    </row>
    <row r="40" spans="1:33">
      <c r="A40" t="s">
        <v>212</v>
      </c>
      <c r="B40" s="1">
        <v>362</v>
      </c>
      <c r="C40" s="1" t="s">
        <v>622</v>
      </c>
      <c r="D40" s="9" t="s">
        <v>630</v>
      </c>
      <c r="E40" s="31">
        <v>39685</v>
      </c>
      <c r="F40" s="29">
        <f t="shared" si="0"/>
        <v>32</v>
      </c>
      <c r="G40" s="99">
        <v>0</v>
      </c>
      <c r="H40" s="99">
        <v>0</v>
      </c>
      <c r="I40" s="109">
        <v>1.0149670874436711</v>
      </c>
      <c r="J40" s="109">
        <v>1.0149670874436711</v>
      </c>
      <c r="K40" s="109">
        <v>60.087505708351131</v>
      </c>
      <c r="L40" s="109">
        <v>0.83282551289866091</v>
      </c>
      <c r="M40" s="35"/>
      <c r="Y40" s="64"/>
      <c r="AC40" s="30"/>
      <c r="AD40" s="30"/>
      <c r="AE40" s="30"/>
      <c r="AG40" s="30"/>
    </row>
    <row r="41" spans="1:33">
      <c r="A41" t="s">
        <v>213</v>
      </c>
      <c r="B41" s="1">
        <v>409</v>
      </c>
      <c r="C41" s="1" t="s">
        <v>622</v>
      </c>
      <c r="D41" s="9" t="s">
        <v>631</v>
      </c>
      <c r="E41" s="31">
        <v>39685</v>
      </c>
      <c r="F41" s="29">
        <f t="shared" si="0"/>
        <v>47</v>
      </c>
      <c r="G41" s="99">
        <v>0</v>
      </c>
      <c r="H41" s="99">
        <v>0</v>
      </c>
      <c r="I41" s="109">
        <v>1.1521822877806294</v>
      </c>
      <c r="J41" s="109">
        <v>1.1521822877806294</v>
      </c>
      <c r="K41" s="109">
        <v>57.972436559006681</v>
      </c>
      <c r="L41" s="109">
        <v>0.84573748308525032</v>
      </c>
      <c r="M41" s="35"/>
      <c r="Y41" s="64"/>
      <c r="AC41" s="30"/>
      <c r="AD41" s="30"/>
      <c r="AE41" s="30"/>
      <c r="AG41" s="30"/>
    </row>
    <row r="42" spans="1:33">
      <c r="A42" t="s">
        <v>214</v>
      </c>
      <c r="B42" s="1">
        <v>430</v>
      </c>
      <c r="C42" s="1" t="s">
        <v>622</v>
      </c>
      <c r="D42" s="9" t="s">
        <v>632</v>
      </c>
      <c r="E42" s="31">
        <v>39685</v>
      </c>
      <c r="F42" s="29">
        <f t="shared" si="0"/>
        <v>21</v>
      </c>
      <c r="G42" s="99">
        <v>0</v>
      </c>
      <c r="H42" s="99">
        <v>0</v>
      </c>
      <c r="I42" s="109">
        <v>1.1680375966638303</v>
      </c>
      <c r="J42" s="109">
        <v>1.1680375966638303</v>
      </c>
      <c r="K42" s="109">
        <v>54.246515385968706</v>
      </c>
      <c r="L42" s="109">
        <v>0.72219547424168784</v>
      </c>
      <c r="M42" s="35"/>
      <c r="Y42" s="64"/>
      <c r="AC42" s="30"/>
      <c r="AD42" s="30"/>
      <c r="AE42" s="30"/>
      <c r="AG42" s="30"/>
    </row>
    <row r="43" spans="1:33">
      <c r="A43" t="s">
        <v>215</v>
      </c>
      <c r="B43" s="1">
        <v>454</v>
      </c>
      <c r="C43" s="1" t="s">
        <v>622</v>
      </c>
      <c r="D43" s="9" t="s">
        <v>633</v>
      </c>
      <c r="E43" s="31">
        <v>39685</v>
      </c>
      <c r="F43" s="29">
        <f t="shared" si="0"/>
        <v>24</v>
      </c>
      <c r="G43" s="99">
        <v>0</v>
      </c>
      <c r="H43" s="99">
        <v>0</v>
      </c>
      <c r="I43" s="109">
        <v>1.3578785308133445</v>
      </c>
      <c r="J43" s="109">
        <v>1.3578785308133445</v>
      </c>
      <c r="K43" s="109">
        <v>58.293233128093711</v>
      </c>
      <c r="L43" s="109">
        <v>0.55310867561199639</v>
      </c>
      <c r="M43" s="35"/>
      <c r="Y43" s="64"/>
      <c r="AC43" s="30"/>
      <c r="AD43" s="30"/>
      <c r="AE43" s="30"/>
      <c r="AG43" s="30"/>
    </row>
    <row r="44" spans="1:33">
      <c r="A44" t="s">
        <v>216</v>
      </c>
      <c r="B44" s="1">
        <v>471</v>
      </c>
      <c r="C44" s="1" t="s">
        <v>622</v>
      </c>
      <c r="D44" s="9" t="s">
        <v>634</v>
      </c>
      <c r="E44" s="31">
        <v>39685</v>
      </c>
      <c r="F44" s="29">
        <f t="shared" si="0"/>
        <v>17</v>
      </c>
      <c r="G44" s="99">
        <v>0</v>
      </c>
      <c r="H44" s="99">
        <v>0</v>
      </c>
      <c r="I44" s="109">
        <v>1.2888019634279297</v>
      </c>
      <c r="J44" s="109">
        <v>1.2888019634279297</v>
      </c>
      <c r="K44" s="109">
        <v>56.486191709385437</v>
      </c>
      <c r="L44" s="109">
        <v>0.4955167531854836</v>
      </c>
      <c r="M44" s="35"/>
      <c r="Y44" s="64"/>
      <c r="AC44" s="30"/>
      <c r="AD44" s="30"/>
      <c r="AE44" s="30"/>
      <c r="AG44" s="30"/>
    </row>
    <row r="45" spans="1:33">
      <c r="G45" s="93"/>
      <c r="H45" s="93"/>
      <c r="I45" s="109" t="s">
        <v>664</v>
      </c>
      <c r="J45" s="109" t="s">
        <v>664</v>
      </c>
      <c r="K45" s="109" t="s">
        <v>664</v>
      </c>
      <c r="L45" s="109" t="s">
        <v>664</v>
      </c>
      <c r="Y45" s="64"/>
      <c r="AC45" s="30"/>
      <c r="AD45" s="30"/>
      <c r="AE45" s="30"/>
      <c r="AG45" s="30"/>
    </row>
    <row r="46" spans="1:33">
      <c r="A46" t="s">
        <v>217</v>
      </c>
      <c r="B46" s="1">
        <v>2</v>
      </c>
      <c r="C46" s="1" t="s">
        <v>173</v>
      </c>
      <c r="D46" s="9" t="s">
        <v>603</v>
      </c>
      <c r="E46" s="31">
        <v>39686</v>
      </c>
      <c r="F46" s="29">
        <f t="shared" ref="F46:F80" si="1">B46-B45</f>
        <v>2</v>
      </c>
      <c r="G46" s="99">
        <v>0</v>
      </c>
      <c r="H46" s="99">
        <v>0</v>
      </c>
      <c r="I46" s="109">
        <v>3.1576367380848604E-2</v>
      </c>
      <c r="J46" s="109">
        <v>3.1576367380848604E-2</v>
      </c>
      <c r="K46" s="109">
        <v>24.675403219388905</v>
      </c>
      <c r="L46" s="109">
        <v>5.70342205323188</v>
      </c>
      <c r="M46" s="35"/>
      <c r="Y46" s="64"/>
      <c r="AC46" s="30"/>
      <c r="AD46" s="30"/>
      <c r="AE46" s="30"/>
      <c r="AG46" s="30"/>
    </row>
    <row r="47" spans="1:33">
      <c r="A47" t="s">
        <v>218</v>
      </c>
      <c r="B47" s="1">
        <v>4</v>
      </c>
      <c r="C47" s="1" t="s">
        <v>176</v>
      </c>
      <c r="D47" s="9" t="s">
        <v>635</v>
      </c>
      <c r="E47" s="31">
        <v>39686</v>
      </c>
      <c r="F47" s="29">
        <f t="shared" si="1"/>
        <v>2</v>
      </c>
      <c r="G47" s="99">
        <v>0</v>
      </c>
      <c r="H47" s="99">
        <v>0</v>
      </c>
      <c r="I47" s="109">
        <v>2.330030334957774E-2</v>
      </c>
      <c r="J47" s="109">
        <v>2.330030334957774E-2</v>
      </c>
      <c r="K47" s="109">
        <v>17.914495526150773</v>
      </c>
      <c r="L47" s="109">
        <v>8.0402010050249739</v>
      </c>
      <c r="M47" s="35"/>
      <c r="Y47" s="64"/>
      <c r="AC47" s="30"/>
      <c r="AD47" s="30"/>
      <c r="AE47" s="30"/>
      <c r="AG47" s="30"/>
    </row>
    <row r="48" spans="1:33">
      <c r="A48" t="s">
        <v>219</v>
      </c>
      <c r="B48" s="1">
        <v>6</v>
      </c>
      <c r="C48" s="1" t="s">
        <v>176</v>
      </c>
      <c r="D48" s="9" t="s">
        <v>635</v>
      </c>
      <c r="E48" s="31">
        <v>39686</v>
      </c>
      <c r="F48" s="29">
        <f t="shared" si="1"/>
        <v>2</v>
      </c>
      <c r="G48" s="99">
        <v>0</v>
      </c>
      <c r="H48" s="99">
        <v>0</v>
      </c>
      <c r="I48" s="109">
        <v>3.1576367380848513E-2</v>
      </c>
      <c r="J48" s="109">
        <v>3.1576367380848513E-2</v>
      </c>
      <c r="K48" s="109">
        <v>25.04464299924561</v>
      </c>
      <c r="L48" s="109">
        <v>5.70342205323215</v>
      </c>
      <c r="M48" s="35"/>
      <c r="Y48" s="64"/>
      <c r="AC48" s="30"/>
      <c r="AD48" s="30"/>
      <c r="AE48" s="30"/>
      <c r="AG48" s="30"/>
    </row>
    <row r="49" spans="1:33">
      <c r="A49" t="s">
        <v>220</v>
      </c>
      <c r="B49" s="1">
        <v>8</v>
      </c>
      <c r="C49" s="1" t="s">
        <v>176</v>
      </c>
      <c r="D49" s="9" t="s">
        <v>635</v>
      </c>
      <c r="E49" s="31">
        <v>39686</v>
      </c>
      <c r="F49" s="29">
        <f t="shared" si="1"/>
        <v>2</v>
      </c>
      <c r="G49" s="99">
        <v>0</v>
      </c>
      <c r="H49" s="99">
        <v>0</v>
      </c>
      <c r="I49" s="109">
        <v>2.5210164279870981E-2</v>
      </c>
      <c r="J49" s="109">
        <v>2.5210164279870981E-2</v>
      </c>
      <c r="K49" s="109">
        <v>20.8811461712063</v>
      </c>
      <c r="L49" s="109">
        <v>7.9069767441861307</v>
      </c>
      <c r="M49" s="35"/>
      <c r="Y49" s="64"/>
      <c r="AC49" s="30"/>
      <c r="AD49" s="30"/>
      <c r="AE49" s="30"/>
      <c r="AG49" s="30"/>
    </row>
    <row r="50" spans="1:33">
      <c r="A50" t="s">
        <v>221</v>
      </c>
      <c r="B50" s="1">
        <v>10</v>
      </c>
      <c r="C50" s="1" t="s">
        <v>176</v>
      </c>
      <c r="D50" s="9" t="s">
        <v>635</v>
      </c>
      <c r="E50" s="31">
        <v>39686</v>
      </c>
      <c r="F50" s="29">
        <f t="shared" si="1"/>
        <v>2</v>
      </c>
      <c r="G50" s="99">
        <v>0</v>
      </c>
      <c r="H50" s="99">
        <v>0</v>
      </c>
      <c r="I50" s="109">
        <v>1.8623481781376554E-2</v>
      </c>
      <c r="J50" s="109">
        <v>1.8623481781376554E-2</v>
      </c>
      <c r="K50" s="109">
        <v>16.548582995951421</v>
      </c>
      <c r="L50" s="109">
        <v>7.5376884422109764</v>
      </c>
      <c r="M50" s="35"/>
      <c r="Y50" s="64"/>
      <c r="AC50" s="30"/>
      <c r="AD50" s="30"/>
      <c r="AE50" s="30"/>
      <c r="AG50" s="30"/>
    </row>
    <row r="51" spans="1:33">
      <c r="A51" t="s">
        <v>222</v>
      </c>
      <c r="B51" s="1">
        <v>12</v>
      </c>
      <c r="C51" s="1" t="s">
        <v>176</v>
      </c>
      <c r="D51" s="9" t="s">
        <v>635</v>
      </c>
      <c r="E51" s="31">
        <v>39686</v>
      </c>
      <c r="F51" s="29">
        <f t="shared" si="1"/>
        <v>2</v>
      </c>
      <c r="G51" s="99">
        <v>0</v>
      </c>
      <c r="H51" s="99">
        <v>0</v>
      </c>
      <c r="I51" s="109">
        <v>2.8238866396761125E-2</v>
      </c>
      <c r="J51" s="109">
        <v>2.8238866396761125E-2</v>
      </c>
      <c r="K51" s="109">
        <v>25.951417004048583</v>
      </c>
      <c r="L51" s="109">
        <v>7.0000000000000284</v>
      </c>
      <c r="M51" s="35"/>
      <c r="Y51" s="64"/>
      <c r="AC51" s="30"/>
      <c r="AD51" s="30"/>
      <c r="AE51" s="30"/>
      <c r="AG51" s="30"/>
    </row>
    <row r="52" spans="1:33">
      <c r="A52" t="s">
        <v>223</v>
      </c>
      <c r="B52" s="1">
        <v>15</v>
      </c>
      <c r="C52" s="1" t="s">
        <v>176</v>
      </c>
      <c r="D52" s="9" t="s">
        <v>635</v>
      </c>
      <c r="E52" s="31">
        <v>39686</v>
      </c>
      <c r="F52" s="29">
        <f t="shared" si="1"/>
        <v>3</v>
      </c>
      <c r="G52" s="99">
        <v>0</v>
      </c>
      <c r="H52" s="99">
        <v>0</v>
      </c>
      <c r="I52" s="109">
        <v>3.9450549450549488E-2</v>
      </c>
      <c r="J52" s="109">
        <v>3.9450549450549488E-2</v>
      </c>
      <c r="K52" s="109">
        <v>35.615384615384613</v>
      </c>
      <c r="L52" s="109">
        <v>6.0209424083768806</v>
      </c>
      <c r="M52" s="35"/>
      <c r="Y52" s="64"/>
      <c r="AC52" s="30"/>
      <c r="AD52" s="30"/>
      <c r="AE52" s="30"/>
      <c r="AG52" s="30"/>
    </row>
    <row r="53" spans="1:33">
      <c r="A53" t="s">
        <v>224</v>
      </c>
      <c r="B53" s="1">
        <v>20</v>
      </c>
      <c r="C53" s="1" t="s">
        <v>176</v>
      </c>
      <c r="D53" s="9" t="s">
        <v>636</v>
      </c>
      <c r="E53" s="31">
        <v>39686</v>
      </c>
      <c r="F53" s="29">
        <f t="shared" si="1"/>
        <v>5</v>
      </c>
      <c r="G53" s="99">
        <v>0</v>
      </c>
      <c r="H53" s="99">
        <v>0</v>
      </c>
      <c r="I53" s="109">
        <v>3.430303030303028E-2</v>
      </c>
      <c r="J53" s="109">
        <v>3.430303030303028E-2</v>
      </c>
      <c r="K53" s="109">
        <v>34.981818181818184</v>
      </c>
      <c r="L53" s="109">
        <v>6.7032967032967017</v>
      </c>
      <c r="M53" s="35"/>
      <c r="Y53" s="64"/>
      <c r="AC53" s="30"/>
      <c r="AD53" s="30"/>
      <c r="AE53" s="30"/>
      <c r="AG53" s="30"/>
    </row>
    <row r="54" spans="1:33">
      <c r="A54" t="s">
        <v>225</v>
      </c>
      <c r="B54" s="1">
        <v>25</v>
      </c>
      <c r="C54" s="1" t="s">
        <v>176</v>
      </c>
      <c r="D54" s="9" t="s">
        <v>637</v>
      </c>
      <c r="E54" s="31">
        <v>39686</v>
      </c>
      <c r="F54" s="29">
        <f t="shared" si="1"/>
        <v>5</v>
      </c>
      <c r="G54" s="99">
        <v>0</v>
      </c>
      <c r="H54" s="99">
        <v>0</v>
      </c>
      <c r="I54" s="109">
        <v>3.2607709750566913E-2</v>
      </c>
      <c r="J54" s="109">
        <v>3.2607709750566913E-2</v>
      </c>
      <c r="K54" s="109">
        <v>37.655328798185941</v>
      </c>
      <c r="L54" s="109">
        <v>5.7667103538662854</v>
      </c>
      <c r="M54" s="35"/>
      <c r="Y54" s="64"/>
      <c r="AC54" s="30"/>
      <c r="AD54" s="30"/>
      <c r="AE54" s="30"/>
      <c r="AG54" s="30"/>
    </row>
    <row r="55" spans="1:33">
      <c r="A55" t="s">
        <v>226</v>
      </c>
      <c r="B55" s="1">
        <v>31</v>
      </c>
      <c r="C55" s="1" t="s">
        <v>259</v>
      </c>
      <c r="D55" s="9" t="s">
        <v>638</v>
      </c>
      <c r="E55" s="31">
        <v>39686</v>
      </c>
      <c r="F55" s="29">
        <f t="shared" si="1"/>
        <v>6</v>
      </c>
      <c r="G55" s="99">
        <v>0</v>
      </c>
      <c r="H55" s="99">
        <v>0</v>
      </c>
      <c r="I55" s="109">
        <v>4.0492307692307723E-2</v>
      </c>
      <c r="J55" s="109">
        <v>4.0492307692307723E-2</v>
      </c>
      <c r="K55" s="109">
        <v>52.184615384615377</v>
      </c>
      <c r="L55" s="109">
        <v>6.2678062678062325</v>
      </c>
      <c r="M55" s="35"/>
      <c r="Y55" s="64"/>
      <c r="AC55" s="30"/>
      <c r="AD55" s="30"/>
      <c r="AE55" s="30"/>
      <c r="AG55" s="30"/>
    </row>
    <row r="56" spans="1:33">
      <c r="A56" t="s">
        <v>227</v>
      </c>
      <c r="B56" s="1">
        <v>36</v>
      </c>
      <c r="C56" s="1" t="s">
        <v>259</v>
      </c>
      <c r="D56" s="9" t="s">
        <v>639</v>
      </c>
      <c r="E56" s="31">
        <v>39686</v>
      </c>
      <c r="F56" s="29">
        <f t="shared" si="1"/>
        <v>5</v>
      </c>
      <c r="G56" s="99">
        <v>0</v>
      </c>
      <c r="H56" s="99">
        <v>0</v>
      </c>
      <c r="I56" s="109">
        <v>5.9151515151515156E-2</v>
      </c>
      <c r="J56" s="109">
        <v>5.9151515151515156E-2</v>
      </c>
      <c r="K56" s="109">
        <v>76.985858585858594</v>
      </c>
      <c r="L56" s="109">
        <v>5.670103092783477</v>
      </c>
      <c r="M56" s="35"/>
      <c r="Y56" s="64"/>
      <c r="AC56" s="30"/>
      <c r="AD56" s="30"/>
      <c r="AE56" s="30"/>
      <c r="AG56" s="30"/>
    </row>
    <row r="57" spans="1:33">
      <c r="A57" t="s">
        <v>228</v>
      </c>
      <c r="B57" s="1">
        <v>40</v>
      </c>
      <c r="C57" s="1" t="s">
        <v>176</v>
      </c>
      <c r="D57" s="9" t="s">
        <v>640</v>
      </c>
      <c r="E57" s="31">
        <v>39686</v>
      </c>
      <c r="F57" s="29">
        <f t="shared" si="1"/>
        <v>4</v>
      </c>
      <c r="G57" s="99">
        <v>0</v>
      </c>
      <c r="H57" s="99">
        <v>0</v>
      </c>
      <c r="I57" s="109">
        <v>3.9979755474138901E-2</v>
      </c>
      <c r="J57" s="109">
        <v>3.9979755474138901E-2</v>
      </c>
      <c r="K57" s="109">
        <v>72.536518132537978</v>
      </c>
      <c r="L57" s="109">
        <v>5.7057057057056406</v>
      </c>
      <c r="M57" s="35"/>
      <c r="Y57" s="64"/>
      <c r="AC57" s="30"/>
      <c r="AD57" s="30"/>
      <c r="AE57" s="30"/>
      <c r="AG57" s="30"/>
    </row>
    <row r="58" spans="1:33">
      <c r="A58" t="s">
        <v>229</v>
      </c>
      <c r="B58" s="1">
        <v>50</v>
      </c>
      <c r="C58" s="1" t="s">
        <v>641</v>
      </c>
      <c r="D58" s="9" t="s">
        <v>642</v>
      </c>
      <c r="E58" s="31">
        <v>39686</v>
      </c>
      <c r="F58" s="29">
        <f t="shared" si="1"/>
        <v>10</v>
      </c>
      <c r="G58" s="99">
        <v>0</v>
      </c>
      <c r="H58" s="99">
        <v>0</v>
      </c>
      <c r="I58" s="109">
        <v>6.0384248129735855E-2</v>
      </c>
      <c r="J58" s="109">
        <v>6.0384248129735855E-2</v>
      </c>
      <c r="K58" s="109">
        <v>96.000011072580875</v>
      </c>
      <c r="L58" s="109">
        <v>4.3378995433789411</v>
      </c>
      <c r="M58" s="35"/>
      <c r="Y58" s="64"/>
      <c r="AC58" s="30"/>
      <c r="AD58" s="30"/>
      <c r="AE58" s="30"/>
      <c r="AG58" s="30"/>
    </row>
    <row r="59" spans="1:33">
      <c r="A59" t="s">
        <v>230</v>
      </c>
      <c r="B59" s="1">
        <v>53</v>
      </c>
      <c r="C59" s="1" t="s">
        <v>641</v>
      </c>
      <c r="D59" s="9" t="s">
        <v>643</v>
      </c>
      <c r="E59" s="31">
        <v>39686</v>
      </c>
      <c r="F59" s="29">
        <f t="shared" si="1"/>
        <v>3</v>
      </c>
      <c r="G59" s="99">
        <v>0</v>
      </c>
      <c r="H59" s="99">
        <v>0</v>
      </c>
      <c r="I59" s="109">
        <v>0.117183494994028</v>
      </c>
      <c r="J59" s="109">
        <v>0.117183494994028</v>
      </c>
      <c r="K59" s="109">
        <v>90.467085261094653</v>
      </c>
      <c r="L59" s="109">
        <v>3.1512605042016522</v>
      </c>
      <c r="M59" s="35"/>
      <c r="Y59" s="64"/>
      <c r="AC59" s="30"/>
      <c r="AD59" s="30"/>
      <c r="AE59" s="30"/>
      <c r="AG59" s="30"/>
    </row>
    <row r="60" spans="1:33">
      <c r="A60" t="s">
        <v>231</v>
      </c>
      <c r="B60" s="1">
        <v>60</v>
      </c>
      <c r="C60" s="1" t="s">
        <v>641</v>
      </c>
      <c r="D60" s="9" t="s">
        <v>644</v>
      </c>
      <c r="E60" s="31">
        <v>39686</v>
      </c>
      <c r="F60" s="29">
        <f t="shared" si="1"/>
        <v>7</v>
      </c>
      <c r="G60" s="99">
        <v>0</v>
      </c>
      <c r="H60" s="99">
        <v>0</v>
      </c>
      <c r="I60" s="109">
        <v>7.7544934779634742E-2</v>
      </c>
      <c r="J60" s="109">
        <v>7.7544934779634742E-2</v>
      </c>
      <c r="K60" s="109">
        <v>88.213782139266797</v>
      </c>
      <c r="L60" s="109">
        <v>3.5993740219091839</v>
      </c>
      <c r="M60" s="35"/>
      <c r="Y60" s="64"/>
      <c r="AC60" s="30"/>
      <c r="AD60" s="30"/>
      <c r="AE60" s="30"/>
      <c r="AG60" s="30"/>
    </row>
    <row r="61" spans="1:33">
      <c r="A61" t="s">
        <v>232</v>
      </c>
      <c r="B61" s="1">
        <v>89</v>
      </c>
      <c r="C61" s="1" t="s">
        <v>615</v>
      </c>
      <c r="D61" s="9" t="s">
        <v>645</v>
      </c>
      <c r="E61" s="31">
        <v>39686</v>
      </c>
      <c r="F61" s="29">
        <f t="shared" si="1"/>
        <v>29</v>
      </c>
      <c r="G61" s="99">
        <v>0</v>
      </c>
      <c r="H61" s="99">
        <v>0</v>
      </c>
      <c r="I61" s="109">
        <v>6.9295053050201144E-2</v>
      </c>
      <c r="J61" s="109">
        <v>6.9295053050201144E-2</v>
      </c>
      <c r="K61" s="109">
        <v>87.61116122304206</v>
      </c>
      <c r="L61" s="109">
        <v>4.7531992687386619</v>
      </c>
      <c r="M61" s="35"/>
      <c r="Y61" s="64"/>
      <c r="AC61" s="30"/>
      <c r="AD61" s="30"/>
      <c r="AE61" s="30"/>
      <c r="AG61" s="30"/>
    </row>
    <row r="62" spans="1:33">
      <c r="A62" t="s">
        <v>233</v>
      </c>
      <c r="B62" s="1">
        <v>94</v>
      </c>
      <c r="C62" s="1" t="s">
        <v>615</v>
      </c>
      <c r="D62" s="9" t="s">
        <v>646</v>
      </c>
      <c r="E62" s="31">
        <v>39686</v>
      </c>
      <c r="F62" s="29">
        <f t="shared" si="1"/>
        <v>5</v>
      </c>
      <c r="G62" s="99">
        <v>0</v>
      </c>
      <c r="H62" s="99">
        <v>0</v>
      </c>
      <c r="I62" s="109">
        <v>6.7453611878860245E-2</v>
      </c>
      <c r="J62" s="109">
        <v>6.7453611878860245E-2</v>
      </c>
      <c r="K62" s="109">
        <v>83.424095349396993</v>
      </c>
      <c r="L62" s="109">
        <v>4.0567951318458997</v>
      </c>
      <c r="M62" s="35"/>
      <c r="Y62" s="64"/>
      <c r="AC62" s="30"/>
      <c r="AD62" s="30"/>
      <c r="AE62" s="30"/>
      <c r="AG62" s="30"/>
    </row>
    <row r="63" spans="1:33">
      <c r="A63" t="s">
        <v>234</v>
      </c>
      <c r="B63" s="1">
        <v>101</v>
      </c>
      <c r="C63" s="1" t="s">
        <v>615</v>
      </c>
      <c r="D63" s="9" t="s">
        <v>647</v>
      </c>
      <c r="E63" s="31">
        <v>39686</v>
      </c>
      <c r="F63" s="29">
        <f t="shared" si="1"/>
        <v>7</v>
      </c>
      <c r="G63" s="99">
        <v>0</v>
      </c>
      <c r="H63" s="99">
        <v>0</v>
      </c>
      <c r="I63" s="109">
        <v>0.1129924372688597</v>
      </c>
      <c r="J63" s="109">
        <v>0.1129924372688597</v>
      </c>
      <c r="K63" s="109">
        <v>87.493027848781622</v>
      </c>
      <c r="L63" s="109">
        <v>3.8547071905114616</v>
      </c>
      <c r="M63" s="35"/>
      <c r="Y63" s="64"/>
      <c r="AC63" s="30"/>
      <c r="AD63" s="30"/>
      <c r="AE63" s="30"/>
      <c r="AG63" s="30"/>
    </row>
    <row r="64" spans="1:33">
      <c r="A64" t="s">
        <v>235</v>
      </c>
      <c r="B64" s="1">
        <v>110</v>
      </c>
      <c r="C64" s="1" t="s">
        <v>615</v>
      </c>
      <c r="D64" s="9" t="s">
        <v>648</v>
      </c>
      <c r="E64" s="31">
        <v>39686</v>
      </c>
      <c r="F64" s="29">
        <f t="shared" si="1"/>
        <v>9</v>
      </c>
      <c r="G64" s="99">
        <v>0</v>
      </c>
      <c r="H64" s="99">
        <v>0</v>
      </c>
      <c r="I64" s="109">
        <v>0.13931609512717366</v>
      </c>
      <c r="J64" s="109">
        <v>0.13931609512717366</v>
      </c>
      <c r="K64" s="109">
        <v>91.602591164128796</v>
      </c>
      <c r="L64" s="109">
        <v>3.7678207739307275</v>
      </c>
      <c r="M64" s="35"/>
      <c r="Y64" s="64"/>
      <c r="AC64" s="30"/>
      <c r="AD64" s="30"/>
      <c r="AE64" s="30"/>
      <c r="AG64" s="30"/>
    </row>
    <row r="65" spans="1:33">
      <c r="A65" t="s">
        <v>236</v>
      </c>
      <c r="B65" s="1">
        <v>130</v>
      </c>
      <c r="C65" s="1" t="s">
        <v>615</v>
      </c>
      <c r="D65" s="9" t="s">
        <v>649</v>
      </c>
      <c r="E65" s="31">
        <v>39686</v>
      </c>
      <c r="F65" s="29">
        <f t="shared" si="1"/>
        <v>20</v>
      </c>
      <c r="G65" s="99">
        <v>0</v>
      </c>
      <c r="H65" s="99">
        <v>0</v>
      </c>
      <c r="I65" s="109">
        <v>0.19964997072590665</v>
      </c>
      <c r="J65" s="109">
        <v>0.19964997072590665</v>
      </c>
      <c r="K65" s="109">
        <v>77.984800981121893</v>
      </c>
      <c r="L65" s="109">
        <v>3.7408149632598211</v>
      </c>
      <c r="M65" s="35"/>
      <c r="Y65" s="64"/>
      <c r="AC65" s="30"/>
      <c r="AD65" s="30"/>
      <c r="AE65" s="30"/>
      <c r="AG65" s="30"/>
    </row>
    <row r="66" spans="1:33">
      <c r="A66" t="s">
        <v>237</v>
      </c>
      <c r="B66" s="1">
        <v>150</v>
      </c>
      <c r="C66" s="1" t="s">
        <v>615</v>
      </c>
      <c r="D66" s="9" t="s">
        <v>650</v>
      </c>
      <c r="E66" s="31">
        <v>39686</v>
      </c>
      <c r="F66" s="29">
        <f t="shared" si="1"/>
        <v>20</v>
      </c>
      <c r="G66" s="99">
        <v>0</v>
      </c>
      <c r="H66" s="99">
        <v>0</v>
      </c>
      <c r="I66" s="109">
        <v>0.11471400766220037</v>
      </c>
      <c r="J66" s="109">
        <v>0.11471400766220037</v>
      </c>
      <c r="K66" s="109">
        <v>81.016004192891984</v>
      </c>
      <c r="L66" s="109">
        <v>3.7004405286343154</v>
      </c>
      <c r="M66" s="35"/>
      <c r="Y66" s="64"/>
      <c r="AC66" s="30"/>
      <c r="AD66" s="30"/>
      <c r="AE66" s="30"/>
      <c r="AG66" s="30"/>
    </row>
    <row r="67" spans="1:33">
      <c r="A67" t="s">
        <v>238</v>
      </c>
      <c r="B67" s="1">
        <v>179</v>
      </c>
      <c r="C67" s="1" t="s">
        <v>615</v>
      </c>
      <c r="D67" s="9" t="s">
        <v>651</v>
      </c>
      <c r="E67" s="31">
        <v>39686</v>
      </c>
      <c r="F67" s="29">
        <f t="shared" si="1"/>
        <v>29</v>
      </c>
      <c r="G67" s="99">
        <v>0</v>
      </c>
      <c r="H67" s="99">
        <v>0</v>
      </c>
      <c r="I67" s="109">
        <v>6.9531671999058187E-2</v>
      </c>
      <c r="J67" s="109">
        <v>6.9531671999058187E-2</v>
      </c>
      <c r="K67" s="109">
        <v>86.869733439500678</v>
      </c>
      <c r="L67" s="109">
        <v>3.8863976083706744</v>
      </c>
      <c r="M67" s="35"/>
      <c r="Y67" s="64"/>
      <c r="AC67" s="30"/>
      <c r="AD67" s="30"/>
      <c r="AE67" s="30"/>
      <c r="AG67" s="30"/>
    </row>
    <row r="68" spans="1:33">
      <c r="A68" t="s">
        <v>239</v>
      </c>
      <c r="B68" s="1">
        <v>210</v>
      </c>
      <c r="C68" s="1" t="s">
        <v>615</v>
      </c>
      <c r="D68" s="9" t="s">
        <v>652</v>
      </c>
      <c r="E68" s="31">
        <v>39686</v>
      </c>
      <c r="F68" s="29">
        <f t="shared" si="1"/>
        <v>31</v>
      </c>
      <c r="G68" s="99">
        <v>0</v>
      </c>
      <c r="H68" s="99">
        <v>0</v>
      </c>
      <c r="I68" s="109">
        <v>0.10494954205866813</v>
      </c>
      <c r="J68" s="109">
        <v>0.10494954205866813</v>
      </c>
      <c r="K68" s="109">
        <v>85.33462983810314</v>
      </c>
      <c r="L68" s="109">
        <v>4.0000000000000462</v>
      </c>
      <c r="M68" s="35"/>
      <c r="Y68" s="64"/>
      <c r="AC68" s="30"/>
      <c r="AD68" s="30"/>
      <c r="AE68" s="30"/>
      <c r="AG68" s="30"/>
    </row>
    <row r="69" spans="1:33">
      <c r="A69" t="s">
        <v>240</v>
      </c>
      <c r="B69" s="1">
        <v>230</v>
      </c>
      <c r="C69" s="1" t="s">
        <v>615</v>
      </c>
      <c r="D69" s="10" t="s">
        <v>653</v>
      </c>
      <c r="E69" s="31">
        <v>39686</v>
      </c>
      <c r="F69" s="29">
        <f t="shared" si="1"/>
        <v>20</v>
      </c>
      <c r="G69" s="99">
        <v>0</v>
      </c>
      <c r="H69" s="99">
        <v>0</v>
      </c>
      <c r="I69" s="109">
        <v>6.0968667834769952E-2</v>
      </c>
      <c r="J69" s="109">
        <v>6.0968667834769952E-2</v>
      </c>
      <c r="K69" s="109">
        <v>86.163597273031741</v>
      </c>
      <c r="L69" s="109">
        <v>4.098360655737709</v>
      </c>
      <c r="M69" s="35"/>
      <c r="Y69" s="64"/>
      <c r="AC69" s="30"/>
      <c r="AD69" s="30"/>
      <c r="AE69" s="30"/>
      <c r="AG69" s="30"/>
    </row>
    <row r="70" spans="1:33">
      <c r="A70" t="s">
        <v>241</v>
      </c>
      <c r="B70" s="1">
        <v>264</v>
      </c>
      <c r="C70" s="1" t="s">
        <v>615</v>
      </c>
      <c r="D70" s="10" t="s">
        <v>654</v>
      </c>
      <c r="E70" s="31">
        <v>39686</v>
      </c>
      <c r="F70" s="29">
        <f t="shared" si="1"/>
        <v>34</v>
      </c>
      <c r="G70" s="99">
        <v>0</v>
      </c>
      <c r="H70" s="99">
        <v>0</v>
      </c>
      <c r="I70" s="109">
        <v>7.8361802012181181E-2</v>
      </c>
      <c r="J70" s="109">
        <v>7.8361802012181181E-2</v>
      </c>
      <c r="K70" s="109">
        <v>46.672547688661254</v>
      </c>
      <c r="L70" s="109">
        <v>3.5667107001320475</v>
      </c>
      <c r="M70" s="35"/>
      <c r="Y70" s="64"/>
      <c r="AC70" s="30"/>
      <c r="AD70" s="30"/>
      <c r="AE70" s="30"/>
      <c r="AG70" s="30"/>
    </row>
    <row r="71" spans="1:33">
      <c r="A71" t="s">
        <v>242</v>
      </c>
      <c r="B71" s="1">
        <v>289</v>
      </c>
      <c r="C71" s="1" t="s">
        <v>615</v>
      </c>
      <c r="D71" s="10" t="s">
        <v>654</v>
      </c>
      <c r="E71" s="31">
        <v>39686</v>
      </c>
      <c r="F71" s="29">
        <f t="shared" si="1"/>
        <v>25</v>
      </c>
      <c r="G71" s="99">
        <v>0</v>
      </c>
      <c r="H71" s="99">
        <v>0</v>
      </c>
      <c r="I71" s="109">
        <v>7.9292742093750257E-2</v>
      </c>
      <c r="J71" s="109">
        <v>7.9292742093750257E-2</v>
      </c>
      <c r="K71" s="109">
        <v>89.424844956517092</v>
      </c>
      <c r="L71" s="109">
        <v>4.0350877192981933</v>
      </c>
      <c r="M71" s="35"/>
      <c r="Y71" s="64"/>
      <c r="AC71" s="30"/>
      <c r="AD71" s="30"/>
      <c r="AE71" s="30"/>
      <c r="AG71" s="30"/>
    </row>
    <row r="72" spans="1:33">
      <c r="A72" t="s">
        <v>243</v>
      </c>
      <c r="B72" s="1">
        <v>313</v>
      </c>
      <c r="C72" s="1" t="s">
        <v>615</v>
      </c>
      <c r="D72" s="10" t="s">
        <v>655</v>
      </c>
      <c r="E72" s="31">
        <v>39686</v>
      </c>
      <c r="F72" s="29">
        <f t="shared" si="1"/>
        <v>24</v>
      </c>
      <c r="G72" s="99">
        <v>0</v>
      </c>
      <c r="H72" s="99">
        <v>0</v>
      </c>
      <c r="I72" s="109">
        <v>0.13312456627811031</v>
      </c>
      <c r="J72" s="109">
        <v>0.13312456627811031</v>
      </c>
      <c r="K72" s="109">
        <v>88.879366698065695</v>
      </c>
      <c r="L72" s="109">
        <v>2.9867256637168467</v>
      </c>
      <c r="M72" s="35"/>
      <c r="Y72" s="64"/>
      <c r="AC72" s="30"/>
      <c r="AD72" s="30"/>
      <c r="AE72" s="30"/>
      <c r="AG72" s="30"/>
    </row>
    <row r="73" spans="1:33">
      <c r="A73" t="s">
        <v>244</v>
      </c>
      <c r="B73" s="1">
        <v>342</v>
      </c>
      <c r="C73" s="1" t="s">
        <v>615</v>
      </c>
      <c r="D73" s="9" t="s">
        <v>0</v>
      </c>
      <c r="E73" s="31">
        <v>39686</v>
      </c>
      <c r="F73" s="29">
        <f t="shared" si="1"/>
        <v>29</v>
      </c>
      <c r="G73" s="99">
        <v>0</v>
      </c>
      <c r="H73" s="99">
        <v>0</v>
      </c>
      <c r="I73" s="109">
        <v>0.16899217550360507</v>
      </c>
      <c r="J73" s="109">
        <v>0.16899217550360507</v>
      </c>
      <c r="K73" s="109">
        <v>92.669186222985459</v>
      </c>
      <c r="L73" s="109">
        <v>3.3603707995364913</v>
      </c>
      <c r="M73" s="35"/>
      <c r="Y73" s="64"/>
      <c r="AC73" s="30"/>
      <c r="AD73" s="30"/>
      <c r="AE73" s="30"/>
      <c r="AG73" s="30"/>
    </row>
    <row r="74" spans="1:33">
      <c r="A74" t="s">
        <v>245</v>
      </c>
      <c r="B74" s="1">
        <v>369</v>
      </c>
      <c r="C74" s="1" t="s">
        <v>615</v>
      </c>
      <c r="D74" s="9" t="s">
        <v>0</v>
      </c>
      <c r="E74" s="31">
        <v>39686</v>
      </c>
      <c r="F74" s="29">
        <f t="shared" si="1"/>
        <v>27</v>
      </c>
      <c r="G74" s="99">
        <v>0</v>
      </c>
      <c r="H74" s="99">
        <v>0</v>
      </c>
      <c r="I74" s="109">
        <v>0.20466031271125767</v>
      </c>
      <c r="J74" s="109">
        <v>0.20466031271125767</v>
      </c>
      <c r="K74" s="109">
        <v>89.226529979050866</v>
      </c>
      <c r="L74" s="109">
        <v>3.2276330690826747</v>
      </c>
      <c r="M74" s="35"/>
      <c r="Y74" s="64"/>
      <c r="AC74" s="30"/>
      <c r="AD74" s="30"/>
      <c r="AE74" s="30"/>
      <c r="AG74" s="30"/>
    </row>
    <row r="75" spans="1:33">
      <c r="A75" t="s">
        <v>246</v>
      </c>
      <c r="B75" s="1">
        <v>395</v>
      </c>
      <c r="C75" s="1" t="s">
        <v>615</v>
      </c>
      <c r="D75" s="9" t="s">
        <v>0</v>
      </c>
      <c r="E75" s="31">
        <v>39686</v>
      </c>
      <c r="F75" s="29">
        <f t="shared" si="1"/>
        <v>26</v>
      </c>
      <c r="G75" s="99">
        <v>0</v>
      </c>
      <c r="H75" s="99">
        <v>0</v>
      </c>
      <c r="I75" s="109">
        <v>0.31341605984152032</v>
      </c>
      <c r="J75" s="109">
        <v>0.31341605984152032</v>
      </c>
      <c r="K75" s="109">
        <v>83.372326920858981</v>
      </c>
      <c r="L75" s="109">
        <v>2.4112525117213628</v>
      </c>
      <c r="M75" s="35"/>
      <c r="Y75" s="64"/>
      <c r="AC75" s="30"/>
      <c r="AD75" s="30"/>
      <c r="AE75" s="30"/>
      <c r="AG75" s="30"/>
    </row>
    <row r="76" spans="1:33">
      <c r="A76" t="s">
        <v>247</v>
      </c>
      <c r="B76" s="1">
        <v>405</v>
      </c>
      <c r="C76" s="1" t="s">
        <v>615</v>
      </c>
      <c r="D76" s="9" t="s">
        <v>0</v>
      </c>
      <c r="E76" s="31">
        <v>39686</v>
      </c>
      <c r="F76" s="29">
        <f t="shared" si="1"/>
        <v>10</v>
      </c>
      <c r="G76" s="99">
        <v>0</v>
      </c>
      <c r="H76" s="99">
        <v>0</v>
      </c>
      <c r="I76" s="109">
        <v>0.29670693409536425</v>
      </c>
      <c r="J76" s="109">
        <v>0.29670693409536425</v>
      </c>
      <c r="K76" s="109">
        <v>77.938970513783147</v>
      </c>
      <c r="L76" s="109">
        <v>2.9456193353474358</v>
      </c>
      <c r="M76" s="35"/>
      <c r="Y76" s="64"/>
      <c r="AC76" s="30"/>
      <c r="AD76" s="30"/>
      <c r="AE76" s="30"/>
      <c r="AG76" s="30"/>
    </row>
    <row r="77" spans="1:33">
      <c r="A77" t="s">
        <v>248</v>
      </c>
      <c r="B77" s="1">
        <v>436</v>
      </c>
      <c r="C77" s="1" t="s">
        <v>621</v>
      </c>
      <c r="D77" s="9" t="s">
        <v>1</v>
      </c>
      <c r="E77" s="31">
        <v>39686</v>
      </c>
      <c r="F77" s="29">
        <f t="shared" si="1"/>
        <v>31</v>
      </c>
      <c r="G77" s="99">
        <v>0</v>
      </c>
      <c r="H77" s="99">
        <v>0</v>
      </c>
      <c r="I77" s="109">
        <v>0.6803232878803307</v>
      </c>
      <c r="J77" s="109">
        <v>0.6803232878803307</v>
      </c>
      <c r="K77" s="109">
        <v>66.566968548909301</v>
      </c>
      <c r="L77" s="109">
        <v>1.6931582584657736</v>
      </c>
      <c r="M77" s="35"/>
      <c r="Y77" s="64"/>
      <c r="AC77" s="30"/>
      <c r="AD77" s="30"/>
      <c r="AE77" s="30"/>
      <c r="AG77" s="30"/>
    </row>
    <row r="78" spans="1:33">
      <c r="A78" t="s">
        <v>249</v>
      </c>
      <c r="B78" s="1">
        <v>454</v>
      </c>
      <c r="C78" s="1" t="s">
        <v>621</v>
      </c>
      <c r="D78" s="9" t="s">
        <v>2</v>
      </c>
      <c r="E78" s="31">
        <v>39686</v>
      </c>
      <c r="F78" s="29">
        <f t="shared" si="1"/>
        <v>18</v>
      </c>
      <c r="G78" s="99">
        <v>0</v>
      </c>
      <c r="H78" s="99">
        <v>0</v>
      </c>
      <c r="I78" s="109" t="s">
        <v>174</v>
      </c>
      <c r="J78" s="109" t="s">
        <v>174</v>
      </c>
      <c r="K78" s="109" t="s">
        <v>174</v>
      </c>
      <c r="L78" s="109" t="s">
        <v>174</v>
      </c>
      <c r="M78" s="35"/>
      <c r="Y78" s="64"/>
      <c r="AC78" s="30"/>
      <c r="AD78" s="30"/>
      <c r="AE78" s="30"/>
      <c r="AG78" s="30"/>
    </row>
    <row r="79" spans="1:33">
      <c r="A79" t="s">
        <v>250</v>
      </c>
      <c r="B79" s="1">
        <v>471</v>
      </c>
      <c r="C79" s="1" t="s">
        <v>622</v>
      </c>
      <c r="D79" s="9" t="s">
        <v>3</v>
      </c>
      <c r="E79" s="31">
        <v>39686</v>
      </c>
      <c r="F79" s="29">
        <f t="shared" si="1"/>
        <v>17</v>
      </c>
      <c r="G79" s="99">
        <v>0</v>
      </c>
      <c r="H79" s="99">
        <v>0</v>
      </c>
      <c r="I79" s="109">
        <v>1.3550411479465401</v>
      </c>
      <c r="J79" s="109">
        <v>1.3550411479465401</v>
      </c>
      <c r="K79" s="109">
        <v>53.96247296777198</v>
      </c>
      <c r="L79" s="109">
        <v>0.51958994523239765</v>
      </c>
      <c r="M79" s="35"/>
      <c r="Y79" s="64"/>
      <c r="AC79" s="30"/>
      <c r="AD79" s="30"/>
      <c r="AE79" s="30"/>
      <c r="AG79" s="30"/>
    </row>
    <row r="80" spans="1:33">
      <c r="A80" t="s">
        <v>252</v>
      </c>
      <c r="B80" s="1">
        <v>481</v>
      </c>
      <c r="C80" s="1" t="s">
        <v>622</v>
      </c>
      <c r="D80" s="9" t="s">
        <v>4</v>
      </c>
      <c r="E80" s="31">
        <v>39686</v>
      </c>
      <c r="F80" s="29">
        <f t="shared" si="1"/>
        <v>10</v>
      </c>
      <c r="G80" s="99">
        <v>0</v>
      </c>
      <c r="H80" s="99">
        <v>0</v>
      </c>
      <c r="I80" s="109">
        <v>1.0709153423500954</v>
      </c>
      <c r="J80" s="109">
        <v>1.0709153423500954</v>
      </c>
      <c r="K80" s="109">
        <v>67.895888081123289</v>
      </c>
      <c r="L80" s="109">
        <v>0.57820179242556469</v>
      </c>
      <c r="M80" s="35"/>
      <c r="Y80" s="64"/>
      <c r="AC80" s="30"/>
      <c r="AD80" s="30"/>
      <c r="AE80" s="30"/>
      <c r="AG80" s="30"/>
    </row>
    <row r="81" spans="1:33">
      <c r="G81" s="93"/>
      <c r="H81" s="93"/>
      <c r="I81" s="109" t="s">
        <v>664</v>
      </c>
      <c r="J81" s="109" t="s">
        <v>664</v>
      </c>
      <c r="K81" s="109" t="s">
        <v>664</v>
      </c>
      <c r="L81" s="109" t="s">
        <v>664</v>
      </c>
      <c r="Y81" s="64"/>
      <c r="AC81" s="30"/>
      <c r="AD81" s="30"/>
      <c r="AE81" s="30"/>
      <c r="AG81" s="30"/>
    </row>
    <row r="82" spans="1:33">
      <c r="A82" t="s">
        <v>253</v>
      </c>
      <c r="B82" s="1">
        <v>1</v>
      </c>
      <c r="C82" s="1" t="s">
        <v>173</v>
      </c>
      <c r="D82" s="9" t="s">
        <v>603</v>
      </c>
      <c r="E82" s="31">
        <v>39687</v>
      </c>
      <c r="F82" s="29">
        <f t="shared" ref="F82:F122" si="2">B82-B81</f>
        <v>1</v>
      </c>
      <c r="G82" s="99">
        <v>0</v>
      </c>
      <c r="H82" s="99">
        <v>0</v>
      </c>
      <c r="I82" s="109">
        <v>4.0743699846256233E-2</v>
      </c>
      <c r="J82" s="109">
        <v>4.0743699846256233E-2</v>
      </c>
      <c r="K82" s="109">
        <v>28.698843579206716</v>
      </c>
      <c r="L82" s="109">
        <v>7.5144508670521537</v>
      </c>
      <c r="M82" s="35"/>
      <c r="Y82" s="64"/>
      <c r="AC82" s="30"/>
      <c r="AD82" s="30"/>
      <c r="AE82" s="30"/>
      <c r="AG82" s="30"/>
    </row>
    <row r="83" spans="1:33">
      <c r="A83" t="s">
        <v>254</v>
      </c>
      <c r="B83" s="1">
        <v>3</v>
      </c>
      <c r="C83" s="1" t="s">
        <v>176</v>
      </c>
      <c r="D83" s="9" t="s">
        <v>5</v>
      </c>
      <c r="E83" s="31">
        <v>39687</v>
      </c>
      <c r="F83" s="29">
        <f t="shared" si="2"/>
        <v>2</v>
      </c>
      <c r="G83" s="99">
        <v>0</v>
      </c>
      <c r="H83" s="99">
        <v>0</v>
      </c>
      <c r="I83" s="109">
        <v>2.4318895845734125E-2</v>
      </c>
      <c r="J83" s="109">
        <v>2.4318895845734125E-2</v>
      </c>
      <c r="K83" s="109">
        <v>17.188748372639331</v>
      </c>
      <c r="L83" s="109">
        <v>4.9751243781095287</v>
      </c>
      <c r="M83" s="35"/>
      <c r="Y83" s="64"/>
      <c r="AC83" s="30"/>
      <c r="AD83" s="30"/>
      <c r="AE83" s="30"/>
      <c r="AG83" s="30"/>
    </row>
    <row r="84" spans="1:33">
      <c r="A84" t="s">
        <v>255</v>
      </c>
      <c r="B84" s="1">
        <v>6</v>
      </c>
      <c r="C84" s="1" t="s">
        <v>176</v>
      </c>
      <c r="D84" s="9" t="s">
        <v>5</v>
      </c>
      <c r="E84" s="31">
        <v>39687</v>
      </c>
      <c r="F84" s="29">
        <f t="shared" si="2"/>
        <v>3</v>
      </c>
      <c r="G84" s="99">
        <v>0</v>
      </c>
      <c r="H84" s="99">
        <v>0</v>
      </c>
      <c r="I84" s="109">
        <v>2.7671762812249045E-2</v>
      </c>
      <c r="J84" s="109">
        <v>2.7671762812249045E-2</v>
      </c>
      <c r="K84" s="109">
        <v>20.16813142389681</v>
      </c>
      <c r="L84" s="109">
        <v>4.6783625730993128</v>
      </c>
      <c r="M84" s="35"/>
      <c r="Y84" s="64"/>
      <c r="AC84" s="30"/>
      <c r="AD84" s="30"/>
      <c r="AE84" s="30"/>
      <c r="AG84" s="30"/>
    </row>
    <row r="85" spans="1:33">
      <c r="A85" t="s">
        <v>256</v>
      </c>
      <c r="B85" s="1">
        <v>9</v>
      </c>
      <c r="C85" s="1" t="s">
        <v>176</v>
      </c>
      <c r="D85" s="9" t="s">
        <v>5</v>
      </c>
      <c r="E85" s="31">
        <v>39687</v>
      </c>
      <c r="F85" s="29">
        <f t="shared" si="2"/>
        <v>3</v>
      </c>
      <c r="G85" s="99">
        <v>0</v>
      </c>
      <c r="H85" s="99">
        <v>0</v>
      </c>
      <c r="I85" s="109">
        <v>2.5974108651988223E-2</v>
      </c>
      <c r="J85" s="109">
        <v>2.5974108651988223E-2</v>
      </c>
      <c r="K85" s="109">
        <v>18.198852597994446</v>
      </c>
      <c r="L85" s="109">
        <v>6.1349693251534783</v>
      </c>
      <c r="M85" s="35"/>
      <c r="Y85" s="64"/>
      <c r="AC85" s="30"/>
      <c r="AD85" s="30"/>
      <c r="AE85" s="30"/>
      <c r="AG85" s="30"/>
    </row>
    <row r="86" spans="1:33">
      <c r="A86" t="s">
        <v>257</v>
      </c>
      <c r="B86" s="1">
        <v>11</v>
      </c>
      <c r="C86" s="1" t="s">
        <v>176</v>
      </c>
      <c r="D86" s="9" t="s">
        <v>5</v>
      </c>
      <c r="E86" s="31">
        <v>39687</v>
      </c>
      <c r="F86" s="29">
        <f t="shared" si="2"/>
        <v>2</v>
      </c>
      <c r="G86" s="99">
        <v>0</v>
      </c>
      <c r="H86" s="99">
        <v>0</v>
      </c>
      <c r="I86" s="109">
        <v>3.3613552373161368E-2</v>
      </c>
      <c r="J86" s="109">
        <v>3.3613552373161368E-2</v>
      </c>
      <c r="K86" s="109">
        <v>25.031910593043666</v>
      </c>
      <c r="L86" s="109">
        <v>5.0359712230216012</v>
      </c>
      <c r="M86" s="35"/>
      <c r="Y86" s="64"/>
      <c r="AC86" s="30"/>
      <c r="AD86" s="30"/>
      <c r="AE86" s="30"/>
      <c r="AG86" s="30"/>
    </row>
    <row r="87" spans="1:33">
      <c r="A87" t="s">
        <v>258</v>
      </c>
      <c r="B87" s="3">
        <v>14</v>
      </c>
      <c r="C87" s="1" t="s">
        <v>259</v>
      </c>
      <c r="D87" s="9" t="s">
        <v>487</v>
      </c>
      <c r="E87" s="31">
        <v>39687</v>
      </c>
      <c r="F87" s="29">
        <f t="shared" si="2"/>
        <v>3</v>
      </c>
      <c r="G87" s="99">
        <v>0</v>
      </c>
      <c r="H87" s="99">
        <v>0</v>
      </c>
      <c r="I87" s="109">
        <v>2.9029886140457553E-2</v>
      </c>
      <c r="J87" s="109">
        <v>2.9029886140457553E-2</v>
      </c>
      <c r="K87" s="109">
        <v>19.319304343766483</v>
      </c>
      <c r="L87" s="109">
        <v>6.0439560439560118</v>
      </c>
      <c r="M87" s="35"/>
      <c r="Y87" s="64"/>
      <c r="AC87" s="30"/>
      <c r="AD87" s="30"/>
      <c r="AE87" s="30"/>
      <c r="AG87" s="30"/>
    </row>
    <row r="88" spans="1:33">
      <c r="A88" t="s">
        <v>260</v>
      </c>
      <c r="B88" s="1">
        <v>16</v>
      </c>
      <c r="C88" s="1" t="s">
        <v>259</v>
      </c>
      <c r="D88" s="9" t="s">
        <v>487</v>
      </c>
      <c r="E88" s="31">
        <v>39687</v>
      </c>
      <c r="F88" s="29">
        <f t="shared" si="2"/>
        <v>2</v>
      </c>
      <c r="G88" s="99">
        <v>0</v>
      </c>
      <c r="H88" s="99">
        <v>0</v>
      </c>
      <c r="I88" s="109" t="s">
        <v>174</v>
      </c>
      <c r="J88" s="109" t="s">
        <v>174</v>
      </c>
      <c r="K88" s="109" t="s">
        <v>174</v>
      </c>
      <c r="L88" s="109" t="s">
        <v>174</v>
      </c>
      <c r="M88" s="59"/>
      <c r="N88" s="59"/>
      <c r="O88" s="59"/>
      <c r="P88" s="59"/>
      <c r="Y88" s="64"/>
      <c r="AC88" s="30"/>
      <c r="AD88" s="30"/>
      <c r="AE88" s="30"/>
      <c r="AG88" s="30"/>
    </row>
    <row r="89" spans="1:33">
      <c r="A89" t="s">
        <v>261</v>
      </c>
      <c r="B89" s="1">
        <v>18</v>
      </c>
      <c r="C89" s="1" t="s">
        <v>176</v>
      </c>
      <c r="D89" s="9" t="s">
        <v>488</v>
      </c>
      <c r="E89" s="31">
        <v>39687</v>
      </c>
      <c r="F89" s="29">
        <f t="shared" si="2"/>
        <v>2</v>
      </c>
      <c r="G89" s="99">
        <v>0</v>
      </c>
      <c r="H89" s="99">
        <v>0</v>
      </c>
      <c r="I89" s="109">
        <v>4.7364551071272812E-2</v>
      </c>
      <c r="J89" s="109">
        <v>4.7364551071272812E-2</v>
      </c>
      <c r="K89" s="109">
        <v>38.350007480288653</v>
      </c>
      <c r="L89" s="109">
        <v>6.0606060606059406</v>
      </c>
      <c r="M89" s="35"/>
      <c r="Y89" s="64"/>
      <c r="AC89" s="30"/>
      <c r="AD89" s="30"/>
      <c r="AE89" s="30"/>
      <c r="AG89" s="30"/>
    </row>
    <row r="90" spans="1:33">
      <c r="A90" t="s">
        <v>262</v>
      </c>
      <c r="B90" s="1">
        <v>20</v>
      </c>
      <c r="C90" s="1" t="s">
        <v>176</v>
      </c>
      <c r="D90" s="9" t="s">
        <v>488</v>
      </c>
      <c r="E90" s="31">
        <v>39687</v>
      </c>
      <c r="F90" s="29">
        <f t="shared" si="2"/>
        <v>2</v>
      </c>
      <c r="G90" s="99">
        <v>0</v>
      </c>
      <c r="H90" s="99">
        <v>0</v>
      </c>
      <c r="I90" s="109">
        <v>4.6345958575116433E-2</v>
      </c>
      <c r="J90" s="109">
        <v>4.6345958575116433E-2</v>
      </c>
      <c r="K90" s="109">
        <v>37.866176044614349</v>
      </c>
      <c r="L90" s="109">
        <v>7.142857142857169</v>
      </c>
      <c r="M90" s="35"/>
      <c r="Y90" s="64"/>
      <c r="AC90" s="30"/>
      <c r="AD90" s="30"/>
      <c r="AE90" s="30"/>
      <c r="AG90" s="30"/>
    </row>
    <row r="91" spans="1:33">
      <c r="A91" t="s">
        <v>263</v>
      </c>
      <c r="B91" s="1">
        <v>23</v>
      </c>
      <c r="C91" s="1" t="s">
        <v>176</v>
      </c>
      <c r="D91" s="9" t="s">
        <v>488</v>
      </c>
      <c r="E91" s="31">
        <v>39687</v>
      </c>
      <c r="F91" s="29">
        <f t="shared" si="2"/>
        <v>3</v>
      </c>
      <c r="G91" s="99">
        <v>0</v>
      </c>
      <c r="H91" s="99">
        <v>0</v>
      </c>
      <c r="I91" s="109">
        <v>3.0897305716744285E-2</v>
      </c>
      <c r="J91" s="109">
        <v>3.0897305716744285E-2</v>
      </c>
      <c r="K91" s="109">
        <v>22.171363333004418</v>
      </c>
      <c r="L91" s="109">
        <v>7.6142131979698089</v>
      </c>
      <c r="M91" s="35"/>
      <c r="Y91" s="64"/>
      <c r="AC91" s="30"/>
      <c r="AD91" s="30"/>
      <c r="AE91" s="30"/>
      <c r="AG91" s="30"/>
    </row>
    <row r="92" spans="1:33">
      <c r="A92" t="s">
        <v>264</v>
      </c>
      <c r="B92" s="1">
        <v>26</v>
      </c>
      <c r="C92" s="1" t="s">
        <v>185</v>
      </c>
      <c r="D92" s="9" t="s">
        <v>6</v>
      </c>
      <c r="E92" s="31">
        <v>39687</v>
      </c>
      <c r="F92" s="29">
        <f t="shared" si="2"/>
        <v>3</v>
      </c>
      <c r="G92" s="99">
        <v>0</v>
      </c>
      <c r="H92" s="99">
        <v>0</v>
      </c>
      <c r="I92" s="109">
        <v>8.3185053852773042E-2</v>
      </c>
      <c r="J92" s="109">
        <v>8.3185053852773042E-2</v>
      </c>
      <c r="K92" s="109">
        <v>23.342744703584277</v>
      </c>
      <c r="L92" s="109">
        <v>5.2224371373308136</v>
      </c>
      <c r="M92" s="35"/>
      <c r="Y92" s="64"/>
      <c r="AC92" s="30"/>
      <c r="AD92" s="30"/>
      <c r="AE92" s="30"/>
      <c r="AG92" s="30"/>
    </row>
    <row r="93" spans="1:33">
      <c r="A93" t="s">
        <v>265</v>
      </c>
      <c r="B93" s="1">
        <v>31</v>
      </c>
      <c r="C93" s="1" t="s">
        <v>176</v>
      </c>
      <c r="D93" s="9" t="s">
        <v>489</v>
      </c>
      <c r="E93" s="31">
        <v>39687</v>
      </c>
      <c r="F93" s="29">
        <f t="shared" si="2"/>
        <v>5</v>
      </c>
      <c r="G93" s="99">
        <v>0</v>
      </c>
      <c r="H93" s="99">
        <v>0</v>
      </c>
      <c r="I93" s="109">
        <v>7.9068242514140935E-2</v>
      </c>
      <c r="J93" s="109">
        <v>7.9068242514140935E-2</v>
      </c>
      <c r="K93" s="109">
        <v>36.236428050764111</v>
      </c>
      <c r="L93" s="109">
        <v>5.1908396946564341</v>
      </c>
      <c r="M93" s="35"/>
      <c r="Y93" s="64"/>
      <c r="AC93" s="30"/>
      <c r="AD93" s="30"/>
      <c r="AE93" s="30"/>
      <c r="AG93" s="30"/>
    </row>
    <row r="94" spans="1:33">
      <c r="A94" t="s">
        <v>266</v>
      </c>
      <c r="B94" s="1">
        <v>35</v>
      </c>
      <c r="C94" s="1" t="s">
        <v>259</v>
      </c>
      <c r="D94" s="9" t="s">
        <v>7</v>
      </c>
      <c r="E94" s="31">
        <v>39687</v>
      </c>
      <c r="F94" s="29">
        <f t="shared" si="2"/>
        <v>4</v>
      </c>
      <c r="G94" s="99">
        <v>0</v>
      </c>
      <c r="H94" s="99">
        <v>0</v>
      </c>
      <c r="I94" s="109">
        <v>5.0293004497722525E-2</v>
      </c>
      <c r="J94" s="109">
        <v>5.0293004497722525E-2</v>
      </c>
      <c r="K94" s="109">
        <v>21.441372044092326</v>
      </c>
      <c r="L94" s="109">
        <v>5.0480769230769393</v>
      </c>
      <c r="M94" s="35"/>
      <c r="Y94" s="64"/>
      <c r="AC94" s="30"/>
      <c r="AD94" s="30"/>
      <c r="AE94" s="30"/>
      <c r="AG94" s="30"/>
    </row>
    <row r="95" spans="1:33">
      <c r="A95" t="s">
        <v>267</v>
      </c>
      <c r="B95" s="1">
        <v>38</v>
      </c>
      <c r="C95" s="1" t="s">
        <v>176</v>
      </c>
      <c r="D95" s="9" t="s">
        <v>7</v>
      </c>
      <c r="E95" s="31">
        <v>39687</v>
      </c>
      <c r="F95" s="29">
        <f t="shared" si="2"/>
        <v>3</v>
      </c>
      <c r="G95" s="99">
        <v>0</v>
      </c>
      <c r="H95" s="99">
        <v>0</v>
      </c>
      <c r="I95" s="109">
        <v>6.5699216002088071E-2</v>
      </c>
      <c r="J95" s="109">
        <v>6.5699216002088071E-2</v>
      </c>
      <c r="K95" s="109">
        <v>32.594959877004968</v>
      </c>
      <c r="L95" s="109">
        <v>6.0679611650485477</v>
      </c>
      <c r="M95" s="35"/>
      <c r="Y95" s="64"/>
      <c r="AC95" s="30"/>
      <c r="AD95" s="30"/>
      <c r="AE95" s="30"/>
      <c r="AG95" s="30"/>
    </row>
    <row r="96" spans="1:33">
      <c r="A96" t="s">
        <v>268</v>
      </c>
      <c r="B96" s="1">
        <v>42</v>
      </c>
      <c r="C96" s="1" t="s">
        <v>176</v>
      </c>
      <c r="D96" s="9" t="s">
        <v>8</v>
      </c>
      <c r="E96" s="31">
        <v>39687</v>
      </c>
      <c r="F96" s="29">
        <f t="shared" si="2"/>
        <v>4</v>
      </c>
      <c r="G96" s="99">
        <v>0</v>
      </c>
      <c r="H96" s="99">
        <v>0</v>
      </c>
      <c r="I96" s="109">
        <v>4.0743699846256143E-2</v>
      </c>
      <c r="J96" s="109">
        <v>4.0743699846256143E-2</v>
      </c>
      <c r="K96" s="109">
        <v>34.543018025904082</v>
      </c>
      <c r="L96" s="109">
        <v>6.158357771261028</v>
      </c>
      <c r="M96" s="35"/>
      <c r="Y96" s="64"/>
      <c r="AC96" s="30"/>
      <c r="AD96" s="30"/>
      <c r="AE96" s="30"/>
      <c r="AG96" s="30"/>
    </row>
    <row r="97" spans="1:33">
      <c r="A97" t="s">
        <v>269</v>
      </c>
      <c r="B97" s="1">
        <v>46</v>
      </c>
      <c r="C97" s="1" t="s">
        <v>185</v>
      </c>
      <c r="D97" s="9" t="s">
        <v>490</v>
      </c>
      <c r="E97" s="31">
        <v>39687</v>
      </c>
      <c r="F97" s="29">
        <f t="shared" si="2"/>
        <v>4</v>
      </c>
      <c r="G97" s="99">
        <v>0</v>
      </c>
      <c r="H97" s="99">
        <v>0</v>
      </c>
      <c r="I97" s="109">
        <v>0.10746150834450077</v>
      </c>
      <c r="J97" s="109">
        <v>0.10746150834450077</v>
      </c>
      <c r="K97" s="109">
        <v>53.259655142778016</v>
      </c>
      <c r="L97" s="109">
        <v>5.4871220604702673</v>
      </c>
      <c r="M97" s="35"/>
      <c r="Y97" s="64"/>
      <c r="AC97" s="30"/>
      <c r="AD97" s="30"/>
      <c r="AE97" s="30"/>
      <c r="AG97" s="30"/>
    </row>
    <row r="98" spans="1:33">
      <c r="A98" t="s">
        <v>270</v>
      </c>
      <c r="B98" s="1">
        <v>53</v>
      </c>
      <c r="C98" s="1" t="s">
        <v>615</v>
      </c>
      <c r="D98" s="9" t="s">
        <v>9</v>
      </c>
      <c r="E98" s="31">
        <v>39687</v>
      </c>
      <c r="F98" s="29">
        <f t="shared" si="2"/>
        <v>7</v>
      </c>
      <c r="G98" s="99">
        <v>0</v>
      </c>
      <c r="H98" s="99">
        <v>0</v>
      </c>
      <c r="I98" s="109">
        <v>6.5217735087715042E-2</v>
      </c>
      <c r="J98" s="109">
        <v>6.5217735087715042E-2</v>
      </c>
      <c r="K98" s="109">
        <v>83.646096851625515</v>
      </c>
      <c r="L98" s="109">
        <v>4.4943820224720774</v>
      </c>
      <c r="M98" s="35"/>
      <c r="Y98" s="64"/>
      <c r="AC98" s="30"/>
      <c r="AD98" s="30"/>
      <c r="AE98" s="30"/>
      <c r="AG98" s="30"/>
    </row>
    <row r="99" spans="1:33">
      <c r="A99" t="s">
        <v>271</v>
      </c>
      <c r="B99" s="1">
        <v>60</v>
      </c>
      <c r="C99" s="1" t="s">
        <v>615</v>
      </c>
      <c r="D99" s="9" t="s">
        <v>9</v>
      </c>
      <c r="E99" s="31">
        <v>39687</v>
      </c>
      <c r="F99" s="29">
        <f t="shared" si="2"/>
        <v>7</v>
      </c>
      <c r="G99" s="99">
        <v>0</v>
      </c>
      <c r="H99" s="99">
        <v>0</v>
      </c>
      <c r="I99" s="109">
        <v>0.16634169102041482</v>
      </c>
      <c r="J99" s="109">
        <v>0.16634169102041482</v>
      </c>
      <c r="K99" s="109">
        <v>84.907942377400417</v>
      </c>
      <c r="L99" s="109">
        <v>4.2832167832167984</v>
      </c>
      <c r="M99" s="35"/>
      <c r="Y99" s="64"/>
      <c r="AC99" s="30"/>
      <c r="AD99" s="30"/>
      <c r="AE99" s="30"/>
      <c r="AG99" s="30"/>
    </row>
    <row r="100" spans="1:33">
      <c r="A100" t="s">
        <v>272</v>
      </c>
      <c r="B100" s="1">
        <v>65</v>
      </c>
      <c r="C100" s="1" t="s">
        <v>615</v>
      </c>
      <c r="D100" s="9" t="s">
        <v>9</v>
      </c>
      <c r="E100" s="31">
        <v>39687</v>
      </c>
      <c r="F100" s="29">
        <f t="shared" si="2"/>
        <v>5</v>
      </c>
      <c r="G100" s="99">
        <v>0</v>
      </c>
      <c r="H100" s="99">
        <v>0</v>
      </c>
      <c r="I100" s="109">
        <v>0.14297831356981175</v>
      </c>
      <c r="J100" s="109">
        <v>0.14297831356981175</v>
      </c>
      <c r="K100" s="109">
        <v>85.265113390722476</v>
      </c>
      <c r="L100" s="109">
        <v>4.3633125556545131</v>
      </c>
      <c r="M100" s="35"/>
      <c r="Y100" s="64"/>
      <c r="AC100" s="30"/>
      <c r="AD100" s="30"/>
      <c r="AE100" s="30"/>
      <c r="AG100" s="30"/>
    </row>
    <row r="101" spans="1:33">
      <c r="A101" t="s">
        <v>273</v>
      </c>
      <c r="B101" s="1">
        <v>70</v>
      </c>
      <c r="C101" s="1" t="s">
        <v>615</v>
      </c>
      <c r="D101" s="9" t="s">
        <v>9</v>
      </c>
      <c r="E101" s="31">
        <v>39687</v>
      </c>
      <c r="F101" s="29">
        <f t="shared" si="2"/>
        <v>5</v>
      </c>
      <c r="G101" s="99">
        <v>0</v>
      </c>
      <c r="H101" s="99">
        <v>0</v>
      </c>
      <c r="I101" s="109">
        <v>0.18315979572894145</v>
      </c>
      <c r="J101" s="109">
        <v>0.18315979572894145</v>
      </c>
      <c r="K101" s="109">
        <v>82.686753396393854</v>
      </c>
      <c r="L101" s="109">
        <v>5.46816479400752</v>
      </c>
      <c r="M101" s="35"/>
      <c r="Y101" s="64"/>
      <c r="AC101" s="30"/>
      <c r="AD101" s="30"/>
      <c r="AE101" s="30"/>
      <c r="AG101" s="30"/>
    </row>
    <row r="102" spans="1:33">
      <c r="A102" t="s">
        <v>274</v>
      </c>
      <c r="B102" s="1">
        <v>75</v>
      </c>
      <c r="C102" s="1" t="s">
        <v>615</v>
      </c>
      <c r="D102" s="9" t="s">
        <v>491</v>
      </c>
      <c r="E102" s="31">
        <v>39687</v>
      </c>
      <c r="F102" s="29">
        <f t="shared" si="2"/>
        <v>5</v>
      </c>
      <c r="G102" s="99">
        <v>0</v>
      </c>
      <c r="H102" s="99">
        <v>0</v>
      </c>
      <c r="I102" s="109">
        <v>0.13840928908692793</v>
      </c>
      <c r="J102" s="109">
        <v>0.13840928908692793</v>
      </c>
      <c r="K102" s="109">
        <v>85.335583419617294</v>
      </c>
      <c r="L102" s="109">
        <v>4.7582501918649074</v>
      </c>
      <c r="M102" s="35"/>
      <c r="Y102" s="64"/>
      <c r="AC102" s="30"/>
      <c r="AD102" s="30"/>
      <c r="AE102" s="30"/>
      <c r="AG102" s="30"/>
    </row>
    <row r="103" spans="1:33">
      <c r="A103" t="s">
        <v>275</v>
      </c>
      <c r="B103" s="1">
        <v>80</v>
      </c>
      <c r="C103" s="1" t="s">
        <v>615</v>
      </c>
      <c r="D103" s="9" t="s">
        <v>491</v>
      </c>
      <c r="E103" s="31">
        <v>39687</v>
      </c>
      <c r="F103" s="29">
        <f t="shared" si="2"/>
        <v>5</v>
      </c>
      <c r="G103" s="99">
        <v>0</v>
      </c>
      <c r="H103" s="99">
        <v>0</v>
      </c>
      <c r="I103" s="109">
        <v>0.13646379931405561</v>
      </c>
      <c r="J103" s="109">
        <v>0.13646379931405561</v>
      </c>
      <c r="K103" s="109">
        <v>89.473917724146503</v>
      </c>
      <c r="L103" s="109">
        <v>4.4510385756676838</v>
      </c>
      <c r="M103" s="35"/>
      <c r="Y103" s="64"/>
      <c r="AC103" s="30"/>
      <c r="AD103" s="30"/>
      <c r="AE103" s="30"/>
      <c r="AG103" s="30"/>
    </row>
    <row r="104" spans="1:33">
      <c r="A104" t="s">
        <v>276</v>
      </c>
      <c r="B104" s="1">
        <v>84</v>
      </c>
      <c r="C104" s="1" t="s">
        <v>615</v>
      </c>
      <c r="D104" s="9" t="s">
        <v>491</v>
      </c>
      <c r="E104" s="31">
        <v>39687</v>
      </c>
      <c r="F104" s="29">
        <f t="shared" si="2"/>
        <v>4</v>
      </c>
      <c r="G104" s="99">
        <v>0</v>
      </c>
      <c r="H104" s="99">
        <v>0</v>
      </c>
      <c r="I104" s="109">
        <v>0.18058002012324256</v>
      </c>
      <c r="J104" s="109">
        <v>0.18058002012324256</v>
      </c>
      <c r="K104" s="109">
        <v>86.071483538668062</v>
      </c>
      <c r="L104" s="109">
        <v>4.2372881355931815</v>
      </c>
      <c r="M104" s="35"/>
      <c r="Y104" s="64"/>
      <c r="AC104" s="30"/>
      <c r="AD104" s="30"/>
      <c r="AE104" s="30"/>
      <c r="AG104" s="30"/>
    </row>
    <row r="105" spans="1:33">
      <c r="A105" t="s">
        <v>277</v>
      </c>
      <c r="B105" s="1">
        <v>89</v>
      </c>
      <c r="C105" s="1" t="s">
        <v>615</v>
      </c>
      <c r="D105" s="9" t="s">
        <v>491</v>
      </c>
      <c r="E105" s="31">
        <v>39687</v>
      </c>
      <c r="F105" s="29">
        <f t="shared" si="2"/>
        <v>5</v>
      </c>
      <c r="G105" s="99">
        <v>0</v>
      </c>
      <c r="H105" s="99">
        <v>0</v>
      </c>
      <c r="I105" s="109">
        <v>0.13594746046425835</v>
      </c>
      <c r="J105" s="109">
        <v>0.13594746046425835</v>
      </c>
      <c r="K105" s="109">
        <v>85.156697684415249</v>
      </c>
      <c r="L105" s="109">
        <v>4.5918367346939073</v>
      </c>
      <c r="M105" s="35"/>
      <c r="Y105" s="64"/>
      <c r="AC105" s="30"/>
      <c r="AD105" s="30"/>
      <c r="AE105" s="30"/>
      <c r="AG105" s="30"/>
    </row>
    <row r="106" spans="1:33">
      <c r="A106" t="s">
        <v>278</v>
      </c>
      <c r="B106" s="1">
        <v>96</v>
      </c>
      <c r="C106" s="1" t="s">
        <v>615</v>
      </c>
      <c r="D106" s="9" t="s">
        <v>491</v>
      </c>
      <c r="E106" s="31">
        <v>39687</v>
      </c>
      <c r="F106" s="29">
        <f t="shared" si="2"/>
        <v>7</v>
      </c>
      <c r="G106" s="99">
        <v>0</v>
      </c>
      <c r="H106" s="99">
        <v>0</v>
      </c>
      <c r="I106" s="109">
        <v>0.10146973425657216</v>
      </c>
      <c r="J106" s="109">
        <v>0.10146973425657216</v>
      </c>
      <c r="K106" s="109">
        <v>89.978358963123029</v>
      </c>
      <c r="L106" s="109">
        <v>4.6052631578947549</v>
      </c>
      <c r="M106" s="35"/>
      <c r="Y106" s="64"/>
      <c r="AC106" s="30"/>
      <c r="AD106" s="30"/>
      <c r="AE106" s="30"/>
      <c r="AG106" s="30"/>
    </row>
    <row r="107" spans="1:33">
      <c r="A107" t="s">
        <v>279</v>
      </c>
      <c r="B107" s="1">
        <v>101</v>
      </c>
      <c r="C107" s="1" t="s">
        <v>615</v>
      </c>
      <c r="D107" s="9" t="s">
        <v>491</v>
      </c>
      <c r="E107" s="31">
        <v>39687</v>
      </c>
      <c r="F107" s="29">
        <f t="shared" si="2"/>
        <v>5</v>
      </c>
      <c r="G107" s="99">
        <v>0</v>
      </c>
      <c r="H107" s="99">
        <v>0</v>
      </c>
      <c r="I107" s="109">
        <v>9.8709821969895861E-2</v>
      </c>
      <c r="J107" s="109">
        <v>9.8709821969895861E-2</v>
      </c>
      <c r="K107" s="109">
        <v>91.506489186302758</v>
      </c>
      <c r="L107" s="109">
        <v>4.7713717693837365</v>
      </c>
      <c r="M107" s="35"/>
      <c r="Y107" s="64"/>
      <c r="AC107" s="30"/>
      <c r="AD107" s="30"/>
      <c r="AE107" s="30"/>
      <c r="AG107" s="30"/>
    </row>
    <row r="108" spans="1:33">
      <c r="A108" t="s">
        <v>280</v>
      </c>
      <c r="B108" s="1">
        <v>107</v>
      </c>
      <c r="C108" s="1" t="s">
        <v>615</v>
      </c>
      <c r="D108" s="9" t="s">
        <v>10</v>
      </c>
      <c r="E108" s="31">
        <v>39687</v>
      </c>
      <c r="F108" s="29">
        <f t="shared" si="2"/>
        <v>6</v>
      </c>
      <c r="G108" s="99">
        <v>0</v>
      </c>
      <c r="H108" s="99">
        <v>0</v>
      </c>
      <c r="I108" s="109">
        <v>0.19184474947146629</v>
      </c>
      <c r="J108" s="109">
        <v>0.19184474947146629</v>
      </c>
      <c r="K108" s="114" t="s">
        <v>174</v>
      </c>
      <c r="L108" s="109">
        <v>4.2643923240938006</v>
      </c>
      <c r="M108" s="35"/>
      <c r="Y108" s="64"/>
      <c r="AC108" s="30"/>
      <c r="AD108" s="30"/>
      <c r="AE108" s="30"/>
      <c r="AF108" s="83"/>
      <c r="AG108" s="30"/>
    </row>
    <row r="109" spans="1:33">
      <c r="A109" t="s">
        <v>281</v>
      </c>
      <c r="B109" s="1">
        <v>125</v>
      </c>
      <c r="C109" s="1" t="s">
        <v>615</v>
      </c>
      <c r="D109" s="9" t="s">
        <v>492</v>
      </c>
      <c r="E109" s="31">
        <v>39687</v>
      </c>
      <c r="F109" s="29">
        <f t="shared" si="2"/>
        <v>18</v>
      </c>
      <c r="G109" s="99">
        <v>0</v>
      </c>
      <c r="H109" s="99">
        <v>0</v>
      </c>
      <c r="I109" s="109">
        <v>0.19976575279206865</v>
      </c>
      <c r="J109" s="109">
        <v>0.19976575279206865</v>
      </c>
      <c r="K109" s="109">
        <v>80.652394766541732</v>
      </c>
      <c r="L109" s="109">
        <v>3.0909090909090575</v>
      </c>
      <c r="M109" s="35"/>
      <c r="Y109" s="64"/>
      <c r="AC109" s="30"/>
      <c r="AD109" s="30"/>
      <c r="AE109" s="30"/>
      <c r="AG109" s="30"/>
    </row>
    <row r="110" spans="1:33">
      <c r="A110" t="s">
        <v>282</v>
      </c>
      <c r="B110" s="1">
        <v>143</v>
      </c>
      <c r="C110" s="1" t="s">
        <v>615</v>
      </c>
      <c r="D110" s="9" t="s">
        <v>492</v>
      </c>
      <c r="E110" s="31">
        <v>39687</v>
      </c>
      <c r="F110" s="29">
        <f t="shared" si="2"/>
        <v>18</v>
      </c>
      <c r="G110" s="99">
        <v>0</v>
      </c>
      <c r="H110" s="99">
        <v>0</v>
      </c>
      <c r="I110" s="109">
        <v>0.1652303719591354</v>
      </c>
      <c r="J110" s="109">
        <v>0.1652303719591354</v>
      </c>
      <c r="K110" s="109">
        <v>77.183574775107772</v>
      </c>
      <c r="L110" s="109">
        <v>3.6848792884370938</v>
      </c>
      <c r="M110" s="35"/>
      <c r="Y110" s="64"/>
      <c r="AC110" s="30"/>
      <c r="AD110" s="30"/>
      <c r="AE110" s="30"/>
      <c r="AG110" s="30"/>
    </row>
    <row r="111" spans="1:33">
      <c r="A111" t="s">
        <v>283</v>
      </c>
      <c r="B111" s="1">
        <v>163</v>
      </c>
      <c r="C111" s="1" t="s">
        <v>619</v>
      </c>
      <c r="D111" s="9" t="s">
        <v>493</v>
      </c>
      <c r="E111" s="31">
        <v>39687</v>
      </c>
      <c r="F111" s="29">
        <f t="shared" si="2"/>
        <v>20</v>
      </c>
      <c r="G111" s="99">
        <v>0</v>
      </c>
      <c r="H111" s="99">
        <v>0</v>
      </c>
      <c r="I111" s="109">
        <v>0.15581700894677497</v>
      </c>
      <c r="J111" s="109">
        <v>0.15581700894677497</v>
      </c>
      <c r="K111" s="109">
        <v>85.216514870800069</v>
      </c>
      <c r="L111" s="109">
        <v>2.6602176541717761</v>
      </c>
      <c r="M111" s="35"/>
      <c r="Y111" s="64"/>
      <c r="AC111" s="30"/>
      <c r="AD111" s="30"/>
      <c r="AE111" s="30"/>
      <c r="AG111" s="30"/>
    </row>
    <row r="112" spans="1:33">
      <c r="A112" t="s">
        <v>284</v>
      </c>
      <c r="B112" s="1">
        <v>185</v>
      </c>
      <c r="C112" s="1" t="s">
        <v>615</v>
      </c>
      <c r="D112" s="9" t="s">
        <v>11</v>
      </c>
      <c r="E112" s="31">
        <v>39687</v>
      </c>
      <c r="F112" s="29">
        <f t="shared" si="2"/>
        <v>22</v>
      </c>
      <c r="G112" s="99">
        <v>0</v>
      </c>
      <c r="H112" s="99">
        <v>0</v>
      </c>
      <c r="I112" s="109">
        <v>0.13087817656289136</v>
      </c>
      <c r="J112" s="109">
        <v>0.13087817656289136</v>
      </c>
      <c r="K112" s="109">
        <v>84.208567022682317</v>
      </c>
      <c r="L112" s="109">
        <v>3.5598705501617944</v>
      </c>
      <c r="M112" s="35"/>
      <c r="Y112" s="64"/>
      <c r="AC112" s="30"/>
      <c r="AD112" s="30"/>
      <c r="AE112" s="30"/>
      <c r="AG112" s="30"/>
    </row>
    <row r="113" spans="1:62">
      <c r="A113" t="s">
        <v>285</v>
      </c>
      <c r="B113" s="1">
        <v>209</v>
      </c>
      <c r="C113" s="1" t="s">
        <v>615</v>
      </c>
      <c r="D113" s="9" t="s">
        <v>12</v>
      </c>
      <c r="E113" s="31">
        <v>39687</v>
      </c>
      <c r="F113" s="29">
        <f t="shared" si="2"/>
        <v>24</v>
      </c>
      <c r="G113" s="99">
        <v>0</v>
      </c>
      <c r="H113" s="99">
        <v>0</v>
      </c>
      <c r="I113" s="109">
        <v>0.18814960824565413</v>
      </c>
      <c r="J113" s="109">
        <v>0.18814960824565413</v>
      </c>
      <c r="K113" s="109">
        <v>84.210079982208313</v>
      </c>
      <c r="L113" s="109">
        <v>3.071253071253071</v>
      </c>
      <c r="M113" s="35"/>
      <c r="Y113" s="64"/>
      <c r="AC113" s="30"/>
      <c r="AD113" s="30"/>
      <c r="AE113" s="30"/>
      <c r="AG113" s="30"/>
    </row>
    <row r="114" spans="1:62">
      <c r="A114" t="s">
        <v>286</v>
      </c>
      <c r="B114" s="1">
        <v>240</v>
      </c>
      <c r="C114" s="1" t="s">
        <v>615</v>
      </c>
      <c r="D114" s="9" t="s">
        <v>12</v>
      </c>
      <c r="E114" s="31">
        <v>39687</v>
      </c>
      <c r="F114" s="29">
        <f t="shared" si="2"/>
        <v>31</v>
      </c>
      <c r="G114" s="99">
        <v>0</v>
      </c>
      <c r="H114" s="99">
        <v>0</v>
      </c>
      <c r="I114" s="109">
        <v>0.16128622773338805</v>
      </c>
      <c r="J114" s="109">
        <v>0.16128622773338805</v>
      </c>
      <c r="K114" s="109">
        <v>83.036723322687706</v>
      </c>
      <c r="L114" s="109">
        <v>3.6299765807962801</v>
      </c>
      <c r="M114" s="35"/>
      <c r="Y114" s="64"/>
      <c r="AC114" s="30"/>
      <c r="AD114" s="30"/>
      <c r="AE114" s="30"/>
      <c r="AG114" s="30"/>
    </row>
    <row r="115" spans="1:62">
      <c r="A115" t="s">
        <v>287</v>
      </c>
      <c r="B115" s="1">
        <v>248</v>
      </c>
      <c r="C115" s="1" t="s">
        <v>615</v>
      </c>
      <c r="D115" s="9" t="s">
        <v>13</v>
      </c>
      <c r="E115" s="31">
        <v>39687</v>
      </c>
      <c r="F115" s="29">
        <f t="shared" si="2"/>
        <v>8</v>
      </c>
      <c r="G115" s="99">
        <v>0</v>
      </c>
      <c r="H115" s="99">
        <v>0</v>
      </c>
      <c r="I115" s="109">
        <v>0.16713989859071546</v>
      </c>
      <c r="J115" s="109">
        <v>0.16713989859071546</v>
      </c>
      <c r="K115" s="109">
        <v>87.657094993689341</v>
      </c>
      <c r="L115" s="109">
        <v>3.8461538461537859</v>
      </c>
      <c r="M115" s="35"/>
      <c r="Y115" s="64"/>
      <c r="AC115" s="30"/>
      <c r="AD115" s="30"/>
      <c r="AE115" s="30"/>
      <c r="AG115" s="30"/>
    </row>
    <row r="116" spans="1:62">
      <c r="A116" t="s">
        <v>288</v>
      </c>
      <c r="B116" s="1">
        <v>254</v>
      </c>
      <c r="C116" s="1" t="s">
        <v>622</v>
      </c>
      <c r="D116" s="9" t="s">
        <v>14</v>
      </c>
      <c r="E116" s="31">
        <v>39687</v>
      </c>
      <c r="F116" s="29">
        <f t="shared" si="2"/>
        <v>6</v>
      </c>
      <c r="G116" s="99">
        <v>0</v>
      </c>
      <c r="H116" s="99">
        <v>0</v>
      </c>
      <c r="I116" s="109">
        <v>0.41339082269080152</v>
      </c>
      <c r="J116" s="109">
        <v>0.41339082269080152</v>
      </c>
      <c r="K116" s="109">
        <v>81.054586977342908</v>
      </c>
      <c r="L116" s="109">
        <v>1.9971469329529319</v>
      </c>
      <c r="M116" s="35"/>
      <c r="Y116" s="64"/>
      <c r="AC116" s="30"/>
      <c r="AD116" s="30"/>
      <c r="AE116" s="30"/>
      <c r="AG116" s="30"/>
    </row>
    <row r="117" spans="1:62">
      <c r="A117" t="s">
        <v>289</v>
      </c>
      <c r="B117" s="1">
        <v>283</v>
      </c>
      <c r="C117" s="1" t="s">
        <v>622</v>
      </c>
      <c r="D117" s="9" t="s">
        <v>15</v>
      </c>
      <c r="E117" s="31">
        <v>39687</v>
      </c>
      <c r="F117" s="29">
        <f t="shared" si="2"/>
        <v>29</v>
      </c>
      <c r="G117" s="99">
        <v>0</v>
      </c>
      <c r="H117" s="99">
        <v>0</v>
      </c>
      <c r="I117" s="109">
        <v>1.0675608307252016</v>
      </c>
      <c r="J117" s="109">
        <v>1.0675608307252016</v>
      </c>
      <c r="K117" s="109">
        <v>57.953844721200895</v>
      </c>
      <c r="L117" s="109">
        <v>0.67389393495457628</v>
      </c>
      <c r="M117" s="35"/>
      <c r="Y117" s="64"/>
      <c r="AC117" s="30"/>
      <c r="AD117" s="30"/>
      <c r="AE117" s="30"/>
      <c r="AG117" s="30"/>
    </row>
    <row r="118" spans="1:62">
      <c r="A118" t="s">
        <v>290</v>
      </c>
      <c r="B118" s="1">
        <v>312</v>
      </c>
      <c r="C118" s="1" t="s">
        <v>622</v>
      </c>
      <c r="D118" s="9" t="s">
        <v>16</v>
      </c>
      <c r="E118" s="31">
        <v>39687</v>
      </c>
      <c r="F118" s="29">
        <f t="shared" si="2"/>
        <v>29</v>
      </c>
      <c r="G118" s="99">
        <v>0</v>
      </c>
      <c r="H118" s="99">
        <v>0</v>
      </c>
      <c r="I118" s="109">
        <v>1.2311672014697517</v>
      </c>
      <c r="J118" s="109">
        <v>1.2311672014697517</v>
      </c>
      <c r="K118" s="109">
        <v>52.844745788597578</v>
      </c>
      <c r="L118" s="109">
        <v>0.40386303775239651</v>
      </c>
      <c r="M118" s="35"/>
      <c r="Y118" s="64"/>
      <c r="AC118" s="30"/>
      <c r="AD118" s="30"/>
      <c r="AE118" s="30"/>
      <c r="AG118" s="30"/>
    </row>
    <row r="119" spans="1:62">
      <c r="A119" t="s">
        <v>291</v>
      </c>
      <c r="B119" s="1">
        <v>341</v>
      </c>
      <c r="C119" s="1" t="s">
        <v>622</v>
      </c>
      <c r="D119" s="9" t="s">
        <v>17</v>
      </c>
      <c r="E119" s="31">
        <v>39687</v>
      </c>
      <c r="F119" s="29">
        <f t="shared" si="2"/>
        <v>29</v>
      </c>
      <c r="G119" s="99">
        <v>0</v>
      </c>
      <c r="H119" s="99">
        <v>0</v>
      </c>
      <c r="I119" s="109">
        <v>1.1976510464620149</v>
      </c>
      <c r="J119" s="109">
        <v>1.1976510464620149</v>
      </c>
      <c r="K119" s="109">
        <v>58.495846734046921</v>
      </c>
      <c r="L119" s="109">
        <v>0.3389830508474504</v>
      </c>
      <c r="M119" s="35"/>
      <c r="Y119" s="64"/>
      <c r="AC119" s="30"/>
      <c r="AD119" s="30"/>
      <c r="AE119" s="30"/>
      <c r="AG119" s="30"/>
    </row>
    <row r="120" spans="1:62">
      <c r="A120" t="s">
        <v>292</v>
      </c>
      <c r="B120" s="1">
        <v>356</v>
      </c>
      <c r="C120" s="1" t="s">
        <v>622</v>
      </c>
      <c r="D120" s="9" t="s">
        <v>18</v>
      </c>
      <c r="E120" s="31">
        <v>39687</v>
      </c>
      <c r="F120" s="29">
        <f t="shared" si="2"/>
        <v>15</v>
      </c>
      <c r="G120" s="99">
        <v>0</v>
      </c>
      <c r="H120" s="99">
        <v>0</v>
      </c>
      <c r="I120" s="109">
        <v>1.1200346347946966</v>
      </c>
      <c r="J120" s="109">
        <v>1.1200346347946966</v>
      </c>
      <c r="K120" s="109">
        <v>54.408561612749565</v>
      </c>
      <c r="L120" s="109">
        <v>0.56422794809102339</v>
      </c>
      <c r="M120" s="35"/>
      <c r="Y120" s="64"/>
      <c r="AC120" s="30"/>
      <c r="AD120" s="30"/>
      <c r="AE120" s="30"/>
      <c r="AG120" s="30"/>
    </row>
    <row r="121" spans="1:62">
      <c r="A121" t="s">
        <v>293</v>
      </c>
      <c r="B121" s="1">
        <v>394</v>
      </c>
      <c r="C121" s="1" t="s">
        <v>622</v>
      </c>
      <c r="D121" s="9" t="s">
        <v>19</v>
      </c>
      <c r="E121" s="31">
        <v>39687</v>
      </c>
      <c r="F121" s="29">
        <f t="shared" si="2"/>
        <v>38</v>
      </c>
      <c r="G121" s="99">
        <v>0</v>
      </c>
      <c r="H121" s="99">
        <v>0</v>
      </c>
      <c r="I121" s="109">
        <v>1.1704980204501469</v>
      </c>
      <c r="J121" s="109">
        <v>1.1704980204501469</v>
      </c>
      <c r="K121" s="109">
        <v>55.1480462733971</v>
      </c>
      <c r="L121" s="109">
        <v>0.66272189349112698</v>
      </c>
      <c r="M121" s="35"/>
      <c r="Y121" s="64"/>
      <c r="AC121" s="30"/>
      <c r="AD121" s="30"/>
      <c r="AE121" s="30"/>
      <c r="AG121" s="30"/>
    </row>
    <row r="122" spans="1:62">
      <c r="A122" t="s">
        <v>294</v>
      </c>
      <c r="B122" s="1">
        <v>432</v>
      </c>
      <c r="C122" s="1" t="s">
        <v>622</v>
      </c>
      <c r="D122" s="9" t="s">
        <v>20</v>
      </c>
      <c r="E122" s="31">
        <v>39687</v>
      </c>
      <c r="F122" s="29">
        <f t="shared" si="2"/>
        <v>38</v>
      </c>
      <c r="G122" s="99">
        <v>0</v>
      </c>
      <c r="H122" s="99">
        <v>0</v>
      </c>
      <c r="I122" s="109">
        <v>1.1946779412757522</v>
      </c>
      <c r="J122" s="109">
        <v>1.1946779412757522</v>
      </c>
      <c r="K122" s="109">
        <v>55.251242159009038</v>
      </c>
      <c r="L122" s="109">
        <v>0.71225071225072956</v>
      </c>
      <c r="M122" s="35"/>
      <c r="Y122" s="64"/>
      <c r="AC122" s="30"/>
      <c r="AD122" s="30"/>
      <c r="AE122" s="30"/>
      <c r="AG122" s="30"/>
    </row>
    <row r="124" spans="1:62">
      <c r="A124" t="s">
        <v>295</v>
      </c>
      <c r="B124" s="1">
        <v>2</v>
      </c>
      <c r="C124" s="1" t="s">
        <v>173</v>
      </c>
      <c r="D124" s="9" t="s">
        <v>588</v>
      </c>
      <c r="E124" s="31">
        <v>39687</v>
      </c>
      <c r="F124" s="29">
        <f t="shared" ref="F124:F164" si="3">B124-B123</f>
        <v>2</v>
      </c>
      <c r="G124" s="101">
        <v>0</v>
      </c>
      <c r="H124" s="101">
        <v>0</v>
      </c>
      <c r="I124" s="109">
        <v>1.1274267593230542E-2</v>
      </c>
      <c r="J124" s="109">
        <v>1.1274267593230542E-2</v>
      </c>
      <c r="K124" s="109">
        <v>25.082561045511071</v>
      </c>
      <c r="L124" s="109">
        <v>5.4054054054056131</v>
      </c>
      <c r="M124" s="35"/>
      <c r="O124" s="32"/>
      <c r="Q124" s="35"/>
      <c r="R124" s="34"/>
      <c r="S124" s="35"/>
      <c r="T124" s="90"/>
      <c r="U124" s="35"/>
      <c r="V124" s="35"/>
      <c r="W124" s="73"/>
      <c r="X124" s="73"/>
      <c r="Y124" s="72"/>
      <c r="Z124" s="71"/>
      <c r="AA124" s="71"/>
      <c r="AC124" s="30"/>
      <c r="AD124" s="30"/>
      <c r="AE124" s="30"/>
      <c r="AG124" s="30"/>
      <c r="AW124" s="84"/>
      <c r="AX124" s="15"/>
      <c r="AY124" s="15"/>
      <c r="AZ124" s="15"/>
      <c r="BA124" s="84">
        <f t="shared" ref="BA124:BA155" si="4">IF(A124="","",IF(P124="-","-",IF(O124="-","-",P124-L124)))</f>
        <v>-5.4054054054056131</v>
      </c>
      <c r="BB124" s="84" t="e">
        <f t="shared" ref="BB124:BB155" si="5">IF(A124="","",IF(P124="-","-",IF(O124="-",P124-L124,(AY124*BA124)/AZ124)))</f>
        <v>#DIV/0!</v>
      </c>
      <c r="BC124" s="84">
        <f t="shared" ref="BC124:BC155" si="6">IF(A124="","",IF(AW124="-","-",IF(AX124="-","-",AW124-AX124)))</f>
        <v>0</v>
      </c>
      <c r="BD124" s="84">
        <f t="shared" ref="BD124:BD155" si="7">IF(A124="",",",IF(AX124="-","-",IF(AY124="-","-",AX124-AY124)))</f>
        <v>0</v>
      </c>
      <c r="BE124" s="84" t="e">
        <f t="shared" ref="BE124:BE155" si="8">IF(A124="","",IF(AY124="-","-",IF(BB124="-","-",AY124-BB124)))</f>
        <v>#DIV/0!</v>
      </c>
      <c r="BF124" s="84" t="e">
        <f t="shared" ref="BF124:BF155" si="9">IF(A124="","",IF(AW124="-","-",IF(BB124="-","-",((AW124-BB124)/BB124)*100)))</f>
        <v>#DIV/0!</v>
      </c>
      <c r="BG124" s="84" t="e">
        <f t="shared" ref="BG124:BG155" si="10">IF(A124="","",IF(AW124="-","-",IF(BB124="-","-",IF(H124="-","-",((AW124-BB124)/H124))*100)))</f>
        <v>#DIV/0!</v>
      </c>
      <c r="BH124" s="85" t="e">
        <f t="shared" ref="BH124:BH155" si="11">IF(A124="","",IF(BB124="-","-",IF(H124="-","-",BB124/H124)))</f>
        <v>#DIV/0!</v>
      </c>
      <c r="BI124" s="86" t="e">
        <f t="shared" ref="BI124:BI155" si="12">IF(A124="","",IF(BG124="-","-",IF(BH124=AE124,".","check")))</f>
        <v>#DIV/0!</v>
      </c>
      <c r="BJ124" s="86" t="e">
        <f t="shared" ref="BJ124:BJ155" si="13">IF(A124="","",IF(ABM124="-","-",IF(BH124=AE124,".","check")))</f>
        <v>#DIV/0!</v>
      </c>
    </row>
    <row r="125" spans="1:62">
      <c r="A125" t="s">
        <v>296</v>
      </c>
      <c r="B125" s="1">
        <v>4</v>
      </c>
      <c r="C125" s="1" t="s">
        <v>173</v>
      </c>
      <c r="D125" s="9" t="s">
        <v>588</v>
      </c>
      <c r="E125" s="31">
        <v>39687</v>
      </c>
      <c r="F125" s="29">
        <f t="shared" si="3"/>
        <v>2</v>
      </c>
      <c r="G125" s="101">
        <v>0</v>
      </c>
      <c r="H125" s="101">
        <v>0</v>
      </c>
      <c r="I125" s="109">
        <v>7.9456743038006147E-3</v>
      </c>
      <c r="J125" s="109">
        <v>7.9456743038006147E-3</v>
      </c>
      <c r="K125" s="109">
        <v>21.238572666104833</v>
      </c>
      <c r="L125" s="109">
        <v>6.3291139240502794</v>
      </c>
      <c r="M125" s="35"/>
      <c r="O125" s="32"/>
      <c r="Q125" s="35"/>
      <c r="R125" s="34"/>
      <c r="S125" s="35"/>
      <c r="T125" s="90"/>
      <c r="U125" s="35"/>
      <c r="V125" s="35"/>
      <c r="W125" s="73"/>
      <c r="X125" s="73"/>
      <c r="Y125" s="72"/>
      <c r="Z125" s="71"/>
      <c r="AA125" s="71"/>
      <c r="AC125" s="30"/>
      <c r="AD125" s="30"/>
      <c r="AE125" s="30"/>
      <c r="AG125" s="30"/>
      <c r="AW125" s="84"/>
      <c r="AX125" s="15"/>
      <c r="AY125" s="15"/>
      <c r="AZ125" s="15"/>
      <c r="BA125" s="84">
        <f t="shared" si="4"/>
        <v>-6.3291139240502794</v>
      </c>
      <c r="BB125" s="84" t="e">
        <f t="shared" si="5"/>
        <v>#DIV/0!</v>
      </c>
      <c r="BC125" s="84">
        <f t="shared" si="6"/>
        <v>0</v>
      </c>
      <c r="BD125" s="84">
        <f t="shared" si="7"/>
        <v>0</v>
      </c>
      <c r="BE125" s="84" t="e">
        <f t="shared" si="8"/>
        <v>#DIV/0!</v>
      </c>
      <c r="BF125" s="84" t="e">
        <f t="shared" si="9"/>
        <v>#DIV/0!</v>
      </c>
      <c r="BG125" s="84" t="e">
        <f t="shared" si="10"/>
        <v>#DIV/0!</v>
      </c>
      <c r="BH125" s="85" t="e">
        <f t="shared" si="11"/>
        <v>#DIV/0!</v>
      </c>
      <c r="BI125" s="86" t="e">
        <f t="shared" si="12"/>
        <v>#DIV/0!</v>
      </c>
      <c r="BJ125" s="86" t="e">
        <f t="shared" si="13"/>
        <v>#DIV/0!</v>
      </c>
    </row>
    <row r="126" spans="1:62">
      <c r="A126" t="s">
        <v>297</v>
      </c>
      <c r="B126" s="1">
        <v>6</v>
      </c>
      <c r="C126" s="1" t="s">
        <v>173</v>
      </c>
      <c r="D126" s="9" t="s">
        <v>588</v>
      </c>
      <c r="E126" s="31">
        <v>39687</v>
      </c>
      <c r="F126" s="29">
        <f t="shared" si="3"/>
        <v>2</v>
      </c>
      <c r="G126" s="101">
        <v>0</v>
      </c>
      <c r="H126" s="101">
        <v>0</v>
      </c>
      <c r="I126" s="109">
        <v>1.599872258467952E-2</v>
      </c>
      <c r="J126" s="109">
        <v>1.599872258467952E-2</v>
      </c>
      <c r="K126" s="109">
        <v>46.074173564335609</v>
      </c>
      <c r="L126" s="109">
        <v>4.4871794871795192</v>
      </c>
      <c r="M126" s="35"/>
      <c r="O126" s="32"/>
      <c r="Q126" s="35"/>
      <c r="R126" s="34"/>
      <c r="S126" s="35"/>
      <c r="T126" s="90"/>
      <c r="U126" s="35"/>
      <c r="V126" s="35"/>
      <c r="W126" s="73"/>
      <c r="X126" s="73"/>
      <c r="Y126" s="72"/>
      <c r="Z126" s="71"/>
      <c r="AA126" s="71"/>
      <c r="AC126" s="30"/>
      <c r="AD126" s="30"/>
      <c r="AE126" s="30"/>
      <c r="AG126" s="30"/>
      <c r="AW126" s="84"/>
      <c r="AX126" s="15"/>
      <c r="AY126" s="15"/>
      <c r="AZ126" s="15"/>
      <c r="BA126" s="84">
        <f t="shared" si="4"/>
        <v>-4.4871794871795192</v>
      </c>
      <c r="BB126" s="84" t="e">
        <f t="shared" si="5"/>
        <v>#DIV/0!</v>
      </c>
      <c r="BC126" s="84">
        <f t="shared" si="6"/>
        <v>0</v>
      </c>
      <c r="BD126" s="84">
        <f t="shared" si="7"/>
        <v>0</v>
      </c>
      <c r="BE126" s="84" t="e">
        <f t="shared" si="8"/>
        <v>#DIV/0!</v>
      </c>
      <c r="BF126" s="84" t="e">
        <f t="shared" si="9"/>
        <v>#DIV/0!</v>
      </c>
      <c r="BG126" s="84" t="e">
        <f t="shared" si="10"/>
        <v>#DIV/0!</v>
      </c>
      <c r="BH126" s="85" t="e">
        <f t="shared" si="11"/>
        <v>#DIV/0!</v>
      </c>
      <c r="BI126" s="86" t="e">
        <f t="shared" si="12"/>
        <v>#DIV/0!</v>
      </c>
      <c r="BJ126" s="86" t="e">
        <f t="shared" si="13"/>
        <v>#DIV/0!</v>
      </c>
    </row>
    <row r="127" spans="1:62">
      <c r="A127" t="s">
        <v>298</v>
      </c>
      <c r="B127" s="1">
        <v>8</v>
      </c>
      <c r="C127" s="1" t="s">
        <v>176</v>
      </c>
      <c r="D127" s="9" t="s">
        <v>21</v>
      </c>
      <c r="E127" s="31">
        <v>39687</v>
      </c>
      <c r="F127" s="29">
        <f t="shared" si="3"/>
        <v>2</v>
      </c>
      <c r="G127" s="101">
        <v>0</v>
      </c>
      <c r="H127" s="101">
        <v>0</v>
      </c>
      <c r="I127" s="109">
        <v>1.3099625203563128E-2</v>
      </c>
      <c r="J127" s="109">
        <v>1.3099625203563128E-2</v>
      </c>
      <c r="K127" s="109">
        <v>39.610260144216745</v>
      </c>
      <c r="L127" s="109">
        <v>5.4263565891473124</v>
      </c>
      <c r="M127" s="35"/>
      <c r="O127" s="32"/>
      <c r="Q127" s="35"/>
      <c r="R127" s="34"/>
      <c r="S127" s="35"/>
      <c r="T127" s="90"/>
      <c r="U127" s="35"/>
      <c r="V127" s="35"/>
      <c r="W127" s="73"/>
      <c r="X127" s="73"/>
      <c r="Y127" s="72"/>
      <c r="Z127" s="71"/>
      <c r="AA127" s="71"/>
      <c r="AC127" s="30"/>
      <c r="AD127" s="30"/>
      <c r="AE127" s="30"/>
      <c r="AG127" s="30"/>
      <c r="AW127" s="84"/>
      <c r="AX127" s="15"/>
      <c r="AY127" s="15"/>
      <c r="AZ127" s="15"/>
      <c r="BA127" s="84">
        <f t="shared" si="4"/>
        <v>-5.4263565891473124</v>
      </c>
      <c r="BB127" s="84" t="e">
        <f t="shared" si="5"/>
        <v>#DIV/0!</v>
      </c>
      <c r="BC127" s="84">
        <f t="shared" si="6"/>
        <v>0</v>
      </c>
      <c r="BD127" s="84">
        <f t="shared" si="7"/>
        <v>0</v>
      </c>
      <c r="BE127" s="84" t="e">
        <f t="shared" si="8"/>
        <v>#DIV/0!</v>
      </c>
      <c r="BF127" s="84" t="e">
        <f t="shared" si="9"/>
        <v>#DIV/0!</v>
      </c>
      <c r="BG127" s="84" t="e">
        <f t="shared" si="10"/>
        <v>#DIV/0!</v>
      </c>
      <c r="BH127" s="85" t="e">
        <f t="shared" si="11"/>
        <v>#DIV/0!</v>
      </c>
      <c r="BI127" s="86" t="e">
        <f t="shared" si="12"/>
        <v>#DIV/0!</v>
      </c>
      <c r="BJ127" s="86" t="e">
        <f t="shared" si="13"/>
        <v>#DIV/0!</v>
      </c>
    </row>
    <row r="128" spans="1:62">
      <c r="A128" t="s">
        <v>299</v>
      </c>
      <c r="B128" s="1">
        <v>10</v>
      </c>
      <c r="C128" s="1" t="s">
        <v>176</v>
      </c>
      <c r="D128" s="9" t="s">
        <v>21</v>
      </c>
      <c r="E128" s="31">
        <v>39687</v>
      </c>
      <c r="F128" s="29">
        <f t="shared" si="3"/>
        <v>2</v>
      </c>
      <c r="G128" s="101">
        <v>0</v>
      </c>
      <c r="H128" s="101">
        <v>0</v>
      </c>
      <c r="I128" s="109">
        <v>2.0615803599050207E-2</v>
      </c>
      <c r="J128" s="109">
        <v>2.0615803599050207E-2</v>
      </c>
      <c r="K128" s="109">
        <v>61.546763661331084</v>
      </c>
      <c r="L128" s="109">
        <v>4.9504950495050135</v>
      </c>
      <c r="M128" s="35"/>
      <c r="O128" s="32"/>
      <c r="Q128" s="35"/>
      <c r="R128" s="34"/>
      <c r="S128" s="35"/>
      <c r="T128" s="90"/>
      <c r="U128" s="35"/>
      <c r="V128" s="35"/>
      <c r="W128" s="73"/>
      <c r="X128" s="73"/>
      <c r="Y128" s="72"/>
      <c r="Z128" s="71"/>
      <c r="AA128" s="71"/>
      <c r="AC128" s="30"/>
      <c r="AD128" s="30"/>
      <c r="AE128" s="30"/>
      <c r="AG128" s="30"/>
      <c r="AW128" s="84"/>
      <c r="AX128" s="15"/>
      <c r="AY128" s="15"/>
      <c r="AZ128" s="15"/>
      <c r="BA128" s="84">
        <f t="shared" si="4"/>
        <v>-4.9504950495050135</v>
      </c>
      <c r="BB128" s="84" t="e">
        <f t="shared" si="5"/>
        <v>#DIV/0!</v>
      </c>
      <c r="BC128" s="84">
        <f t="shared" si="6"/>
        <v>0</v>
      </c>
      <c r="BD128" s="84">
        <f t="shared" si="7"/>
        <v>0</v>
      </c>
      <c r="BE128" s="84" t="e">
        <f t="shared" si="8"/>
        <v>#DIV/0!</v>
      </c>
      <c r="BF128" s="84" t="e">
        <f t="shared" si="9"/>
        <v>#DIV/0!</v>
      </c>
      <c r="BG128" s="84" t="e">
        <f t="shared" si="10"/>
        <v>#DIV/0!</v>
      </c>
      <c r="BH128" s="85" t="e">
        <f t="shared" si="11"/>
        <v>#DIV/0!</v>
      </c>
      <c r="BI128" s="86" t="e">
        <f t="shared" si="12"/>
        <v>#DIV/0!</v>
      </c>
      <c r="BJ128" s="86" t="e">
        <f t="shared" si="13"/>
        <v>#DIV/0!</v>
      </c>
    </row>
    <row r="129" spans="1:62">
      <c r="A129" t="s">
        <v>300</v>
      </c>
      <c r="B129" s="1">
        <v>12</v>
      </c>
      <c r="C129" s="1" t="s">
        <v>176</v>
      </c>
      <c r="D129" s="9" t="s">
        <v>22</v>
      </c>
      <c r="E129" s="31">
        <v>39687</v>
      </c>
      <c r="F129" s="29">
        <f t="shared" si="3"/>
        <v>2</v>
      </c>
      <c r="G129" s="101">
        <v>0</v>
      </c>
      <c r="H129" s="101">
        <v>0</v>
      </c>
      <c r="I129" s="109">
        <v>2.9527843696556259E-2</v>
      </c>
      <c r="J129" s="109">
        <v>2.9527843696556259E-2</v>
      </c>
      <c r="K129" s="109">
        <v>83.719489928017879</v>
      </c>
      <c r="L129" s="109">
        <v>5.4982817869414706</v>
      </c>
      <c r="M129" s="35"/>
      <c r="O129" s="32"/>
      <c r="Q129" s="35"/>
      <c r="R129" s="34"/>
      <c r="S129" s="35"/>
      <c r="T129" s="90"/>
      <c r="U129" s="35"/>
      <c r="V129" s="35"/>
      <c r="W129" s="73"/>
      <c r="X129" s="73"/>
      <c r="Y129" s="72"/>
      <c r="Z129" s="71"/>
      <c r="AA129" s="71"/>
      <c r="AC129" s="30"/>
      <c r="AD129" s="30"/>
      <c r="AE129" s="30"/>
      <c r="AG129" s="30"/>
      <c r="AW129" s="84"/>
      <c r="AX129" s="15"/>
      <c r="AY129" s="15"/>
      <c r="AZ129" s="15"/>
      <c r="BA129" s="84">
        <f t="shared" si="4"/>
        <v>-5.4982817869414706</v>
      </c>
      <c r="BB129" s="84" t="e">
        <f t="shared" si="5"/>
        <v>#DIV/0!</v>
      </c>
      <c r="BC129" s="84">
        <f t="shared" si="6"/>
        <v>0</v>
      </c>
      <c r="BD129" s="84">
        <f t="shared" si="7"/>
        <v>0</v>
      </c>
      <c r="BE129" s="84" t="e">
        <f t="shared" si="8"/>
        <v>#DIV/0!</v>
      </c>
      <c r="BF129" s="84" t="e">
        <f t="shared" si="9"/>
        <v>#DIV/0!</v>
      </c>
      <c r="BG129" s="84" t="e">
        <f t="shared" si="10"/>
        <v>#DIV/0!</v>
      </c>
      <c r="BH129" s="85" t="e">
        <f t="shared" si="11"/>
        <v>#DIV/0!</v>
      </c>
      <c r="BI129" s="86" t="e">
        <f t="shared" si="12"/>
        <v>#DIV/0!</v>
      </c>
      <c r="BJ129" s="86" t="e">
        <f t="shared" si="13"/>
        <v>#DIV/0!</v>
      </c>
    </row>
    <row r="130" spans="1:62">
      <c r="A130" t="s">
        <v>301</v>
      </c>
      <c r="B130" s="1">
        <v>14</v>
      </c>
      <c r="C130" s="1" t="s">
        <v>176</v>
      </c>
      <c r="D130" s="9" t="s">
        <v>22</v>
      </c>
      <c r="E130" s="31">
        <v>39687</v>
      </c>
      <c r="F130" s="29">
        <f t="shared" si="3"/>
        <v>2</v>
      </c>
      <c r="G130" s="101">
        <v>0</v>
      </c>
      <c r="H130" s="101">
        <v>0</v>
      </c>
      <c r="I130" s="109">
        <v>1.9219941897031231E-2</v>
      </c>
      <c r="J130" s="109">
        <v>1.9219941897031231E-2</v>
      </c>
      <c r="K130" s="109">
        <v>56.682722499680175</v>
      </c>
      <c r="L130" s="109">
        <v>49.577464788732279</v>
      </c>
      <c r="M130" s="35"/>
      <c r="O130" s="32"/>
      <c r="Q130" s="35"/>
      <c r="R130" s="34"/>
      <c r="S130" s="35"/>
      <c r="T130" s="90"/>
      <c r="U130" s="35"/>
      <c r="V130" s="35"/>
      <c r="W130" s="73"/>
      <c r="X130" s="73"/>
      <c r="Y130" s="72"/>
      <c r="Z130" s="71"/>
      <c r="AA130" s="71"/>
      <c r="AC130" s="30"/>
      <c r="AD130" s="30"/>
      <c r="AE130" s="30"/>
      <c r="AG130" s="30"/>
      <c r="AW130" s="84"/>
      <c r="AX130" s="15"/>
      <c r="AY130" s="15"/>
      <c r="AZ130" s="15"/>
      <c r="BA130" s="84">
        <f t="shared" si="4"/>
        <v>-49.577464788732279</v>
      </c>
      <c r="BB130" s="84" t="e">
        <f t="shared" si="5"/>
        <v>#DIV/0!</v>
      </c>
      <c r="BC130" s="84">
        <f t="shared" si="6"/>
        <v>0</v>
      </c>
      <c r="BD130" s="84">
        <f t="shared" si="7"/>
        <v>0</v>
      </c>
      <c r="BE130" s="84" t="e">
        <f t="shared" si="8"/>
        <v>#DIV/0!</v>
      </c>
      <c r="BF130" s="84" t="e">
        <f t="shared" si="9"/>
        <v>#DIV/0!</v>
      </c>
      <c r="BG130" s="84" t="e">
        <f t="shared" si="10"/>
        <v>#DIV/0!</v>
      </c>
      <c r="BH130" s="85" t="e">
        <f t="shared" si="11"/>
        <v>#DIV/0!</v>
      </c>
      <c r="BI130" s="86" t="e">
        <f t="shared" si="12"/>
        <v>#DIV/0!</v>
      </c>
      <c r="BJ130" s="86" t="e">
        <f t="shared" si="13"/>
        <v>#DIV/0!</v>
      </c>
    </row>
    <row r="131" spans="1:62">
      <c r="A131" t="s">
        <v>302</v>
      </c>
      <c r="B131" s="1">
        <v>16</v>
      </c>
      <c r="C131" s="1" t="s">
        <v>176</v>
      </c>
      <c r="D131" s="9" t="s">
        <v>22</v>
      </c>
      <c r="E131" s="31">
        <v>39687</v>
      </c>
      <c r="F131" s="29">
        <f t="shared" si="3"/>
        <v>2</v>
      </c>
      <c r="G131" s="101">
        <v>0</v>
      </c>
      <c r="H131" s="101">
        <v>0</v>
      </c>
      <c r="I131" s="109">
        <v>1.8360950080404007E-2</v>
      </c>
      <c r="J131" s="109">
        <v>1.8360950080404007E-2</v>
      </c>
      <c r="K131" s="109">
        <v>50.669779783290537</v>
      </c>
      <c r="L131" s="109">
        <v>5.524861878453132</v>
      </c>
      <c r="M131" s="35"/>
      <c r="O131" s="32"/>
      <c r="Q131" s="35"/>
      <c r="R131" s="34"/>
      <c r="S131" s="35"/>
      <c r="T131" s="90"/>
      <c r="U131" s="35"/>
      <c r="V131" s="35"/>
      <c r="W131" s="73"/>
      <c r="X131" s="73"/>
      <c r="Y131" s="72"/>
      <c r="Z131" s="71"/>
      <c r="AA131" s="71"/>
      <c r="AC131" s="30"/>
      <c r="AD131" s="30"/>
      <c r="AE131" s="30"/>
      <c r="AG131" s="30"/>
      <c r="AW131" s="84"/>
      <c r="AX131" s="15"/>
      <c r="AY131" s="15"/>
      <c r="AZ131" s="15"/>
      <c r="BA131" s="84">
        <f t="shared" si="4"/>
        <v>-5.524861878453132</v>
      </c>
      <c r="BB131" s="84" t="e">
        <f t="shared" si="5"/>
        <v>#DIV/0!</v>
      </c>
      <c r="BC131" s="84">
        <f t="shared" si="6"/>
        <v>0</v>
      </c>
      <c r="BD131" s="84">
        <f t="shared" si="7"/>
        <v>0</v>
      </c>
      <c r="BE131" s="84" t="e">
        <f t="shared" si="8"/>
        <v>#DIV/0!</v>
      </c>
      <c r="BF131" s="84" t="e">
        <f t="shared" si="9"/>
        <v>#DIV/0!</v>
      </c>
      <c r="BG131" s="84" t="e">
        <f t="shared" si="10"/>
        <v>#DIV/0!</v>
      </c>
      <c r="BH131" s="85" t="e">
        <f t="shared" si="11"/>
        <v>#DIV/0!</v>
      </c>
      <c r="BI131" s="86" t="e">
        <f t="shared" si="12"/>
        <v>#DIV/0!</v>
      </c>
      <c r="BJ131" s="86" t="e">
        <f t="shared" si="13"/>
        <v>#DIV/0!</v>
      </c>
    </row>
    <row r="132" spans="1:62">
      <c r="A132" t="s">
        <v>303</v>
      </c>
      <c r="B132" s="1">
        <v>18</v>
      </c>
      <c r="C132" s="1" t="s">
        <v>176</v>
      </c>
      <c r="D132" s="9" t="s">
        <v>22</v>
      </c>
      <c r="E132" s="31">
        <v>39687</v>
      </c>
      <c r="F132" s="29">
        <f t="shared" si="3"/>
        <v>2</v>
      </c>
      <c r="G132" s="101">
        <v>0</v>
      </c>
      <c r="H132" s="101">
        <v>0</v>
      </c>
      <c r="I132" s="109">
        <v>2.0830551553206938E-2</v>
      </c>
      <c r="J132" s="109">
        <v>2.0830551553206938E-2</v>
      </c>
      <c r="K132" s="109">
        <v>54.760728309977068</v>
      </c>
      <c r="L132" s="109">
        <v>7.1770334928229111</v>
      </c>
      <c r="M132" s="35"/>
      <c r="O132" s="32"/>
      <c r="Q132" s="35"/>
      <c r="R132" s="34"/>
      <c r="S132" s="35"/>
      <c r="T132" s="90"/>
      <c r="U132" s="35"/>
      <c r="V132" s="35"/>
      <c r="W132" s="73"/>
      <c r="X132" s="73"/>
      <c r="Y132" s="72"/>
      <c r="Z132" s="71"/>
      <c r="AA132" s="71"/>
      <c r="AC132" s="30"/>
      <c r="AD132" s="30"/>
      <c r="AE132" s="30"/>
      <c r="AG132" s="30"/>
      <c r="AW132" s="84"/>
      <c r="AX132" s="15"/>
      <c r="AY132" s="15"/>
      <c r="AZ132" s="15"/>
      <c r="BA132" s="84">
        <f t="shared" si="4"/>
        <v>-7.1770334928229111</v>
      </c>
      <c r="BB132" s="84" t="e">
        <f t="shared" si="5"/>
        <v>#DIV/0!</v>
      </c>
      <c r="BC132" s="84">
        <f t="shared" si="6"/>
        <v>0</v>
      </c>
      <c r="BD132" s="84">
        <f t="shared" si="7"/>
        <v>0</v>
      </c>
      <c r="BE132" s="84" t="e">
        <f t="shared" si="8"/>
        <v>#DIV/0!</v>
      </c>
      <c r="BF132" s="84" t="e">
        <f t="shared" si="9"/>
        <v>#DIV/0!</v>
      </c>
      <c r="BG132" s="84" t="e">
        <f t="shared" si="10"/>
        <v>#DIV/0!</v>
      </c>
      <c r="BH132" s="85" t="e">
        <f t="shared" si="11"/>
        <v>#DIV/0!</v>
      </c>
      <c r="BI132" s="86" t="e">
        <f t="shared" si="12"/>
        <v>#DIV/0!</v>
      </c>
      <c r="BJ132" s="86" t="e">
        <f t="shared" si="13"/>
        <v>#DIV/0!</v>
      </c>
    </row>
    <row r="133" spans="1:62">
      <c r="A133" t="s">
        <v>304</v>
      </c>
      <c r="B133" s="1">
        <v>20</v>
      </c>
      <c r="C133" s="1" t="s">
        <v>176</v>
      </c>
      <c r="D133" s="9" t="s">
        <v>22</v>
      </c>
      <c r="E133" s="31">
        <v>39687</v>
      </c>
      <c r="F133" s="29">
        <f t="shared" si="3"/>
        <v>2</v>
      </c>
      <c r="G133" s="101">
        <v>0</v>
      </c>
      <c r="H133" s="101">
        <v>0</v>
      </c>
      <c r="I133" s="109">
        <v>2.8668851879929187E-2</v>
      </c>
      <c r="J133" s="109">
        <v>2.8668851879929187E-2</v>
      </c>
      <c r="K133" s="109">
        <v>70.823875280903678</v>
      </c>
      <c r="L133" s="109">
        <v>6.643356643356797</v>
      </c>
      <c r="M133" s="35"/>
      <c r="O133" s="32"/>
      <c r="Q133" s="35"/>
      <c r="R133" s="34"/>
      <c r="S133" s="35"/>
      <c r="T133" s="90"/>
      <c r="U133" s="35"/>
      <c r="V133" s="35"/>
      <c r="W133" s="73"/>
      <c r="X133" s="73"/>
      <c r="Y133" s="72"/>
      <c r="Z133" s="71"/>
      <c r="AA133" s="71"/>
      <c r="AC133" s="30"/>
      <c r="AD133" s="30"/>
      <c r="AE133" s="30"/>
      <c r="AG133" s="30"/>
      <c r="AW133" s="84"/>
      <c r="AX133" s="15"/>
      <c r="AY133" s="15"/>
      <c r="AZ133" s="15"/>
      <c r="BA133" s="84">
        <f t="shared" si="4"/>
        <v>-6.643356643356797</v>
      </c>
      <c r="BB133" s="84" t="e">
        <f t="shared" si="5"/>
        <v>#DIV/0!</v>
      </c>
      <c r="BC133" s="84">
        <f t="shared" si="6"/>
        <v>0</v>
      </c>
      <c r="BD133" s="84">
        <f t="shared" si="7"/>
        <v>0</v>
      </c>
      <c r="BE133" s="84" t="e">
        <f t="shared" si="8"/>
        <v>#DIV/0!</v>
      </c>
      <c r="BF133" s="84" t="e">
        <f t="shared" si="9"/>
        <v>#DIV/0!</v>
      </c>
      <c r="BG133" s="84" t="e">
        <f t="shared" si="10"/>
        <v>#DIV/0!</v>
      </c>
      <c r="BH133" s="85" t="e">
        <f t="shared" si="11"/>
        <v>#DIV/0!</v>
      </c>
      <c r="BI133" s="86" t="e">
        <f t="shared" si="12"/>
        <v>#DIV/0!</v>
      </c>
      <c r="BJ133" s="86" t="e">
        <f t="shared" si="13"/>
        <v>#DIV/0!</v>
      </c>
    </row>
    <row r="134" spans="1:62">
      <c r="A134" t="s">
        <v>305</v>
      </c>
      <c r="B134" s="1">
        <v>22</v>
      </c>
      <c r="C134" s="1" t="s">
        <v>176</v>
      </c>
      <c r="D134" s="9" t="s">
        <v>22</v>
      </c>
      <c r="E134" s="31">
        <v>39687</v>
      </c>
      <c r="F134" s="29">
        <f t="shared" si="3"/>
        <v>2</v>
      </c>
      <c r="G134" s="101">
        <v>0</v>
      </c>
      <c r="H134" s="101">
        <v>0</v>
      </c>
      <c r="I134" s="109">
        <v>3.3393306871378162E-2</v>
      </c>
      <c r="J134" s="109">
        <v>3.3393306871378162E-2</v>
      </c>
      <c r="K134" s="109">
        <v>82.055193283302884</v>
      </c>
      <c r="L134" s="109">
        <v>5.4711246200607828</v>
      </c>
      <c r="M134" s="35"/>
      <c r="O134" s="32"/>
      <c r="Q134" s="35"/>
      <c r="R134" s="34"/>
      <c r="S134" s="35"/>
      <c r="T134" s="90"/>
      <c r="U134" s="35"/>
      <c r="V134" s="35"/>
      <c r="W134" s="73"/>
      <c r="X134" s="73"/>
      <c r="Y134" s="72"/>
      <c r="Z134" s="71"/>
      <c r="AA134" s="71"/>
      <c r="AC134" s="30"/>
      <c r="AD134" s="30"/>
      <c r="AE134" s="30"/>
      <c r="AG134" s="30"/>
      <c r="AW134" s="84"/>
      <c r="AX134" s="15"/>
      <c r="AY134" s="15"/>
      <c r="AZ134" s="15"/>
      <c r="BA134" s="84">
        <f t="shared" si="4"/>
        <v>-5.4711246200607828</v>
      </c>
      <c r="BB134" s="84" t="e">
        <f t="shared" si="5"/>
        <v>#DIV/0!</v>
      </c>
      <c r="BC134" s="84">
        <f t="shared" si="6"/>
        <v>0</v>
      </c>
      <c r="BD134" s="84">
        <f t="shared" si="7"/>
        <v>0</v>
      </c>
      <c r="BE134" s="84" t="e">
        <f t="shared" si="8"/>
        <v>#DIV/0!</v>
      </c>
      <c r="BF134" s="84" t="e">
        <f t="shared" si="9"/>
        <v>#DIV/0!</v>
      </c>
      <c r="BG134" s="84" t="e">
        <f t="shared" si="10"/>
        <v>#DIV/0!</v>
      </c>
      <c r="BH134" s="85" t="e">
        <f t="shared" si="11"/>
        <v>#DIV/0!</v>
      </c>
      <c r="BI134" s="86" t="e">
        <f t="shared" si="12"/>
        <v>#DIV/0!</v>
      </c>
      <c r="BJ134" s="86" t="e">
        <f t="shared" si="13"/>
        <v>#DIV/0!</v>
      </c>
    </row>
    <row r="135" spans="1:62" s="32" customFormat="1">
      <c r="A135" t="s">
        <v>306</v>
      </c>
      <c r="B135" s="1">
        <v>24</v>
      </c>
      <c r="C135" s="1" t="s">
        <v>176</v>
      </c>
      <c r="D135" s="9" t="s">
        <v>22</v>
      </c>
      <c r="E135" s="33">
        <v>39687</v>
      </c>
      <c r="F135" s="34">
        <f t="shared" si="3"/>
        <v>2</v>
      </c>
      <c r="G135" s="102">
        <v>0</v>
      </c>
      <c r="H135" s="102">
        <v>0</v>
      </c>
      <c r="I135" s="109">
        <v>3.1567949261045655E-2</v>
      </c>
      <c r="J135" s="109">
        <v>3.1567949261045655E-2</v>
      </c>
      <c r="K135" s="109">
        <v>78.254154494727999</v>
      </c>
      <c r="L135" s="109">
        <v>6.0702875399360252</v>
      </c>
      <c r="M135" s="35"/>
      <c r="N135" s="35"/>
      <c r="P135" s="35"/>
      <c r="Q135" s="35"/>
      <c r="R135" s="34"/>
      <c r="S135" s="35"/>
      <c r="T135" s="90"/>
      <c r="U135" s="35"/>
      <c r="V135" s="35"/>
      <c r="W135" s="73"/>
      <c r="X135" s="73"/>
      <c r="Y135" s="72"/>
      <c r="Z135" s="73"/>
      <c r="AA135" s="73"/>
      <c r="AB135" s="30"/>
      <c r="AC135" s="30"/>
      <c r="AD135" s="30"/>
      <c r="AE135" s="30"/>
      <c r="AF135" s="30"/>
      <c r="AG135" s="30"/>
      <c r="AH135" s="30"/>
      <c r="AI135" s="30"/>
      <c r="AP135" s="30"/>
      <c r="AQ135" s="30"/>
      <c r="AT135" s="35"/>
      <c r="AU135" s="35"/>
      <c r="AW135" s="84"/>
      <c r="AX135" s="15"/>
      <c r="AY135" s="15"/>
      <c r="AZ135" s="15"/>
      <c r="BA135" s="84">
        <f t="shared" si="4"/>
        <v>-6.0702875399360252</v>
      </c>
      <c r="BB135" s="84" t="e">
        <f t="shared" si="5"/>
        <v>#DIV/0!</v>
      </c>
      <c r="BC135" s="84">
        <f t="shared" si="6"/>
        <v>0</v>
      </c>
      <c r="BD135" s="84">
        <f t="shared" si="7"/>
        <v>0</v>
      </c>
      <c r="BE135" s="84" t="e">
        <f t="shared" si="8"/>
        <v>#DIV/0!</v>
      </c>
      <c r="BF135" s="84" t="e">
        <f t="shared" si="9"/>
        <v>#DIV/0!</v>
      </c>
      <c r="BG135" s="84" t="e">
        <f t="shared" si="10"/>
        <v>#DIV/0!</v>
      </c>
      <c r="BH135" s="85" t="e">
        <f t="shared" si="11"/>
        <v>#DIV/0!</v>
      </c>
      <c r="BI135" s="86" t="e">
        <f t="shared" si="12"/>
        <v>#DIV/0!</v>
      </c>
      <c r="BJ135" s="86" t="e">
        <f t="shared" si="13"/>
        <v>#DIV/0!</v>
      </c>
    </row>
    <row r="136" spans="1:62">
      <c r="A136" t="s">
        <v>307</v>
      </c>
      <c r="B136" s="1">
        <v>26</v>
      </c>
      <c r="C136" s="1" t="s">
        <v>176</v>
      </c>
      <c r="D136" s="9" t="s">
        <v>23</v>
      </c>
      <c r="E136" s="31">
        <v>39687</v>
      </c>
      <c r="F136" s="29">
        <f t="shared" si="3"/>
        <v>2</v>
      </c>
      <c r="G136" s="101">
        <v>0</v>
      </c>
      <c r="H136" s="101">
        <v>0</v>
      </c>
      <c r="I136" s="109">
        <v>2.4228076284711936E-2</v>
      </c>
      <c r="J136" s="109">
        <v>2.4228076284711936E-2</v>
      </c>
      <c r="K136" s="109">
        <v>54.860678900985846</v>
      </c>
      <c r="L136" s="109">
        <v>5.5696202531645342</v>
      </c>
      <c r="M136" s="35"/>
      <c r="O136" s="32"/>
      <c r="Q136" s="35"/>
      <c r="R136" s="34"/>
      <c r="S136" s="35"/>
      <c r="T136" s="90"/>
      <c r="U136" s="35"/>
      <c r="V136" s="35"/>
      <c r="W136" s="73"/>
      <c r="X136" s="73"/>
      <c r="Y136" s="72"/>
      <c r="Z136" s="71"/>
      <c r="AA136" s="71"/>
      <c r="AC136" s="30"/>
      <c r="AD136" s="30"/>
      <c r="AE136" s="30"/>
      <c r="AG136" s="30"/>
      <c r="AW136" s="84"/>
      <c r="AX136" s="15"/>
      <c r="AY136" s="15"/>
      <c r="AZ136" s="15"/>
      <c r="BA136" s="84">
        <f t="shared" si="4"/>
        <v>-5.5696202531645342</v>
      </c>
      <c r="BB136" s="84" t="e">
        <f t="shared" si="5"/>
        <v>#DIV/0!</v>
      </c>
      <c r="BC136" s="84">
        <f t="shared" si="6"/>
        <v>0</v>
      </c>
      <c r="BD136" s="84">
        <f t="shared" si="7"/>
        <v>0</v>
      </c>
      <c r="BE136" s="84" t="e">
        <f t="shared" si="8"/>
        <v>#DIV/0!</v>
      </c>
      <c r="BF136" s="84" t="e">
        <f t="shared" si="9"/>
        <v>#DIV/0!</v>
      </c>
      <c r="BG136" s="84" t="e">
        <f t="shared" si="10"/>
        <v>#DIV/0!</v>
      </c>
      <c r="BH136" s="85" t="e">
        <f t="shared" si="11"/>
        <v>#DIV/0!</v>
      </c>
      <c r="BI136" s="86" t="e">
        <f t="shared" si="12"/>
        <v>#DIV/0!</v>
      </c>
      <c r="BJ136" s="86" t="e">
        <f t="shared" si="13"/>
        <v>#DIV/0!</v>
      </c>
    </row>
    <row r="137" spans="1:62">
      <c r="A137" t="s">
        <v>308</v>
      </c>
      <c r="B137" s="1">
        <v>28</v>
      </c>
      <c r="C137" s="1" t="s">
        <v>176</v>
      </c>
      <c r="D137" s="9" t="s">
        <v>23</v>
      </c>
      <c r="E137" s="31">
        <v>39687</v>
      </c>
      <c r="F137" s="29">
        <f t="shared" si="3"/>
        <v>2</v>
      </c>
      <c r="G137" s="101">
        <v>0</v>
      </c>
      <c r="H137" s="101">
        <v>0</v>
      </c>
      <c r="I137" s="109">
        <v>2.1305118019800336E-2</v>
      </c>
      <c r="J137" s="109">
        <v>2.1305118019800336E-2</v>
      </c>
      <c r="K137" s="109">
        <v>49.196635329868201</v>
      </c>
      <c r="L137" s="109">
        <v>6.2857142857142527</v>
      </c>
      <c r="M137" s="35"/>
      <c r="O137" s="32"/>
      <c r="Q137" s="35"/>
      <c r="R137" s="34"/>
      <c r="S137" s="35"/>
      <c r="T137" s="90"/>
      <c r="U137" s="35"/>
      <c r="V137" s="35"/>
      <c r="W137" s="73"/>
      <c r="X137" s="73"/>
      <c r="Y137" s="72"/>
      <c r="Z137" s="71"/>
      <c r="AA137" s="71"/>
      <c r="AC137" s="30"/>
      <c r="AD137" s="30"/>
      <c r="AE137" s="30"/>
      <c r="AG137" s="30"/>
      <c r="AW137" s="84"/>
      <c r="AX137" s="15"/>
      <c r="AY137" s="15"/>
      <c r="AZ137" s="15"/>
      <c r="BA137" s="84">
        <f t="shared" si="4"/>
        <v>-6.2857142857142527</v>
      </c>
      <c r="BB137" s="84" t="e">
        <f t="shared" si="5"/>
        <v>#DIV/0!</v>
      </c>
      <c r="BC137" s="84">
        <f t="shared" si="6"/>
        <v>0</v>
      </c>
      <c r="BD137" s="84">
        <f t="shared" si="7"/>
        <v>0</v>
      </c>
      <c r="BE137" s="84" t="e">
        <f t="shared" si="8"/>
        <v>#DIV/0!</v>
      </c>
      <c r="BF137" s="84" t="e">
        <f t="shared" si="9"/>
        <v>#DIV/0!</v>
      </c>
      <c r="BG137" s="84" t="e">
        <f t="shared" si="10"/>
        <v>#DIV/0!</v>
      </c>
      <c r="BH137" s="85" t="e">
        <f t="shared" si="11"/>
        <v>#DIV/0!</v>
      </c>
      <c r="BI137" s="86" t="e">
        <f t="shared" si="12"/>
        <v>#DIV/0!</v>
      </c>
      <c r="BJ137" s="86" t="e">
        <f t="shared" si="13"/>
        <v>#DIV/0!</v>
      </c>
    </row>
    <row r="138" spans="1:62">
      <c r="A138" t="s">
        <v>309</v>
      </c>
      <c r="B138" s="1">
        <v>30</v>
      </c>
      <c r="C138" s="1" t="s">
        <v>176</v>
      </c>
      <c r="D138" s="9" t="s">
        <v>23</v>
      </c>
      <c r="E138" s="31">
        <v>39687</v>
      </c>
      <c r="F138" s="29">
        <f t="shared" si="3"/>
        <v>2</v>
      </c>
      <c r="G138" s="101">
        <v>0</v>
      </c>
      <c r="H138" s="101">
        <v>0</v>
      </c>
      <c r="I138" s="109">
        <v>3.0138947442644368E-2</v>
      </c>
      <c r="J138" s="109">
        <v>3.0138947442644368E-2</v>
      </c>
      <c r="K138" s="109">
        <v>61.466564579686136</v>
      </c>
      <c r="L138" s="109">
        <v>4.9180327868852842</v>
      </c>
      <c r="M138" s="35"/>
      <c r="O138" s="32"/>
      <c r="Q138" s="35"/>
      <c r="R138" s="34"/>
      <c r="S138" s="35"/>
      <c r="T138" s="90"/>
      <c r="U138" s="35"/>
      <c r="V138" s="35"/>
      <c r="W138" s="73"/>
      <c r="X138" s="73"/>
      <c r="Y138" s="72"/>
      <c r="Z138" s="71"/>
      <c r="AA138" s="71"/>
      <c r="AC138" s="30"/>
      <c r="AD138" s="30"/>
      <c r="AE138" s="30"/>
      <c r="AG138" s="30"/>
      <c r="AW138" s="84"/>
      <c r="AX138" s="15"/>
      <c r="AY138" s="15"/>
      <c r="AZ138" s="15"/>
      <c r="BA138" s="84">
        <f t="shared" si="4"/>
        <v>-4.9180327868852842</v>
      </c>
      <c r="BB138" s="84" t="e">
        <f t="shared" si="5"/>
        <v>#DIV/0!</v>
      </c>
      <c r="BC138" s="84">
        <f t="shared" si="6"/>
        <v>0</v>
      </c>
      <c r="BD138" s="84">
        <f t="shared" si="7"/>
        <v>0</v>
      </c>
      <c r="BE138" s="84" t="e">
        <f t="shared" si="8"/>
        <v>#DIV/0!</v>
      </c>
      <c r="BF138" s="84" t="e">
        <f t="shared" si="9"/>
        <v>#DIV/0!</v>
      </c>
      <c r="BG138" s="84" t="e">
        <f t="shared" si="10"/>
        <v>#DIV/0!</v>
      </c>
      <c r="BH138" s="85" t="e">
        <f t="shared" si="11"/>
        <v>#DIV/0!</v>
      </c>
      <c r="BI138" s="86" t="e">
        <f t="shared" si="12"/>
        <v>#DIV/0!</v>
      </c>
      <c r="BJ138" s="86" t="e">
        <f t="shared" si="13"/>
        <v>#DIV/0!</v>
      </c>
    </row>
    <row r="139" spans="1:62">
      <c r="A139" t="s">
        <v>310</v>
      </c>
      <c r="B139" s="1">
        <v>32</v>
      </c>
      <c r="C139" s="1" t="s">
        <v>176</v>
      </c>
      <c r="D139" s="9" t="s">
        <v>23</v>
      </c>
      <c r="E139" s="31">
        <v>39687</v>
      </c>
      <c r="F139" s="29">
        <f t="shared" si="3"/>
        <v>2</v>
      </c>
      <c r="G139" s="101">
        <v>0</v>
      </c>
      <c r="H139" s="101">
        <v>0</v>
      </c>
      <c r="I139" s="109">
        <v>3.2737132567010253E-2</v>
      </c>
      <c r="J139" s="109">
        <v>3.2737132567010253E-2</v>
      </c>
      <c r="K139" s="109">
        <v>56.283185256576175</v>
      </c>
      <c r="L139" s="109">
        <v>5.4409005628517679</v>
      </c>
      <c r="M139" s="35"/>
      <c r="O139" s="32"/>
      <c r="Q139" s="35"/>
      <c r="R139" s="34"/>
      <c r="S139" s="35"/>
      <c r="T139" s="90"/>
      <c r="U139" s="35"/>
      <c r="V139" s="35"/>
      <c r="W139" s="73"/>
      <c r="X139" s="73"/>
      <c r="Y139" s="72"/>
      <c r="Z139" s="71"/>
      <c r="AA139" s="71"/>
      <c r="AC139" s="30"/>
      <c r="AD139" s="30"/>
      <c r="AE139" s="30"/>
      <c r="AG139" s="30"/>
      <c r="AW139" s="84"/>
      <c r="AX139" s="15"/>
      <c r="AY139" s="15"/>
      <c r="AZ139" s="15"/>
      <c r="BA139" s="84">
        <f t="shared" si="4"/>
        <v>-5.4409005628517679</v>
      </c>
      <c r="BB139" s="84" t="e">
        <f t="shared" si="5"/>
        <v>#DIV/0!</v>
      </c>
      <c r="BC139" s="84">
        <f t="shared" si="6"/>
        <v>0</v>
      </c>
      <c r="BD139" s="84">
        <f t="shared" si="7"/>
        <v>0</v>
      </c>
      <c r="BE139" s="84" t="e">
        <f t="shared" si="8"/>
        <v>#DIV/0!</v>
      </c>
      <c r="BF139" s="84" t="e">
        <f t="shared" si="9"/>
        <v>#DIV/0!</v>
      </c>
      <c r="BG139" s="84" t="e">
        <f t="shared" si="10"/>
        <v>#DIV/0!</v>
      </c>
      <c r="BH139" s="85" t="e">
        <f t="shared" si="11"/>
        <v>#DIV/0!</v>
      </c>
      <c r="BI139" s="86" t="e">
        <f t="shared" si="12"/>
        <v>#DIV/0!</v>
      </c>
      <c r="BJ139" s="86" t="e">
        <f t="shared" si="13"/>
        <v>#DIV/0!</v>
      </c>
    </row>
    <row r="140" spans="1:62">
      <c r="A140" t="s">
        <v>311</v>
      </c>
      <c r="B140" s="1">
        <v>34</v>
      </c>
      <c r="C140" s="1" t="s">
        <v>176</v>
      </c>
      <c r="D140" s="9" t="s">
        <v>23</v>
      </c>
      <c r="E140" s="31">
        <v>39687</v>
      </c>
      <c r="F140" s="29">
        <f t="shared" si="3"/>
        <v>2</v>
      </c>
      <c r="G140" s="101">
        <v>0</v>
      </c>
      <c r="H140" s="101">
        <v>0</v>
      </c>
      <c r="I140" s="109">
        <v>2.9749219673989517E-2</v>
      </c>
      <c r="J140" s="109">
        <v>2.9749219673989517E-2</v>
      </c>
      <c r="K140" s="109">
        <v>50.183945677127227</v>
      </c>
      <c r="L140" s="109">
        <v>5.5670103092782668</v>
      </c>
      <c r="M140" s="35"/>
      <c r="O140" s="32"/>
      <c r="Q140" s="35"/>
      <c r="R140" s="34"/>
      <c r="S140" s="35"/>
      <c r="T140" s="90"/>
      <c r="U140" s="35"/>
      <c r="V140" s="35"/>
      <c r="W140" s="73"/>
      <c r="X140" s="73"/>
      <c r="Y140" s="72"/>
      <c r="Z140" s="71"/>
      <c r="AA140" s="71"/>
      <c r="AC140" s="30"/>
      <c r="AD140" s="30"/>
      <c r="AE140" s="30"/>
      <c r="AG140" s="30"/>
      <c r="AW140" s="84"/>
      <c r="AX140" s="15"/>
      <c r="AY140" s="15"/>
      <c r="AZ140" s="15"/>
      <c r="BA140" s="84">
        <f t="shared" si="4"/>
        <v>-5.5670103092782668</v>
      </c>
      <c r="BB140" s="84" t="e">
        <f t="shared" si="5"/>
        <v>#DIV/0!</v>
      </c>
      <c r="BC140" s="84">
        <f t="shared" si="6"/>
        <v>0</v>
      </c>
      <c r="BD140" s="84">
        <f t="shared" si="7"/>
        <v>0</v>
      </c>
      <c r="BE140" s="84" t="e">
        <f t="shared" si="8"/>
        <v>#DIV/0!</v>
      </c>
      <c r="BF140" s="84" t="e">
        <f t="shared" si="9"/>
        <v>#DIV/0!</v>
      </c>
      <c r="BG140" s="84" t="e">
        <f t="shared" si="10"/>
        <v>#DIV/0!</v>
      </c>
      <c r="BH140" s="85" t="e">
        <f t="shared" si="11"/>
        <v>#DIV/0!</v>
      </c>
      <c r="BI140" s="86" t="e">
        <f t="shared" si="12"/>
        <v>#DIV/0!</v>
      </c>
      <c r="BJ140" s="86" t="e">
        <f t="shared" si="13"/>
        <v>#DIV/0!</v>
      </c>
    </row>
    <row r="141" spans="1:62">
      <c r="A141" t="s">
        <v>312</v>
      </c>
      <c r="B141" s="1">
        <v>36</v>
      </c>
      <c r="C141" s="1" t="s">
        <v>176</v>
      </c>
      <c r="D141" s="9" t="s">
        <v>23</v>
      </c>
      <c r="E141" s="31">
        <v>39687</v>
      </c>
      <c r="F141" s="29">
        <f t="shared" si="3"/>
        <v>2</v>
      </c>
      <c r="G141" s="101">
        <v>0</v>
      </c>
      <c r="H141" s="101">
        <v>0</v>
      </c>
      <c r="I141" s="109">
        <v>2.1110254135472885E-2</v>
      </c>
      <c r="J141" s="109">
        <v>2.1110254135472885E-2</v>
      </c>
      <c r="K141" s="109">
        <v>39.537882130037985</v>
      </c>
      <c r="L141" s="109">
        <v>4.6920821114370534</v>
      </c>
      <c r="M141" s="35"/>
      <c r="O141" s="32"/>
      <c r="Q141" s="35"/>
      <c r="R141" s="34"/>
      <c r="S141" s="35"/>
      <c r="T141" s="90"/>
      <c r="U141" s="35"/>
      <c r="V141" s="35"/>
      <c r="W141" s="73"/>
      <c r="X141" s="73"/>
      <c r="Y141" s="72"/>
      <c r="Z141" s="71"/>
      <c r="AA141" s="71"/>
      <c r="AC141" s="30"/>
      <c r="AD141" s="30"/>
      <c r="AE141" s="30"/>
      <c r="AG141" s="30"/>
      <c r="AW141" s="84"/>
      <c r="AX141" s="15"/>
      <c r="AY141" s="15"/>
      <c r="AZ141" s="15"/>
      <c r="BA141" s="84">
        <f t="shared" si="4"/>
        <v>-4.6920821114370534</v>
      </c>
      <c r="BB141" s="84" t="e">
        <f t="shared" si="5"/>
        <v>#DIV/0!</v>
      </c>
      <c r="BC141" s="84">
        <f t="shared" si="6"/>
        <v>0</v>
      </c>
      <c r="BD141" s="84">
        <f t="shared" si="7"/>
        <v>0</v>
      </c>
      <c r="BE141" s="84" t="e">
        <f t="shared" si="8"/>
        <v>#DIV/0!</v>
      </c>
      <c r="BF141" s="84" t="e">
        <f t="shared" si="9"/>
        <v>#DIV/0!</v>
      </c>
      <c r="BG141" s="84" t="e">
        <f t="shared" si="10"/>
        <v>#DIV/0!</v>
      </c>
      <c r="BH141" s="85" t="e">
        <f t="shared" si="11"/>
        <v>#DIV/0!</v>
      </c>
      <c r="BI141" s="86" t="e">
        <f t="shared" si="12"/>
        <v>#DIV/0!</v>
      </c>
      <c r="BJ141" s="86" t="e">
        <f t="shared" si="13"/>
        <v>#DIV/0!</v>
      </c>
    </row>
    <row r="142" spans="1:62">
      <c r="A142" t="s">
        <v>313</v>
      </c>
      <c r="B142" s="1">
        <v>38</v>
      </c>
      <c r="C142" s="1" t="s">
        <v>176</v>
      </c>
      <c r="D142" s="9" t="s">
        <v>23</v>
      </c>
      <c r="E142" s="31">
        <v>39687</v>
      </c>
      <c r="F142" s="29">
        <f t="shared" si="3"/>
        <v>2</v>
      </c>
      <c r="G142" s="101">
        <v>0</v>
      </c>
      <c r="H142" s="101">
        <v>0</v>
      </c>
      <c r="I142" s="109">
        <v>3.6309637113013382E-2</v>
      </c>
      <c r="J142" s="109">
        <v>3.6309637113013382E-2</v>
      </c>
      <c r="K142" s="109">
        <v>66.338161687872173</v>
      </c>
      <c r="L142" s="109">
        <v>4.4444444444444091</v>
      </c>
      <c r="M142" s="35"/>
      <c r="O142" s="32"/>
      <c r="Q142" s="35"/>
      <c r="R142" s="34"/>
      <c r="S142" s="35"/>
      <c r="T142" s="90"/>
      <c r="U142" s="35"/>
      <c r="V142" s="35"/>
      <c r="W142" s="73"/>
      <c r="X142" s="73"/>
      <c r="Y142" s="72"/>
      <c r="Z142" s="71"/>
      <c r="AA142" s="71"/>
      <c r="AC142" s="30"/>
      <c r="AD142" s="30"/>
      <c r="AE142" s="30"/>
      <c r="AG142" s="30"/>
      <c r="AW142" s="84"/>
      <c r="AX142" s="15"/>
      <c r="AY142" s="15"/>
      <c r="AZ142" s="15"/>
      <c r="BA142" s="84">
        <f t="shared" si="4"/>
        <v>-4.4444444444444091</v>
      </c>
      <c r="BB142" s="84" t="e">
        <f t="shared" si="5"/>
        <v>#DIV/0!</v>
      </c>
      <c r="BC142" s="84">
        <f t="shared" si="6"/>
        <v>0</v>
      </c>
      <c r="BD142" s="84">
        <f t="shared" si="7"/>
        <v>0</v>
      </c>
      <c r="BE142" s="84" t="e">
        <f t="shared" si="8"/>
        <v>#DIV/0!</v>
      </c>
      <c r="BF142" s="84" t="e">
        <f t="shared" si="9"/>
        <v>#DIV/0!</v>
      </c>
      <c r="BG142" s="84" t="e">
        <f t="shared" si="10"/>
        <v>#DIV/0!</v>
      </c>
      <c r="BH142" s="85" t="e">
        <f t="shared" si="11"/>
        <v>#DIV/0!</v>
      </c>
      <c r="BI142" s="86" t="e">
        <f t="shared" si="12"/>
        <v>#DIV/0!</v>
      </c>
      <c r="BJ142" s="86" t="e">
        <f t="shared" si="13"/>
        <v>#DIV/0!</v>
      </c>
    </row>
    <row r="143" spans="1:62">
      <c r="A143" t="s">
        <v>314</v>
      </c>
      <c r="B143" s="1">
        <v>40</v>
      </c>
      <c r="C143" s="1" t="s">
        <v>176</v>
      </c>
      <c r="D143" s="9" t="s">
        <v>23</v>
      </c>
      <c r="E143" s="31">
        <v>39687</v>
      </c>
      <c r="F143" s="29">
        <f t="shared" si="3"/>
        <v>2</v>
      </c>
      <c r="G143" s="101">
        <v>0</v>
      </c>
      <c r="H143" s="101">
        <v>0</v>
      </c>
      <c r="I143" s="109">
        <v>3.4620816782175518E-2</v>
      </c>
      <c r="J143" s="109">
        <v>3.4620816782175518E-2</v>
      </c>
      <c r="K143" s="109">
        <v>61.628951149958986</v>
      </c>
      <c r="L143" s="109">
        <v>5.3285968028418722</v>
      </c>
      <c r="M143" s="35"/>
      <c r="O143" s="32"/>
      <c r="Q143" s="35"/>
      <c r="R143" s="34"/>
      <c r="S143" s="35"/>
      <c r="T143" s="90"/>
      <c r="U143" s="35"/>
      <c r="V143" s="35"/>
      <c r="W143" s="73"/>
      <c r="X143" s="73"/>
      <c r="Y143" s="72"/>
      <c r="Z143" s="71"/>
      <c r="AA143" s="71"/>
      <c r="AC143" s="30"/>
      <c r="AD143" s="30"/>
      <c r="AE143" s="30"/>
      <c r="AG143" s="30"/>
      <c r="AW143" s="84"/>
      <c r="AX143" s="15"/>
      <c r="AY143" s="15"/>
      <c r="AZ143" s="15"/>
      <c r="BA143" s="84">
        <f t="shared" si="4"/>
        <v>-5.3285968028418722</v>
      </c>
      <c r="BB143" s="84" t="e">
        <f t="shared" si="5"/>
        <v>#DIV/0!</v>
      </c>
      <c r="BC143" s="84">
        <f t="shared" si="6"/>
        <v>0</v>
      </c>
      <c r="BD143" s="84">
        <f t="shared" si="7"/>
        <v>0</v>
      </c>
      <c r="BE143" s="84" t="e">
        <f t="shared" si="8"/>
        <v>#DIV/0!</v>
      </c>
      <c r="BF143" s="84" t="e">
        <f t="shared" si="9"/>
        <v>#DIV/0!</v>
      </c>
      <c r="BG143" s="84" t="e">
        <f t="shared" si="10"/>
        <v>#DIV/0!</v>
      </c>
      <c r="BH143" s="85" t="e">
        <f t="shared" si="11"/>
        <v>#DIV/0!</v>
      </c>
      <c r="BI143" s="86" t="e">
        <f t="shared" si="12"/>
        <v>#DIV/0!</v>
      </c>
      <c r="BJ143" s="86" t="e">
        <f t="shared" si="13"/>
        <v>#DIV/0!</v>
      </c>
    </row>
    <row r="144" spans="1:62">
      <c r="A144" t="s">
        <v>315</v>
      </c>
      <c r="B144" s="1">
        <v>42</v>
      </c>
      <c r="C144" s="1" t="s">
        <v>176</v>
      </c>
      <c r="D144" s="9" t="s">
        <v>23</v>
      </c>
      <c r="E144" s="31">
        <v>39687</v>
      </c>
      <c r="F144" s="29">
        <f t="shared" si="3"/>
        <v>2</v>
      </c>
      <c r="G144" s="101">
        <v>0</v>
      </c>
      <c r="H144" s="101">
        <v>0</v>
      </c>
      <c r="I144" s="109">
        <v>3.5205408435157869E-2</v>
      </c>
      <c r="J144" s="109">
        <v>3.5205408435157869E-2</v>
      </c>
      <c r="K144" s="109">
        <v>64.5389184892488</v>
      </c>
      <c r="L144" s="109">
        <v>5.0788091068301071</v>
      </c>
      <c r="M144" s="35"/>
      <c r="O144" s="32"/>
      <c r="Q144" s="35"/>
      <c r="R144" s="34"/>
      <c r="S144" s="35"/>
      <c r="T144" s="90"/>
      <c r="U144" s="35"/>
      <c r="V144" s="35"/>
      <c r="W144" s="73"/>
      <c r="X144" s="73"/>
      <c r="Y144" s="72"/>
      <c r="Z144" s="71"/>
      <c r="AA144" s="71"/>
      <c r="AC144" s="30"/>
      <c r="AD144" s="30"/>
      <c r="AE144" s="30"/>
      <c r="AG144" s="30"/>
      <c r="AW144" s="84"/>
      <c r="AX144" s="15"/>
      <c r="AY144" s="15"/>
      <c r="AZ144" s="15"/>
      <c r="BA144" s="84">
        <f t="shared" si="4"/>
        <v>-5.0788091068301071</v>
      </c>
      <c r="BB144" s="84" t="e">
        <f t="shared" si="5"/>
        <v>#DIV/0!</v>
      </c>
      <c r="BC144" s="84">
        <f t="shared" si="6"/>
        <v>0</v>
      </c>
      <c r="BD144" s="84">
        <f t="shared" si="7"/>
        <v>0</v>
      </c>
      <c r="BE144" s="84" t="e">
        <f t="shared" si="8"/>
        <v>#DIV/0!</v>
      </c>
      <c r="BF144" s="84" t="e">
        <f t="shared" si="9"/>
        <v>#DIV/0!</v>
      </c>
      <c r="BG144" s="84" t="e">
        <f t="shared" si="10"/>
        <v>#DIV/0!</v>
      </c>
      <c r="BH144" s="85" t="e">
        <f t="shared" si="11"/>
        <v>#DIV/0!</v>
      </c>
      <c r="BI144" s="86" t="e">
        <f t="shared" si="12"/>
        <v>#DIV/0!</v>
      </c>
      <c r="BJ144" s="86" t="e">
        <f t="shared" si="13"/>
        <v>#DIV/0!</v>
      </c>
    </row>
    <row r="145" spans="1:62">
      <c r="A145" t="s">
        <v>316</v>
      </c>
      <c r="B145" s="1">
        <v>52</v>
      </c>
      <c r="C145" s="1" t="s">
        <v>176</v>
      </c>
      <c r="D145" s="9" t="s">
        <v>23</v>
      </c>
      <c r="E145" s="31">
        <v>39687</v>
      </c>
      <c r="F145" s="29">
        <f t="shared" si="3"/>
        <v>10</v>
      </c>
      <c r="G145" s="101">
        <v>0</v>
      </c>
      <c r="H145" s="101">
        <v>0</v>
      </c>
      <c r="I145" s="109">
        <v>2.7048645011233476E-2</v>
      </c>
      <c r="J145" s="109">
        <v>2.7048645011233476E-2</v>
      </c>
      <c r="K145" s="109">
        <v>52.45460568916458</v>
      </c>
      <c r="L145" s="109">
        <v>3.4267912772585487</v>
      </c>
      <c r="M145" s="35"/>
      <c r="O145" s="32"/>
      <c r="Q145" s="35"/>
      <c r="R145" s="34"/>
      <c r="S145" s="35"/>
      <c r="T145" s="90"/>
      <c r="U145" s="35"/>
      <c r="V145" s="35"/>
      <c r="W145" s="73"/>
      <c r="X145" s="73"/>
      <c r="Y145" s="72"/>
      <c r="Z145" s="71"/>
      <c r="AA145" s="71"/>
      <c r="AC145" s="30"/>
      <c r="AD145" s="30"/>
      <c r="AE145" s="30"/>
      <c r="AG145" s="30"/>
      <c r="AW145" s="84"/>
      <c r="AX145" s="15"/>
      <c r="AY145" s="15"/>
      <c r="AZ145" s="15"/>
      <c r="BA145" s="84">
        <f t="shared" si="4"/>
        <v>-3.4267912772585487</v>
      </c>
      <c r="BB145" s="84" t="e">
        <f t="shared" si="5"/>
        <v>#DIV/0!</v>
      </c>
      <c r="BC145" s="84">
        <f t="shared" si="6"/>
        <v>0</v>
      </c>
      <c r="BD145" s="84">
        <f t="shared" si="7"/>
        <v>0</v>
      </c>
      <c r="BE145" s="84" t="e">
        <f t="shared" si="8"/>
        <v>#DIV/0!</v>
      </c>
      <c r="BF145" s="84" t="e">
        <f t="shared" si="9"/>
        <v>#DIV/0!</v>
      </c>
      <c r="BG145" s="84" t="e">
        <f t="shared" si="10"/>
        <v>#DIV/0!</v>
      </c>
      <c r="BH145" s="85" t="e">
        <f t="shared" si="11"/>
        <v>#DIV/0!</v>
      </c>
      <c r="BI145" s="86" t="e">
        <f t="shared" si="12"/>
        <v>#DIV/0!</v>
      </c>
      <c r="BJ145" s="86" t="e">
        <f t="shared" si="13"/>
        <v>#DIV/0!</v>
      </c>
    </row>
    <row r="146" spans="1:62">
      <c r="A146" t="s">
        <v>317</v>
      </c>
      <c r="B146" s="1">
        <v>62</v>
      </c>
      <c r="C146" s="1" t="s">
        <v>176</v>
      </c>
      <c r="D146" s="9" t="s">
        <v>23</v>
      </c>
      <c r="E146" s="31">
        <v>39687</v>
      </c>
      <c r="F146" s="29">
        <f t="shared" si="3"/>
        <v>10</v>
      </c>
      <c r="G146" s="101">
        <v>0</v>
      </c>
      <c r="H146" s="101">
        <v>0</v>
      </c>
      <c r="I146" s="109">
        <v>1.7926630699021E-2</v>
      </c>
      <c r="J146" s="109">
        <v>1.7926630699021E-2</v>
      </c>
      <c r="K146" s="109">
        <v>39.856244473683184</v>
      </c>
      <c r="L146" s="109">
        <v>7.9429735234215944</v>
      </c>
      <c r="M146" s="35"/>
      <c r="O146" s="32"/>
      <c r="P146" s="63"/>
      <c r="Q146" s="35"/>
      <c r="R146" s="34"/>
      <c r="S146" s="35"/>
      <c r="T146" s="90"/>
      <c r="U146" s="35"/>
      <c r="V146" s="35"/>
      <c r="W146" s="73"/>
      <c r="X146" s="73"/>
      <c r="Y146" s="72"/>
      <c r="Z146" s="71"/>
      <c r="AA146" s="71"/>
      <c r="AC146" s="30"/>
      <c r="AD146" s="30"/>
      <c r="AE146" s="30"/>
      <c r="AG146" s="30"/>
      <c r="AW146" s="84"/>
      <c r="AX146" s="15"/>
      <c r="AY146" s="15"/>
      <c r="AZ146" s="15"/>
      <c r="BA146" s="84">
        <f t="shared" si="4"/>
        <v>-7.9429735234215944</v>
      </c>
      <c r="BB146" s="84" t="e">
        <f t="shared" si="5"/>
        <v>#DIV/0!</v>
      </c>
      <c r="BC146" s="84">
        <f t="shared" si="6"/>
        <v>0</v>
      </c>
      <c r="BD146" s="84">
        <f t="shared" si="7"/>
        <v>0</v>
      </c>
      <c r="BE146" s="84" t="e">
        <f t="shared" si="8"/>
        <v>#DIV/0!</v>
      </c>
      <c r="BF146" s="84" t="e">
        <f t="shared" si="9"/>
        <v>#DIV/0!</v>
      </c>
      <c r="BG146" s="84" t="e">
        <f t="shared" si="10"/>
        <v>#DIV/0!</v>
      </c>
      <c r="BH146" s="85" t="e">
        <f t="shared" si="11"/>
        <v>#DIV/0!</v>
      </c>
      <c r="BI146" s="86" t="e">
        <f t="shared" si="12"/>
        <v>#DIV/0!</v>
      </c>
      <c r="BJ146" s="86" t="e">
        <f t="shared" si="13"/>
        <v>#DIV/0!</v>
      </c>
    </row>
    <row r="147" spans="1:62" s="32" customFormat="1">
      <c r="A147" t="s">
        <v>318</v>
      </c>
      <c r="B147" s="1">
        <v>72</v>
      </c>
      <c r="C147" s="1" t="s">
        <v>176</v>
      </c>
      <c r="D147" s="9" t="s">
        <v>23</v>
      </c>
      <c r="E147" s="33">
        <v>39687</v>
      </c>
      <c r="F147" s="34">
        <f t="shared" si="3"/>
        <v>10</v>
      </c>
      <c r="G147" s="102">
        <v>0</v>
      </c>
      <c r="H147" s="102">
        <v>0</v>
      </c>
      <c r="I147" s="109">
        <v>1.788382784803531E-2</v>
      </c>
      <c r="J147" s="109">
        <v>1.788382784803531E-2</v>
      </c>
      <c r="K147" s="109">
        <v>38.288622758540377</v>
      </c>
      <c r="L147" s="109">
        <v>4.000000000000056</v>
      </c>
      <c r="M147" s="35"/>
      <c r="N147" s="35"/>
      <c r="P147" s="69"/>
      <c r="Q147" s="35"/>
      <c r="R147" s="34"/>
      <c r="S147" s="35"/>
      <c r="T147" s="90"/>
      <c r="U147" s="35"/>
      <c r="V147" s="35"/>
      <c r="W147" s="73"/>
      <c r="X147" s="73"/>
      <c r="Y147" s="72"/>
      <c r="Z147" s="73"/>
      <c r="AA147" s="73"/>
      <c r="AB147" s="30"/>
      <c r="AC147" s="30"/>
      <c r="AD147" s="30"/>
      <c r="AE147" s="30"/>
      <c r="AF147" s="30"/>
      <c r="AG147" s="30"/>
      <c r="AH147" s="30"/>
      <c r="AI147" s="30"/>
      <c r="AP147" s="30"/>
      <c r="AQ147" s="30"/>
      <c r="AT147" s="35"/>
      <c r="AU147" s="35"/>
      <c r="AW147" s="84"/>
      <c r="AX147" s="15"/>
      <c r="AY147" s="15"/>
      <c r="AZ147" s="15"/>
      <c r="BA147" s="84">
        <f t="shared" si="4"/>
        <v>-4.000000000000056</v>
      </c>
      <c r="BB147" s="84" t="e">
        <f t="shared" si="5"/>
        <v>#DIV/0!</v>
      </c>
      <c r="BC147" s="84">
        <f t="shared" si="6"/>
        <v>0</v>
      </c>
      <c r="BD147" s="84">
        <f t="shared" si="7"/>
        <v>0</v>
      </c>
      <c r="BE147" s="84" t="e">
        <f t="shared" si="8"/>
        <v>#DIV/0!</v>
      </c>
      <c r="BF147" s="84" t="e">
        <f t="shared" si="9"/>
        <v>#DIV/0!</v>
      </c>
      <c r="BG147" s="84" t="e">
        <f t="shared" si="10"/>
        <v>#DIV/0!</v>
      </c>
      <c r="BH147" s="85" t="e">
        <f t="shared" si="11"/>
        <v>#DIV/0!</v>
      </c>
      <c r="BI147" s="86" t="e">
        <f t="shared" si="12"/>
        <v>#DIV/0!</v>
      </c>
      <c r="BJ147" s="86" t="e">
        <f t="shared" si="13"/>
        <v>#DIV/0!</v>
      </c>
    </row>
    <row r="148" spans="1:62">
      <c r="A148" t="s">
        <v>319</v>
      </c>
      <c r="B148" s="1">
        <v>82</v>
      </c>
      <c r="C148" s="1" t="s">
        <v>176</v>
      </c>
      <c r="D148" s="9" t="s">
        <v>23</v>
      </c>
      <c r="E148" s="31">
        <v>39687</v>
      </c>
      <c r="F148" s="29">
        <f t="shared" si="3"/>
        <v>10</v>
      </c>
      <c r="G148" s="101">
        <v>0</v>
      </c>
      <c r="H148" s="101">
        <v>0</v>
      </c>
      <c r="I148" s="109">
        <v>1.9374627443864565E-2</v>
      </c>
      <c r="J148" s="109">
        <v>1.9374627443864565E-2</v>
      </c>
      <c r="K148" s="109">
        <v>44.01144118002437</v>
      </c>
      <c r="L148" s="109">
        <v>3.2188841201716412</v>
      </c>
      <c r="M148" s="35"/>
      <c r="O148" s="32"/>
      <c r="Q148" s="35"/>
      <c r="R148" s="34"/>
      <c r="S148" s="35"/>
      <c r="T148" s="90"/>
      <c r="U148" s="35"/>
      <c r="V148" s="35"/>
      <c r="W148" s="73"/>
      <c r="X148" s="73"/>
      <c r="Y148" s="72"/>
      <c r="Z148" s="71"/>
      <c r="AA148" s="71"/>
      <c r="AC148" s="30"/>
      <c r="AD148" s="30"/>
      <c r="AE148" s="30"/>
      <c r="AG148" s="30"/>
      <c r="AW148" s="84"/>
      <c r="AX148" s="15"/>
      <c r="AY148" s="15"/>
      <c r="AZ148" s="15"/>
      <c r="BA148" s="84">
        <f t="shared" si="4"/>
        <v>-3.2188841201716412</v>
      </c>
      <c r="BB148" s="84" t="e">
        <f t="shared" si="5"/>
        <v>#DIV/0!</v>
      </c>
      <c r="BC148" s="84">
        <f t="shared" si="6"/>
        <v>0</v>
      </c>
      <c r="BD148" s="84">
        <f t="shared" si="7"/>
        <v>0</v>
      </c>
      <c r="BE148" s="84" t="e">
        <f t="shared" si="8"/>
        <v>#DIV/0!</v>
      </c>
      <c r="BF148" s="84" t="e">
        <f t="shared" si="9"/>
        <v>#DIV/0!</v>
      </c>
      <c r="BG148" s="84" t="e">
        <f t="shared" si="10"/>
        <v>#DIV/0!</v>
      </c>
      <c r="BH148" s="85" t="e">
        <f t="shared" si="11"/>
        <v>#DIV/0!</v>
      </c>
      <c r="BI148" s="86" t="e">
        <f t="shared" si="12"/>
        <v>#DIV/0!</v>
      </c>
      <c r="BJ148" s="86" t="e">
        <f t="shared" si="13"/>
        <v>#DIV/0!</v>
      </c>
    </row>
    <row r="149" spans="1:62">
      <c r="A149" t="s">
        <v>320</v>
      </c>
      <c r="B149" s="1">
        <v>100</v>
      </c>
      <c r="C149" s="1" t="s">
        <v>176</v>
      </c>
      <c r="D149" s="9" t="s">
        <v>24</v>
      </c>
      <c r="E149" s="31">
        <v>39687</v>
      </c>
      <c r="F149" s="29">
        <f t="shared" si="3"/>
        <v>18</v>
      </c>
      <c r="G149" s="101">
        <v>0</v>
      </c>
      <c r="H149" s="101">
        <v>0</v>
      </c>
      <c r="I149" s="109">
        <v>2.0227272974393248E-2</v>
      </c>
      <c r="J149" s="109">
        <v>2.0227272974393248E-2</v>
      </c>
      <c r="K149" s="109">
        <v>50.317712032911601</v>
      </c>
      <c r="L149" s="109">
        <v>4.123711340206337</v>
      </c>
      <c r="M149" s="35"/>
      <c r="O149" s="32"/>
      <c r="Q149" s="35"/>
      <c r="R149" s="34"/>
      <c r="S149" s="35"/>
      <c r="T149" s="90"/>
      <c r="U149" s="35"/>
      <c r="V149" s="35"/>
      <c r="W149" s="73"/>
      <c r="X149" s="73"/>
      <c r="Y149" s="72"/>
      <c r="Z149" s="71"/>
      <c r="AA149" s="71"/>
      <c r="AC149" s="30"/>
      <c r="AD149" s="30"/>
      <c r="AE149" s="30"/>
      <c r="AG149" s="30"/>
      <c r="AW149" s="84"/>
      <c r="AX149" s="15"/>
      <c r="AY149" s="15"/>
      <c r="AZ149" s="15"/>
      <c r="BA149" s="84">
        <f t="shared" si="4"/>
        <v>-4.123711340206337</v>
      </c>
      <c r="BB149" s="84" t="e">
        <f t="shared" si="5"/>
        <v>#DIV/0!</v>
      </c>
      <c r="BC149" s="84">
        <f t="shared" si="6"/>
        <v>0</v>
      </c>
      <c r="BD149" s="84">
        <f t="shared" si="7"/>
        <v>0</v>
      </c>
      <c r="BE149" s="84" t="e">
        <f t="shared" si="8"/>
        <v>#DIV/0!</v>
      </c>
      <c r="BF149" s="84" t="e">
        <f t="shared" si="9"/>
        <v>#DIV/0!</v>
      </c>
      <c r="BG149" s="84" t="e">
        <f t="shared" si="10"/>
        <v>#DIV/0!</v>
      </c>
      <c r="BH149" s="85" t="e">
        <f t="shared" si="11"/>
        <v>#DIV/0!</v>
      </c>
      <c r="BI149" s="86" t="e">
        <f t="shared" si="12"/>
        <v>#DIV/0!</v>
      </c>
      <c r="BJ149" s="86" t="e">
        <f t="shared" si="13"/>
        <v>#DIV/0!</v>
      </c>
    </row>
    <row r="150" spans="1:62">
      <c r="A150" t="s">
        <v>321</v>
      </c>
      <c r="B150" s="1">
        <v>110</v>
      </c>
      <c r="C150" s="1" t="s">
        <v>176</v>
      </c>
      <c r="D150" s="9" t="s">
        <v>24</v>
      </c>
      <c r="E150" s="31">
        <v>39687</v>
      </c>
      <c r="F150" s="29">
        <f t="shared" si="3"/>
        <v>10</v>
      </c>
      <c r="G150" s="101">
        <v>0</v>
      </c>
      <c r="H150" s="101">
        <v>0</v>
      </c>
      <c r="I150" s="109">
        <v>1.3822463681068221E-2</v>
      </c>
      <c r="J150" s="109">
        <v>1.3822463681068221E-2</v>
      </c>
      <c r="K150" s="109">
        <v>26.327397983255434</v>
      </c>
      <c r="L150" s="109">
        <v>4.5731707317072718</v>
      </c>
      <c r="M150" s="35"/>
      <c r="O150" s="32"/>
      <c r="Q150" s="35"/>
      <c r="R150" s="34"/>
      <c r="S150" s="35"/>
      <c r="T150" s="90"/>
      <c r="U150" s="35"/>
      <c r="V150" s="35"/>
      <c r="W150" s="73"/>
      <c r="X150" s="73"/>
      <c r="Y150" s="72"/>
      <c r="Z150" s="71"/>
      <c r="AA150" s="71"/>
      <c r="AC150" s="30"/>
      <c r="AD150" s="30"/>
      <c r="AE150" s="30"/>
      <c r="AG150" s="30"/>
      <c r="AW150" s="84"/>
      <c r="AX150" s="15"/>
      <c r="AY150" s="15"/>
      <c r="AZ150" s="15"/>
      <c r="BA150" s="84">
        <f t="shared" si="4"/>
        <v>-4.5731707317072718</v>
      </c>
      <c r="BB150" s="84" t="e">
        <f t="shared" si="5"/>
        <v>#DIV/0!</v>
      </c>
      <c r="BC150" s="84">
        <f t="shared" si="6"/>
        <v>0</v>
      </c>
      <c r="BD150" s="84">
        <f t="shared" si="7"/>
        <v>0</v>
      </c>
      <c r="BE150" s="84" t="e">
        <f t="shared" si="8"/>
        <v>#DIV/0!</v>
      </c>
      <c r="BF150" s="84" t="e">
        <f t="shared" si="9"/>
        <v>#DIV/0!</v>
      </c>
      <c r="BG150" s="84" t="e">
        <f t="shared" si="10"/>
        <v>#DIV/0!</v>
      </c>
      <c r="BH150" s="85" t="e">
        <f t="shared" si="11"/>
        <v>#DIV/0!</v>
      </c>
      <c r="BI150" s="86" t="e">
        <f t="shared" si="12"/>
        <v>#DIV/0!</v>
      </c>
      <c r="BJ150" s="86" t="e">
        <f t="shared" si="13"/>
        <v>#DIV/0!</v>
      </c>
    </row>
    <row r="151" spans="1:62">
      <c r="A151" t="s">
        <v>322</v>
      </c>
      <c r="B151" s="1">
        <v>120</v>
      </c>
      <c r="C151" s="1" t="s">
        <v>176</v>
      </c>
      <c r="D151" s="9" t="s">
        <v>24</v>
      </c>
      <c r="E151" s="31">
        <v>39687</v>
      </c>
      <c r="F151" s="29">
        <f t="shared" si="3"/>
        <v>10</v>
      </c>
      <c r="G151" s="101">
        <v>0</v>
      </c>
      <c r="H151" s="101">
        <v>0</v>
      </c>
      <c r="I151" s="109">
        <v>1.3509621799721669E-2</v>
      </c>
      <c r="J151" s="109">
        <v>1.3509621799721669E-2</v>
      </c>
      <c r="K151" s="109">
        <v>25.085571460450801</v>
      </c>
      <c r="L151" s="109">
        <v>3.6211699164346087</v>
      </c>
      <c r="M151" s="35"/>
      <c r="O151" s="32"/>
      <c r="Q151" s="35"/>
      <c r="R151" s="34"/>
      <c r="S151" s="35"/>
      <c r="T151" s="90"/>
      <c r="U151" s="35"/>
      <c r="V151" s="35"/>
      <c r="W151" s="73"/>
      <c r="X151" s="73"/>
      <c r="Y151" s="72"/>
      <c r="Z151" s="71"/>
      <c r="AA151" s="71"/>
      <c r="AC151" s="30"/>
      <c r="AD151" s="30"/>
      <c r="AE151" s="30"/>
      <c r="AG151" s="30"/>
      <c r="AW151" s="84"/>
      <c r="AX151" s="15"/>
      <c r="AY151" s="15"/>
      <c r="AZ151" s="15"/>
      <c r="BA151" s="84">
        <f t="shared" si="4"/>
        <v>-3.6211699164346087</v>
      </c>
      <c r="BB151" s="84" t="e">
        <f t="shared" si="5"/>
        <v>#DIV/0!</v>
      </c>
      <c r="BC151" s="84">
        <f t="shared" si="6"/>
        <v>0</v>
      </c>
      <c r="BD151" s="84">
        <f t="shared" si="7"/>
        <v>0</v>
      </c>
      <c r="BE151" s="84" t="e">
        <f t="shared" si="8"/>
        <v>#DIV/0!</v>
      </c>
      <c r="BF151" s="84" t="e">
        <f t="shared" si="9"/>
        <v>#DIV/0!</v>
      </c>
      <c r="BG151" s="84" t="e">
        <f t="shared" si="10"/>
        <v>#DIV/0!</v>
      </c>
      <c r="BH151" s="85" t="e">
        <f t="shared" si="11"/>
        <v>#DIV/0!</v>
      </c>
      <c r="BI151" s="86" t="e">
        <f t="shared" si="12"/>
        <v>#DIV/0!</v>
      </c>
      <c r="BJ151" s="86" t="e">
        <f t="shared" si="13"/>
        <v>#DIV/0!</v>
      </c>
    </row>
    <row r="152" spans="1:62">
      <c r="A152" t="s">
        <v>323</v>
      </c>
      <c r="B152" s="1">
        <v>130</v>
      </c>
      <c r="C152" s="1" t="s">
        <v>176</v>
      </c>
      <c r="D152" s="9" t="s">
        <v>24</v>
      </c>
      <c r="E152" s="31">
        <v>39687</v>
      </c>
      <c r="F152" s="29">
        <f t="shared" si="3"/>
        <v>10</v>
      </c>
      <c r="G152" s="101">
        <v>0</v>
      </c>
      <c r="H152" s="101">
        <v>0</v>
      </c>
      <c r="I152" s="109">
        <v>1.4826993491506856E-2</v>
      </c>
      <c r="J152" s="109">
        <v>1.4826993491506856E-2</v>
      </c>
      <c r="K152" s="109">
        <v>31.748088391489095</v>
      </c>
      <c r="L152" s="109">
        <v>4.3307086614173018</v>
      </c>
      <c r="M152" s="35"/>
      <c r="O152" s="32"/>
      <c r="Q152" s="35"/>
      <c r="R152" s="34"/>
      <c r="S152" s="35"/>
      <c r="T152" s="90"/>
      <c r="U152" s="35"/>
      <c r="V152" s="35"/>
      <c r="W152" s="73"/>
      <c r="X152" s="73"/>
      <c r="Y152" s="72"/>
      <c r="Z152" s="71"/>
      <c r="AA152" s="71"/>
      <c r="AC152" s="30"/>
      <c r="AD152" s="30"/>
      <c r="AE152" s="30"/>
      <c r="AG152" s="30"/>
      <c r="AW152" s="84"/>
      <c r="AX152" s="15"/>
      <c r="AY152" s="15"/>
      <c r="AZ152" s="15"/>
      <c r="BA152" s="84">
        <f t="shared" si="4"/>
        <v>-4.3307086614173018</v>
      </c>
      <c r="BB152" s="84" t="e">
        <f t="shared" si="5"/>
        <v>#DIV/0!</v>
      </c>
      <c r="BC152" s="84">
        <f t="shared" si="6"/>
        <v>0</v>
      </c>
      <c r="BD152" s="84">
        <f t="shared" si="7"/>
        <v>0</v>
      </c>
      <c r="BE152" s="84" t="e">
        <f t="shared" si="8"/>
        <v>#DIV/0!</v>
      </c>
      <c r="BF152" s="84" t="e">
        <f t="shared" si="9"/>
        <v>#DIV/0!</v>
      </c>
      <c r="BG152" s="84" t="e">
        <f t="shared" si="10"/>
        <v>#DIV/0!</v>
      </c>
      <c r="BH152" s="85" t="e">
        <f t="shared" si="11"/>
        <v>#DIV/0!</v>
      </c>
      <c r="BI152" s="86" t="e">
        <f t="shared" si="12"/>
        <v>#DIV/0!</v>
      </c>
      <c r="BJ152" s="86" t="e">
        <f t="shared" si="13"/>
        <v>#DIV/0!</v>
      </c>
    </row>
    <row r="153" spans="1:62">
      <c r="A153" t="s">
        <v>324</v>
      </c>
      <c r="B153" s="1">
        <v>147</v>
      </c>
      <c r="C153" s="1" t="s">
        <v>176</v>
      </c>
      <c r="D153" s="9" t="s">
        <v>25</v>
      </c>
      <c r="E153" s="31">
        <v>39687</v>
      </c>
      <c r="F153" s="29">
        <f t="shared" si="3"/>
        <v>17</v>
      </c>
      <c r="G153" s="101">
        <v>0</v>
      </c>
      <c r="H153" s="101">
        <v>0</v>
      </c>
      <c r="I153" s="109">
        <v>2.7127859782810734E-2</v>
      </c>
      <c r="J153" s="109">
        <v>2.7127859782810734E-2</v>
      </c>
      <c r="K153" s="109">
        <v>50.562999996841576</v>
      </c>
      <c r="L153" s="109">
        <v>3.7688442211056667</v>
      </c>
      <c r="M153" s="35"/>
      <c r="O153" s="32"/>
      <c r="Q153" s="35"/>
      <c r="R153" s="34"/>
      <c r="S153" s="35"/>
      <c r="T153" s="90"/>
      <c r="U153" s="35"/>
      <c r="V153" s="35"/>
      <c r="W153" s="73"/>
      <c r="X153" s="73"/>
      <c r="Y153" s="72"/>
      <c r="Z153" s="71"/>
      <c r="AA153" s="71"/>
      <c r="AC153" s="30"/>
      <c r="AD153" s="30"/>
      <c r="AE153" s="30"/>
      <c r="AG153" s="30"/>
      <c r="AW153" s="84"/>
      <c r="AX153" s="15"/>
      <c r="AY153" s="15"/>
      <c r="AZ153" s="15"/>
      <c r="BA153" s="84">
        <f t="shared" si="4"/>
        <v>-3.7688442211056667</v>
      </c>
      <c r="BB153" s="84" t="e">
        <f t="shared" si="5"/>
        <v>#DIV/0!</v>
      </c>
      <c r="BC153" s="84">
        <f t="shared" si="6"/>
        <v>0</v>
      </c>
      <c r="BD153" s="84">
        <f t="shared" si="7"/>
        <v>0</v>
      </c>
      <c r="BE153" s="84" t="e">
        <f t="shared" si="8"/>
        <v>#DIV/0!</v>
      </c>
      <c r="BF153" s="84" t="e">
        <f t="shared" si="9"/>
        <v>#DIV/0!</v>
      </c>
      <c r="BG153" s="84" t="e">
        <f t="shared" si="10"/>
        <v>#DIV/0!</v>
      </c>
      <c r="BH153" s="85" t="e">
        <f t="shared" si="11"/>
        <v>#DIV/0!</v>
      </c>
      <c r="BI153" s="86" t="e">
        <f t="shared" si="12"/>
        <v>#DIV/0!</v>
      </c>
      <c r="BJ153" s="86" t="e">
        <f t="shared" si="13"/>
        <v>#DIV/0!</v>
      </c>
    </row>
    <row r="154" spans="1:62">
      <c r="A154" t="s">
        <v>325</v>
      </c>
      <c r="B154" s="1">
        <v>151</v>
      </c>
      <c r="C154" s="1" t="s">
        <v>176</v>
      </c>
      <c r="D154" s="9" t="s">
        <v>26</v>
      </c>
      <c r="E154" s="31">
        <v>39687</v>
      </c>
      <c r="F154" s="29">
        <f t="shared" si="3"/>
        <v>4</v>
      </c>
      <c r="G154" s="101">
        <v>0</v>
      </c>
      <c r="H154" s="101">
        <v>0</v>
      </c>
      <c r="I154" s="109">
        <v>2.0960267994202659E-2</v>
      </c>
      <c r="J154" s="109">
        <v>2.0960267994202659E-2</v>
      </c>
      <c r="K154" s="109">
        <v>37.383396165319482</v>
      </c>
      <c r="L154" s="109">
        <v>4.1322314049587332</v>
      </c>
      <c r="M154" s="35"/>
      <c r="O154" s="32"/>
      <c r="Q154" s="35"/>
      <c r="R154" s="34"/>
      <c r="S154" s="35"/>
      <c r="T154" s="90"/>
      <c r="U154" s="35"/>
      <c r="V154" s="35"/>
      <c r="W154" s="73"/>
      <c r="X154" s="73"/>
      <c r="Y154" s="72"/>
      <c r="Z154" s="71"/>
      <c r="AA154" s="71"/>
      <c r="AC154" s="30"/>
      <c r="AD154" s="30"/>
      <c r="AE154" s="30"/>
      <c r="AG154" s="30"/>
      <c r="AW154" s="84"/>
      <c r="AX154" s="15"/>
      <c r="AY154" s="15"/>
      <c r="AZ154" s="15"/>
      <c r="BA154" s="84">
        <f t="shared" si="4"/>
        <v>-4.1322314049587332</v>
      </c>
      <c r="BB154" s="84" t="e">
        <f t="shared" si="5"/>
        <v>#DIV/0!</v>
      </c>
      <c r="BC154" s="84">
        <f t="shared" si="6"/>
        <v>0</v>
      </c>
      <c r="BD154" s="84">
        <f t="shared" si="7"/>
        <v>0</v>
      </c>
      <c r="BE154" s="84" t="e">
        <f t="shared" si="8"/>
        <v>#DIV/0!</v>
      </c>
      <c r="BF154" s="84" t="e">
        <f t="shared" si="9"/>
        <v>#DIV/0!</v>
      </c>
      <c r="BG154" s="84" t="e">
        <f t="shared" si="10"/>
        <v>#DIV/0!</v>
      </c>
      <c r="BH154" s="85" t="e">
        <f t="shared" si="11"/>
        <v>#DIV/0!</v>
      </c>
      <c r="BI154" s="86" t="e">
        <f t="shared" si="12"/>
        <v>#DIV/0!</v>
      </c>
      <c r="BJ154" s="86" t="e">
        <f t="shared" si="13"/>
        <v>#DIV/0!</v>
      </c>
    </row>
    <row r="155" spans="1:62">
      <c r="A155" t="s">
        <v>326</v>
      </c>
      <c r="B155" s="1">
        <v>170</v>
      </c>
      <c r="C155" s="1" t="s">
        <v>176</v>
      </c>
      <c r="D155" s="9" t="s">
        <v>26</v>
      </c>
      <c r="E155" s="31">
        <v>39687</v>
      </c>
      <c r="F155" s="29">
        <f t="shared" si="3"/>
        <v>19</v>
      </c>
      <c r="G155" s="101">
        <v>0</v>
      </c>
      <c r="H155" s="101">
        <v>0</v>
      </c>
      <c r="I155" s="109">
        <v>3.0652240906249063E-2</v>
      </c>
      <c r="J155" s="109">
        <v>3.0652240906249063E-2</v>
      </c>
      <c r="K155" s="109">
        <v>58.411833159755766</v>
      </c>
      <c r="L155" s="109">
        <v>3.6328871892925019</v>
      </c>
      <c r="M155" s="35"/>
      <c r="O155" s="32"/>
      <c r="Q155" s="35"/>
      <c r="R155" s="34"/>
      <c r="S155" s="35"/>
      <c r="T155" s="90"/>
      <c r="U155" s="35"/>
      <c r="V155" s="35"/>
      <c r="W155" s="73"/>
      <c r="X155" s="73"/>
      <c r="Y155" s="72"/>
      <c r="Z155" s="71"/>
      <c r="AA155" s="71"/>
      <c r="AC155" s="30"/>
      <c r="AD155" s="30"/>
      <c r="AE155" s="30"/>
      <c r="AG155" s="30"/>
      <c r="AW155" s="84"/>
      <c r="AX155" s="15"/>
      <c r="AY155" s="15"/>
      <c r="AZ155" s="15"/>
      <c r="BA155" s="84">
        <f t="shared" si="4"/>
        <v>-3.6328871892925019</v>
      </c>
      <c r="BB155" s="84" t="e">
        <f t="shared" si="5"/>
        <v>#DIV/0!</v>
      </c>
      <c r="BC155" s="84">
        <f t="shared" si="6"/>
        <v>0</v>
      </c>
      <c r="BD155" s="84">
        <f t="shared" si="7"/>
        <v>0</v>
      </c>
      <c r="BE155" s="84" t="e">
        <f t="shared" si="8"/>
        <v>#DIV/0!</v>
      </c>
      <c r="BF155" s="84" t="e">
        <f t="shared" si="9"/>
        <v>#DIV/0!</v>
      </c>
      <c r="BG155" s="84" t="e">
        <f t="shared" si="10"/>
        <v>#DIV/0!</v>
      </c>
      <c r="BH155" s="85" t="e">
        <f t="shared" si="11"/>
        <v>#DIV/0!</v>
      </c>
      <c r="BI155" s="86" t="e">
        <f t="shared" si="12"/>
        <v>#DIV/0!</v>
      </c>
      <c r="BJ155" s="86" t="e">
        <f t="shared" si="13"/>
        <v>#DIV/0!</v>
      </c>
    </row>
    <row r="156" spans="1:62">
      <c r="A156" t="s">
        <v>327</v>
      </c>
      <c r="B156" s="1">
        <v>180</v>
      </c>
      <c r="C156" s="1" t="s">
        <v>176</v>
      </c>
      <c r="D156" s="9" t="s">
        <v>27</v>
      </c>
      <c r="E156" s="31">
        <v>39687</v>
      </c>
      <c r="F156" s="29">
        <f t="shared" si="3"/>
        <v>10</v>
      </c>
      <c r="G156" s="101">
        <v>0</v>
      </c>
      <c r="H156" s="101">
        <v>0</v>
      </c>
      <c r="I156" s="109">
        <v>3.4544867530878418E-2</v>
      </c>
      <c r="J156" s="109">
        <v>3.4544867530878418E-2</v>
      </c>
      <c r="K156" s="109">
        <v>61.120223061853743</v>
      </c>
      <c r="L156" s="109">
        <v>2.9780564263322518</v>
      </c>
      <c r="M156" s="35"/>
      <c r="O156" s="32"/>
      <c r="Q156" s="35"/>
      <c r="R156" s="34"/>
      <c r="S156" s="35"/>
      <c r="T156" s="90"/>
      <c r="U156" s="35"/>
      <c r="V156" s="35"/>
      <c r="W156" s="73"/>
      <c r="X156" s="73"/>
      <c r="Y156" s="72"/>
      <c r="Z156" s="71"/>
      <c r="AA156" s="71"/>
      <c r="AC156" s="30"/>
      <c r="AD156" s="30"/>
      <c r="AE156" s="30"/>
      <c r="AG156" s="30"/>
      <c r="AW156" s="84"/>
      <c r="AX156" s="15"/>
      <c r="AY156" s="15"/>
      <c r="AZ156" s="15"/>
      <c r="BA156" s="84">
        <f t="shared" ref="BA156:BA187" si="14">IF(A156="","",IF(P156="-","-",IF(O156="-","-",P156-L156)))</f>
        <v>-2.9780564263322518</v>
      </c>
      <c r="BB156" s="84" t="e">
        <f t="shared" ref="BB156:BB187" si="15">IF(A156="","",IF(P156="-","-",IF(O156="-",P156-L156,(AY156*BA156)/AZ156)))</f>
        <v>#DIV/0!</v>
      </c>
      <c r="BC156" s="84">
        <f t="shared" ref="BC156:BC187" si="16">IF(A156="","",IF(AW156="-","-",IF(AX156="-","-",AW156-AX156)))</f>
        <v>0</v>
      </c>
      <c r="BD156" s="84">
        <f t="shared" ref="BD156:BD187" si="17">IF(A156="",",",IF(AX156="-","-",IF(AY156="-","-",AX156-AY156)))</f>
        <v>0</v>
      </c>
      <c r="BE156" s="84" t="e">
        <f t="shared" ref="BE156:BE187" si="18">IF(A156="","",IF(AY156="-","-",IF(BB156="-","-",AY156-BB156)))</f>
        <v>#DIV/0!</v>
      </c>
      <c r="BF156" s="84" t="e">
        <f t="shared" ref="BF156:BF187" si="19">IF(A156="","",IF(AW156="-","-",IF(BB156="-","-",((AW156-BB156)/BB156)*100)))</f>
        <v>#DIV/0!</v>
      </c>
      <c r="BG156" s="84" t="e">
        <f t="shared" ref="BG156:BG187" si="20">IF(A156="","",IF(AW156="-","-",IF(BB156="-","-",IF(H156="-","-",((AW156-BB156)/H156))*100)))</f>
        <v>#DIV/0!</v>
      </c>
      <c r="BH156" s="85" t="e">
        <f t="shared" ref="BH156:BH187" si="21">IF(A156="","",IF(BB156="-","-",IF(H156="-","-",BB156/H156)))</f>
        <v>#DIV/0!</v>
      </c>
      <c r="BI156" s="86" t="e">
        <f t="shared" ref="BI156:BI187" si="22">IF(A156="","",IF(BG156="-","-",IF(BH156=AE156,".","check")))</f>
        <v>#DIV/0!</v>
      </c>
      <c r="BJ156" s="86" t="e">
        <f t="shared" ref="BJ156:BJ187" si="23">IF(A156="","",IF(ABM156="-","-",IF(BH156=AE156,".","check")))</f>
        <v>#DIV/0!</v>
      </c>
    </row>
    <row r="157" spans="1:62">
      <c r="A157" t="s">
        <v>328</v>
      </c>
      <c r="B157" s="1">
        <v>190</v>
      </c>
      <c r="C157" s="1" t="s">
        <v>176</v>
      </c>
      <c r="D157" s="9" t="s">
        <v>27</v>
      </c>
      <c r="E157" s="31">
        <v>39687</v>
      </c>
      <c r="F157" s="29">
        <f t="shared" si="3"/>
        <v>10</v>
      </c>
      <c r="G157" s="101">
        <v>0</v>
      </c>
      <c r="H157" s="101">
        <v>0</v>
      </c>
      <c r="I157" s="109">
        <v>4.1735481955119259E-2</v>
      </c>
      <c r="J157" s="109">
        <v>4.1735481955119259E-2</v>
      </c>
      <c r="K157" s="109">
        <v>78.096393041947749</v>
      </c>
      <c r="L157" s="109">
        <v>3.6458333333333446</v>
      </c>
      <c r="M157" s="35"/>
      <c r="O157" s="32"/>
      <c r="Q157" s="35"/>
      <c r="R157" s="34"/>
      <c r="S157" s="35"/>
      <c r="T157" s="90"/>
      <c r="U157" s="35"/>
      <c r="V157" s="35"/>
      <c r="W157" s="73"/>
      <c r="X157" s="73"/>
      <c r="Y157" s="72"/>
      <c r="Z157" s="71"/>
      <c r="AA157" s="71"/>
      <c r="AC157" s="30"/>
      <c r="AD157" s="30"/>
      <c r="AE157" s="30"/>
      <c r="AG157" s="30"/>
      <c r="AW157" s="84"/>
      <c r="AX157" s="15"/>
      <c r="AY157" s="15"/>
      <c r="AZ157" s="15"/>
      <c r="BA157" s="84">
        <f t="shared" si="14"/>
        <v>-3.6458333333333446</v>
      </c>
      <c r="BB157" s="84" t="e">
        <f t="shared" si="15"/>
        <v>#DIV/0!</v>
      </c>
      <c r="BC157" s="84">
        <f t="shared" si="16"/>
        <v>0</v>
      </c>
      <c r="BD157" s="84">
        <f t="shared" si="17"/>
        <v>0</v>
      </c>
      <c r="BE157" s="84" t="e">
        <f t="shared" si="18"/>
        <v>#DIV/0!</v>
      </c>
      <c r="BF157" s="84" t="e">
        <f t="shared" si="19"/>
        <v>#DIV/0!</v>
      </c>
      <c r="BG157" s="84" t="e">
        <f t="shared" si="20"/>
        <v>#DIV/0!</v>
      </c>
      <c r="BH157" s="85" t="e">
        <f t="shared" si="21"/>
        <v>#DIV/0!</v>
      </c>
      <c r="BI157" s="86" t="e">
        <f t="shared" si="22"/>
        <v>#DIV/0!</v>
      </c>
      <c r="BJ157" s="86" t="e">
        <f t="shared" si="23"/>
        <v>#DIV/0!</v>
      </c>
    </row>
    <row r="158" spans="1:62">
      <c r="A158" t="s">
        <v>329</v>
      </c>
      <c r="B158" s="1">
        <v>200</v>
      </c>
      <c r="C158" s="1" t="s">
        <v>176</v>
      </c>
      <c r="D158" s="9" t="s">
        <v>589</v>
      </c>
      <c r="E158" s="31">
        <v>39687</v>
      </c>
      <c r="F158" s="29">
        <f t="shared" si="3"/>
        <v>10</v>
      </c>
      <c r="G158" s="101">
        <v>0</v>
      </c>
      <c r="H158" s="101">
        <v>0</v>
      </c>
      <c r="I158" s="109">
        <v>2.3315399726333234E-2</v>
      </c>
      <c r="J158" s="109">
        <v>2.3315399726333234E-2</v>
      </c>
      <c r="K158" s="109">
        <v>44.762686373946956</v>
      </c>
      <c r="L158" s="109">
        <v>3.5781544256120084</v>
      </c>
      <c r="M158" s="35"/>
      <c r="O158" s="32"/>
      <c r="Q158" s="35"/>
      <c r="R158" s="34"/>
      <c r="S158" s="35"/>
      <c r="T158" s="90"/>
      <c r="U158" s="35"/>
      <c r="V158" s="35"/>
      <c r="W158" s="73"/>
      <c r="X158" s="73"/>
      <c r="Y158" s="72"/>
      <c r="Z158" s="71"/>
      <c r="AA158" s="71"/>
      <c r="AC158" s="30"/>
      <c r="AD158" s="30"/>
      <c r="AE158" s="30"/>
      <c r="AG158" s="30"/>
      <c r="AW158" s="84"/>
      <c r="AX158" s="15"/>
      <c r="AY158" s="15"/>
      <c r="AZ158" s="15"/>
      <c r="BA158" s="84">
        <f t="shared" si="14"/>
        <v>-3.5781544256120084</v>
      </c>
      <c r="BB158" s="84" t="e">
        <f t="shared" si="15"/>
        <v>#DIV/0!</v>
      </c>
      <c r="BC158" s="84">
        <f t="shared" si="16"/>
        <v>0</v>
      </c>
      <c r="BD158" s="84">
        <f t="shared" si="17"/>
        <v>0</v>
      </c>
      <c r="BE158" s="84" t="e">
        <f t="shared" si="18"/>
        <v>#DIV/0!</v>
      </c>
      <c r="BF158" s="84" t="e">
        <f t="shared" si="19"/>
        <v>#DIV/0!</v>
      </c>
      <c r="BG158" s="84" t="e">
        <f t="shared" si="20"/>
        <v>#DIV/0!</v>
      </c>
      <c r="BH158" s="85" t="e">
        <f t="shared" si="21"/>
        <v>#DIV/0!</v>
      </c>
      <c r="BI158" s="86" t="e">
        <f t="shared" si="22"/>
        <v>#DIV/0!</v>
      </c>
      <c r="BJ158" s="86" t="e">
        <f t="shared" si="23"/>
        <v>#DIV/0!</v>
      </c>
    </row>
    <row r="159" spans="1:62">
      <c r="A159" t="s">
        <v>330</v>
      </c>
      <c r="B159" s="1">
        <v>210</v>
      </c>
      <c r="C159" s="1" t="s">
        <v>176</v>
      </c>
      <c r="D159" s="9" t="s">
        <v>589</v>
      </c>
      <c r="E159" s="31">
        <v>39687</v>
      </c>
      <c r="F159" s="29">
        <f t="shared" si="3"/>
        <v>10</v>
      </c>
      <c r="G159" s="101">
        <v>0</v>
      </c>
      <c r="H159" s="101">
        <v>0</v>
      </c>
      <c r="I159" s="109">
        <v>3.5630128119064575E-2</v>
      </c>
      <c r="J159" s="109">
        <v>3.5630128119064575E-2</v>
      </c>
      <c r="K159" s="109">
        <v>67.84068194522051</v>
      </c>
      <c r="L159" s="109">
        <v>3.8167938931297352</v>
      </c>
      <c r="M159" s="35"/>
      <c r="O159" s="32"/>
      <c r="Q159" s="35"/>
      <c r="R159" s="34"/>
      <c r="S159" s="35"/>
      <c r="T159" s="90"/>
      <c r="U159" s="35"/>
      <c r="V159" s="35"/>
      <c r="W159" s="73"/>
      <c r="X159" s="73"/>
      <c r="Y159" s="72"/>
      <c r="Z159" s="71"/>
      <c r="AA159" s="71"/>
      <c r="AC159" s="30"/>
      <c r="AD159" s="30"/>
      <c r="AE159" s="30"/>
      <c r="AG159" s="30"/>
      <c r="AW159" s="84"/>
      <c r="AX159" s="15"/>
      <c r="AY159" s="15"/>
      <c r="AZ159" s="15"/>
      <c r="BA159" s="84">
        <f t="shared" si="14"/>
        <v>-3.8167938931297352</v>
      </c>
      <c r="BB159" s="84" t="e">
        <f t="shared" si="15"/>
        <v>#DIV/0!</v>
      </c>
      <c r="BC159" s="84">
        <f t="shared" si="16"/>
        <v>0</v>
      </c>
      <c r="BD159" s="84">
        <f t="shared" si="17"/>
        <v>0</v>
      </c>
      <c r="BE159" s="84" t="e">
        <f t="shared" si="18"/>
        <v>#DIV/0!</v>
      </c>
      <c r="BF159" s="84" t="e">
        <f t="shared" si="19"/>
        <v>#DIV/0!</v>
      </c>
      <c r="BG159" s="84" t="e">
        <f t="shared" si="20"/>
        <v>#DIV/0!</v>
      </c>
      <c r="BH159" s="85" t="e">
        <f t="shared" si="21"/>
        <v>#DIV/0!</v>
      </c>
      <c r="BI159" s="86" t="e">
        <f t="shared" si="22"/>
        <v>#DIV/0!</v>
      </c>
      <c r="BJ159" s="86" t="e">
        <f t="shared" si="23"/>
        <v>#DIV/0!</v>
      </c>
    </row>
    <row r="160" spans="1:62">
      <c r="A160" t="s">
        <v>28</v>
      </c>
      <c r="B160" s="1">
        <v>273</v>
      </c>
      <c r="C160" s="1" t="s">
        <v>29</v>
      </c>
      <c r="D160" s="9" t="s">
        <v>30</v>
      </c>
      <c r="E160" s="44" t="s">
        <v>174</v>
      </c>
      <c r="F160" s="29">
        <f t="shared" si="3"/>
        <v>63</v>
      </c>
      <c r="G160" s="103" t="s">
        <v>174</v>
      </c>
      <c r="H160" s="103" t="s">
        <v>174</v>
      </c>
      <c r="I160" s="109" t="s">
        <v>174</v>
      </c>
      <c r="J160" s="109" t="s">
        <v>174</v>
      </c>
      <c r="K160" s="109" t="s">
        <v>174</v>
      </c>
      <c r="L160" s="109" t="s">
        <v>174</v>
      </c>
      <c r="M160" s="62"/>
      <c r="N160" s="62"/>
      <c r="O160" s="59"/>
      <c r="P160" s="62"/>
      <c r="Q160" s="35"/>
      <c r="R160" s="34"/>
      <c r="S160" s="35"/>
      <c r="T160" s="90"/>
      <c r="U160" s="35"/>
      <c r="V160" s="35"/>
      <c r="W160" s="115"/>
      <c r="X160" s="115"/>
      <c r="Y160" s="72"/>
      <c r="Z160" s="74"/>
      <c r="AA160" s="74"/>
      <c r="AC160" s="30"/>
      <c r="AD160" s="30"/>
      <c r="AE160" s="30"/>
      <c r="AG160" s="30"/>
      <c r="AJ160" s="44"/>
      <c r="AK160" s="44"/>
      <c r="AL160" s="44"/>
      <c r="AM160" s="44"/>
      <c r="AW160" s="84"/>
      <c r="AX160" s="15"/>
      <c r="AY160" s="15"/>
      <c r="AZ160" s="15"/>
      <c r="BA160" s="84" t="e">
        <f t="shared" si="14"/>
        <v>#VALUE!</v>
      </c>
      <c r="BB160" s="84" t="e">
        <f t="shared" si="15"/>
        <v>#VALUE!</v>
      </c>
      <c r="BC160" s="84">
        <f t="shared" si="16"/>
        <v>0</v>
      </c>
      <c r="BD160" s="84">
        <f t="shared" si="17"/>
        <v>0</v>
      </c>
      <c r="BE160" s="84" t="e">
        <f t="shared" si="18"/>
        <v>#VALUE!</v>
      </c>
      <c r="BF160" s="84" t="e">
        <f t="shared" si="19"/>
        <v>#VALUE!</v>
      </c>
      <c r="BG160" s="84" t="e">
        <f t="shared" si="20"/>
        <v>#VALUE!</v>
      </c>
      <c r="BH160" s="85" t="e">
        <f t="shared" si="21"/>
        <v>#VALUE!</v>
      </c>
      <c r="BI160" s="86" t="e">
        <f t="shared" si="22"/>
        <v>#VALUE!</v>
      </c>
      <c r="BJ160" s="86" t="e">
        <f t="shared" si="23"/>
        <v>#VALUE!</v>
      </c>
    </row>
    <row r="161" spans="1:62">
      <c r="A161" t="s">
        <v>331</v>
      </c>
      <c r="B161" s="1">
        <v>285</v>
      </c>
      <c r="C161" s="1" t="s">
        <v>259</v>
      </c>
      <c r="D161" s="9" t="s">
        <v>31</v>
      </c>
      <c r="E161" s="31">
        <v>39687</v>
      </c>
      <c r="F161" s="29">
        <f t="shared" si="3"/>
        <v>12</v>
      </c>
      <c r="G161" s="101">
        <v>0</v>
      </c>
      <c r="H161" s="101">
        <v>0</v>
      </c>
      <c r="I161" s="109">
        <v>2.7619444156658114E-2</v>
      </c>
      <c r="J161" s="109">
        <v>2.7619444156658114E-2</v>
      </c>
      <c r="K161" s="109">
        <v>30.397666152659408</v>
      </c>
      <c r="L161" s="109">
        <v>3.8510911424904273</v>
      </c>
      <c r="M161" s="35"/>
      <c r="O161" s="32"/>
      <c r="Q161" s="35"/>
      <c r="R161" s="34"/>
      <c r="S161" s="35"/>
      <c r="T161" s="90"/>
      <c r="U161" s="35"/>
      <c r="V161" s="35"/>
      <c r="W161" s="73"/>
      <c r="X161" s="73"/>
      <c r="Y161" s="72"/>
      <c r="Z161" s="71"/>
      <c r="AA161" s="71"/>
      <c r="AC161" s="30"/>
      <c r="AD161" s="30"/>
      <c r="AE161" s="30"/>
      <c r="AG161" s="30"/>
      <c r="AW161" s="84"/>
      <c r="AX161" s="15"/>
      <c r="AY161" s="15"/>
      <c r="AZ161" s="15"/>
      <c r="BA161" s="84">
        <f t="shared" si="14"/>
        <v>-3.8510911424904273</v>
      </c>
      <c r="BB161" s="84" t="e">
        <f t="shared" si="15"/>
        <v>#DIV/0!</v>
      </c>
      <c r="BC161" s="84">
        <f t="shared" si="16"/>
        <v>0</v>
      </c>
      <c r="BD161" s="84">
        <f t="shared" si="17"/>
        <v>0</v>
      </c>
      <c r="BE161" s="84" t="e">
        <f t="shared" si="18"/>
        <v>#DIV/0!</v>
      </c>
      <c r="BF161" s="84" t="e">
        <f t="shared" si="19"/>
        <v>#DIV/0!</v>
      </c>
      <c r="BG161" s="84" t="e">
        <f t="shared" si="20"/>
        <v>#DIV/0!</v>
      </c>
      <c r="BH161" s="85" t="e">
        <f t="shared" si="21"/>
        <v>#DIV/0!</v>
      </c>
      <c r="BI161" s="86" t="e">
        <f t="shared" si="22"/>
        <v>#DIV/0!</v>
      </c>
      <c r="BJ161" s="86" t="e">
        <f t="shared" si="23"/>
        <v>#DIV/0!</v>
      </c>
    </row>
    <row r="162" spans="1:62" s="32" customFormat="1">
      <c r="A162" t="s">
        <v>332</v>
      </c>
      <c r="B162" s="1">
        <v>290</v>
      </c>
      <c r="C162" s="1" t="s">
        <v>259</v>
      </c>
      <c r="D162" s="9" t="s">
        <v>32</v>
      </c>
      <c r="E162" s="33">
        <v>39687</v>
      </c>
      <c r="F162" s="34">
        <f t="shared" si="3"/>
        <v>5</v>
      </c>
      <c r="G162" s="102">
        <v>0</v>
      </c>
      <c r="H162" s="102">
        <v>0</v>
      </c>
      <c r="I162" s="109">
        <v>8.1989290632069126E-2</v>
      </c>
      <c r="J162" s="109">
        <v>8.1989290632069126E-2</v>
      </c>
      <c r="K162" s="114" t="s">
        <v>174</v>
      </c>
      <c r="L162" s="109">
        <v>4.8372093023255447</v>
      </c>
      <c r="M162" s="35"/>
      <c r="N162" s="35"/>
      <c r="P162" s="35"/>
      <c r="Q162" s="35"/>
      <c r="R162" s="34"/>
      <c r="S162" s="35"/>
      <c r="T162" s="90"/>
      <c r="U162" s="35"/>
      <c r="V162" s="35"/>
      <c r="W162" s="73"/>
      <c r="X162" s="73"/>
      <c r="Y162" s="72"/>
      <c r="Z162" s="73"/>
      <c r="AA162" s="73"/>
      <c r="AB162" s="30"/>
      <c r="AC162" s="30"/>
      <c r="AD162" s="30"/>
      <c r="AE162" s="30"/>
      <c r="AF162" s="83"/>
      <c r="AG162" s="30"/>
      <c r="AH162" s="30"/>
      <c r="AI162" s="30"/>
      <c r="AP162" s="30"/>
      <c r="AQ162" s="30"/>
      <c r="AT162" s="35"/>
      <c r="AU162" s="35"/>
      <c r="AW162" s="84"/>
      <c r="AX162" s="15"/>
      <c r="AY162" s="15"/>
      <c r="AZ162" s="15"/>
      <c r="BA162" s="84">
        <f t="shared" si="14"/>
        <v>-4.8372093023255447</v>
      </c>
      <c r="BB162" s="84" t="e">
        <f t="shared" si="15"/>
        <v>#DIV/0!</v>
      </c>
      <c r="BC162" s="84">
        <f t="shared" si="16"/>
        <v>0</v>
      </c>
      <c r="BD162" s="84">
        <f t="shared" si="17"/>
        <v>0</v>
      </c>
      <c r="BE162" s="84" t="e">
        <f t="shared" si="18"/>
        <v>#DIV/0!</v>
      </c>
      <c r="BF162" s="84" t="e">
        <f t="shared" si="19"/>
        <v>#DIV/0!</v>
      </c>
      <c r="BG162" s="84" t="e">
        <f t="shared" si="20"/>
        <v>#DIV/0!</v>
      </c>
      <c r="BH162" s="85" t="e">
        <f t="shared" si="21"/>
        <v>#DIV/0!</v>
      </c>
      <c r="BI162" s="86" t="e">
        <f t="shared" si="22"/>
        <v>#DIV/0!</v>
      </c>
      <c r="BJ162" s="86" t="e">
        <f t="shared" si="23"/>
        <v>#DIV/0!</v>
      </c>
    </row>
    <row r="163" spans="1:62" s="32" customFormat="1">
      <c r="A163" t="s">
        <v>333</v>
      </c>
      <c r="B163" s="1">
        <v>310</v>
      </c>
      <c r="C163" s="1" t="s">
        <v>185</v>
      </c>
      <c r="D163" s="9" t="s">
        <v>33</v>
      </c>
      <c r="E163" s="33">
        <v>39687</v>
      </c>
      <c r="F163" s="34">
        <f t="shared" si="3"/>
        <v>20</v>
      </c>
      <c r="G163" s="102">
        <v>0</v>
      </c>
      <c r="H163" s="102">
        <v>0</v>
      </c>
      <c r="I163" s="109">
        <v>0.17060762886920974</v>
      </c>
      <c r="J163" s="109">
        <v>0.17060762886920974</v>
      </c>
      <c r="K163" s="114" t="s">
        <v>174</v>
      </c>
      <c r="L163" s="109">
        <v>4.4666666666666774</v>
      </c>
      <c r="M163" s="35"/>
      <c r="N163" s="35"/>
      <c r="P163" s="35"/>
      <c r="Q163" s="35"/>
      <c r="R163" s="34"/>
      <c r="S163" s="35"/>
      <c r="T163" s="90"/>
      <c r="U163" s="35"/>
      <c r="V163" s="35"/>
      <c r="W163" s="73"/>
      <c r="X163" s="73"/>
      <c r="Y163" s="72"/>
      <c r="Z163" s="73"/>
      <c r="AA163" s="73"/>
      <c r="AB163" s="30"/>
      <c r="AC163" s="30"/>
      <c r="AD163" s="30"/>
      <c r="AE163" s="30"/>
      <c r="AF163" s="83"/>
      <c r="AG163" s="30"/>
      <c r="AH163" s="30"/>
      <c r="AI163" s="30"/>
      <c r="AP163" s="30"/>
      <c r="AQ163" s="30"/>
      <c r="AT163" s="35"/>
      <c r="AU163" s="35"/>
      <c r="AW163" s="84"/>
      <c r="AX163" s="15"/>
      <c r="AY163" s="15"/>
      <c r="AZ163" s="15"/>
      <c r="BA163" s="84">
        <f t="shared" si="14"/>
        <v>-4.4666666666666774</v>
      </c>
      <c r="BB163" s="84" t="e">
        <f t="shared" si="15"/>
        <v>#DIV/0!</v>
      </c>
      <c r="BC163" s="84">
        <f t="shared" si="16"/>
        <v>0</v>
      </c>
      <c r="BD163" s="84">
        <f t="shared" si="17"/>
        <v>0</v>
      </c>
      <c r="BE163" s="84" t="e">
        <f t="shared" si="18"/>
        <v>#DIV/0!</v>
      </c>
      <c r="BF163" s="84" t="e">
        <f t="shared" si="19"/>
        <v>#DIV/0!</v>
      </c>
      <c r="BG163" s="84" t="e">
        <f t="shared" si="20"/>
        <v>#DIV/0!</v>
      </c>
      <c r="BH163" s="85" t="e">
        <f t="shared" si="21"/>
        <v>#DIV/0!</v>
      </c>
      <c r="BI163" s="86" t="e">
        <f t="shared" si="22"/>
        <v>#DIV/0!</v>
      </c>
      <c r="BJ163" s="86" t="e">
        <f t="shared" si="23"/>
        <v>#DIV/0!</v>
      </c>
    </row>
    <row r="164" spans="1:62">
      <c r="A164" t="s">
        <v>334</v>
      </c>
      <c r="B164" s="1">
        <v>330</v>
      </c>
      <c r="C164" s="1" t="s">
        <v>185</v>
      </c>
      <c r="D164" s="9" t="s">
        <v>34</v>
      </c>
      <c r="E164" s="31">
        <v>39687</v>
      </c>
      <c r="F164" s="29">
        <f t="shared" si="3"/>
        <v>20</v>
      </c>
      <c r="G164" s="101">
        <v>0</v>
      </c>
      <c r="H164" s="101">
        <v>0</v>
      </c>
      <c r="I164" s="109">
        <v>7.7169500659729218E-2</v>
      </c>
      <c r="J164" s="109">
        <v>7.7169500659729218E-2</v>
      </c>
      <c r="K164" s="109">
        <v>91.732827504028563</v>
      </c>
      <c r="L164" s="109">
        <v>4.3266301035953729</v>
      </c>
      <c r="M164" s="35"/>
      <c r="O164" s="32"/>
      <c r="Q164" s="35"/>
      <c r="R164" s="34"/>
      <c r="S164" s="35"/>
      <c r="T164" s="90"/>
      <c r="U164" s="35"/>
      <c r="V164" s="35"/>
      <c r="W164" s="73"/>
      <c r="X164" s="73"/>
      <c r="Y164" s="72"/>
      <c r="Z164" s="71"/>
      <c r="AA164" s="71"/>
      <c r="AC164" s="30"/>
      <c r="AD164" s="30"/>
      <c r="AE164" s="30"/>
      <c r="AG164" s="30"/>
      <c r="AW164" s="84"/>
      <c r="AX164" s="15"/>
      <c r="AY164" s="15"/>
      <c r="AZ164" s="15"/>
      <c r="BA164" s="84">
        <f t="shared" si="14"/>
        <v>-4.3266301035953729</v>
      </c>
      <c r="BB164" s="84" t="e">
        <f t="shared" si="15"/>
        <v>#DIV/0!</v>
      </c>
      <c r="BC164" s="84">
        <f t="shared" si="16"/>
        <v>0</v>
      </c>
      <c r="BD164" s="84">
        <f t="shared" si="17"/>
        <v>0</v>
      </c>
      <c r="BE164" s="84" t="e">
        <f t="shared" si="18"/>
        <v>#DIV/0!</v>
      </c>
      <c r="BF164" s="84" t="e">
        <f t="shared" si="19"/>
        <v>#DIV/0!</v>
      </c>
      <c r="BG164" s="84" t="e">
        <f t="shared" si="20"/>
        <v>#DIV/0!</v>
      </c>
      <c r="BH164" s="85" t="e">
        <f t="shared" si="21"/>
        <v>#DIV/0!</v>
      </c>
      <c r="BI164" s="86" t="e">
        <f t="shared" si="22"/>
        <v>#DIV/0!</v>
      </c>
      <c r="BJ164" s="86" t="e">
        <f t="shared" si="23"/>
        <v>#DIV/0!</v>
      </c>
    </row>
    <row r="165" spans="1:62">
      <c r="B165" s="3"/>
      <c r="G165" s="101"/>
      <c r="H165" s="101"/>
      <c r="I165" s="109" t="s">
        <v>664</v>
      </c>
      <c r="J165" s="109" t="s">
        <v>664</v>
      </c>
      <c r="K165" s="109" t="s">
        <v>664</v>
      </c>
      <c r="L165" s="109" t="s">
        <v>664</v>
      </c>
      <c r="O165" s="32"/>
      <c r="Q165" s="35"/>
      <c r="R165" s="34"/>
      <c r="S165" s="35"/>
      <c r="T165" s="90"/>
      <c r="U165" s="35"/>
      <c r="V165" s="35"/>
      <c r="W165" s="73"/>
      <c r="X165" s="73"/>
      <c r="Y165" s="72"/>
      <c r="Z165" s="71"/>
      <c r="AA165" s="71"/>
      <c r="AC165" s="30"/>
      <c r="AD165" s="30"/>
      <c r="AE165" s="30"/>
      <c r="AG165" s="30"/>
      <c r="AW165" s="84"/>
      <c r="AX165" s="15"/>
      <c r="AY165" s="15"/>
      <c r="AZ165" s="15"/>
      <c r="BA165" s="84" t="str">
        <f t="shared" si="14"/>
        <v/>
      </c>
      <c r="BB165" s="84" t="str">
        <f t="shared" si="15"/>
        <v/>
      </c>
      <c r="BC165" s="84" t="str">
        <f t="shared" si="16"/>
        <v/>
      </c>
      <c r="BD165" s="84" t="str">
        <f t="shared" si="17"/>
        <v>,</v>
      </c>
      <c r="BE165" s="84" t="str">
        <f t="shared" si="18"/>
        <v/>
      </c>
      <c r="BF165" s="84" t="str">
        <f t="shared" si="19"/>
        <v/>
      </c>
      <c r="BG165" s="84" t="str">
        <f t="shared" si="20"/>
        <v/>
      </c>
      <c r="BH165" s="85" t="str">
        <f t="shared" si="21"/>
        <v/>
      </c>
      <c r="BI165" s="86" t="str">
        <f t="shared" si="22"/>
        <v/>
      </c>
      <c r="BJ165" s="86" t="str">
        <f t="shared" si="23"/>
        <v/>
      </c>
    </row>
    <row r="166" spans="1:62">
      <c r="A166" t="s">
        <v>335</v>
      </c>
      <c r="B166" s="1">
        <v>2</v>
      </c>
      <c r="C166" s="1" t="s">
        <v>173</v>
      </c>
      <c r="D166" s="10" t="s">
        <v>588</v>
      </c>
      <c r="E166" s="31">
        <v>39687</v>
      </c>
      <c r="F166" s="29">
        <f t="shared" ref="F166:F185" si="24">B166-B165</f>
        <v>2</v>
      </c>
      <c r="G166" s="101">
        <v>0</v>
      </c>
      <c r="H166" s="101">
        <v>0</v>
      </c>
      <c r="I166" s="109">
        <v>2.0512724581054891E-2</v>
      </c>
      <c r="J166" s="109">
        <v>2.0512724581054891E-2</v>
      </c>
      <c r="K166" s="109">
        <v>41.821734576123191</v>
      </c>
      <c r="L166" s="109">
        <v>3.9999999999999716</v>
      </c>
      <c r="M166" s="35"/>
      <c r="O166" s="32"/>
      <c r="P166" s="69"/>
      <c r="Q166" s="35"/>
      <c r="R166" s="34"/>
      <c r="S166" s="35"/>
      <c r="T166" s="90"/>
      <c r="U166" s="35"/>
      <c r="V166" s="35"/>
      <c r="W166" s="73"/>
      <c r="X166" s="73"/>
      <c r="Y166" s="72"/>
      <c r="Z166" s="71"/>
      <c r="AA166" s="71"/>
      <c r="AC166" s="30"/>
      <c r="AD166" s="30"/>
      <c r="AE166" s="30"/>
      <c r="AG166" s="30"/>
      <c r="AW166" s="84"/>
      <c r="AX166" s="15"/>
      <c r="AY166" s="15"/>
      <c r="AZ166" s="15"/>
      <c r="BA166" s="84">
        <f t="shared" si="14"/>
        <v>-3.9999999999999716</v>
      </c>
      <c r="BB166" s="84" t="e">
        <f t="shared" si="15"/>
        <v>#DIV/0!</v>
      </c>
      <c r="BC166" s="84">
        <f t="shared" si="16"/>
        <v>0</v>
      </c>
      <c r="BD166" s="84">
        <f t="shared" si="17"/>
        <v>0</v>
      </c>
      <c r="BE166" s="84" t="e">
        <f t="shared" si="18"/>
        <v>#DIV/0!</v>
      </c>
      <c r="BF166" s="84" t="e">
        <f t="shared" si="19"/>
        <v>#DIV/0!</v>
      </c>
      <c r="BG166" s="84" t="e">
        <f t="shared" si="20"/>
        <v>#DIV/0!</v>
      </c>
      <c r="BH166" s="85" t="e">
        <f t="shared" si="21"/>
        <v>#DIV/0!</v>
      </c>
      <c r="BI166" s="86" t="e">
        <f t="shared" si="22"/>
        <v>#DIV/0!</v>
      </c>
      <c r="BJ166" s="86" t="e">
        <f t="shared" si="23"/>
        <v>#DIV/0!</v>
      </c>
    </row>
    <row r="167" spans="1:62">
      <c r="A167" t="s">
        <v>336</v>
      </c>
      <c r="B167" s="1">
        <v>4</v>
      </c>
      <c r="C167" s="1" t="s">
        <v>176</v>
      </c>
      <c r="D167" s="9" t="s">
        <v>474</v>
      </c>
      <c r="E167" s="31">
        <v>39687</v>
      </c>
      <c r="F167" s="29">
        <f t="shared" si="24"/>
        <v>2</v>
      </c>
      <c r="G167" s="103" t="s">
        <v>174</v>
      </c>
      <c r="H167" s="103" t="s">
        <v>174</v>
      </c>
      <c r="I167" s="109" t="s">
        <v>174</v>
      </c>
      <c r="J167" s="109" t="s">
        <v>174</v>
      </c>
      <c r="K167" s="109" t="s">
        <v>174</v>
      </c>
      <c r="L167" s="109" t="s">
        <v>174</v>
      </c>
      <c r="M167" s="59"/>
      <c r="N167" s="59"/>
      <c r="O167" s="59"/>
      <c r="P167" s="59"/>
      <c r="Q167" s="35"/>
      <c r="R167" s="34"/>
      <c r="S167" s="35"/>
      <c r="T167" s="90"/>
      <c r="U167" s="35"/>
      <c r="V167" s="35"/>
      <c r="W167" s="115"/>
      <c r="X167" s="115"/>
      <c r="Y167" s="72"/>
      <c r="Z167" s="74"/>
      <c r="AA167" s="74"/>
      <c r="AC167" s="30"/>
      <c r="AD167" s="30"/>
      <c r="AE167" s="30"/>
      <c r="AG167" s="30"/>
      <c r="AW167" s="84"/>
      <c r="AX167" s="15"/>
      <c r="AY167" s="15"/>
      <c r="AZ167" s="15"/>
      <c r="BA167" s="84" t="e">
        <f t="shared" si="14"/>
        <v>#VALUE!</v>
      </c>
      <c r="BB167" s="84" t="e">
        <f t="shared" si="15"/>
        <v>#VALUE!</v>
      </c>
      <c r="BC167" s="84">
        <f t="shared" si="16"/>
        <v>0</v>
      </c>
      <c r="BD167" s="84">
        <f t="shared" si="17"/>
        <v>0</v>
      </c>
      <c r="BE167" s="84" t="e">
        <f t="shared" si="18"/>
        <v>#VALUE!</v>
      </c>
      <c r="BF167" s="84" t="e">
        <f t="shared" si="19"/>
        <v>#VALUE!</v>
      </c>
      <c r="BG167" s="84" t="e">
        <f t="shared" si="20"/>
        <v>#VALUE!</v>
      </c>
      <c r="BH167" s="85" t="e">
        <f t="shared" si="21"/>
        <v>#VALUE!</v>
      </c>
      <c r="BI167" s="86" t="e">
        <f t="shared" si="22"/>
        <v>#VALUE!</v>
      </c>
      <c r="BJ167" s="86" t="e">
        <f t="shared" si="23"/>
        <v>#VALUE!</v>
      </c>
    </row>
    <row r="168" spans="1:62">
      <c r="A168" t="s">
        <v>337</v>
      </c>
      <c r="B168" s="1">
        <v>8</v>
      </c>
      <c r="C168" s="1" t="s">
        <v>259</v>
      </c>
      <c r="D168" s="9" t="s">
        <v>35</v>
      </c>
      <c r="E168" s="31">
        <v>39687</v>
      </c>
      <c r="F168" s="29">
        <f t="shared" si="24"/>
        <v>4</v>
      </c>
      <c r="G168" s="101">
        <v>0</v>
      </c>
      <c r="H168" s="101">
        <v>0</v>
      </c>
      <c r="I168" s="109">
        <v>2.7809860063302078E-2</v>
      </c>
      <c r="J168" s="109">
        <v>2.7809860063302078E-2</v>
      </c>
      <c r="K168" s="109">
        <v>47.325080397298805</v>
      </c>
      <c r="L168" s="109">
        <v>5.989110707803964</v>
      </c>
      <c r="M168" s="35"/>
      <c r="O168" s="32"/>
      <c r="Q168" s="35"/>
      <c r="R168" s="34"/>
      <c r="S168" s="35"/>
      <c r="T168" s="90"/>
      <c r="U168" s="35"/>
      <c r="V168" s="35"/>
      <c r="W168" s="73"/>
      <c r="X168" s="73"/>
      <c r="Y168" s="72"/>
      <c r="Z168" s="71"/>
      <c r="AA168" s="71"/>
      <c r="AC168" s="30"/>
      <c r="AD168" s="30"/>
      <c r="AE168" s="30"/>
      <c r="AG168" s="30"/>
      <c r="AW168" s="84"/>
      <c r="AX168" s="15"/>
      <c r="AY168" s="15"/>
      <c r="AZ168" s="15"/>
      <c r="BA168" s="84">
        <f t="shared" si="14"/>
        <v>-5.989110707803964</v>
      </c>
      <c r="BB168" s="84" t="e">
        <f t="shared" si="15"/>
        <v>#DIV/0!</v>
      </c>
      <c r="BC168" s="84">
        <f t="shared" si="16"/>
        <v>0</v>
      </c>
      <c r="BD168" s="84">
        <f t="shared" si="17"/>
        <v>0</v>
      </c>
      <c r="BE168" s="84" t="e">
        <f t="shared" si="18"/>
        <v>#DIV/0!</v>
      </c>
      <c r="BF168" s="84" t="e">
        <f t="shared" si="19"/>
        <v>#DIV/0!</v>
      </c>
      <c r="BG168" s="84" t="e">
        <f t="shared" si="20"/>
        <v>#DIV/0!</v>
      </c>
      <c r="BH168" s="85" t="e">
        <f t="shared" si="21"/>
        <v>#DIV/0!</v>
      </c>
      <c r="BI168" s="86" t="e">
        <f t="shared" si="22"/>
        <v>#DIV/0!</v>
      </c>
      <c r="BJ168" s="86" t="e">
        <f t="shared" si="23"/>
        <v>#DIV/0!</v>
      </c>
    </row>
    <row r="169" spans="1:62">
      <c r="A169" t="s">
        <v>338</v>
      </c>
      <c r="B169" s="1">
        <v>12</v>
      </c>
      <c r="C169" s="1" t="s">
        <v>259</v>
      </c>
      <c r="D169" s="9" t="s">
        <v>478</v>
      </c>
      <c r="E169" s="31">
        <v>39687</v>
      </c>
      <c r="F169" s="29">
        <f t="shared" si="24"/>
        <v>4</v>
      </c>
      <c r="G169" s="101">
        <v>0</v>
      </c>
      <c r="H169" s="101">
        <v>0</v>
      </c>
      <c r="I169" s="109">
        <v>2.7541425120606127E-2</v>
      </c>
      <c r="J169" s="109">
        <v>2.7541425120606127E-2</v>
      </c>
      <c r="K169" s="109">
        <v>36.68431926883072</v>
      </c>
      <c r="L169" s="109">
        <v>5.5248618784529864</v>
      </c>
      <c r="M169" s="35"/>
      <c r="O169" s="32"/>
      <c r="Q169" s="35"/>
      <c r="R169" s="34"/>
      <c r="S169" s="35"/>
      <c r="T169" s="90"/>
      <c r="U169" s="35"/>
      <c r="V169" s="35"/>
      <c r="W169" s="73"/>
      <c r="X169" s="73"/>
      <c r="Y169" s="72"/>
      <c r="Z169" s="71"/>
      <c r="AA169" s="71"/>
      <c r="AC169" s="30"/>
      <c r="AD169" s="30"/>
      <c r="AE169" s="30"/>
      <c r="AG169" s="30"/>
      <c r="AW169" s="84"/>
      <c r="AX169" s="15"/>
      <c r="AY169" s="15"/>
      <c r="AZ169" s="15"/>
      <c r="BA169" s="84">
        <f t="shared" si="14"/>
        <v>-5.5248618784529864</v>
      </c>
      <c r="BB169" s="84" t="e">
        <f t="shared" si="15"/>
        <v>#DIV/0!</v>
      </c>
      <c r="BC169" s="84">
        <f t="shared" si="16"/>
        <v>0</v>
      </c>
      <c r="BD169" s="84">
        <f t="shared" si="17"/>
        <v>0</v>
      </c>
      <c r="BE169" s="84" t="e">
        <f t="shared" si="18"/>
        <v>#DIV/0!</v>
      </c>
      <c r="BF169" s="84" t="e">
        <f t="shared" si="19"/>
        <v>#DIV/0!</v>
      </c>
      <c r="BG169" s="84" t="e">
        <f t="shared" si="20"/>
        <v>#DIV/0!</v>
      </c>
      <c r="BH169" s="85" t="e">
        <f t="shared" si="21"/>
        <v>#DIV/0!</v>
      </c>
      <c r="BI169" s="86" t="e">
        <f t="shared" si="22"/>
        <v>#DIV/0!</v>
      </c>
      <c r="BJ169" s="86" t="e">
        <f t="shared" si="23"/>
        <v>#DIV/0!</v>
      </c>
    </row>
    <row r="170" spans="1:62">
      <c r="A170" t="s">
        <v>339</v>
      </c>
      <c r="B170" s="1">
        <v>16</v>
      </c>
      <c r="C170" s="1" t="s">
        <v>259</v>
      </c>
      <c r="D170" s="9" t="s">
        <v>478</v>
      </c>
      <c r="E170" s="31">
        <v>39687</v>
      </c>
      <c r="F170" s="29">
        <f t="shared" si="24"/>
        <v>4</v>
      </c>
      <c r="G170" s="101">
        <v>0</v>
      </c>
      <c r="H170" s="101">
        <v>0</v>
      </c>
      <c r="I170" s="109">
        <v>3.940624958776779E-2</v>
      </c>
      <c r="J170" s="109">
        <v>3.940624958776779E-2</v>
      </c>
      <c r="K170" s="109">
        <v>57.171274095386849</v>
      </c>
      <c r="L170" s="109">
        <v>5.290322580645209</v>
      </c>
      <c r="M170" s="35"/>
      <c r="O170" s="32"/>
      <c r="Q170" s="35"/>
      <c r="R170" s="34"/>
      <c r="S170" s="35"/>
      <c r="T170" s="90"/>
      <c r="U170" s="35"/>
      <c r="V170" s="35"/>
      <c r="W170" s="73"/>
      <c r="X170" s="73"/>
      <c r="Y170" s="72"/>
      <c r="Z170" s="71"/>
      <c r="AA170" s="71"/>
      <c r="AC170" s="30"/>
      <c r="AD170" s="30"/>
      <c r="AE170" s="30"/>
      <c r="AG170" s="30"/>
      <c r="AW170" s="84"/>
      <c r="AX170" s="15"/>
      <c r="AY170" s="15"/>
      <c r="AZ170" s="15"/>
      <c r="BA170" s="84">
        <f t="shared" si="14"/>
        <v>-5.290322580645209</v>
      </c>
      <c r="BB170" s="84" t="e">
        <f t="shared" si="15"/>
        <v>#DIV/0!</v>
      </c>
      <c r="BC170" s="84">
        <f t="shared" si="16"/>
        <v>0</v>
      </c>
      <c r="BD170" s="84">
        <f t="shared" si="17"/>
        <v>0</v>
      </c>
      <c r="BE170" s="84" t="e">
        <f t="shared" si="18"/>
        <v>#DIV/0!</v>
      </c>
      <c r="BF170" s="84" t="e">
        <f t="shared" si="19"/>
        <v>#DIV/0!</v>
      </c>
      <c r="BG170" s="84" t="e">
        <f t="shared" si="20"/>
        <v>#DIV/0!</v>
      </c>
      <c r="BH170" s="85" t="e">
        <f t="shared" si="21"/>
        <v>#DIV/0!</v>
      </c>
      <c r="BI170" s="86" t="e">
        <f t="shared" si="22"/>
        <v>#DIV/0!</v>
      </c>
      <c r="BJ170" s="86" t="e">
        <f t="shared" si="23"/>
        <v>#DIV/0!</v>
      </c>
    </row>
    <row r="171" spans="1:62">
      <c r="A171" t="s">
        <v>340</v>
      </c>
      <c r="B171" s="1">
        <v>20</v>
      </c>
      <c r="C171" s="1" t="s">
        <v>259</v>
      </c>
      <c r="D171" s="9" t="s">
        <v>478</v>
      </c>
      <c r="E171" s="31">
        <v>39687</v>
      </c>
      <c r="F171" s="29">
        <f t="shared" si="24"/>
        <v>4</v>
      </c>
      <c r="G171" s="101">
        <v>0</v>
      </c>
      <c r="H171" s="101">
        <v>0</v>
      </c>
      <c r="I171" s="109">
        <v>4.7405610880107585E-2</v>
      </c>
      <c r="J171" s="109">
        <v>4.7405610880107585E-2</v>
      </c>
      <c r="K171" s="109">
        <v>78.511852039716146</v>
      </c>
      <c r="L171" s="109">
        <v>5.2575107296137551</v>
      </c>
      <c r="M171" s="35"/>
      <c r="O171" s="32"/>
      <c r="Q171" s="35"/>
      <c r="R171" s="34"/>
      <c r="S171" s="35"/>
      <c r="T171" s="90"/>
      <c r="U171" s="35"/>
      <c r="V171" s="35"/>
      <c r="W171" s="73"/>
      <c r="X171" s="73"/>
      <c r="Y171" s="72"/>
      <c r="Z171" s="71"/>
      <c r="AA171" s="71"/>
      <c r="AC171" s="30"/>
      <c r="AD171" s="30"/>
      <c r="AE171" s="30"/>
      <c r="AG171" s="30"/>
      <c r="AW171" s="84"/>
      <c r="AX171" s="15"/>
      <c r="AY171" s="15"/>
      <c r="AZ171" s="15"/>
      <c r="BA171" s="84">
        <f t="shared" si="14"/>
        <v>-5.2575107296137551</v>
      </c>
      <c r="BB171" s="84" t="e">
        <f t="shared" si="15"/>
        <v>#DIV/0!</v>
      </c>
      <c r="BC171" s="84">
        <f t="shared" si="16"/>
        <v>0</v>
      </c>
      <c r="BD171" s="84">
        <f t="shared" si="17"/>
        <v>0</v>
      </c>
      <c r="BE171" s="84" t="e">
        <f t="shared" si="18"/>
        <v>#DIV/0!</v>
      </c>
      <c r="BF171" s="84" t="e">
        <f t="shared" si="19"/>
        <v>#DIV/0!</v>
      </c>
      <c r="BG171" s="84" t="e">
        <f t="shared" si="20"/>
        <v>#DIV/0!</v>
      </c>
      <c r="BH171" s="85" t="e">
        <f t="shared" si="21"/>
        <v>#DIV/0!</v>
      </c>
      <c r="BI171" s="86" t="e">
        <f t="shared" si="22"/>
        <v>#DIV/0!</v>
      </c>
      <c r="BJ171" s="86" t="e">
        <f t="shared" si="23"/>
        <v>#DIV/0!</v>
      </c>
    </row>
    <row r="172" spans="1:62">
      <c r="A172" t="s">
        <v>341</v>
      </c>
      <c r="B172" s="1">
        <v>22</v>
      </c>
      <c r="C172" s="1" t="s">
        <v>185</v>
      </c>
      <c r="D172" s="9" t="s">
        <v>36</v>
      </c>
      <c r="E172" s="31">
        <v>39687</v>
      </c>
      <c r="F172" s="29">
        <f t="shared" si="24"/>
        <v>2</v>
      </c>
      <c r="G172" s="101">
        <v>0</v>
      </c>
      <c r="H172" s="101">
        <v>0</v>
      </c>
      <c r="I172" s="109" t="s">
        <v>174</v>
      </c>
      <c r="J172" s="109" t="s">
        <v>174</v>
      </c>
      <c r="K172" s="109" t="s">
        <v>174</v>
      </c>
      <c r="L172" s="109">
        <v>5.3672316384182057</v>
      </c>
      <c r="M172" s="35"/>
      <c r="O172" s="32"/>
      <c r="Q172" s="35"/>
      <c r="R172" s="34"/>
      <c r="S172" s="35"/>
      <c r="T172" s="90"/>
      <c r="U172" s="35"/>
      <c r="V172" s="35"/>
      <c r="W172" s="73"/>
      <c r="X172" s="73"/>
      <c r="Y172" s="72"/>
      <c r="Z172" s="71"/>
      <c r="AA172" s="71"/>
      <c r="AC172" s="30"/>
      <c r="AD172" s="30"/>
      <c r="AE172" s="30"/>
      <c r="AG172" s="30"/>
      <c r="AW172" s="84"/>
      <c r="AX172" s="15"/>
      <c r="AY172" s="15"/>
      <c r="AZ172" s="15"/>
      <c r="BA172" s="84">
        <f t="shared" si="14"/>
        <v>-5.3672316384182057</v>
      </c>
      <c r="BB172" s="84" t="e">
        <f t="shared" si="15"/>
        <v>#DIV/0!</v>
      </c>
      <c r="BC172" s="84">
        <f t="shared" si="16"/>
        <v>0</v>
      </c>
      <c r="BD172" s="84">
        <f t="shared" si="17"/>
        <v>0</v>
      </c>
      <c r="BE172" s="84" t="e">
        <f t="shared" si="18"/>
        <v>#DIV/0!</v>
      </c>
      <c r="BF172" s="84" t="e">
        <f t="shared" si="19"/>
        <v>#DIV/0!</v>
      </c>
      <c r="BG172" s="84" t="e">
        <f t="shared" si="20"/>
        <v>#DIV/0!</v>
      </c>
      <c r="BH172" s="85" t="e">
        <f t="shared" si="21"/>
        <v>#DIV/0!</v>
      </c>
      <c r="BI172" s="86" t="e">
        <f t="shared" si="22"/>
        <v>#DIV/0!</v>
      </c>
      <c r="BJ172" s="86" t="e">
        <f t="shared" si="23"/>
        <v>#DIV/0!</v>
      </c>
    </row>
    <row r="173" spans="1:62">
      <c r="A173" t="s">
        <v>342</v>
      </c>
      <c r="B173" s="1">
        <v>24</v>
      </c>
      <c r="C173" s="1" t="s">
        <v>185</v>
      </c>
      <c r="D173" s="9" t="s">
        <v>36</v>
      </c>
      <c r="E173" s="31">
        <v>39687</v>
      </c>
      <c r="F173" s="29">
        <f t="shared" si="24"/>
        <v>2</v>
      </c>
      <c r="G173" s="101">
        <v>0</v>
      </c>
      <c r="H173" s="101">
        <v>0</v>
      </c>
      <c r="I173" s="109">
        <v>2.5981851243658937E-2</v>
      </c>
      <c r="J173" s="109">
        <v>2.5981851243658937E-2</v>
      </c>
      <c r="K173" s="109">
        <v>50.424277801131076</v>
      </c>
      <c r="L173" s="109">
        <v>5.2132701421800691</v>
      </c>
      <c r="M173" s="35"/>
      <c r="O173" s="32"/>
      <c r="Q173" s="35"/>
      <c r="R173" s="34"/>
      <c r="S173" s="35"/>
      <c r="T173" s="90"/>
      <c r="U173" s="35"/>
      <c r="V173" s="35"/>
      <c r="W173" s="73"/>
      <c r="X173" s="73"/>
      <c r="Y173" s="72"/>
      <c r="Z173" s="71"/>
      <c r="AA173" s="71"/>
      <c r="AC173" s="30"/>
      <c r="AD173" s="30"/>
      <c r="AE173" s="30"/>
      <c r="AG173" s="30"/>
      <c r="AW173" s="84"/>
      <c r="AX173" s="15"/>
      <c r="AY173" s="15"/>
      <c r="AZ173" s="15"/>
      <c r="BA173" s="84">
        <f t="shared" si="14"/>
        <v>-5.2132701421800691</v>
      </c>
      <c r="BB173" s="84" t="e">
        <f t="shared" si="15"/>
        <v>#DIV/0!</v>
      </c>
      <c r="BC173" s="84">
        <f t="shared" si="16"/>
        <v>0</v>
      </c>
      <c r="BD173" s="84">
        <f t="shared" si="17"/>
        <v>0</v>
      </c>
      <c r="BE173" s="84" t="e">
        <f t="shared" si="18"/>
        <v>#DIV/0!</v>
      </c>
      <c r="BF173" s="84" t="e">
        <f t="shared" si="19"/>
        <v>#DIV/0!</v>
      </c>
      <c r="BG173" s="84" t="e">
        <f t="shared" si="20"/>
        <v>#DIV/0!</v>
      </c>
      <c r="BH173" s="85" t="e">
        <f t="shared" si="21"/>
        <v>#DIV/0!</v>
      </c>
      <c r="BI173" s="86" t="e">
        <f t="shared" si="22"/>
        <v>#DIV/0!</v>
      </c>
      <c r="BJ173" s="86" t="e">
        <f t="shared" si="23"/>
        <v>#DIV/0!</v>
      </c>
    </row>
    <row r="174" spans="1:62" s="32" customFormat="1">
      <c r="A174" t="s">
        <v>343</v>
      </c>
      <c r="B174" s="1">
        <v>28</v>
      </c>
      <c r="C174" s="1" t="s">
        <v>185</v>
      </c>
      <c r="D174" s="9" t="s">
        <v>36</v>
      </c>
      <c r="E174" s="35" t="s">
        <v>174</v>
      </c>
      <c r="F174" s="29">
        <f t="shared" si="24"/>
        <v>4</v>
      </c>
      <c r="G174" s="102">
        <v>0</v>
      </c>
      <c r="H174" s="102">
        <v>0</v>
      </c>
      <c r="I174" s="109" t="s">
        <v>174</v>
      </c>
      <c r="J174" s="109" t="s">
        <v>174</v>
      </c>
      <c r="K174" s="109" t="s">
        <v>174</v>
      </c>
      <c r="L174" s="109" t="s">
        <v>174</v>
      </c>
      <c r="M174" s="35"/>
      <c r="N174" s="35"/>
      <c r="P174" s="35"/>
      <c r="Q174" s="35"/>
      <c r="R174" s="34"/>
      <c r="S174" s="35"/>
      <c r="T174" s="90"/>
      <c r="U174" s="35"/>
      <c r="V174" s="35"/>
      <c r="W174" s="73"/>
      <c r="X174" s="73"/>
      <c r="Y174" s="72"/>
      <c r="Z174" s="73"/>
      <c r="AA174" s="73"/>
      <c r="AB174" s="30"/>
      <c r="AC174" s="30"/>
      <c r="AD174" s="30"/>
      <c r="AE174" s="30"/>
      <c r="AF174" s="30"/>
      <c r="AG174" s="30"/>
      <c r="AH174" s="30"/>
      <c r="AI174" s="30"/>
      <c r="AP174" s="30"/>
      <c r="AQ174" s="30"/>
      <c r="AT174" s="35"/>
      <c r="AU174" s="35"/>
      <c r="AW174" s="84"/>
      <c r="AX174" s="15"/>
      <c r="AY174" s="15"/>
      <c r="AZ174" s="15"/>
      <c r="BA174" s="84" t="e">
        <f t="shared" si="14"/>
        <v>#VALUE!</v>
      </c>
      <c r="BB174" s="84" t="e">
        <f t="shared" si="15"/>
        <v>#VALUE!</v>
      </c>
      <c r="BC174" s="84">
        <f t="shared" si="16"/>
        <v>0</v>
      </c>
      <c r="BD174" s="84">
        <f t="shared" si="17"/>
        <v>0</v>
      </c>
      <c r="BE174" s="84" t="e">
        <f t="shared" si="18"/>
        <v>#VALUE!</v>
      </c>
      <c r="BF174" s="84" t="e">
        <f t="shared" si="19"/>
        <v>#VALUE!</v>
      </c>
      <c r="BG174" s="84" t="e">
        <f t="shared" si="20"/>
        <v>#VALUE!</v>
      </c>
      <c r="BH174" s="85" t="e">
        <f t="shared" si="21"/>
        <v>#VALUE!</v>
      </c>
      <c r="BI174" s="86" t="e">
        <f t="shared" si="22"/>
        <v>#VALUE!</v>
      </c>
      <c r="BJ174" s="86" t="e">
        <f t="shared" si="23"/>
        <v>#VALUE!</v>
      </c>
    </row>
    <row r="175" spans="1:62">
      <c r="A175" t="s">
        <v>344</v>
      </c>
      <c r="B175" s="1">
        <v>32</v>
      </c>
      <c r="C175" s="1" t="s">
        <v>185</v>
      </c>
      <c r="D175" s="9" t="s">
        <v>36</v>
      </c>
      <c r="E175" s="31">
        <v>39687</v>
      </c>
      <c r="F175" s="29">
        <f t="shared" si="24"/>
        <v>4</v>
      </c>
      <c r="G175" s="101">
        <v>0</v>
      </c>
      <c r="H175" s="101">
        <v>0</v>
      </c>
      <c r="I175" s="109">
        <v>1.9778684259235377E-2</v>
      </c>
      <c r="J175" s="109">
        <v>1.9778684259235377E-2</v>
      </c>
      <c r="K175" s="109">
        <v>41.525493750177887</v>
      </c>
      <c r="L175" s="109">
        <v>4.8437500000000311</v>
      </c>
      <c r="M175" s="35"/>
      <c r="O175" s="32"/>
      <c r="Q175" s="35"/>
      <c r="R175" s="34"/>
      <c r="S175" s="35"/>
      <c r="T175" s="90"/>
      <c r="U175" s="35"/>
      <c r="V175" s="35"/>
      <c r="W175" s="73"/>
      <c r="X175" s="73"/>
      <c r="Y175" s="72"/>
      <c r="Z175" s="71"/>
      <c r="AA175" s="71"/>
      <c r="AC175" s="30"/>
      <c r="AD175" s="30"/>
      <c r="AE175" s="30"/>
      <c r="AG175" s="30"/>
      <c r="AW175" s="84"/>
      <c r="AX175" s="15"/>
      <c r="AY175" s="15"/>
      <c r="AZ175" s="15"/>
      <c r="BA175" s="84">
        <f t="shared" si="14"/>
        <v>-4.8437500000000311</v>
      </c>
      <c r="BB175" s="84" t="e">
        <f t="shared" si="15"/>
        <v>#DIV/0!</v>
      </c>
      <c r="BC175" s="84">
        <f t="shared" si="16"/>
        <v>0</v>
      </c>
      <c r="BD175" s="84">
        <f t="shared" si="17"/>
        <v>0</v>
      </c>
      <c r="BE175" s="84" t="e">
        <f t="shared" si="18"/>
        <v>#DIV/0!</v>
      </c>
      <c r="BF175" s="84" t="e">
        <f t="shared" si="19"/>
        <v>#DIV/0!</v>
      </c>
      <c r="BG175" s="84" t="e">
        <f t="shared" si="20"/>
        <v>#DIV/0!</v>
      </c>
      <c r="BH175" s="85" t="e">
        <f t="shared" si="21"/>
        <v>#DIV/0!</v>
      </c>
      <c r="BI175" s="86" t="e">
        <f t="shared" si="22"/>
        <v>#DIV/0!</v>
      </c>
      <c r="BJ175" s="86" t="e">
        <f t="shared" si="23"/>
        <v>#DIV/0!</v>
      </c>
    </row>
    <row r="176" spans="1:62">
      <c r="A176" t="s">
        <v>345</v>
      </c>
      <c r="B176" s="1">
        <v>36</v>
      </c>
      <c r="C176" s="1" t="s">
        <v>185</v>
      </c>
      <c r="D176" s="9" t="s">
        <v>36</v>
      </c>
      <c r="E176" s="31">
        <v>39687</v>
      </c>
      <c r="F176" s="29">
        <f t="shared" si="24"/>
        <v>4</v>
      </c>
      <c r="G176" s="101">
        <v>0</v>
      </c>
      <c r="H176" s="101">
        <v>0</v>
      </c>
      <c r="I176" s="109">
        <v>2.4195598970657393E-2</v>
      </c>
      <c r="J176" s="109">
        <v>2.4195598970657393E-2</v>
      </c>
      <c r="K176" s="109">
        <v>46.341879424471166</v>
      </c>
      <c r="L176" s="109">
        <v>4.8531289910599682</v>
      </c>
      <c r="M176" s="35"/>
      <c r="O176" s="32"/>
      <c r="Q176" s="35"/>
      <c r="R176" s="34"/>
      <c r="S176" s="35"/>
      <c r="T176" s="90"/>
      <c r="U176" s="35"/>
      <c r="V176" s="35"/>
      <c r="W176" s="73"/>
      <c r="X176" s="73"/>
      <c r="Y176" s="72"/>
      <c r="Z176" s="71"/>
      <c r="AA176" s="71"/>
      <c r="AC176" s="30"/>
      <c r="AD176" s="30"/>
      <c r="AE176" s="30"/>
      <c r="AG176" s="30"/>
      <c r="AW176" s="84"/>
      <c r="AX176" s="15"/>
      <c r="AY176" s="15"/>
      <c r="AZ176" s="15"/>
      <c r="BA176" s="84">
        <f t="shared" si="14"/>
        <v>-4.8531289910599682</v>
      </c>
      <c r="BB176" s="84" t="e">
        <f t="shared" si="15"/>
        <v>#DIV/0!</v>
      </c>
      <c r="BC176" s="84">
        <f t="shared" si="16"/>
        <v>0</v>
      </c>
      <c r="BD176" s="84">
        <f t="shared" si="17"/>
        <v>0</v>
      </c>
      <c r="BE176" s="84" t="e">
        <f t="shared" si="18"/>
        <v>#DIV/0!</v>
      </c>
      <c r="BF176" s="84" t="e">
        <f t="shared" si="19"/>
        <v>#DIV/0!</v>
      </c>
      <c r="BG176" s="84" t="e">
        <f t="shared" si="20"/>
        <v>#DIV/0!</v>
      </c>
      <c r="BH176" s="85" t="e">
        <f t="shared" si="21"/>
        <v>#DIV/0!</v>
      </c>
      <c r="BI176" s="86" t="e">
        <f t="shared" si="22"/>
        <v>#DIV/0!</v>
      </c>
      <c r="BJ176" s="86" t="e">
        <f t="shared" si="23"/>
        <v>#DIV/0!</v>
      </c>
    </row>
    <row r="177" spans="1:62" s="32" customFormat="1">
      <c r="A177" t="s">
        <v>346</v>
      </c>
      <c r="B177" s="1">
        <v>40</v>
      </c>
      <c r="C177" s="1" t="s">
        <v>185</v>
      </c>
      <c r="D177" s="9" t="s">
        <v>36</v>
      </c>
      <c r="E177" s="33">
        <v>39687</v>
      </c>
      <c r="F177" s="34">
        <f t="shared" si="24"/>
        <v>4</v>
      </c>
      <c r="G177" s="102">
        <v>0</v>
      </c>
      <c r="H177" s="102">
        <v>0</v>
      </c>
      <c r="I177" s="109" t="s">
        <v>174</v>
      </c>
      <c r="J177" s="109" t="s">
        <v>174</v>
      </c>
      <c r="K177" s="109" t="s">
        <v>174</v>
      </c>
      <c r="L177" s="109" t="s">
        <v>174</v>
      </c>
      <c r="M177" s="35"/>
      <c r="N177" s="35"/>
      <c r="P177" s="35"/>
      <c r="Q177" s="35"/>
      <c r="R177" s="34"/>
      <c r="S177" s="35"/>
      <c r="T177" s="90"/>
      <c r="U177" s="35"/>
      <c r="V177" s="35"/>
      <c r="W177" s="73"/>
      <c r="X177" s="73"/>
      <c r="Y177" s="72"/>
      <c r="Z177" s="73"/>
      <c r="AA177" s="73"/>
      <c r="AB177" s="30"/>
      <c r="AC177" s="30"/>
      <c r="AD177" s="30"/>
      <c r="AE177" s="30"/>
      <c r="AF177" s="30"/>
      <c r="AG177" s="30"/>
      <c r="AH177" s="30"/>
      <c r="AI177" s="30"/>
      <c r="AP177" s="30"/>
      <c r="AQ177" s="30"/>
      <c r="AT177" s="35"/>
      <c r="AU177" s="35"/>
      <c r="AW177" s="84"/>
      <c r="AX177" s="15"/>
      <c r="AY177" s="15"/>
      <c r="AZ177" s="15"/>
      <c r="BA177" s="84" t="e">
        <f t="shared" si="14"/>
        <v>#VALUE!</v>
      </c>
      <c r="BB177" s="84" t="e">
        <f t="shared" si="15"/>
        <v>#VALUE!</v>
      </c>
      <c r="BC177" s="84">
        <f t="shared" si="16"/>
        <v>0</v>
      </c>
      <c r="BD177" s="84">
        <f t="shared" si="17"/>
        <v>0</v>
      </c>
      <c r="BE177" s="84" t="e">
        <f t="shared" si="18"/>
        <v>#VALUE!</v>
      </c>
      <c r="BF177" s="84" t="e">
        <f t="shared" si="19"/>
        <v>#VALUE!</v>
      </c>
      <c r="BG177" s="84" t="e">
        <f t="shared" si="20"/>
        <v>#VALUE!</v>
      </c>
      <c r="BH177" s="85" t="e">
        <f t="shared" si="21"/>
        <v>#VALUE!</v>
      </c>
      <c r="BI177" s="86" t="e">
        <f t="shared" si="22"/>
        <v>#VALUE!</v>
      </c>
      <c r="BJ177" s="86" t="e">
        <f t="shared" si="23"/>
        <v>#VALUE!</v>
      </c>
    </row>
    <row r="178" spans="1:62">
      <c r="A178" t="s">
        <v>347</v>
      </c>
      <c r="B178" s="1">
        <v>60</v>
      </c>
      <c r="C178" s="1" t="s">
        <v>185</v>
      </c>
      <c r="D178" s="9" t="s">
        <v>37</v>
      </c>
      <c r="E178" s="31">
        <v>39687</v>
      </c>
      <c r="F178" s="29">
        <f t="shared" si="24"/>
        <v>20</v>
      </c>
      <c r="G178" s="101">
        <v>0</v>
      </c>
      <c r="H178" s="101">
        <v>0</v>
      </c>
      <c r="I178" s="109">
        <v>3.1795290459427618E-2</v>
      </c>
      <c r="J178" s="109">
        <v>3.1795290459427618E-2</v>
      </c>
      <c r="K178" s="109">
        <v>54.269591785192596</v>
      </c>
      <c r="L178" s="109">
        <v>5.043646944713899</v>
      </c>
      <c r="M178" s="35"/>
      <c r="O178" s="32"/>
      <c r="Q178" s="35"/>
      <c r="R178" s="34"/>
      <c r="S178" s="35"/>
      <c r="T178" s="90"/>
      <c r="U178" s="35"/>
      <c r="V178" s="35"/>
      <c r="W178" s="73"/>
      <c r="X178" s="73"/>
      <c r="Y178" s="72"/>
      <c r="Z178" s="71"/>
      <c r="AA178" s="71"/>
      <c r="AC178" s="30"/>
      <c r="AD178" s="30"/>
      <c r="AE178" s="30"/>
      <c r="AG178" s="30"/>
      <c r="AW178" s="84"/>
      <c r="AX178" s="15"/>
      <c r="AY178" s="15"/>
      <c r="AZ178" s="15"/>
      <c r="BA178" s="84">
        <f t="shared" si="14"/>
        <v>-5.043646944713899</v>
      </c>
      <c r="BB178" s="84" t="e">
        <f t="shared" si="15"/>
        <v>#DIV/0!</v>
      </c>
      <c r="BC178" s="84">
        <f t="shared" si="16"/>
        <v>0</v>
      </c>
      <c r="BD178" s="84">
        <f t="shared" si="17"/>
        <v>0</v>
      </c>
      <c r="BE178" s="84" t="e">
        <f t="shared" si="18"/>
        <v>#DIV/0!</v>
      </c>
      <c r="BF178" s="84" t="e">
        <f t="shared" si="19"/>
        <v>#DIV/0!</v>
      </c>
      <c r="BG178" s="84" t="e">
        <f t="shared" si="20"/>
        <v>#DIV/0!</v>
      </c>
      <c r="BH178" s="85" t="e">
        <f t="shared" si="21"/>
        <v>#DIV/0!</v>
      </c>
      <c r="BI178" s="86" t="e">
        <f t="shared" si="22"/>
        <v>#DIV/0!</v>
      </c>
      <c r="BJ178" s="86" t="e">
        <f t="shared" si="23"/>
        <v>#DIV/0!</v>
      </c>
    </row>
    <row r="179" spans="1:62">
      <c r="A179" t="s">
        <v>348</v>
      </c>
      <c r="B179" s="1">
        <v>80</v>
      </c>
      <c r="C179" s="1" t="s">
        <v>185</v>
      </c>
      <c r="D179" s="9" t="s">
        <v>37</v>
      </c>
      <c r="E179" s="31">
        <v>39687</v>
      </c>
      <c r="F179" s="29">
        <f t="shared" si="24"/>
        <v>20</v>
      </c>
      <c r="G179" s="101">
        <v>0</v>
      </c>
      <c r="H179" s="101">
        <v>0</v>
      </c>
      <c r="I179" s="109">
        <v>2.5007531822021735E-2</v>
      </c>
      <c r="J179" s="109">
        <v>2.5007531822021735E-2</v>
      </c>
      <c r="K179" s="109">
        <v>47.78062443708879</v>
      </c>
      <c r="L179" s="109">
        <v>4.7029702970296476</v>
      </c>
      <c r="M179" s="35"/>
      <c r="O179" s="32"/>
      <c r="Q179" s="35"/>
      <c r="R179" s="34"/>
      <c r="S179" s="35"/>
      <c r="T179" s="90"/>
      <c r="U179" s="35"/>
      <c r="V179" s="35"/>
      <c r="W179" s="73"/>
      <c r="X179" s="73"/>
      <c r="Y179" s="72"/>
      <c r="Z179" s="71"/>
      <c r="AA179" s="71"/>
      <c r="AC179" s="30"/>
      <c r="AD179" s="30"/>
      <c r="AE179" s="30"/>
      <c r="AG179" s="30"/>
      <c r="AW179" s="84"/>
      <c r="AX179" s="15"/>
      <c r="AY179" s="15"/>
      <c r="AZ179" s="15"/>
      <c r="BA179" s="84">
        <f t="shared" si="14"/>
        <v>-4.7029702970296476</v>
      </c>
      <c r="BB179" s="84" t="e">
        <f t="shared" si="15"/>
        <v>#DIV/0!</v>
      </c>
      <c r="BC179" s="84">
        <f t="shared" si="16"/>
        <v>0</v>
      </c>
      <c r="BD179" s="84">
        <f t="shared" si="17"/>
        <v>0</v>
      </c>
      <c r="BE179" s="84" t="e">
        <f t="shared" si="18"/>
        <v>#DIV/0!</v>
      </c>
      <c r="BF179" s="84" t="e">
        <f t="shared" si="19"/>
        <v>#DIV/0!</v>
      </c>
      <c r="BG179" s="84" t="e">
        <f t="shared" si="20"/>
        <v>#DIV/0!</v>
      </c>
      <c r="BH179" s="85" t="e">
        <f t="shared" si="21"/>
        <v>#DIV/0!</v>
      </c>
      <c r="BI179" s="86" t="e">
        <f t="shared" si="22"/>
        <v>#DIV/0!</v>
      </c>
      <c r="BJ179" s="86" t="e">
        <f t="shared" si="23"/>
        <v>#DIV/0!</v>
      </c>
    </row>
    <row r="180" spans="1:62">
      <c r="A180" t="s">
        <v>349</v>
      </c>
      <c r="B180" s="1">
        <v>100</v>
      </c>
      <c r="C180" s="1" t="s">
        <v>185</v>
      </c>
      <c r="D180" s="9" t="s">
        <v>37</v>
      </c>
      <c r="E180" s="31">
        <v>39687</v>
      </c>
      <c r="F180" s="29">
        <f t="shared" si="24"/>
        <v>20</v>
      </c>
      <c r="G180" s="101">
        <v>0</v>
      </c>
      <c r="H180" s="101">
        <v>0</v>
      </c>
      <c r="I180" s="109">
        <v>2.4877622565803444E-2</v>
      </c>
      <c r="J180" s="109">
        <v>2.4877622565803444E-2</v>
      </c>
      <c r="K180" s="109">
        <v>50.424277801131076</v>
      </c>
      <c r="L180" s="109">
        <v>5.4320987654320696</v>
      </c>
      <c r="M180" s="35"/>
      <c r="O180" s="32"/>
      <c r="Q180" s="35"/>
      <c r="R180" s="34"/>
      <c r="S180" s="35"/>
      <c r="T180" s="90"/>
      <c r="U180" s="35"/>
      <c r="V180" s="35"/>
      <c r="W180" s="73"/>
      <c r="X180" s="73"/>
      <c r="Y180" s="72"/>
      <c r="Z180" s="71"/>
      <c r="AA180" s="71"/>
      <c r="AC180" s="30"/>
      <c r="AD180" s="30"/>
      <c r="AE180" s="30"/>
      <c r="AG180" s="30"/>
      <c r="AW180" s="84"/>
      <c r="AX180" s="15"/>
      <c r="AY180" s="15"/>
      <c r="AZ180" s="15"/>
      <c r="BA180" s="84">
        <f t="shared" si="14"/>
        <v>-5.4320987654320696</v>
      </c>
      <c r="BB180" s="84" t="e">
        <f t="shared" si="15"/>
        <v>#DIV/0!</v>
      </c>
      <c r="BC180" s="84">
        <f t="shared" si="16"/>
        <v>0</v>
      </c>
      <c r="BD180" s="84">
        <f t="shared" si="17"/>
        <v>0</v>
      </c>
      <c r="BE180" s="84" t="e">
        <f t="shared" si="18"/>
        <v>#DIV/0!</v>
      </c>
      <c r="BF180" s="84" t="e">
        <f t="shared" si="19"/>
        <v>#DIV/0!</v>
      </c>
      <c r="BG180" s="84" t="e">
        <f t="shared" si="20"/>
        <v>#DIV/0!</v>
      </c>
      <c r="BH180" s="85" t="e">
        <f t="shared" si="21"/>
        <v>#DIV/0!</v>
      </c>
      <c r="BI180" s="86" t="e">
        <f t="shared" si="22"/>
        <v>#DIV/0!</v>
      </c>
      <c r="BJ180" s="86" t="e">
        <f t="shared" si="23"/>
        <v>#DIV/0!</v>
      </c>
    </row>
    <row r="181" spans="1:62">
      <c r="A181" t="s">
        <v>350</v>
      </c>
      <c r="B181" s="1">
        <v>120</v>
      </c>
      <c r="C181" s="1" t="s">
        <v>185</v>
      </c>
      <c r="D181" s="9" t="s">
        <v>38</v>
      </c>
      <c r="E181" s="31">
        <v>39687</v>
      </c>
      <c r="F181" s="29">
        <f t="shared" si="24"/>
        <v>20</v>
      </c>
      <c r="G181" s="101">
        <v>0</v>
      </c>
      <c r="H181" s="101">
        <v>0</v>
      </c>
      <c r="I181" s="109">
        <v>4.8049854742577891E-2</v>
      </c>
      <c r="J181" s="109">
        <v>4.8049854742577891E-2</v>
      </c>
      <c r="K181" s="109">
        <v>87.826544551266167</v>
      </c>
      <c r="L181" s="109">
        <v>5.4910242872228423</v>
      </c>
      <c r="M181" s="35"/>
      <c r="O181" s="32"/>
      <c r="Q181" s="35"/>
      <c r="R181" s="34"/>
      <c r="S181" s="35"/>
      <c r="T181" s="90"/>
      <c r="U181" s="35"/>
      <c r="V181" s="35"/>
      <c r="W181" s="73"/>
      <c r="X181" s="73"/>
      <c r="Y181" s="72"/>
      <c r="Z181" s="71"/>
      <c r="AA181" s="71"/>
      <c r="AC181" s="30"/>
      <c r="AD181" s="30"/>
      <c r="AE181" s="30"/>
      <c r="AG181" s="30"/>
      <c r="AW181" s="84"/>
      <c r="AX181" s="15"/>
      <c r="AY181" s="15"/>
      <c r="AZ181" s="15"/>
      <c r="BA181" s="84">
        <f t="shared" si="14"/>
        <v>-5.4910242872228423</v>
      </c>
      <c r="BB181" s="84" t="e">
        <f t="shared" si="15"/>
        <v>#DIV/0!</v>
      </c>
      <c r="BC181" s="84">
        <f t="shared" si="16"/>
        <v>0</v>
      </c>
      <c r="BD181" s="84">
        <f t="shared" si="17"/>
        <v>0</v>
      </c>
      <c r="BE181" s="84" t="e">
        <f t="shared" si="18"/>
        <v>#DIV/0!</v>
      </c>
      <c r="BF181" s="84" t="e">
        <f t="shared" si="19"/>
        <v>#DIV/0!</v>
      </c>
      <c r="BG181" s="84" t="e">
        <f t="shared" si="20"/>
        <v>#DIV/0!</v>
      </c>
      <c r="BH181" s="85" t="e">
        <f t="shared" si="21"/>
        <v>#DIV/0!</v>
      </c>
      <c r="BI181" s="86" t="e">
        <f t="shared" si="22"/>
        <v>#DIV/0!</v>
      </c>
      <c r="BJ181" s="86" t="e">
        <f t="shared" si="23"/>
        <v>#DIV/0!</v>
      </c>
    </row>
    <row r="182" spans="1:62">
      <c r="A182" t="s">
        <v>351</v>
      </c>
      <c r="B182" s="1">
        <v>140</v>
      </c>
      <c r="C182" s="1" t="s">
        <v>185</v>
      </c>
      <c r="D182" s="9" t="s">
        <v>38</v>
      </c>
      <c r="E182" s="31">
        <v>39687</v>
      </c>
      <c r="F182" s="29">
        <f t="shared" si="24"/>
        <v>20</v>
      </c>
      <c r="G182" s="101">
        <v>0</v>
      </c>
      <c r="H182" s="101">
        <v>0</v>
      </c>
      <c r="I182" s="109">
        <v>5.409922791547625E-2</v>
      </c>
      <c r="J182" s="109">
        <v>5.409922791547625E-2</v>
      </c>
      <c r="K182" s="109">
        <v>85.643209770924045</v>
      </c>
      <c r="L182" s="109">
        <v>3.5714285714286413</v>
      </c>
      <c r="M182" s="35"/>
      <c r="O182" s="32"/>
      <c r="Q182" s="35"/>
      <c r="R182" s="34"/>
      <c r="S182" s="35"/>
      <c r="T182" s="90"/>
      <c r="U182" s="35"/>
      <c r="V182" s="35"/>
      <c r="W182" s="73"/>
      <c r="X182" s="73"/>
      <c r="Y182" s="72"/>
      <c r="Z182" s="71"/>
      <c r="AA182" s="71"/>
      <c r="AC182" s="30"/>
      <c r="AD182" s="30"/>
      <c r="AE182" s="30"/>
      <c r="AG182" s="30"/>
      <c r="AW182" s="84"/>
      <c r="AX182" s="15"/>
      <c r="AY182" s="15"/>
      <c r="AZ182" s="15"/>
      <c r="BA182" s="84">
        <f t="shared" si="14"/>
        <v>-3.5714285714286413</v>
      </c>
      <c r="BB182" s="84" t="e">
        <f t="shared" si="15"/>
        <v>#DIV/0!</v>
      </c>
      <c r="BC182" s="84">
        <f t="shared" si="16"/>
        <v>0</v>
      </c>
      <c r="BD182" s="84">
        <f t="shared" si="17"/>
        <v>0</v>
      </c>
      <c r="BE182" s="84" t="e">
        <f t="shared" si="18"/>
        <v>#DIV/0!</v>
      </c>
      <c r="BF182" s="84" t="e">
        <f t="shared" si="19"/>
        <v>#DIV/0!</v>
      </c>
      <c r="BG182" s="84" t="e">
        <f t="shared" si="20"/>
        <v>#DIV/0!</v>
      </c>
      <c r="BH182" s="85" t="e">
        <f t="shared" si="21"/>
        <v>#DIV/0!</v>
      </c>
      <c r="BI182" s="86" t="e">
        <f t="shared" si="22"/>
        <v>#DIV/0!</v>
      </c>
      <c r="BJ182" s="86" t="e">
        <f t="shared" si="23"/>
        <v>#DIV/0!</v>
      </c>
    </row>
    <row r="183" spans="1:62">
      <c r="A183" t="s">
        <v>352</v>
      </c>
      <c r="B183" s="1">
        <v>250</v>
      </c>
      <c r="C183" s="1" t="s">
        <v>185</v>
      </c>
      <c r="D183" s="9" t="s">
        <v>38</v>
      </c>
      <c r="E183" s="31">
        <v>39687</v>
      </c>
      <c r="F183" s="29">
        <f t="shared" si="24"/>
        <v>110</v>
      </c>
      <c r="G183" s="101">
        <v>0</v>
      </c>
      <c r="H183" s="101">
        <v>0</v>
      </c>
      <c r="I183" s="109">
        <v>1.8440086095978074E-2</v>
      </c>
      <c r="J183" s="109">
        <v>1.8440086095978074E-2</v>
      </c>
      <c r="K183" s="109">
        <v>75.250506932683621</v>
      </c>
      <c r="L183" s="109">
        <v>3.2467532467532951</v>
      </c>
      <c r="M183" s="35"/>
      <c r="O183" s="32"/>
      <c r="Q183" s="35"/>
      <c r="R183" s="34"/>
      <c r="S183" s="35"/>
      <c r="T183" s="90"/>
      <c r="U183" s="35"/>
      <c r="V183" s="35"/>
      <c r="W183" s="73"/>
      <c r="X183" s="73"/>
      <c r="Y183" s="72"/>
      <c r="Z183" s="71"/>
      <c r="AA183" s="71"/>
      <c r="AC183" s="30"/>
      <c r="AD183" s="30"/>
      <c r="AE183" s="30"/>
      <c r="AG183" s="30"/>
      <c r="AW183" s="84"/>
      <c r="AX183" s="15"/>
      <c r="AY183" s="15"/>
      <c r="AZ183" s="15"/>
      <c r="BA183" s="84">
        <f t="shared" si="14"/>
        <v>-3.2467532467532951</v>
      </c>
      <c r="BB183" s="84" t="e">
        <f t="shared" si="15"/>
        <v>#DIV/0!</v>
      </c>
      <c r="BC183" s="84">
        <f t="shared" si="16"/>
        <v>0</v>
      </c>
      <c r="BD183" s="84">
        <f t="shared" si="17"/>
        <v>0</v>
      </c>
      <c r="BE183" s="84" t="e">
        <f t="shared" si="18"/>
        <v>#DIV/0!</v>
      </c>
      <c r="BF183" s="84" t="e">
        <f t="shared" si="19"/>
        <v>#DIV/0!</v>
      </c>
      <c r="BG183" s="84" t="e">
        <f t="shared" si="20"/>
        <v>#DIV/0!</v>
      </c>
      <c r="BH183" s="85" t="e">
        <f t="shared" si="21"/>
        <v>#DIV/0!</v>
      </c>
      <c r="BI183" s="86" t="e">
        <f t="shared" si="22"/>
        <v>#DIV/0!</v>
      </c>
      <c r="BJ183" s="86" t="e">
        <f t="shared" si="23"/>
        <v>#DIV/0!</v>
      </c>
    </row>
    <row r="184" spans="1:62">
      <c r="A184" t="s">
        <v>353</v>
      </c>
      <c r="B184" s="1">
        <v>290</v>
      </c>
      <c r="C184" s="1" t="s">
        <v>185</v>
      </c>
      <c r="D184" s="9" t="s">
        <v>39</v>
      </c>
      <c r="E184" s="31">
        <v>39687</v>
      </c>
      <c r="F184" s="29">
        <f t="shared" si="24"/>
        <v>40</v>
      </c>
      <c r="G184" s="101">
        <v>0</v>
      </c>
      <c r="H184" s="101">
        <v>0</v>
      </c>
      <c r="I184" s="109" t="s">
        <v>174</v>
      </c>
      <c r="J184" s="109" t="s">
        <v>174</v>
      </c>
      <c r="K184" s="109" t="s">
        <v>174</v>
      </c>
      <c r="L184" s="109" t="s">
        <v>174</v>
      </c>
      <c r="M184" s="63"/>
      <c r="N184" s="69"/>
      <c r="O184" s="32"/>
      <c r="Q184" s="35"/>
      <c r="R184" s="34"/>
      <c r="S184" s="35"/>
      <c r="T184" s="90"/>
      <c r="U184" s="35"/>
      <c r="V184" s="35"/>
      <c r="W184" s="73"/>
      <c r="X184" s="73"/>
      <c r="Y184" s="72"/>
      <c r="Z184" s="71"/>
      <c r="AA184" s="71"/>
      <c r="AC184" s="30"/>
      <c r="AD184" s="30"/>
      <c r="AE184" s="30"/>
      <c r="AG184" s="30"/>
      <c r="AW184" s="84"/>
      <c r="AX184" s="15"/>
      <c r="AY184" s="15"/>
      <c r="AZ184" s="15"/>
      <c r="BA184" s="84" t="e">
        <f t="shared" si="14"/>
        <v>#VALUE!</v>
      </c>
      <c r="BB184" s="84" t="e">
        <f t="shared" si="15"/>
        <v>#VALUE!</v>
      </c>
      <c r="BC184" s="84">
        <f t="shared" si="16"/>
        <v>0</v>
      </c>
      <c r="BD184" s="84">
        <f t="shared" si="17"/>
        <v>0</v>
      </c>
      <c r="BE184" s="84" t="e">
        <f t="shared" si="18"/>
        <v>#VALUE!</v>
      </c>
      <c r="BF184" s="84" t="e">
        <f t="shared" si="19"/>
        <v>#VALUE!</v>
      </c>
      <c r="BG184" s="84" t="e">
        <f t="shared" si="20"/>
        <v>#VALUE!</v>
      </c>
      <c r="BH184" s="85" t="e">
        <f t="shared" si="21"/>
        <v>#VALUE!</v>
      </c>
      <c r="BI184" s="86" t="e">
        <f t="shared" si="22"/>
        <v>#VALUE!</v>
      </c>
      <c r="BJ184" s="86" t="e">
        <f t="shared" si="23"/>
        <v>#VALUE!</v>
      </c>
    </row>
    <row r="185" spans="1:62">
      <c r="A185" t="s">
        <v>354</v>
      </c>
      <c r="B185" s="1">
        <v>292</v>
      </c>
      <c r="C185" s="1" t="s">
        <v>600</v>
      </c>
      <c r="D185" s="9" t="s">
        <v>40</v>
      </c>
      <c r="E185" s="31">
        <v>39687</v>
      </c>
      <c r="F185" s="29">
        <f t="shared" si="24"/>
        <v>2</v>
      </c>
      <c r="G185" s="101">
        <v>0</v>
      </c>
      <c r="H185" s="101">
        <v>0</v>
      </c>
      <c r="I185" s="109" t="s">
        <v>174</v>
      </c>
      <c r="J185" s="109" t="s">
        <v>174</v>
      </c>
      <c r="K185" s="109" t="s">
        <v>174</v>
      </c>
      <c r="L185" s="109">
        <v>3.1563845050216042</v>
      </c>
      <c r="M185" s="35"/>
      <c r="O185" s="32"/>
      <c r="Q185" s="35"/>
      <c r="R185" s="34"/>
      <c r="S185" s="35"/>
      <c r="T185" s="90"/>
      <c r="U185" s="35"/>
      <c r="V185" s="35"/>
      <c r="W185" s="73"/>
      <c r="X185" s="73"/>
      <c r="Y185" s="72"/>
      <c r="Z185" s="71"/>
      <c r="AA185" s="71"/>
      <c r="AC185" s="30"/>
      <c r="AD185" s="30"/>
      <c r="AE185" s="30"/>
      <c r="AG185" s="30"/>
      <c r="AW185" s="84"/>
      <c r="AX185" s="15"/>
      <c r="AY185" s="15"/>
      <c r="AZ185" s="15"/>
      <c r="BA185" s="84">
        <f t="shared" si="14"/>
        <v>-3.1563845050216042</v>
      </c>
      <c r="BB185" s="84" t="e">
        <f t="shared" si="15"/>
        <v>#DIV/0!</v>
      </c>
      <c r="BC185" s="84">
        <f t="shared" si="16"/>
        <v>0</v>
      </c>
      <c r="BD185" s="84">
        <f t="shared" si="17"/>
        <v>0</v>
      </c>
      <c r="BE185" s="84" t="e">
        <f t="shared" si="18"/>
        <v>#DIV/0!</v>
      </c>
      <c r="BF185" s="84" t="e">
        <f t="shared" si="19"/>
        <v>#DIV/0!</v>
      </c>
      <c r="BG185" s="84" t="e">
        <f t="shared" si="20"/>
        <v>#DIV/0!</v>
      </c>
      <c r="BH185" s="85" t="e">
        <f t="shared" si="21"/>
        <v>#DIV/0!</v>
      </c>
      <c r="BI185" s="86" t="e">
        <f t="shared" si="22"/>
        <v>#DIV/0!</v>
      </c>
      <c r="BJ185" s="86" t="e">
        <f t="shared" si="23"/>
        <v>#DIV/0!</v>
      </c>
    </row>
    <row r="186" spans="1:62">
      <c r="G186" s="101"/>
      <c r="H186" s="101"/>
      <c r="I186" s="109" t="s">
        <v>664</v>
      </c>
      <c r="J186" s="109" t="s">
        <v>664</v>
      </c>
      <c r="K186" s="109" t="s">
        <v>664</v>
      </c>
      <c r="L186" s="109" t="s">
        <v>664</v>
      </c>
      <c r="O186" s="32"/>
      <c r="Q186" s="35"/>
      <c r="R186" s="34"/>
      <c r="S186" s="35"/>
      <c r="T186" s="90"/>
      <c r="U186" s="35"/>
      <c r="V186" s="35"/>
      <c r="W186" s="73"/>
      <c r="X186" s="73"/>
      <c r="Y186" s="72"/>
      <c r="Z186" s="71"/>
      <c r="AA186" s="71"/>
      <c r="AC186" s="30"/>
      <c r="AD186" s="30"/>
      <c r="AE186" s="30"/>
      <c r="AG186" s="30"/>
      <c r="AW186" s="84"/>
      <c r="AX186" s="15"/>
      <c r="AY186" s="15"/>
      <c r="AZ186" s="15"/>
      <c r="BA186" s="84" t="str">
        <f t="shared" si="14"/>
        <v/>
      </c>
      <c r="BB186" s="84" t="str">
        <f t="shared" si="15"/>
        <v/>
      </c>
      <c r="BC186" s="84" t="str">
        <f t="shared" si="16"/>
        <v/>
      </c>
      <c r="BD186" s="84" t="str">
        <f t="shared" si="17"/>
        <v>,</v>
      </c>
      <c r="BE186" s="84" t="str">
        <f t="shared" si="18"/>
        <v/>
      </c>
      <c r="BF186" s="84" t="str">
        <f t="shared" si="19"/>
        <v/>
      </c>
      <c r="BG186" s="84" t="str">
        <f t="shared" si="20"/>
        <v/>
      </c>
      <c r="BH186" s="85" t="str">
        <f t="shared" si="21"/>
        <v/>
      </c>
      <c r="BI186" s="86" t="str">
        <f t="shared" si="22"/>
        <v/>
      </c>
      <c r="BJ186" s="86" t="str">
        <f t="shared" si="23"/>
        <v/>
      </c>
    </row>
    <row r="187" spans="1:62">
      <c r="A187" t="s">
        <v>355</v>
      </c>
      <c r="B187" s="1">
        <v>4</v>
      </c>
      <c r="C187" s="1" t="s">
        <v>176</v>
      </c>
      <c r="D187" s="9" t="s">
        <v>590</v>
      </c>
      <c r="E187" s="31">
        <v>39688</v>
      </c>
      <c r="F187" s="29">
        <f t="shared" ref="F187:F205" si="25">B187-B186</f>
        <v>4</v>
      </c>
      <c r="G187" s="101">
        <v>0</v>
      </c>
      <c r="H187" s="101">
        <v>0</v>
      </c>
      <c r="I187" s="109">
        <v>2.3139092060392243E-2</v>
      </c>
      <c r="J187" s="109">
        <v>2.3139092060392243E-2</v>
      </c>
      <c r="K187" s="109">
        <v>41.236975896954299</v>
      </c>
      <c r="L187" s="109">
        <v>6.1002178649237768</v>
      </c>
      <c r="M187" s="35"/>
      <c r="O187" s="32"/>
      <c r="Q187" s="35"/>
      <c r="R187" s="34"/>
      <c r="S187" s="35"/>
      <c r="T187" s="90"/>
      <c r="U187" s="35"/>
      <c r="V187" s="35"/>
      <c r="W187" s="73"/>
      <c r="X187" s="73"/>
      <c r="Y187" s="72"/>
      <c r="Z187" s="71"/>
      <c r="AA187" s="71"/>
      <c r="AC187" s="30"/>
      <c r="AD187" s="30"/>
      <c r="AE187" s="30"/>
      <c r="AG187" s="30"/>
      <c r="AW187" s="84"/>
      <c r="AX187" s="15"/>
      <c r="AY187" s="15"/>
      <c r="AZ187" s="15"/>
      <c r="BA187" s="84">
        <f t="shared" si="14"/>
        <v>-6.1002178649237768</v>
      </c>
      <c r="BB187" s="84" t="e">
        <f t="shared" si="15"/>
        <v>#DIV/0!</v>
      </c>
      <c r="BC187" s="84">
        <f t="shared" si="16"/>
        <v>0</v>
      </c>
      <c r="BD187" s="84">
        <f t="shared" si="17"/>
        <v>0</v>
      </c>
      <c r="BE187" s="84" t="e">
        <f t="shared" si="18"/>
        <v>#DIV/0!</v>
      </c>
      <c r="BF187" s="84" t="e">
        <f t="shared" si="19"/>
        <v>#DIV/0!</v>
      </c>
      <c r="BG187" s="84" t="e">
        <f t="shared" si="20"/>
        <v>#DIV/0!</v>
      </c>
      <c r="BH187" s="85" t="e">
        <f t="shared" si="21"/>
        <v>#DIV/0!</v>
      </c>
      <c r="BI187" s="86" t="e">
        <f t="shared" si="22"/>
        <v>#DIV/0!</v>
      </c>
      <c r="BJ187" s="86" t="e">
        <f t="shared" si="23"/>
        <v>#DIV/0!</v>
      </c>
    </row>
    <row r="188" spans="1:62">
      <c r="A188" t="s">
        <v>356</v>
      </c>
      <c r="B188" s="1">
        <v>8</v>
      </c>
      <c r="C188" s="1" t="s">
        <v>176</v>
      </c>
      <c r="D188" s="9" t="s">
        <v>590</v>
      </c>
      <c r="E188" s="31">
        <v>39688</v>
      </c>
      <c r="F188" s="29">
        <f t="shared" si="25"/>
        <v>4</v>
      </c>
      <c r="G188" s="101">
        <v>0</v>
      </c>
      <c r="H188" s="101">
        <v>0</v>
      </c>
      <c r="I188" s="109">
        <v>2.3085405071853062E-2</v>
      </c>
      <c r="J188" s="109">
        <v>2.3085405071853062E-2</v>
      </c>
      <c r="K188" s="109">
        <v>43.894481829644363</v>
      </c>
      <c r="L188" s="109">
        <v>6.1135371179039577</v>
      </c>
      <c r="M188" s="35"/>
      <c r="O188" s="32"/>
      <c r="Q188" s="35"/>
      <c r="R188" s="34"/>
      <c r="S188" s="35"/>
      <c r="T188" s="90"/>
      <c r="U188" s="35"/>
      <c r="V188" s="35"/>
      <c r="W188" s="73"/>
      <c r="X188" s="73"/>
      <c r="Y188" s="72"/>
      <c r="Z188" s="71"/>
      <c r="AA188" s="71"/>
      <c r="AC188" s="30"/>
      <c r="AD188" s="30"/>
      <c r="AE188" s="30"/>
      <c r="AG188" s="30"/>
      <c r="AW188" s="84"/>
      <c r="AX188" s="15"/>
      <c r="AY188" s="15"/>
      <c r="AZ188" s="15"/>
      <c r="BA188" s="84">
        <f t="shared" ref="BA188:BA205" si="26">IF(A188="","",IF(P188="-","-",IF(O188="-","-",P188-L188)))</f>
        <v>-6.1135371179039577</v>
      </c>
      <c r="BB188" s="84" t="e">
        <f t="shared" ref="BB188:BB205" si="27">IF(A188="","",IF(P188="-","-",IF(O188="-",P188-L188,(AY188*BA188)/AZ188)))</f>
        <v>#DIV/0!</v>
      </c>
      <c r="BC188" s="84">
        <f t="shared" ref="BC188:BC205" si="28">IF(A188="","",IF(AW188="-","-",IF(AX188="-","-",AW188-AX188)))</f>
        <v>0</v>
      </c>
      <c r="BD188" s="84">
        <f t="shared" ref="BD188:BD205" si="29">IF(A188="",",",IF(AX188="-","-",IF(AY188="-","-",AX188-AY188)))</f>
        <v>0</v>
      </c>
      <c r="BE188" s="84" t="e">
        <f t="shared" ref="BE188:BE205" si="30">IF(A188="","",IF(AY188="-","-",IF(BB188="-","-",AY188-BB188)))</f>
        <v>#DIV/0!</v>
      </c>
      <c r="BF188" s="84" t="e">
        <f t="shared" ref="BF188:BF205" si="31">IF(A188="","",IF(AW188="-","-",IF(BB188="-","-",((AW188-BB188)/BB188)*100)))</f>
        <v>#DIV/0!</v>
      </c>
      <c r="BG188" s="84" t="e">
        <f t="shared" ref="BG188:BG205" si="32">IF(A188="","",IF(AW188="-","-",IF(BB188="-","-",IF(H188="-","-",((AW188-BB188)/H188))*100)))</f>
        <v>#DIV/0!</v>
      </c>
      <c r="BH188" s="85" t="e">
        <f t="shared" ref="BH188:BH205" si="33">IF(A188="","",IF(BB188="-","-",IF(H188="-","-",BB188/H188)))</f>
        <v>#DIV/0!</v>
      </c>
      <c r="BI188" s="86" t="e">
        <f t="shared" ref="BI188:BI205" si="34">IF(A188="","",IF(BG188="-","-",IF(BH188=AE188,".","check")))</f>
        <v>#DIV/0!</v>
      </c>
      <c r="BJ188" s="86" t="e">
        <f t="shared" ref="BJ188:BJ205" si="35">IF(A188="","",IF(ABM188="-","-",IF(BH188=AE188,".","check")))</f>
        <v>#DIV/0!</v>
      </c>
    </row>
    <row r="189" spans="1:62">
      <c r="A189" s="48" t="s">
        <v>657</v>
      </c>
      <c r="B189" s="3">
        <v>12</v>
      </c>
      <c r="C189" s="3" t="s">
        <v>259</v>
      </c>
      <c r="D189" s="49" t="s">
        <v>41</v>
      </c>
      <c r="E189" s="31">
        <v>39688</v>
      </c>
      <c r="F189" s="29">
        <f t="shared" si="25"/>
        <v>4</v>
      </c>
      <c r="G189" s="101">
        <v>0</v>
      </c>
      <c r="H189" s="101">
        <v>0</v>
      </c>
      <c r="I189" s="109">
        <v>3.0494209490261735E-2</v>
      </c>
      <c r="J189" s="109">
        <v>3.0494209490261735E-2</v>
      </c>
      <c r="K189" s="109">
        <v>61.068949463332267</v>
      </c>
      <c r="L189" s="109">
        <v>5.3333333333333375</v>
      </c>
      <c r="M189" s="35"/>
      <c r="O189" s="59"/>
      <c r="Q189" s="35"/>
      <c r="R189" s="34"/>
      <c r="S189" s="35"/>
      <c r="T189" s="90"/>
      <c r="U189" s="35"/>
      <c r="V189" s="35"/>
      <c r="W189" s="73"/>
      <c r="X189" s="73"/>
      <c r="Y189" s="72"/>
      <c r="Z189" s="71"/>
      <c r="AA189" s="71"/>
      <c r="AC189" s="30"/>
      <c r="AD189" s="30"/>
      <c r="AE189" s="30"/>
      <c r="AG189" s="30"/>
      <c r="AW189" s="84"/>
      <c r="AX189" s="15"/>
      <c r="AY189" s="15"/>
      <c r="AZ189" s="15"/>
      <c r="BA189" s="84">
        <f t="shared" si="26"/>
        <v>-5.3333333333333375</v>
      </c>
      <c r="BB189" s="84" t="e">
        <f t="shared" si="27"/>
        <v>#DIV/0!</v>
      </c>
      <c r="BC189" s="84">
        <f t="shared" si="28"/>
        <v>0</v>
      </c>
      <c r="BD189" s="84">
        <f t="shared" si="29"/>
        <v>0</v>
      </c>
      <c r="BE189" s="84" t="e">
        <f t="shared" si="30"/>
        <v>#DIV/0!</v>
      </c>
      <c r="BF189" s="84" t="e">
        <f t="shared" si="31"/>
        <v>#DIV/0!</v>
      </c>
      <c r="BG189" s="84" t="e">
        <f t="shared" si="32"/>
        <v>#DIV/0!</v>
      </c>
      <c r="BH189" s="85" t="e">
        <f t="shared" si="33"/>
        <v>#DIV/0!</v>
      </c>
      <c r="BI189" s="86" t="e">
        <f t="shared" si="34"/>
        <v>#DIV/0!</v>
      </c>
      <c r="BJ189" s="86" t="e">
        <f t="shared" si="35"/>
        <v>#DIV/0!</v>
      </c>
    </row>
    <row r="190" spans="1:62">
      <c r="A190" t="s">
        <v>357</v>
      </c>
      <c r="B190" s="1">
        <v>16</v>
      </c>
      <c r="C190" s="1" t="s">
        <v>259</v>
      </c>
      <c r="D190" s="9" t="s">
        <v>41</v>
      </c>
      <c r="E190" s="31">
        <v>39688</v>
      </c>
      <c r="F190" s="29">
        <f t="shared" si="25"/>
        <v>4</v>
      </c>
      <c r="G190" s="101">
        <v>0</v>
      </c>
      <c r="H190" s="101">
        <v>0</v>
      </c>
      <c r="I190" s="109">
        <v>3.6023969309798641E-2</v>
      </c>
      <c r="J190" s="109">
        <v>3.6023969309798641E-2</v>
      </c>
      <c r="K190" s="109">
        <v>71.285583382340732</v>
      </c>
      <c r="L190" s="109">
        <v>5.3596614950634089</v>
      </c>
      <c r="M190" s="35"/>
      <c r="O190" s="32"/>
      <c r="Q190" s="35"/>
      <c r="R190" s="34"/>
      <c r="S190" s="35"/>
      <c r="T190" s="90"/>
      <c r="U190" s="35"/>
      <c r="V190" s="35"/>
      <c r="W190" s="73"/>
      <c r="X190" s="73"/>
      <c r="Y190" s="72"/>
      <c r="Z190" s="71"/>
      <c r="AA190" s="71"/>
      <c r="AC190" s="30"/>
      <c r="AD190" s="30"/>
      <c r="AE190" s="30"/>
      <c r="AG190" s="30"/>
      <c r="AW190" s="84"/>
      <c r="AX190" s="15"/>
      <c r="AY190" s="15"/>
      <c r="AZ190" s="15"/>
      <c r="BA190" s="84">
        <f t="shared" si="26"/>
        <v>-5.3596614950634089</v>
      </c>
      <c r="BB190" s="84" t="e">
        <f t="shared" si="27"/>
        <v>#DIV/0!</v>
      </c>
      <c r="BC190" s="84">
        <f t="shared" si="28"/>
        <v>0</v>
      </c>
      <c r="BD190" s="84">
        <f t="shared" si="29"/>
        <v>0</v>
      </c>
      <c r="BE190" s="84" t="e">
        <f t="shared" si="30"/>
        <v>#DIV/0!</v>
      </c>
      <c r="BF190" s="84" t="e">
        <f t="shared" si="31"/>
        <v>#DIV/0!</v>
      </c>
      <c r="BG190" s="84" t="e">
        <f t="shared" si="32"/>
        <v>#DIV/0!</v>
      </c>
      <c r="BH190" s="85" t="e">
        <f t="shared" si="33"/>
        <v>#DIV/0!</v>
      </c>
      <c r="BI190" s="86" t="e">
        <f t="shared" si="34"/>
        <v>#DIV/0!</v>
      </c>
      <c r="BJ190" s="86" t="e">
        <f t="shared" si="35"/>
        <v>#DIV/0!</v>
      </c>
    </row>
    <row r="191" spans="1:62">
      <c r="A191" t="s">
        <v>358</v>
      </c>
      <c r="B191" s="1">
        <v>20</v>
      </c>
      <c r="C191" s="1" t="s">
        <v>259</v>
      </c>
      <c r="D191" s="9" t="s">
        <v>41</v>
      </c>
      <c r="E191" s="31">
        <v>39688</v>
      </c>
      <c r="F191" s="29">
        <f t="shared" si="25"/>
        <v>4</v>
      </c>
      <c r="G191" s="101">
        <v>0</v>
      </c>
      <c r="H191" s="101">
        <v>0</v>
      </c>
      <c r="I191" s="109">
        <v>3.1438040004827313E-2</v>
      </c>
      <c r="J191" s="109">
        <v>3.1438040004827313E-2</v>
      </c>
      <c r="K191" s="109">
        <v>46.829039135289776</v>
      </c>
      <c r="L191" s="109">
        <v>5.6530214424951115</v>
      </c>
      <c r="M191" s="35"/>
      <c r="O191" s="32"/>
      <c r="Q191" s="35"/>
      <c r="R191" s="34"/>
      <c r="S191" s="35"/>
      <c r="T191" s="90"/>
      <c r="U191" s="35"/>
      <c r="V191" s="35"/>
      <c r="W191" s="73"/>
      <c r="X191" s="73"/>
      <c r="Y191" s="72"/>
      <c r="Z191" s="71"/>
      <c r="AA191" s="71"/>
      <c r="AC191" s="30"/>
      <c r="AD191" s="30"/>
      <c r="AE191" s="30"/>
      <c r="AG191" s="30"/>
      <c r="AW191" s="84"/>
      <c r="AX191" s="15"/>
      <c r="AY191" s="15"/>
      <c r="AZ191" s="15"/>
      <c r="BA191" s="84">
        <f t="shared" si="26"/>
        <v>-5.6530214424951115</v>
      </c>
      <c r="BB191" s="84" t="e">
        <f t="shared" si="27"/>
        <v>#DIV/0!</v>
      </c>
      <c r="BC191" s="84">
        <f t="shared" si="28"/>
        <v>0</v>
      </c>
      <c r="BD191" s="84">
        <f t="shared" si="29"/>
        <v>0</v>
      </c>
      <c r="BE191" s="84" t="e">
        <f t="shared" si="30"/>
        <v>#DIV/0!</v>
      </c>
      <c r="BF191" s="84" t="e">
        <f t="shared" si="31"/>
        <v>#DIV/0!</v>
      </c>
      <c r="BG191" s="84" t="e">
        <f t="shared" si="32"/>
        <v>#DIV/0!</v>
      </c>
      <c r="BH191" s="85" t="e">
        <f t="shared" si="33"/>
        <v>#DIV/0!</v>
      </c>
      <c r="BI191" s="86" t="e">
        <f t="shared" si="34"/>
        <v>#DIV/0!</v>
      </c>
      <c r="BJ191" s="86" t="e">
        <f t="shared" si="35"/>
        <v>#DIV/0!</v>
      </c>
    </row>
    <row r="192" spans="1:62">
      <c r="A192" t="s">
        <v>359</v>
      </c>
      <c r="B192" s="1">
        <v>24</v>
      </c>
      <c r="C192" s="1" t="s">
        <v>259</v>
      </c>
      <c r="D192" s="9" t="s">
        <v>41</v>
      </c>
      <c r="E192" s="31">
        <v>39688</v>
      </c>
      <c r="F192" s="29">
        <f t="shared" si="25"/>
        <v>4</v>
      </c>
      <c r="G192" s="101">
        <v>0</v>
      </c>
      <c r="H192" s="101">
        <v>0</v>
      </c>
      <c r="I192" s="109">
        <v>2.8352695169642825E-2</v>
      </c>
      <c r="J192" s="109">
        <v>2.8352695169642825E-2</v>
      </c>
      <c r="K192" s="109">
        <v>45.965142581438108</v>
      </c>
      <c r="L192" s="109">
        <v>5.1086956521738989</v>
      </c>
      <c r="M192" s="35"/>
      <c r="O192" s="32"/>
      <c r="Q192" s="35"/>
      <c r="R192" s="34"/>
      <c r="S192" s="35"/>
      <c r="T192" s="90"/>
      <c r="U192" s="35"/>
      <c r="V192" s="35"/>
      <c r="W192" s="73"/>
      <c r="X192" s="73"/>
      <c r="Y192" s="72"/>
      <c r="Z192" s="71"/>
      <c r="AA192" s="71"/>
      <c r="AC192" s="30"/>
      <c r="AD192" s="30"/>
      <c r="AE192" s="30"/>
      <c r="AG192" s="30"/>
      <c r="AW192" s="84"/>
      <c r="AX192" s="15"/>
      <c r="AY192" s="15"/>
      <c r="AZ192" s="15"/>
      <c r="BA192" s="84">
        <f t="shared" si="26"/>
        <v>-5.1086956521738989</v>
      </c>
      <c r="BB192" s="84" t="e">
        <f t="shared" si="27"/>
        <v>#DIV/0!</v>
      </c>
      <c r="BC192" s="84">
        <f t="shared" si="28"/>
        <v>0</v>
      </c>
      <c r="BD192" s="84">
        <f t="shared" si="29"/>
        <v>0</v>
      </c>
      <c r="BE192" s="84" t="e">
        <f t="shared" si="30"/>
        <v>#DIV/0!</v>
      </c>
      <c r="BF192" s="84" t="e">
        <f t="shared" si="31"/>
        <v>#DIV/0!</v>
      </c>
      <c r="BG192" s="84" t="e">
        <f t="shared" si="32"/>
        <v>#DIV/0!</v>
      </c>
      <c r="BH192" s="85" t="e">
        <f t="shared" si="33"/>
        <v>#DIV/0!</v>
      </c>
      <c r="BI192" s="86" t="e">
        <f t="shared" si="34"/>
        <v>#DIV/0!</v>
      </c>
      <c r="BJ192" s="86" t="e">
        <f t="shared" si="35"/>
        <v>#DIV/0!</v>
      </c>
    </row>
    <row r="193" spans="1:62">
      <c r="A193" t="s">
        <v>360</v>
      </c>
      <c r="B193" s="1">
        <v>28</v>
      </c>
      <c r="C193" s="1" t="s">
        <v>259</v>
      </c>
      <c r="D193" s="9" t="s">
        <v>41</v>
      </c>
      <c r="E193" s="31">
        <v>39688</v>
      </c>
      <c r="F193" s="29">
        <f t="shared" si="25"/>
        <v>4</v>
      </c>
      <c r="G193" s="101">
        <v>0</v>
      </c>
      <c r="H193" s="101">
        <v>0</v>
      </c>
      <c r="I193" s="109">
        <v>4.0921415708762829E-2</v>
      </c>
      <c r="J193" s="109">
        <v>4.0921415708762829E-2</v>
      </c>
      <c r="K193" s="109">
        <v>46.478284143500375</v>
      </c>
      <c r="L193" s="109">
        <v>4.9056603773584797</v>
      </c>
      <c r="M193" s="35"/>
      <c r="O193" s="32"/>
      <c r="Q193" s="35"/>
      <c r="R193" s="34"/>
      <c r="S193" s="35"/>
      <c r="T193" s="90"/>
      <c r="U193" s="35"/>
      <c r="V193" s="35"/>
      <c r="W193" s="73"/>
      <c r="X193" s="73"/>
      <c r="Y193" s="72"/>
      <c r="Z193" s="71"/>
      <c r="AA193" s="71"/>
      <c r="AC193" s="30"/>
      <c r="AD193" s="30"/>
      <c r="AE193" s="30"/>
      <c r="AG193" s="30"/>
      <c r="AW193" s="84"/>
      <c r="AX193" s="15"/>
      <c r="AY193" s="15"/>
      <c r="AZ193" s="15"/>
      <c r="BA193" s="84">
        <f t="shared" si="26"/>
        <v>-4.9056603773584797</v>
      </c>
      <c r="BB193" s="84" t="e">
        <f t="shared" si="27"/>
        <v>#DIV/0!</v>
      </c>
      <c r="BC193" s="84">
        <f t="shared" si="28"/>
        <v>0</v>
      </c>
      <c r="BD193" s="84">
        <f t="shared" si="29"/>
        <v>0</v>
      </c>
      <c r="BE193" s="84" t="e">
        <f t="shared" si="30"/>
        <v>#DIV/0!</v>
      </c>
      <c r="BF193" s="84" t="e">
        <f t="shared" si="31"/>
        <v>#DIV/0!</v>
      </c>
      <c r="BG193" s="84" t="e">
        <f t="shared" si="32"/>
        <v>#DIV/0!</v>
      </c>
      <c r="BH193" s="85" t="e">
        <f t="shared" si="33"/>
        <v>#DIV/0!</v>
      </c>
      <c r="BI193" s="86" t="e">
        <f t="shared" si="34"/>
        <v>#DIV/0!</v>
      </c>
      <c r="BJ193" s="86" t="e">
        <f t="shared" si="35"/>
        <v>#DIV/0!</v>
      </c>
    </row>
    <row r="194" spans="1:62">
      <c r="A194" t="s">
        <v>361</v>
      </c>
      <c r="B194" s="1">
        <v>32</v>
      </c>
      <c r="C194" s="1" t="s">
        <v>259</v>
      </c>
      <c r="D194" s="9" t="s">
        <v>41</v>
      </c>
      <c r="E194" s="31">
        <v>39688</v>
      </c>
      <c r="F194" s="29">
        <f t="shared" si="25"/>
        <v>4</v>
      </c>
      <c r="G194" s="101">
        <v>0</v>
      </c>
      <c r="H194" s="101">
        <v>0</v>
      </c>
      <c r="I194" s="109">
        <v>2.7313421119896444E-2</v>
      </c>
      <c r="J194" s="109">
        <v>2.7313421119896444E-2</v>
      </c>
      <c r="K194" s="109">
        <v>40.778515526922696</v>
      </c>
      <c r="L194" s="109">
        <v>6.0335195530726935</v>
      </c>
      <c r="M194" s="35"/>
      <c r="O194" s="32"/>
      <c r="Q194" s="35"/>
      <c r="R194" s="34"/>
      <c r="S194" s="35"/>
      <c r="T194" s="90"/>
      <c r="U194" s="35"/>
      <c r="V194" s="35"/>
      <c r="W194" s="73"/>
      <c r="X194" s="73"/>
      <c r="Y194" s="72"/>
      <c r="Z194" s="71"/>
      <c r="AA194" s="71"/>
      <c r="AC194" s="30"/>
      <c r="AD194" s="30"/>
      <c r="AE194" s="30"/>
      <c r="AG194" s="30"/>
      <c r="AW194" s="84"/>
      <c r="AX194" s="15"/>
      <c r="AY194" s="15"/>
      <c r="AZ194" s="15"/>
      <c r="BA194" s="84">
        <f t="shared" si="26"/>
        <v>-6.0335195530726935</v>
      </c>
      <c r="BB194" s="84" t="e">
        <f t="shared" si="27"/>
        <v>#DIV/0!</v>
      </c>
      <c r="BC194" s="84">
        <f t="shared" si="28"/>
        <v>0</v>
      </c>
      <c r="BD194" s="84">
        <f t="shared" si="29"/>
        <v>0</v>
      </c>
      <c r="BE194" s="84" t="e">
        <f t="shared" si="30"/>
        <v>#DIV/0!</v>
      </c>
      <c r="BF194" s="84" t="e">
        <f t="shared" si="31"/>
        <v>#DIV/0!</v>
      </c>
      <c r="BG194" s="84" t="e">
        <f t="shared" si="32"/>
        <v>#DIV/0!</v>
      </c>
      <c r="BH194" s="85" t="e">
        <f t="shared" si="33"/>
        <v>#DIV/0!</v>
      </c>
      <c r="BI194" s="86" t="e">
        <f t="shared" si="34"/>
        <v>#DIV/0!</v>
      </c>
      <c r="BJ194" s="86" t="e">
        <f t="shared" si="35"/>
        <v>#DIV/0!</v>
      </c>
    </row>
    <row r="195" spans="1:62">
      <c r="A195" t="s">
        <v>362</v>
      </c>
      <c r="B195" s="1">
        <v>36</v>
      </c>
      <c r="C195" s="1" t="s">
        <v>259</v>
      </c>
      <c r="D195" s="9" t="s">
        <v>591</v>
      </c>
      <c r="E195" s="31">
        <v>39688</v>
      </c>
      <c r="F195" s="29">
        <f t="shared" si="25"/>
        <v>4</v>
      </c>
      <c r="G195" s="101">
        <v>0</v>
      </c>
      <c r="H195" s="101">
        <v>0</v>
      </c>
      <c r="I195" s="109">
        <v>3.2087586285918797E-2</v>
      </c>
      <c r="J195" s="109">
        <v>3.2087586285918797E-2</v>
      </c>
      <c r="K195" s="109">
        <v>41.028590845142922</v>
      </c>
      <c r="L195" s="109">
        <v>5.8150619637750172</v>
      </c>
      <c r="M195" s="35"/>
      <c r="O195" s="32"/>
      <c r="Q195" s="35"/>
      <c r="R195" s="34"/>
      <c r="S195" s="35"/>
      <c r="T195" s="90"/>
      <c r="U195" s="35"/>
      <c r="V195" s="35"/>
      <c r="W195" s="73"/>
      <c r="X195" s="73"/>
      <c r="Y195" s="72"/>
      <c r="Z195" s="71"/>
      <c r="AA195" s="71"/>
      <c r="AC195" s="30"/>
      <c r="AD195" s="30"/>
      <c r="AE195" s="30"/>
      <c r="AG195" s="30"/>
      <c r="AW195" s="84"/>
      <c r="AX195" s="15"/>
      <c r="AY195" s="15"/>
      <c r="AZ195" s="15"/>
      <c r="BA195" s="84">
        <f t="shared" si="26"/>
        <v>-5.8150619637750172</v>
      </c>
      <c r="BB195" s="84" t="e">
        <f t="shared" si="27"/>
        <v>#DIV/0!</v>
      </c>
      <c r="BC195" s="84">
        <f t="shared" si="28"/>
        <v>0</v>
      </c>
      <c r="BD195" s="84">
        <f t="shared" si="29"/>
        <v>0</v>
      </c>
      <c r="BE195" s="84" t="e">
        <f t="shared" si="30"/>
        <v>#DIV/0!</v>
      </c>
      <c r="BF195" s="84" t="e">
        <f t="shared" si="31"/>
        <v>#DIV/0!</v>
      </c>
      <c r="BG195" s="84" t="e">
        <f t="shared" si="32"/>
        <v>#DIV/0!</v>
      </c>
      <c r="BH195" s="85" t="e">
        <f t="shared" si="33"/>
        <v>#DIV/0!</v>
      </c>
      <c r="BI195" s="86" t="e">
        <f t="shared" si="34"/>
        <v>#DIV/0!</v>
      </c>
      <c r="BJ195" s="86" t="e">
        <f t="shared" si="35"/>
        <v>#DIV/0!</v>
      </c>
    </row>
    <row r="196" spans="1:62">
      <c r="A196" t="s">
        <v>363</v>
      </c>
      <c r="B196" s="1">
        <v>40</v>
      </c>
      <c r="C196" s="1" t="s">
        <v>259</v>
      </c>
      <c r="D196" s="9" t="s">
        <v>591</v>
      </c>
      <c r="E196" s="31">
        <v>39688</v>
      </c>
      <c r="F196" s="29">
        <f t="shared" si="25"/>
        <v>4</v>
      </c>
      <c r="G196" s="101">
        <v>0</v>
      </c>
      <c r="H196" s="101">
        <v>0</v>
      </c>
      <c r="I196" s="109">
        <v>3.6926706080050255E-2</v>
      </c>
      <c r="J196" s="109">
        <v>3.6926706080050255E-2</v>
      </c>
      <c r="K196" s="109">
        <v>46.682891222044191</v>
      </c>
      <c r="L196" s="109">
        <v>6.1106523534269366</v>
      </c>
      <c r="M196" s="35"/>
      <c r="O196" s="32"/>
      <c r="Q196" s="35"/>
      <c r="R196" s="34"/>
      <c r="S196" s="35"/>
      <c r="T196" s="90"/>
      <c r="U196" s="35"/>
      <c r="V196" s="35"/>
      <c r="W196" s="73"/>
      <c r="X196" s="73"/>
      <c r="Y196" s="72"/>
      <c r="Z196" s="71"/>
      <c r="AA196" s="71"/>
      <c r="AC196" s="30"/>
      <c r="AD196" s="30"/>
      <c r="AE196" s="30"/>
      <c r="AG196" s="30"/>
      <c r="AW196" s="84"/>
      <c r="AX196" s="15"/>
      <c r="AY196" s="15"/>
      <c r="AZ196" s="15"/>
      <c r="BA196" s="84">
        <f t="shared" si="26"/>
        <v>-6.1106523534269366</v>
      </c>
      <c r="BB196" s="84" t="e">
        <f t="shared" si="27"/>
        <v>#DIV/0!</v>
      </c>
      <c r="BC196" s="84">
        <f t="shared" si="28"/>
        <v>0</v>
      </c>
      <c r="BD196" s="84">
        <f t="shared" si="29"/>
        <v>0</v>
      </c>
      <c r="BE196" s="84" t="e">
        <f t="shared" si="30"/>
        <v>#DIV/0!</v>
      </c>
      <c r="BF196" s="84" t="e">
        <f t="shared" si="31"/>
        <v>#DIV/0!</v>
      </c>
      <c r="BG196" s="84" t="e">
        <f t="shared" si="32"/>
        <v>#DIV/0!</v>
      </c>
      <c r="BH196" s="85" t="e">
        <f t="shared" si="33"/>
        <v>#DIV/0!</v>
      </c>
      <c r="BI196" s="86" t="e">
        <f t="shared" si="34"/>
        <v>#DIV/0!</v>
      </c>
      <c r="BJ196" s="86" t="e">
        <f t="shared" si="35"/>
        <v>#DIV/0!</v>
      </c>
    </row>
    <row r="197" spans="1:62">
      <c r="A197" t="s">
        <v>364</v>
      </c>
      <c r="B197" s="1">
        <v>60</v>
      </c>
      <c r="C197" s="1" t="s">
        <v>259</v>
      </c>
      <c r="D197" s="9" t="s">
        <v>591</v>
      </c>
      <c r="E197" s="31">
        <v>39688</v>
      </c>
      <c r="F197" s="29">
        <f t="shared" si="25"/>
        <v>20</v>
      </c>
      <c r="G197" s="101">
        <v>0</v>
      </c>
      <c r="H197" s="101">
        <v>0</v>
      </c>
      <c r="I197" s="109">
        <v>0.12474127354777378</v>
      </c>
      <c r="J197" s="109">
        <v>0.12474127354777378</v>
      </c>
      <c r="K197" s="109">
        <v>62.262667747607544</v>
      </c>
      <c r="L197" s="109">
        <v>15.740740740740595</v>
      </c>
      <c r="M197" s="35"/>
      <c r="O197" s="32"/>
      <c r="Q197" s="35"/>
      <c r="R197" s="34"/>
      <c r="S197" s="35"/>
      <c r="T197" s="90"/>
      <c r="U197" s="35"/>
      <c r="V197" s="35"/>
      <c r="W197" s="73"/>
      <c r="X197" s="73"/>
      <c r="Y197" s="72"/>
      <c r="Z197" s="71"/>
      <c r="AA197" s="71"/>
      <c r="AC197" s="30"/>
      <c r="AD197" s="30"/>
      <c r="AE197" s="30"/>
      <c r="AG197" s="30"/>
      <c r="AW197" s="84"/>
      <c r="AX197" s="15"/>
      <c r="AY197" s="15"/>
      <c r="AZ197" s="15"/>
      <c r="BA197" s="84">
        <f t="shared" si="26"/>
        <v>-15.740740740740595</v>
      </c>
      <c r="BB197" s="84" t="e">
        <f t="shared" si="27"/>
        <v>#DIV/0!</v>
      </c>
      <c r="BC197" s="84">
        <f t="shared" si="28"/>
        <v>0</v>
      </c>
      <c r="BD197" s="84">
        <f t="shared" si="29"/>
        <v>0</v>
      </c>
      <c r="BE197" s="84" t="e">
        <f t="shared" si="30"/>
        <v>#DIV/0!</v>
      </c>
      <c r="BF197" s="84" t="e">
        <f t="shared" si="31"/>
        <v>#DIV/0!</v>
      </c>
      <c r="BG197" s="84" t="e">
        <f t="shared" si="32"/>
        <v>#DIV/0!</v>
      </c>
      <c r="BH197" s="85" t="e">
        <f t="shared" si="33"/>
        <v>#DIV/0!</v>
      </c>
      <c r="BI197" s="86" t="e">
        <f t="shared" si="34"/>
        <v>#DIV/0!</v>
      </c>
      <c r="BJ197" s="86" t="e">
        <f t="shared" si="35"/>
        <v>#DIV/0!</v>
      </c>
    </row>
    <row r="198" spans="1:62">
      <c r="A198" t="s">
        <v>365</v>
      </c>
      <c r="B198" s="1">
        <v>80</v>
      </c>
      <c r="C198" s="1" t="s">
        <v>259</v>
      </c>
      <c r="D198" s="9" t="s">
        <v>42</v>
      </c>
      <c r="E198" s="31">
        <v>39688</v>
      </c>
      <c r="F198" s="29">
        <f t="shared" si="25"/>
        <v>20</v>
      </c>
      <c r="G198" s="101">
        <v>0</v>
      </c>
      <c r="H198" s="101">
        <v>0</v>
      </c>
      <c r="I198" s="109">
        <v>3.5487392057887222E-2</v>
      </c>
      <c r="J198" s="109">
        <v>3.5487392057887222E-2</v>
      </c>
      <c r="K198" s="109">
        <v>61.159061316543863</v>
      </c>
      <c r="L198" s="109">
        <v>4.8517520215633336</v>
      </c>
      <c r="M198" s="35"/>
      <c r="O198" s="32"/>
      <c r="Q198" s="35"/>
      <c r="R198" s="34"/>
      <c r="S198" s="35"/>
      <c r="T198" s="90"/>
      <c r="U198" s="35"/>
      <c r="V198" s="35"/>
      <c r="W198" s="73"/>
      <c r="X198" s="73"/>
      <c r="Y198" s="72"/>
      <c r="Z198" s="71"/>
      <c r="AA198" s="71"/>
      <c r="AC198" s="30"/>
      <c r="AD198" s="30"/>
      <c r="AE198" s="30"/>
      <c r="AG198" s="30"/>
      <c r="AW198" s="84"/>
      <c r="AX198" s="15"/>
      <c r="AY198" s="15"/>
      <c r="AZ198" s="15"/>
      <c r="BA198" s="84">
        <f t="shared" si="26"/>
        <v>-4.8517520215633336</v>
      </c>
      <c r="BB198" s="84" t="e">
        <f t="shared" si="27"/>
        <v>#DIV/0!</v>
      </c>
      <c r="BC198" s="84">
        <f t="shared" si="28"/>
        <v>0</v>
      </c>
      <c r="BD198" s="84">
        <f t="shared" si="29"/>
        <v>0</v>
      </c>
      <c r="BE198" s="84" t="e">
        <f t="shared" si="30"/>
        <v>#DIV/0!</v>
      </c>
      <c r="BF198" s="84" t="e">
        <f t="shared" si="31"/>
        <v>#DIV/0!</v>
      </c>
      <c r="BG198" s="84" t="e">
        <f t="shared" si="32"/>
        <v>#DIV/0!</v>
      </c>
      <c r="BH198" s="85" t="e">
        <f t="shared" si="33"/>
        <v>#DIV/0!</v>
      </c>
      <c r="BI198" s="86" t="e">
        <f t="shared" si="34"/>
        <v>#DIV/0!</v>
      </c>
      <c r="BJ198" s="86" t="e">
        <f t="shared" si="35"/>
        <v>#DIV/0!</v>
      </c>
    </row>
    <row r="199" spans="1:62">
      <c r="A199" t="s">
        <v>366</v>
      </c>
      <c r="B199" s="1">
        <v>87</v>
      </c>
      <c r="C199" s="1" t="s">
        <v>259</v>
      </c>
      <c r="D199" s="9" t="s">
        <v>42</v>
      </c>
      <c r="E199" s="31">
        <v>39688</v>
      </c>
      <c r="F199" s="29">
        <f t="shared" si="25"/>
        <v>7</v>
      </c>
      <c r="G199" s="101">
        <v>0</v>
      </c>
      <c r="H199" s="101">
        <v>0</v>
      </c>
      <c r="I199" s="109">
        <v>2.0565973195217382E-2</v>
      </c>
      <c r="J199" s="109">
        <v>2.0565973195217382E-2</v>
      </c>
      <c r="K199" s="109">
        <v>50.389625262321225</v>
      </c>
      <c r="L199" s="109">
        <v>3.7209302325583811</v>
      </c>
      <c r="M199" s="35"/>
      <c r="O199" s="32"/>
      <c r="Q199" s="35"/>
      <c r="R199" s="34"/>
      <c r="S199" s="35"/>
      <c r="T199" s="90"/>
      <c r="U199" s="35"/>
      <c r="V199" s="35"/>
      <c r="W199" s="73"/>
      <c r="X199" s="73"/>
      <c r="Y199" s="72"/>
      <c r="Z199" s="71"/>
      <c r="AA199" s="71"/>
      <c r="AC199" s="30"/>
      <c r="AD199" s="30"/>
      <c r="AE199" s="30"/>
      <c r="AG199" s="30"/>
      <c r="AW199" s="84"/>
      <c r="AX199" s="15"/>
      <c r="AY199" s="15"/>
      <c r="AZ199" s="15"/>
      <c r="BA199" s="84">
        <f t="shared" si="26"/>
        <v>-3.7209302325583811</v>
      </c>
      <c r="BB199" s="84" t="e">
        <f t="shared" si="27"/>
        <v>#DIV/0!</v>
      </c>
      <c r="BC199" s="84">
        <f t="shared" si="28"/>
        <v>0</v>
      </c>
      <c r="BD199" s="84">
        <f t="shared" si="29"/>
        <v>0</v>
      </c>
      <c r="BE199" s="84" t="e">
        <f t="shared" si="30"/>
        <v>#DIV/0!</v>
      </c>
      <c r="BF199" s="84" t="e">
        <f t="shared" si="31"/>
        <v>#DIV/0!</v>
      </c>
      <c r="BG199" s="84" t="e">
        <f t="shared" si="32"/>
        <v>#DIV/0!</v>
      </c>
      <c r="BH199" s="85" t="e">
        <f t="shared" si="33"/>
        <v>#DIV/0!</v>
      </c>
      <c r="BI199" s="86" t="e">
        <f t="shared" si="34"/>
        <v>#DIV/0!</v>
      </c>
      <c r="BJ199" s="86" t="e">
        <f t="shared" si="35"/>
        <v>#DIV/0!</v>
      </c>
    </row>
    <row r="200" spans="1:62" s="32" customFormat="1">
      <c r="A200" t="s">
        <v>373</v>
      </c>
      <c r="B200" s="1">
        <v>106</v>
      </c>
      <c r="C200" s="1" t="s">
        <v>185</v>
      </c>
      <c r="D200" s="9" t="s">
        <v>43</v>
      </c>
      <c r="E200" s="33">
        <v>39688</v>
      </c>
      <c r="F200" s="34">
        <f t="shared" si="25"/>
        <v>19</v>
      </c>
      <c r="G200" s="102">
        <v>0</v>
      </c>
      <c r="H200" s="102">
        <v>0</v>
      </c>
      <c r="I200" s="109">
        <v>7.4873313776901998E-2</v>
      </c>
      <c r="J200" s="109">
        <v>7.4873313776901998E-2</v>
      </c>
      <c r="K200" s="114" t="s">
        <v>174</v>
      </c>
      <c r="L200" s="109">
        <v>4.7091412742382719</v>
      </c>
      <c r="M200" s="35"/>
      <c r="N200" s="35"/>
      <c r="P200" s="35"/>
      <c r="Q200" s="35"/>
      <c r="R200" s="34"/>
      <c r="S200" s="35"/>
      <c r="T200" s="90"/>
      <c r="U200" s="35"/>
      <c r="V200" s="35"/>
      <c r="W200" s="73"/>
      <c r="X200" s="73"/>
      <c r="Y200" s="72"/>
      <c r="Z200" s="73"/>
      <c r="AA200" s="73"/>
      <c r="AB200" s="30"/>
      <c r="AC200" s="30"/>
      <c r="AD200" s="30"/>
      <c r="AE200" s="30"/>
      <c r="AF200" s="83"/>
      <c r="AG200" s="30"/>
      <c r="AH200" s="30"/>
      <c r="AI200" s="30"/>
      <c r="AP200" s="30"/>
      <c r="AQ200" s="30"/>
      <c r="AT200" s="35"/>
      <c r="AU200" s="35"/>
      <c r="AW200" s="84"/>
      <c r="AX200" s="15"/>
      <c r="AY200" s="15"/>
      <c r="AZ200" s="15"/>
      <c r="BA200" s="84">
        <f t="shared" si="26"/>
        <v>-4.7091412742382719</v>
      </c>
      <c r="BB200" s="84" t="e">
        <f t="shared" si="27"/>
        <v>#DIV/0!</v>
      </c>
      <c r="BC200" s="84">
        <f t="shared" si="28"/>
        <v>0</v>
      </c>
      <c r="BD200" s="84">
        <f t="shared" si="29"/>
        <v>0</v>
      </c>
      <c r="BE200" s="84" t="e">
        <f t="shared" si="30"/>
        <v>#DIV/0!</v>
      </c>
      <c r="BF200" s="84" t="e">
        <f t="shared" si="31"/>
        <v>#DIV/0!</v>
      </c>
      <c r="BG200" s="84" t="e">
        <f t="shared" si="32"/>
        <v>#DIV/0!</v>
      </c>
      <c r="BH200" s="85" t="e">
        <f t="shared" si="33"/>
        <v>#DIV/0!</v>
      </c>
      <c r="BI200" s="86" t="e">
        <f t="shared" si="34"/>
        <v>#DIV/0!</v>
      </c>
      <c r="BJ200" s="86" t="e">
        <f t="shared" si="35"/>
        <v>#DIV/0!</v>
      </c>
    </row>
    <row r="201" spans="1:62">
      <c r="A201" t="s">
        <v>374</v>
      </c>
      <c r="B201" s="1">
        <v>123</v>
      </c>
      <c r="C201" s="1" t="s">
        <v>185</v>
      </c>
      <c r="D201" s="9" t="s">
        <v>43</v>
      </c>
      <c r="E201" s="31">
        <v>39688</v>
      </c>
      <c r="F201" s="29">
        <f t="shared" si="25"/>
        <v>17</v>
      </c>
      <c r="G201" s="101">
        <v>0</v>
      </c>
      <c r="H201" s="101">
        <v>0</v>
      </c>
      <c r="I201" s="109">
        <v>5.2804646071506187E-2</v>
      </c>
      <c r="J201" s="109">
        <v>5.2804646071506187E-2</v>
      </c>
      <c r="K201" s="109">
        <v>91.268094614285999</v>
      </c>
      <c r="L201" s="109">
        <v>4.0431266846360794</v>
      </c>
      <c r="M201" s="35"/>
      <c r="O201" s="32"/>
      <c r="Q201" s="35"/>
      <c r="R201" s="34"/>
      <c r="S201" s="35"/>
      <c r="T201" s="90"/>
      <c r="U201" s="35"/>
      <c r="V201" s="35"/>
      <c r="W201" s="73"/>
      <c r="X201" s="73"/>
      <c r="Y201" s="72"/>
      <c r="Z201" s="71"/>
      <c r="AA201" s="71"/>
      <c r="AC201" s="30"/>
      <c r="AD201" s="30"/>
      <c r="AE201" s="30"/>
      <c r="AG201" s="30"/>
      <c r="AW201" s="84"/>
      <c r="AX201" s="15"/>
      <c r="AY201" s="15"/>
      <c r="AZ201" s="15"/>
      <c r="BA201" s="84">
        <f t="shared" si="26"/>
        <v>-4.0431266846360794</v>
      </c>
      <c r="BB201" s="84" t="e">
        <f t="shared" si="27"/>
        <v>#DIV/0!</v>
      </c>
      <c r="BC201" s="84">
        <f t="shared" si="28"/>
        <v>0</v>
      </c>
      <c r="BD201" s="84">
        <f t="shared" si="29"/>
        <v>0</v>
      </c>
      <c r="BE201" s="84" t="e">
        <f t="shared" si="30"/>
        <v>#DIV/0!</v>
      </c>
      <c r="BF201" s="84" t="e">
        <f t="shared" si="31"/>
        <v>#DIV/0!</v>
      </c>
      <c r="BG201" s="84" t="e">
        <f t="shared" si="32"/>
        <v>#DIV/0!</v>
      </c>
      <c r="BH201" s="85" t="e">
        <f t="shared" si="33"/>
        <v>#DIV/0!</v>
      </c>
      <c r="BI201" s="86" t="e">
        <f t="shared" si="34"/>
        <v>#DIV/0!</v>
      </c>
      <c r="BJ201" s="86" t="e">
        <f t="shared" si="35"/>
        <v>#DIV/0!</v>
      </c>
    </row>
    <row r="202" spans="1:62">
      <c r="A202" t="s">
        <v>367</v>
      </c>
      <c r="B202" s="1">
        <v>189</v>
      </c>
      <c r="C202" s="1" t="s">
        <v>185</v>
      </c>
      <c r="D202" s="9" t="s">
        <v>44</v>
      </c>
      <c r="E202" s="31">
        <v>39688</v>
      </c>
      <c r="F202" s="29">
        <f t="shared" si="25"/>
        <v>66</v>
      </c>
      <c r="G202" s="101">
        <v>0</v>
      </c>
      <c r="H202" s="101">
        <v>0</v>
      </c>
      <c r="I202" s="109">
        <v>0.10436037400929574</v>
      </c>
      <c r="J202" s="109">
        <v>0.10436037400929574</v>
      </c>
      <c r="K202" s="109">
        <v>80.306903672204555</v>
      </c>
      <c r="L202" s="109">
        <v>5.1669316375198626</v>
      </c>
      <c r="M202" s="35"/>
      <c r="O202" s="32"/>
      <c r="Q202" s="35"/>
      <c r="R202" s="34"/>
      <c r="S202" s="35"/>
      <c r="T202" s="90"/>
      <c r="U202" s="35"/>
      <c r="V202" s="35"/>
      <c r="W202" s="73"/>
      <c r="X202" s="73"/>
      <c r="Y202" s="72"/>
      <c r="Z202" s="71"/>
      <c r="AA202" s="71"/>
      <c r="AC202" s="30"/>
      <c r="AD202" s="30"/>
      <c r="AE202" s="30"/>
      <c r="AG202" s="30"/>
      <c r="AW202" s="84"/>
      <c r="AX202" s="15"/>
      <c r="AY202" s="15"/>
      <c r="AZ202" s="15"/>
      <c r="BA202" s="84">
        <f t="shared" si="26"/>
        <v>-5.1669316375198626</v>
      </c>
      <c r="BB202" s="84" t="e">
        <f t="shared" si="27"/>
        <v>#DIV/0!</v>
      </c>
      <c r="BC202" s="84">
        <f t="shared" si="28"/>
        <v>0</v>
      </c>
      <c r="BD202" s="84">
        <f t="shared" si="29"/>
        <v>0</v>
      </c>
      <c r="BE202" s="84" t="e">
        <f t="shared" si="30"/>
        <v>#DIV/0!</v>
      </c>
      <c r="BF202" s="84" t="e">
        <f t="shared" si="31"/>
        <v>#DIV/0!</v>
      </c>
      <c r="BG202" s="84" t="e">
        <f t="shared" si="32"/>
        <v>#DIV/0!</v>
      </c>
      <c r="BH202" s="85" t="e">
        <f t="shared" si="33"/>
        <v>#DIV/0!</v>
      </c>
      <c r="BI202" s="86" t="e">
        <f t="shared" si="34"/>
        <v>#DIV/0!</v>
      </c>
      <c r="BJ202" s="86" t="e">
        <f t="shared" si="35"/>
        <v>#DIV/0!</v>
      </c>
    </row>
    <row r="203" spans="1:62">
      <c r="A203" t="s">
        <v>369</v>
      </c>
      <c r="B203" s="1">
        <v>210</v>
      </c>
      <c r="C203" s="1" t="s">
        <v>600</v>
      </c>
      <c r="D203" s="9" t="s">
        <v>45</v>
      </c>
      <c r="E203" s="31">
        <v>39688</v>
      </c>
      <c r="F203" s="29">
        <f t="shared" si="25"/>
        <v>21</v>
      </c>
      <c r="G203" s="101">
        <v>0</v>
      </c>
      <c r="H203" s="101">
        <v>0</v>
      </c>
      <c r="I203" s="109">
        <v>0.45920861989737255</v>
      </c>
      <c r="J203" s="109">
        <v>0.45920861989737255</v>
      </c>
      <c r="K203" s="109">
        <v>78.804749784516375</v>
      </c>
      <c r="L203" s="109">
        <v>1.6121809225257477</v>
      </c>
      <c r="M203" s="35"/>
      <c r="O203" s="32"/>
      <c r="Q203" s="35"/>
      <c r="R203" s="34"/>
      <c r="S203" s="35"/>
      <c r="T203" s="90"/>
      <c r="U203" s="35"/>
      <c r="V203" s="35"/>
      <c r="W203" s="73"/>
      <c r="X203" s="73"/>
      <c r="Y203" s="72"/>
      <c r="Z203" s="71"/>
      <c r="AA203" s="71"/>
      <c r="AC203" s="30"/>
      <c r="AD203" s="30"/>
      <c r="AE203" s="30"/>
      <c r="AG203" s="30"/>
      <c r="AW203" s="84"/>
      <c r="AX203" s="15"/>
      <c r="AY203" s="15"/>
      <c r="AZ203" s="15"/>
      <c r="BA203" s="84">
        <f t="shared" si="26"/>
        <v>-1.6121809225257477</v>
      </c>
      <c r="BB203" s="84" t="e">
        <f t="shared" si="27"/>
        <v>#DIV/0!</v>
      </c>
      <c r="BC203" s="84">
        <f t="shared" si="28"/>
        <v>0</v>
      </c>
      <c r="BD203" s="84">
        <f t="shared" si="29"/>
        <v>0</v>
      </c>
      <c r="BE203" s="84" t="e">
        <f t="shared" si="30"/>
        <v>#DIV/0!</v>
      </c>
      <c r="BF203" s="84" t="e">
        <f t="shared" si="31"/>
        <v>#DIV/0!</v>
      </c>
      <c r="BG203" s="84" t="e">
        <f t="shared" si="32"/>
        <v>#DIV/0!</v>
      </c>
      <c r="BH203" s="85" t="e">
        <f t="shared" si="33"/>
        <v>#DIV/0!</v>
      </c>
      <c r="BI203" s="86" t="e">
        <f t="shared" si="34"/>
        <v>#DIV/0!</v>
      </c>
      <c r="BJ203" s="86" t="e">
        <f t="shared" si="35"/>
        <v>#DIV/0!</v>
      </c>
    </row>
    <row r="204" spans="1:62">
      <c r="A204" t="s">
        <v>368</v>
      </c>
      <c r="B204" s="1">
        <v>250</v>
      </c>
      <c r="C204" s="1" t="s">
        <v>600</v>
      </c>
      <c r="D204" s="9" t="s">
        <v>494</v>
      </c>
      <c r="E204" s="31">
        <v>39688</v>
      </c>
      <c r="F204" s="29">
        <f t="shared" si="25"/>
        <v>40</v>
      </c>
      <c r="G204" s="101">
        <v>0</v>
      </c>
      <c r="H204" s="101">
        <v>0</v>
      </c>
      <c r="I204" s="109">
        <v>0.28682328409705327</v>
      </c>
      <c r="J204" s="109">
        <v>0.28682328409705327</v>
      </c>
      <c r="K204" s="109">
        <v>78.820497441175135</v>
      </c>
      <c r="L204" s="109">
        <v>2.4234693877551181</v>
      </c>
      <c r="M204" s="35"/>
      <c r="O204" s="32"/>
      <c r="Q204" s="35"/>
      <c r="R204" s="34"/>
      <c r="S204" s="35"/>
      <c r="T204" s="90"/>
      <c r="U204" s="35"/>
      <c r="V204" s="35"/>
      <c r="W204" s="73"/>
      <c r="X204" s="73"/>
      <c r="Y204" s="72"/>
      <c r="Z204" s="71"/>
      <c r="AA204" s="71"/>
      <c r="AC204" s="30"/>
      <c r="AD204" s="30"/>
      <c r="AE204" s="30"/>
      <c r="AG204" s="30"/>
      <c r="AW204" s="84"/>
      <c r="AX204" s="15"/>
      <c r="AY204" s="15"/>
      <c r="AZ204" s="15"/>
      <c r="BA204" s="84">
        <f t="shared" si="26"/>
        <v>-2.4234693877551181</v>
      </c>
      <c r="BB204" s="84" t="e">
        <f t="shared" si="27"/>
        <v>#DIV/0!</v>
      </c>
      <c r="BC204" s="84">
        <f t="shared" si="28"/>
        <v>0</v>
      </c>
      <c r="BD204" s="84">
        <f t="shared" si="29"/>
        <v>0</v>
      </c>
      <c r="BE204" s="84" t="e">
        <f t="shared" si="30"/>
        <v>#DIV/0!</v>
      </c>
      <c r="BF204" s="84" t="e">
        <f t="shared" si="31"/>
        <v>#DIV/0!</v>
      </c>
      <c r="BG204" s="84" t="e">
        <f t="shared" si="32"/>
        <v>#DIV/0!</v>
      </c>
      <c r="BH204" s="85" t="e">
        <f t="shared" si="33"/>
        <v>#DIV/0!</v>
      </c>
      <c r="BI204" s="86" t="e">
        <f t="shared" si="34"/>
        <v>#DIV/0!</v>
      </c>
      <c r="BJ204" s="86" t="e">
        <f t="shared" si="35"/>
        <v>#DIV/0!</v>
      </c>
    </row>
    <row r="205" spans="1:62">
      <c r="A205" t="s">
        <v>370</v>
      </c>
      <c r="B205" s="1">
        <v>280</v>
      </c>
      <c r="C205" s="1" t="s">
        <v>600</v>
      </c>
      <c r="D205" s="9" t="s">
        <v>494</v>
      </c>
      <c r="E205" s="31">
        <v>39688</v>
      </c>
      <c r="F205" s="29">
        <f t="shared" si="25"/>
        <v>30</v>
      </c>
      <c r="G205" s="101">
        <v>0</v>
      </c>
      <c r="H205" s="101">
        <v>0</v>
      </c>
      <c r="I205" s="109">
        <v>0.18995493742019715</v>
      </c>
      <c r="J205" s="109">
        <v>0.18995493742019715</v>
      </c>
      <c r="K205" s="109">
        <v>87.906037837221774</v>
      </c>
      <c r="L205" s="109">
        <v>3.475742215785691</v>
      </c>
      <c r="M205" s="35"/>
      <c r="O205" s="32"/>
      <c r="Q205" s="35"/>
      <c r="R205" s="34"/>
      <c r="S205" s="35"/>
      <c r="T205" s="90"/>
      <c r="U205" s="35"/>
      <c r="V205" s="35"/>
      <c r="W205" s="73"/>
      <c r="X205" s="73"/>
      <c r="Y205" s="72"/>
      <c r="Z205" s="71"/>
      <c r="AA205" s="71"/>
      <c r="AC205" s="30"/>
      <c r="AD205" s="30"/>
      <c r="AE205" s="30"/>
      <c r="AG205" s="30"/>
      <c r="AP205" s="28"/>
      <c r="AQ205" s="28"/>
      <c r="AW205" s="84"/>
      <c r="AX205" s="15"/>
      <c r="AY205" s="15"/>
      <c r="AZ205" s="15"/>
      <c r="BA205" s="84">
        <f t="shared" si="26"/>
        <v>-3.475742215785691</v>
      </c>
      <c r="BB205" s="84" t="e">
        <f t="shared" si="27"/>
        <v>#DIV/0!</v>
      </c>
      <c r="BC205" s="84">
        <f t="shared" si="28"/>
        <v>0</v>
      </c>
      <c r="BD205" s="84">
        <f t="shared" si="29"/>
        <v>0</v>
      </c>
      <c r="BE205" s="84" t="e">
        <f t="shared" si="30"/>
        <v>#DIV/0!</v>
      </c>
      <c r="BF205" s="84" t="e">
        <f t="shared" si="31"/>
        <v>#DIV/0!</v>
      </c>
      <c r="BG205" s="84" t="e">
        <f t="shared" si="32"/>
        <v>#DIV/0!</v>
      </c>
      <c r="BH205" s="85" t="e">
        <f t="shared" si="33"/>
        <v>#DIV/0!</v>
      </c>
      <c r="BI205" s="86" t="e">
        <f t="shared" si="34"/>
        <v>#DIV/0!</v>
      </c>
      <c r="BJ205" s="86" t="e">
        <f t="shared" si="35"/>
        <v>#DIV/0!</v>
      </c>
    </row>
    <row r="207" spans="1:62">
      <c r="A207" t="s">
        <v>453</v>
      </c>
      <c r="B207" s="1">
        <v>2</v>
      </c>
      <c r="C207" s="1" t="s">
        <v>173</v>
      </c>
      <c r="D207" s="37" t="s">
        <v>603</v>
      </c>
      <c r="E207" s="31">
        <v>39685</v>
      </c>
      <c r="F207" s="29">
        <f t="shared" ref="F207:F230" si="36">B207-B206</f>
        <v>2</v>
      </c>
      <c r="G207" s="101">
        <v>0</v>
      </c>
      <c r="H207" s="101">
        <v>0</v>
      </c>
      <c r="I207" s="109">
        <v>2.9539182388535656E-2</v>
      </c>
      <c r="J207" s="109">
        <v>2.9539182388535656E-2</v>
      </c>
      <c r="K207" s="109">
        <v>33.588087560757444</v>
      </c>
      <c r="L207" s="110">
        <v>5.6910569105691433</v>
      </c>
      <c r="M207" s="35"/>
      <c r="Q207" s="35"/>
      <c r="R207" s="34"/>
      <c r="S207" s="35"/>
      <c r="T207" s="90"/>
      <c r="U207" s="35"/>
      <c r="V207" s="35"/>
      <c r="W207" s="73"/>
      <c r="X207" s="73"/>
      <c r="Y207" s="71"/>
      <c r="Z207" s="71"/>
      <c r="AA207" s="71"/>
      <c r="AC207" s="30"/>
      <c r="AD207" s="30"/>
      <c r="AE207" s="30"/>
      <c r="AG207" s="30"/>
      <c r="AH207" s="35"/>
      <c r="AV207" s="84"/>
      <c r="AW207" s="84"/>
      <c r="AX207" s="15"/>
      <c r="AY207" s="15"/>
      <c r="AZ207" s="15"/>
      <c r="BA207" s="84" t="e">
        <f t="shared" ref="BA207:BA238" si="37">IF(A207="","",IF(P207="-","-",IF(O207="-",P207-L207,(AX207*AZ207)/AY207)))</f>
        <v>#DIV/0!</v>
      </c>
      <c r="BB207" s="84">
        <f t="shared" ref="BB207:BB238" si="38">IF(A207="","",IF(AV207="-","-",IF(AW207="-","-",AV207-AW207)))</f>
        <v>0</v>
      </c>
      <c r="BC207" s="84">
        <f t="shared" ref="BC207:BC238" si="39">IF(A207="",",",IF(AW207="-","-",IF(AX207="-","-",AW207-AX207)))</f>
        <v>0</v>
      </c>
      <c r="BD207" s="84" t="e">
        <f t="shared" ref="BD207:BD238" si="40">IF(A207="","",IF(AX207="-","-",IF(BA207="-","-",AX207-BA207)))</f>
        <v>#DIV/0!</v>
      </c>
      <c r="BE207" s="84" t="e">
        <f t="shared" ref="BE207:BE238" si="41">IF(A207="","",IF(AV207="-","-",IF(BA207="-","-",((AV207-BA207)/BA207)*100)))</f>
        <v>#DIV/0!</v>
      </c>
      <c r="BF207" s="84" t="e">
        <f t="shared" ref="BF207:BF238" si="42">IF(A207="","",IF(AV207="-","-",IF(BA207="-","-",IF(H207="-","-",((AV207-BA207)/H207))*100)))</f>
        <v>#DIV/0!</v>
      </c>
      <c r="BG207" s="85" t="e">
        <f t="shared" ref="BG207:BG238" si="43">IF(A207="","",IF(BA207="-","-",IF(H207="-","-",BA207/H207)))</f>
        <v>#DIV/0!</v>
      </c>
      <c r="BH207" s="86" t="e">
        <f t="shared" ref="BH207:BH238" si="44">IF(A207="","",IF(BF207="-","-",IF(BG207=AE207,".","check")))</f>
        <v>#DIV/0!</v>
      </c>
      <c r="BI207" s="86" t="e">
        <f t="shared" ref="BI207:BI238" si="45">IF(A207="","",IF(ABM207="-","-",IF(BG207=AE207,".","check")))</f>
        <v>#DIV/0!</v>
      </c>
    </row>
    <row r="208" spans="1:62">
      <c r="A208" t="s">
        <v>454</v>
      </c>
      <c r="B208" s="1">
        <v>4</v>
      </c>
      <c r="C208" s="1" t="s">
        <v>176</v>
      </c>
      <c r="D208" s="37" t="s">
        <v>474</v>
      </c>
      <c r="E208" s="31">
        <v>39685</v>
      </c>
      <c r="F208" s="29">
        <f t="shared" si="36"/>
        <v>2</v>
      </c>
      <c r="G208" s="101">
        <v>0</v>
      </c>
      <c r="H208" s="101">
        <v>0</v>
      </c>
      <c r="I208" s="109">
        <v>1.1459165581759446E-2</v>
      </c>
      <c r="J208" s="109">
        <v>1.1459165581759446E-2</v>
      </c>
      <c r="K208" s="109">
        <v>19.276862989759962</v>
      </c>
      <c r="L208" s="110">
        <v>0</v>
      </c>
      <c r="M208" s="35"/>
      <c r="Q208" s="35"/>
      <c r="R208" s="34"/>
      <c r="S208" s="35"/>
      <c r="T208" s="90"/>
      <c r="U208" s="35"/>
      <c r="V208" s="35"/>
      <c r="W208" s="73"/>
      <c r="X208" s="73"/>
      <c r="Y208" s="71"/>
      <c r="Z208" s="71"/>
      <c r="AA208" s="71"/>
      <c r="AC208" s="30"/>
      <c r="AD208" s="30"/>
      <c r="AE208" s="30"/>
      <c r="AG208" s="30"/>
      <c r="AH208" s="35"/>
      <c r="AV208" s="84"/>
      <c r="AW208" s="84"/>
      <c r="AX208" s="15"/>
      <c r="AY208" s="15"/>
      <c r="AZ208" s="15"/>
      <c r="BA208" s="84" t="e">
        <f t="shared" si="37"/>
        <v>#DIV/0!</v>
      </c>
      <c r="BB208" s="84">
        <f t="shared" si="38"/>
        <v>0</v>
      </c>
      <c r="BC208" s="84">
        <f t="shared" si="39"/>
        <v>0</v>
      </c>
      <c r="BD208" s="84" t="e">
        <f t="shared" si="40"/>
        <v>#DIV/0!</v>
      </c>
      <c r="BE208" s="84" t="e">
        <f t="shared" si="41"/>
        <v>#DIV/0!</v>
      </c>
      <c r="BF208" s="84" t="e">
        <f t="shared" si="42"/>
        <v>#DIV/0!</v>
      </c>
      <c r="BG208" s="85" t="e">
        <f t="shared" si="43"/>
        <v>#DIV/0!</v>
      </c>
      <c r="BH208" s="86" t="e">
        <f t="shared" si="44"/>
        <v>#DIV/0!</v>
      </c>
      <c r="BI208" s="86" t="e">
        <f t="shared" si="45"/>
        <v>#DIV/0!</v>
      </c>
    </row>
    <row r="209" spans="1:61">
      <c r="A209" t="s">
        <v>455</v>
      </c>
      <c r="B209" s="1">
        <v>6</v>
      </c>
      <c r="C209" s="1" t="s">
        <v>176</v>
      </c>
      <c r="D209" s="37" t="s">
        <v>475</v>
      </c>
      <c r="E209" s="31">
        <v>39685</v>
      </c>
      <c r="F209" s="29">
        <f t="shared" si="36"/>
        <v>2</v>
      </c>
      <c r="G209" s="101">
        <v>0</v>
      </c>
      <c r="H209" s="101">
        <v>0</v>
      </c>
      <c r="I209" s="109">
        <v>1.782536868273716E-2</v>
      </c>
      <c r="J209" s="109">
        <v>1.782536868273716E-2</v>
      </c>
      <c r="K209" s="109">
        <v>29.004421328053631</v>
      </c>
      <c r="L209" s="110">
        <v>7.8947368421046482</v>
      </c>
      <c r="M209" s="35"/>
      <c r="Q209" s="35"/>
      <c r="R209" s="34"/>
      <c r="S209" s="35"/>
      <c r="T209" s="90"/>
      <c r="U209" s="35"/>
      <c r="V209" s="35"/>
      <c r="W209" s="73"/>
      <c r="X209" s="73"/>
      <c r="Y209" s="71"/>
      <c r="Z209" s="71"/>
      <c r="AA209" s="71"/>
      <c r="AC209" s="30"/>
      <c r="AD209" s="30"/>
      <c r="AE209" s="30"/>
      <c r="AG209" s="30"/>
      <c r="AH209" s="35"/>
      <c r="AV209" s="84"/>
      <c r="AW209" s="84"/>
      <c r="AX209" s="15"/>
      <c r="AY209" s="15"/>
      <c r="AZ209" s="15"/>
      <c r="BA209" s="84" t="e">
        <f t="shared" si="37"/>
        <v>#DIV/0!</v>
      </c>
      <c r="BB209" s="84">
        <f t="shared" si="38"/>
        <v>0</v>
      </c>
      <c r="BC209" s="84">
        <f t="shared" si="39"/>
        <v>0</v>
      </c>
      <c r="BD209" s="84" t="e">
        <f t="shared" si="40"/>
        <v>#DIV/0!</v>
      </c>
      <c r="BE209" s="84" t="e">
        <f t="shared" si="41"/>
        <v>#DIV/0!</v>
      </c>
      <c r="BF209" s="84" t="e">
        <f t="shared" si="42"/>
        <v>#DIV/0!</v>
      </c>
      <c r="BG209" s="85" t="e">
        <f t="shared" si="43"/>
        <v>#DIV/0!</v>
      </c>
      <c r="BH209" s="86" t="e">
        <f t="shared" si="44"/>
        <v>#DIV/0!</v>
      </c>
      <c r="BI209" s="86" t="e">
        <f t="shared" si="45"/>
        <v>#DIV/0!</v>
      </c>
    </row>
    <row r="210" spans="1:61">
      <c r="A210" t="s">
        <v>456</v>
      </c>
      <c r="B210" s="1">
        <v>8</v>
      </c>
      <c r="C210" s="1" t="s">
        <v>176</v>
      </c>
      <c r="D210" s="37" t="s">
        <v>46</v>
      </c>
      <c r="E210" s="31">
        <v>39685</v>
      </c>
      <c r="F210" s="29">
        <f t="shared" si="36"/>
        <v>2</v>
      </c>
      <c r="G210" s="101">
        <v>0</v>
      </c>
      <c r="H210" s="101">
        <v>0</v>
      </c>
      <c r="I210" s="109">
        <v>1.5024239318306879E-2</v>
      </c>
      <c r="J210" s="109">
        <v>1.5024239318306879E-2</v>
      </c>
      <c r="K210" s="109">
        <v>29.360928701708371</v>
      </c>
      <c r="L210" s="110">
        <v>6.34920634920626</v>
      </c>
      <c r="M210" s="35"/>
      <c r="Q210" s="35"/>
      <c r="R210" s="34"/>
      <c r="S210" s="35"/>
      <c r="T210" s="90"/>
      <c r="U210" s="35"/>
      <c r="V210" s="35"/>
      <c r="W210" s="73"/>
      <c r="X210" s="73"/>
      <c r="Y210" s="71"/>
      <c r="Z210" s="71"/>
      <c r="AA210" s="71"/>
      <c r="AC210" s="30"/>
      <c r="AD210" s="30"/>
      <c r="AE210" s="30"/>
      <c r="AG210" s="30"/>
      <c r="AH210" s="35"/>
      <c r="AV210" s="84"/>
      <c r="AW210" s="84"/>
      <c r="AX210" s="15"/>
      <c r="AY210" s="15"/>
      <c r="AZ210" s="15"/>
      <c r="BA210" s="84" t="e">
        <f t="shared" si="37"/>
        <v>#DIV/0!</v>
      </c>
      <c r="BB210" s="84">
        <f t="shared" si="38"/>
        <v>0</v>
      </c>
      <c r="BC210" s="84">
        <f t="shared" si="39"/>
        <v>0</v>
      </c>
      <c r="BD210" s="84" t="e">
        <f t="shared" si="40"/>
        <v>#DIV/0!</v>
      </c>
      <c r="BE210" s="84" t="e">
        <f t="shared" si="41"/>
        <v>#DIV/0!</v>
      </c>
      <c r="BF210" s="84" t="e">
        <f t="shared" si="42"/>
        <v>#DIV/0!</v>
      </c>
      <c r="BG210" s="85" t="e">
        <f t="shared" si="43"/>
        <v>#DIV/0!</v>
      </c>
      <c r="BH210" s="86" t="e">
        <f t="shared" si="44"/>
        <v>#DIV/0!</v>
      </c>
      <c r="BI210" s="86" t="e">
        <f t="shared" si="45"/>
        <v>#DIV/0!</v>
      </c>
    </row>
    <row r="211" spans="1:61">
      <c r="A211" t="s">
        <v>457</v>
      </c>
      <c r="B211" s="1">
        <v>10</v>
      </c>
      <c r="C211" s="1" t="s">
        <v>176</v>
      </c>
      <c r="D211" s="37" t="s">
        <v>47</v>
      </c>
      <c r="E211" s="31">
        <v>39685</v>
      </c>
      <c r="F211" s="29">
        <f t="shared" si="36"/>
        <v>2</v>
      </c>
      <c r="G211" s="101">
        <v>0</v>
      </c>
      <c r="H211" s="101">
        <v>0</v>
      </c>
      <c r="I211" s="109">
        <v>3.8197218605865182E-2</v>
      </c>
      <c r="J211" s="109">
        <v>3.8197218605865182E-2</v>
      </c>
      <c r="K211" s="109">
        <v>57.117574221970422</v>
      </c>
      <c r="L211" s="110">
        <v>7.9754601226995305</v>
      </c>
      <c r="M211" s="35"/>
      <c r="Q211" s="35"/>
      <c r="R211" s="34"/>
      <c r="S211" s="35"/>
      <c r="T211" s="90"/>
      <c r="U211" s="35"/>
      <c r="V211" s="35"/>
      <c r="W211" s="73"/>
      <c r="X211" s="73"/>
      <c r="Y211" s="71"/>
      <c r="Z211" s="71"/>
      <c r="AA211" s="71"/>
      <c r="AC211" s="30"/>
      <c r="AD211" s="30"/>
      <c r="AE211" s="30"/>
      <c r="AG211" s="30"/>
      <c r="AH211" s="35"/>
      <c r="AV211" s="84"/>
      <c r="AW211" s="84"/>
      <c r="AX211" s="15"/>
      <c r="AY211" s="15"/>
      <c r="AZ211" s="15"/>
      <c r="BA211" s="84" t="e">
        <f t="shared" si="37"/>
        <v>#DIV/0!</v>
      </c>
      <c r="BB211" s="84">
        <f t="shared" si="38"/>
        <v>0</v>
      </c>
      <c r="BC211" s="84">
        <f t="shared" si="39"/>
        <v>0</v>
      </c>
      <c r="BD211" s="84" t="e">
        <f t="shared" si="40"/>
        <v>#DIV/0!</v>
      </c>
      <c r="BE211" s="84" t="e">
        <f t="shared" si="41"/>
        <v>#DIV/0!</v>
      </c>
      <c r="BF211" s="84" t="e">
        <f t="shared" si="42"/>
        <v>#DIV/0!</v>
      </c>
      <c r="BG211" s="85" t="e">
        <f t="shared" si="43"/>
        <v>#DIV/0!</v>
      </c>
      <c r="BH211" s="86" t="e">
        <f t="shared" si="44"/>
        <v>#DIV/0!</v>
      </c>
      <c r="BI211" s="86" t="e">
        <f t="shared" si="45"/>
        <v>#DIV/0!</v>
      </c>
    </row>
    <row r="212" spans="1:61">
      <c r="A212" t="s">
        <v>458</v>
      </c>
      <c r="B212" s="1">
        <v>12</v>
      </c>
      <c r="C212" s="1" t="s">
        <v>176</v>
      </c>
      <c r="D212" s="37" t="s">
        <v>476</v>
      </c>
      <c r="E212" s="31">
        <v>39685</v>
      </c>
      <c r="F212" s="29">
        <f t="shared" si="36"/>
        <v>2</v>
      </c>
      <c r="G212" s="101">
        <v>0</v>
      </c>
      <c r="H212" s="101">
        <v>0</v>
      </c>
      <c r="I212" s="109">
        <v>4.0489051722217E-2</v>
      </c>
      <c r="J212" s="109">
        <v>4.0489051722217E-2</v>
      </c>
      <c r="K212" s="109">
        <v>66.972456622283644</v>
      </c>
      <c r="L212" s="110">
        <v>7.0175438596493844</v>
      </c>
      <c r="M212" s="35"/>
      <c r="Q212" s="35"/>
      <c r="R212" s="34"/>
      <c r="S212" s="35"/>
      <c r="T212" s="90"/>
      <c r="U212" s="35"/>
      <c r="V212" s="35"/>
      <c r="W212" s="73"/>
      <c r="X212" s="73"/>
      <c r="Y212" s="71"/>
      <c r="Z212" s="71"/>
      <c r="AA212" s="71"/>
      <c r="AC212" s="30"/>
      <c r="AD212" s="30"/>
      <c r="AE212" s="30"/>
      <c r="AG212" s="30"/>
      <c r="AH212" s="35"/>
      <c r="AV212" s="84"/>
      <c r="AW212" s="84"/>
      <c r="AX212" s="15"/>
      <c r="AY212" s="15"/>
      <c r="AZ212" s="15"/>
      <c r="BA212" s="84" t="e">
        <f t="shared" si="37"/>
        <v>#DIV/0!</v>
      </c>
      <c r="BB212" s="84">
        <f t="shared" si="38"/>
        <v>0</v>
      </c>
      <c r="BC212" s="84">
        <f t="shared" si="39"/>
        <v>0</v>
      </c>
      <c r="BD212" s="84" t="e">
        <f t="shared" si="40"/>
        <v>#DIV/0!</v>
      </c>
      <c r="BE212" s="84" t="e">
        <f t="shared" si="41"/>
        <v>#DIV/0!</v>
      </c>
      <c r="BF212" s="84" t="e">
        <f t="shared" si="42"/>
        <v>#DIV/0!</v>
      </c>
      <c r="BG212" s="85" t="e">
        <f t="shared" si="43"/>
        <v>#DIV/0!</v>
      </c>
      <c r="BH212" s="86" t="e">
        <f t="shared" si="44"/>
        <v>#DIV/0!</v>
      </c>
      <c r="BI212" s="86" t="e">
        <f t="shared" si="45"/>
        <v>#DIV/0!</v>
      </c>
    </row>
    <row r="213" spans="1:61">
      <c r="A213" t="s">
        <v>459</v>
      </c>
      <c r="B213" s="1">
        <v>14</v>
      </c>
      <c r="C213" s="1" t="s">
        <v>176</v>
      </c>
      <c r="D213" s="37" t="s">
        <v>477</v>
      </c>
      <c r="E213" s="31">
        <v>39685</v>
      </c>
      <c r="F213" s="29">
        <f t="shared" si="36"/>
        <v>2</v>
      </c>
      <c r="G213" s="101">
        <v>0</v>
      </c>
      <c r="H213" s="101">
        <v>0</v>
      </c>
      <c r="I213" s="109">
        <v>4.8892439815507477E-2</v>
      </c>
      <c r="J213" s="109">
        <v>4.8892439815507477E-2</v>
      </c>
      <c r="K213" s="109">
        <v>80.799849757606808</v>
      </c>
      <c r="L213" s="110">
        <v>5.4187192118226291</v>
      </c>
      <c r="M213" s="35"/>
      <c r="Q213" s="35"/>
      <c r="R213" s="34"/>
      <c r="S213" s="35"/>
      <c r="T213" s="90"/>
      <c r="U213" s="35"/>
      <c r="V213" s="35"/>
      <c r="W213" s="73"/>
      <c r="X213" s="73"/>
      <c r="Y213" s="71"/>
      <c r="Z213" s="71"/>
      <c r="AA213" s="71"/>
      <c r="AC213" s="30"/>
      <c r="AD213" s="30"/>
      <c r="AE213" s="30"/>
      <c r="AG213" s="30"/>
      <c r="AH213" s="35"/>
      <c r="AV213" s="84"/>
      <c r="AW213" s="84"/>
      <c r="AX213" s="15"/>
      <c r="AY213" s="15"/>
      <c r="AZ213" s="15"/>
      <c r="BA213" s="84" t="e">
        <f t="shared" si="37"/>
        <v>#DIV/0!</v>
      </c>
      <c r="BB213" s="84">
        <f t="shared" si="38"/>
        <v>0</v>
      </c>
      <c r="BC213" s="84">
        <f t="shared" si="39"/>
        <v>0</v>
      </c>
      <c r="BD213" s="84" t="e">
        <f t="shared" si="40"/>
        <v>#DIV/0!</v>
      </c>
      <c r="BE213" s="84" t="e">
        <f t="shared" si="41"/>
        <v>#DIV/0!</v>
      </c>
      <c r="BF213" s="84" t="e">
        <f t="shared" si="42"/>
        <v>#DIV/0!</v>
      </c>
      <c r="BG213" s="85" t="e">
        <f t="shared" si="43"/>
        <v>#DIV/0!</v>
      </c>
      <c r="BH213" s="86" t="e">
        <f t="shared" si="44"/>
        <v>#DIV/0!</v>
      </c>
      <c r="BI213" s="86" t="e">
        <f t="shared" si="45"/>
        <v>#DIV/0!</v>
      </c>
    </row>
    <row r="214" spans="1:61">
      <c r="A214" t="s">
        <v>460</v>
      </c>
      <c r="B214" s="1">
        <v>16</v>
      </c>
      <c r="C214" s="1" t="s">
        <v>176</v>
      </c>
      <c r="D214" s="37" t="s">
        <v>477</v>
      </c>
      <c r="E214" s="31">
        <v>39685</v>
      </c>
      <c r="F214" s="29">
        <f t="shared" si="36"/>
        <v>2</v>
      </c>
      <c r="G214" s="101">
        <v>0</v>
      </c>
      <c r="H214" s="101">
        <v>0</v>
      </c>
      <c r="I214" s="109">
        <v>3.8961162977982335E-2</v>
      </c>
      <c r="J214" s="109">
        <v>3.8961162977982335E-2</v>
      </c>
      <c r="K214" s="109">
        <v>65.138990129202114</v>
      </c>
      <c r="L214" s="110">
        <v>6.1349693251534783</v>
      </c>
      <c r="M214" s="35"/>
      <c r="Q214" s="35"/>
      <c r="R214" s="34"/>
      <c r="S214" s="35"/>
      <c r="T214" s="90"/>
      <c r="U214" s="35"/>
      <c r="V214" s="35"/>
      <c r="W214" s="73"/>
      <c r="X214" s="73"/>
      <c r="Y214" s="71"/>
      <c r="Z214" s="71"/>
      <c r="AA214" s="71"/>
      <c r="AC214" s="30"/>
      <c r="AD214" s="30"/>
      <c r="AE214" s="30"/>
      <c r="AG214" s="30"/>
      <c r="AH214" s="35"/>
      <c r="AV214" s="84"/>
      <c r="AW214" s="84"/>
      <c r="AX214" s="15"/>
      <c r="AY214" s="15"/>
      <c r="AZ214" s="15"/>
      <c r="BA214" s="84" t="e">
        <f t="shared" si="37"/>
        <v>#DIV/0!</v>
      </c>
      <c r="BB214" s="84">
        <f t="shared" si="38"/>
        <v>0</v>
      </c>
      <c r="BC214" s="84">
        <f t="shared" si="39"/>
        <v>0</v>
      </c>
      <c r="BD214" s="84" t="e">
        <f t="shared" si="40"/>
        <v>#DIV/0!</v>
      </c>
      <c r="BE214" s="84" t="e">
        <f t="shared" si="41"/>
        <v>#DIV/0!</v>
      </c>
      <c r="BF214" s="84" t="e">
        <f t="shared" si="42"/>
        <v>#DIV/0!</v>
      </c>
      <c r="BG214" s="85" t="e">
        <f t="shared" si="43"/>
        <v>#DIV/0!</v>
      </c>
      <c r="BH214" s="86" t="e">
        <f t="shared" si="44"/>
        <v>#DIV/0!</v>
      </c>
      <c r="BI214" s="86" t="e">
        <f t="shared" si="45"/>
        <v>#DIV/0!</v>
      </c>
    </row>
    <row r="215" spans="1:61">
      <c r="A215" t="s">
        <v>461</v>
      </c>
      <c r="B215" s="1">
        <v>18</v>
      </c>
      <c r="C215" s="1" t="s">
        <v>176</v>
      </c>
      <c r="D215" s="37" t="s">
        <v>477</v>
      </c>
      <c r="E215" s="31">
        <v>39685</v>
      </c>
      <c r="F215" s="29">
        <f t="shared" si="36"/>
        <v>2</v>
      </c>
      <c r="G215" s="101">
        <v>0</v>
      </c>
      <c r="H215" s="101">
        <v>0</v>
      </c>
      <c r="I215" s="109">
        <v>3.2849608001044035E-2</v>
      </c>
      <c r="J215" s="109">
        <v>3.2849608001044035E-2</v>
      </c>
      <c r="K215" s="109">
        <v>56.455489099468771</v>
      </c>
      <c r="L215" s="110">
        <v>6.5217391304350185</v>
      </c>
      <c r="M215" s="35"/>
      <c r="Q215" s="35"/>
      <c r="R215" s="34"/>
      <c r="S215" s="35"/>
      <c r="T215" s="90"/>
      <c r="U215" s="35"/>
      <c r="V215" s="35"/>
      <c r="W215" s="73"/>
      <c r="X215" s="73"/>
      <c r="Y215" s="71"/>
      <c r="Z215" s="71"/>
      <c r="AA215" s="71"/>
      <c r="AC215" s="30"/>
      <c r="AD215" s="30"/>
      <c r="AE215" s="30"/>
      <c r="AG215" s="30"/>
      <c r="AH215" s="35"/>
      <c r="AV215" s="84"/>
      <c r="AW215" s="84"/>
      <c r="AX215" s="15"/>
      <c r="AY215" s="15"/>
      <c r="AZ215" s="15"/>
      <c r="BA215" s="84" t="e">
        <f t="shared" si="37"/>
        <v>#DIV/0!</v>
      </c>
      <c r="BB215" s="84">
        <f t="shared" si="38"/>
        <v>0</v>
      </c>
      <c r="BC215" s="84">
        <f t="shared" si="39"/>
        <v>0</v>
      </c>
      <c r="BD215" s="84" t="e">
        <f t="shared" si="40"/>
        <v>#DIV/0!</v>
      </c>
      <c r="BE215" s="84" t="e">
        <f t="shared" si="41"/>
        <v>#DIV/0!</v>
      </c>
      <c r="BF215" s="84" t="e">
        <f t="shared" si="42"/>
        <v>#DIV/0!</v>
      </c>
      <c r="BG215" s="85" t="e">
        <f t="shared" si="43"/>
        <v>#DIV/0!</v>
      </c>
      <c r="BH215" s="86" t="e">
        <f t="shared" si="44"/>
        <v>#DIV/0!</v>
      </c>
      <c r="BI215" s="86" t="e">
        <f t="shared" si="45"/>
        <v>#DIV/0!</v>
      </c>
    </row>
    <row r="216" spans="1:61">
      <c r="A216" t="s">
        <v>462</v>
      </c>
      <c r="B216" s="1">
        <v>20</v>
      </c>
      <c r="C216" s="1" t="s">
        <v>176</v>
      </c>
      <c r="D216" s="37" t="s">
        <v>48</v>
      </c>
      <c r="E216" s="31">
        <v>39685</v>
      </c>
      <c r="F216" s="29">
        <f t="shared" si="36"/>
        <v>2</v>
      </c>
      <c r="G216" s="101">
        <v>0</v>
      </c>
      <c r="H216" s="101">
        <v>0</v>
      </c>
      <c r="I216" s="109">
        <v>4.0234403598177954E-2</v>
      </c>
      <c r="J216" s="109">
        <v>4.0234403598177954E-2</v>
      </c>
      <c r="K216" s="109">
        <v>69.162430489019883</v>
      </c>
      <c r="L216" s="110">
        <v>6.508875739644945</v>
      </c>
      <c r="M216" s="35"/>
      <c r="Q216" s="35"/>
      <c r="R216" s="34"/>
      <c r="S216" s="35"/>
      <c r="T216" s="90"/>
      <c r="U216" s="35"/>
      <c r="V216" s="35"/>
      <c r="W216" s="73"/>
      <c r="X216" s="73"/>
      <c r="Y216" s="71"/>
      <c r="Z216" s="71"/>
      <c r="AA216" s="71"/>
      <c r="AC216" s="30"/>
      <c r="AD216" s="30"/>
      <c r="AE216" s="30"/>
      <c r="AG216" s="30"/>
      <c r="AH216" s="35"/>
      <c r="AV216" s="84"/>
      <c r="AW216" s="84"/>
      <c r="AX216" s="15"/>
      <c r="AY216" s="15"/>
      <c r="AZ216" s="15"/>
      <c r="BA216" s="84" t="e">
        <f t="shared" si="37"/>
        <v>#DIV/0!</v>
      </c>
      <c r="BB216" s="84">
        <f t="shared" si="38"/>
        <v>0</v>
      </c>
      <c r="BC216" s="84">
        <f t="shared" si="39"/>
        <v>0</v>
      </c>
      <c r="BD216" s="84" t="e">
        <f t="shared" si="40"/>
        <v>#DIV/0!</v>
      </c>
      <c r="BE216" s="84" t="e">
        <f t="shared" si="41"/>
        <v>#DIV/0!</v>
      </c>
      <c r="BF216" s="84" t="e">
        <f t="shared" si="42"/>
        <v>#DIV/0!</v>
      </c>
      <c r="BG216" s="85" t="e">
        <f t="shared" si="43"/>
        <v>#DIV/0!</v>
      </c>
      <c r="BH216" s="86" t="e">
        <f t="shared" si="44"/>
        <v>#DIV/0!</v>
      </c>
      <c r="BI216" s="86" t="e">
        <f t="shared" si="45"/>
        <v>#DIV/0!</v>
      </c>
    </row>
    <row r="217" spans="1:61">
      <c r="A217" t="s">
        <v>463</v>
      </c>
      <c r="B217" s="1">
        <v>23</v>
      </c>
      <c r="C217" s="1" t="s">
        <v>176</v>
      </c>
      <c r="D217" s="37" t="s">
        <v>48</v>
      </c>
      <c r="E217" s="31">
        <v>39685</v>
      </c>
      <c r="F217" s="29">
        <f t="shared" si="36"/>
        <v>3</v>
      </c>
      <c r="G217" s="101">
        <v>0</v>
      </c>
      <c r="H217" s="101">
        <v>0</v>
      </c>
      <c r="I217" s="109">
        <v>2.7671762812249045E-2</v>
      </c>
      <c r="J217" s="109">
        <v>2.7671762812249045E-2</v>
      </c>
      <c r="K217" s="109">
        <v>49.316853355572597</v>
      </c>
      <c r="L217" s="110">
        <v>5.7803468208089308</v>
      </c>
      <c r="M217" s="35"/>
      <c r="Q217" s="35"/>
      <c r="R217" s="34"/>
      <c r="S217" s="35"/>
      <c r="T217" s="90"/>
      <c r="U217" s="35"/>
      <c r="V217" s="35"/>
      <c r="W217" s="73"/>
      <c r="X217" s="73"/>
      <c r="Y217" s="71"/>
      <c r="Z217" s="71"/>
      <c r="AA217" s="71"/>
      <c r="AC217" s="30"/>
      <c r="AD217" s="30"/>
      <c r="AE217" s="30"/>
      <c r="AG217" s="30"/>
      <c r="AH217" s="35"/>
      <c r="AV217" s="84"/>
      <c r="AW217" s="84"/>
      <c r="AX217" s="15"/>
      <c r="AY217" s="15"/>
      <c r="AZ217" s="15"/>
      <c r="BA217" s="84" t="e">
        <f t="shared" si="37"/>
        <v>#DIV/0!</v>
      </c>
      <c r="BB217" s="84">
        <f t="shared" si="38"/>
        <v>0</v>
      </c>
      <c r="BC217" s="84">
        <f t="shared" si="39"/>
        <v>0</v>
      </c>
      <c r="BD217" s="84" t="e">
        <f t="shared" si="40"/>
        <v>#DIV/0!</v>
      </c>
      <c r="BE217" s="84" t="e">
        <f t="shared" si="41"/>
        <v>#DIV/0!</v>
      </c>
      <c r="BF217" s="84" t="e">
        <f t="shared" si="42"/>
        <v>#DIV/0!</v>
      </c>
      <c r="BG217" s="85" t="e">
        <f t="shared" si="43"/>
        <v>#DIV/0!</v>
      </c>
      <c r="BH217" s="86" t="e">
        <f t="shared" si="44"/>
        <v>#DIV/0!</v>
      </c>
      <c r="BI217" s="86" t="e">
        <f t="shared" si="45"/>
        <v>#DIV/0!</v>
      </c>
    </row>
    <row r="218" spans="1:61">
      <c r="A218" t="s">
        <v>464</v>
      </c>
      <c r="B218" s="1">
        <v>26</v>
      </c>
      <c r="C218" s="1" t="s">
        <v>176</v>
      </c>
      <c r="D218" s="37" t="s">
        <v>48</v>
      </c>
      <c r="E218" s="31">
        <v>39685</v>
      </c>
      <c r="F218" s="29">
        <f t="shared" si="36"/>
        <v>3</v>
      </c>
      <c r="G218" s="101">
        <v>0</v>
      </c>
      <c r="H218" s="101">
        <v>0</v>
      </c>
      <c r="I218" s="109">
        <v>3.3104256125083088E-2</v>
      </c>
      <c r="J218" s="109">
        <v>3.3104256125083088E-2</v>
      </c>
      <c r="K218" s="109">
        <v>54.749346668406758</v>
      </c>
      <c r="L218" s="110">
        <v>8.0188679245283918</v>
      </c>
      <c r="M218" s="35"/>
      <c r="Q218" s="35"/>
      <c r="R218" s="34"/>
      <c r="S218" s="35"/>
      <c r="T218" s="90"/>
      <c r="U218" s="35"/>
      <c r="V218" s="35"/>
      <c r="W218" s="73"/>
      <c r="X218" s="73"/>
      <c r="Y218" s="71"/>
      <c r="Z218" s="71"/>
      <c r="AA218" s="71"/>
      <c r="AC218" s="30"/>
      <c r="AD218" s="30"/>
      <c r="AE218" s="30"/>
      <c r="AG218" s="30"/>
      <c r="AH218" s="35"/>
      <c r="AV218" s="84"/>
      <c r="AW218" s="84"/>
      <c r="AX218" s="15"/>
      <c r="AY218" s="15"/>
      <c r="AZ218" s="15"/>
      <c r="BA218" s="84" t="e">
        <f t="shared" si="37"/>
        <v>#DIV/0!</v>
      </c>
      <c r="BB218" s="84">
        <f t="shared" si="38"/>
        <v>0</v>
      </c>
      <c r="BC218" s="84">
        <f t="shared" si="39"/>
        <v>0</v>
      </c>
      <c r="BD218" s="84" t="e">
        <f t="shared" si="40"/>
        <v>#DIV/0!</v>
      </c>
      <c r="BE218" s="84" t="e">
        <f t="shared" si="41"/>
        <v>#DIV/0!</v>
      </c>
      <c r="BF218" s="84" t="e">
        <f t="shared" si="42"/>
        <v>#DIV/0!</v>
      </c>
      <c r="BG218" s="85" t="e">
        <f t="shared" si="43"/>
        <v>#DIV/0!</v>
      </c>
      <c r="BH218" s="86" t="e">
        <f t="shared" si="44"/>
        <v>#DIV/0!</v>
      </c>
      <c r="BI218" s="86" t="e">
        <f t="shared" si="45"/>
        <v>#DIV/0!</v>
      </c>
    </row>
    <row r="219" spans="1:61">
      <c r="A219" t="s">
        <v>465</v>
      </c>
      <c r="B219" s="1">
        <v>29</v>
      </c>
      <c r="C219" s="1" t="s">
        <v>176</v>
      </c>
      <c r="D219" s="37" t="s">
        <v>48</v>
      </c>
      <c r="E219" s="31">
        <v>39685</v>
      </c>
      <c r="F219" s="29">
        <f t="shared" si="36"/>
        <v>3</v>
      </c>
      <c r="G219" s="101">
        <v>0</v>
      </c>
      <c r="H219" s="101">
        <v>0</v>
      </c>
      <c r="I219" s="109">
        <v>2.8350824476353297E-2</v>
      </c>
      <c r="J219" s="109">
        <v>2.8350824476353297E-2</v>
      </c>
      <c r="K219" s="109">
        <v>53.238434465774766</v>
      </c>
      <c r="L219" s="110">
        <v>5.6497175141239859</v>
      </c>
      <c r="M219" s="35"/>
      <c r="Q219" s="35"/>
      <c r="R219" s="34"/>
      <c r="S219" s="35"/>
      <c r="T219" s="90"/>
      <c r="U219" s="35"/>
      <c r="V219" s="35"/>
      <c r="W219" s="73"/>
      <c r="X219" s="73"/>
      <c r="Y219" s="71"/>
      <c r="Z219" s="71"/>
      <c r="AA219" s="71"/>
      <c r="AC219" s="30"/>
      <c r="AD219" s="30"/>
      <c r="AE219" s="30"/>
      <c r="AG219" s="30"/>
      <c r="AH219" s="35"/>
      <c r="AV219" s="84"/>
      <c r="AW219" s="84"/>
      <c r="AX219" s="15"/>
      <c r="AY219" s="15"/>
      <c r="AZ219" s="15"/>
      <c r="BA219" s="84" t="e">
        <f t="shared" si="37"/>
        <v>#DIV/0!</v>
      </c>
      <c r="BB219" s="84">
        <f t="shared" si="38"/>
        <v>0</v>
      </c>
      <c r="BC219" s="84">
        <f t="shared" si="39"/>
        <v>0</v>
      </c>
      <c r="BD219" s="84" t="e">
        <f t="shared" si="40"/>
        <v>#DIV/0!</v>
      </c>
      <c r="BE219" s="84" t="e">
        <f t="shared" si="41"/>
        <v>#DIV/0!</v>
      </c>
      <c r="BF219" s="84" t="e">
        <f t="shared" si="42"/>
        <v>#DIV/0!</v>
      </c>
      <c r="BG219" s="85" t="e">
        <f t="shared" si="43"/>
        <v>#DIV/0!</v>
      </c>
      <c r="BH219" s="86" t="e">
        <f t="shared" si="44"/>
        <v>#DIV/0!</v>
      </c>
      <c r="BI219" s="86" t="e">
        <f t="shared" si="45"/>
        <v>#DIV/0!</v>
      </c>
    </row>
    <row r="220" spans="1:61">
      <c r="A220" t="s">
        <v>466</v>
      </c>
      <c r="B220" s="1">
        <v>32</v>
      </c>
      <c r="C220" s="1" t="s">
        <v>259</v>
      </c>
      <c r="D220" s="37" t="s">
        <v>674</v>
      </c>
      <c r="E220" s="31">
        <v>39685</v>
      </c>
      <c r="F220" s="29">
        <f t="shared" si="36"/>
        <v>3</v>
      </c>
      <c r="G220" s="101">
        <v>0</v>
      </c>
      <c r="H220" s="101">
        <v>0</v>
      </c>
      <c r="I220" s="109">
        <v>9.4557823129251692E-2</v>
      </c>
      <c r="J220" s="109">
        <v>9.4557823129251692E-2</v>
      </c>
      <c r="K220" s="109">
        <v>63.387755102040821</v>
      </c>
      <c r="L220" s="110">
        <v>4.5329670329670115</v>
      </c>
      <c r="M220" s="35"/>
      <c r="Q220" s="35"/>
      <c r="R220" s="34"/>
      <c r="S220" s="35"/>
      <c r="T220" s="90"/>
      <c r="U220" s="35"/>
      <c r="V220" s="35"/>
      <c r="W220" s="73"/>
      <c r="X220" s="73"/>
      <c r="Y220" s="71"/>
      <c r="Z220" s="71"/>
      <c r="AA220" s="71"/>
      <c r="AC220" s="30"/>
      <c r="AD220" s="30"/>
      <c r="AE220" s="30"/>
      <c r="AG220" s="30"/>
      <c r="AH220" s="35"/>
      <c r="AV220" s="84"/>
      <c r="AW220" s="84"/>
      <c r="AX220" s="15"/>
      <c r="AY220" s="15"/>
      <c r="AZ220" s="15"/>
      <c r="BA220" s="84" t="e">
        <f t="shared" si="37"/>
        <v>#DIV/0!</v>
      </c>
      <c r="BB220" s="84">
        <f t="shared" si="38"/>
        <v>0</v>
      </c>
      <c r="BC220" s="84">
        <f t="shared" si="39"/>
        <v>0</v>
      </c>
      <c r="BD220" s="84" t="e">
        <f t="shared" si="40"/>
        <v>#DIV/0!</v>
      </c>
      <c r="BE220" s="84" t="e">
        <f t="shared" si="41"/>
        <v>#DIV/0!</v>
      </c>
      <c r="BF220" s="84" t="e">
        <f t="shared" si="42"/>
        <v>#DIV/0!</v>
      </c>
      <c r="BG220" s="85" t="e">
        <f t="shared" si="43"/>
        <v>#DIV/0!</v>
      </c>
      <c r="BH220" s="86" t="e">
        <f t="shared" si="44"/>
        <v>#DIV/0!</v>
      </c>
      <c r="BI220" s="86" t="e">
        <f t="shared" si="45"/>
        <v>#DIV/0!</v>
      </c>
    </row>
    <row r="221" spans="1:61">
      <c r="A221" t="s">
        <v>467</v>
      </c>
      <c r="B221" s="1">
        <v>38</v>
      </c>
      <c r="C221" s="1" t="s">
        <v>259</v>
      </c>
      <c r="D221" s="37" t="s">
        <v>674</v>
      </c>
      <c r="E221" s="31">
        <v>39685</v>
      </c>
      <c r="F221" s="29">
        <f t="shared" si="36"/>
        <v>6</v>
      </c>
      <c r="G221" s="101">
        <v>0</v>
      </c>
      <c r="H221" s="101">
        <v>0</v>
      </c>
      <c r="I221" s="109">
        <v>6.4644137224782405E-2</v>
      </c>
      <c r="J221" s="109">
        <v>6.4644137224782405E-2</v>
      </c>
      <c r="K221" s="109">
        <v>51.356886840757795</v>
      </c>
      <c r="L221" s="110">
        <v>4.9560853199498052</v>
      </c>
      <c r="M221" s="35"/>
      <c r="Q221" s="35"/>
      <c r="R221" s="34"/>
      <c r="S221" s="35"/>
      <c r="T221" s="90"/>
      <c r="U221" s="35"/>
      <c r="V221" s="35"/>
      <c r="W221" s="73"/>
      <c r="X221" s="73"/>
      <c r="Y221" s="71"/>
      <c r="Z221" s="71"/>
      <c r="AA221" s="71"/>
      <c r="AC221" s="30"/>
      <c r="AD221" s="30"/>
      <c r="AE221" s="30"/>
      <c r="AG221" s="30"/>
      <c r="AH221" s="35"/>
      <c r="AV221" s="84"/>
      <c r="AW221" s="84"/>
      <c r="AX221" s="15"/>
      <c r="AY221" s="15"/>
      <c r="AZ221" s="15"/>
      <c r="BA221" s="84" t="e">
        <f t="shared" si="37"/>
        <v>#DIV/0!</v>
      </c>
      <c r="BB221" s="84">
        <f t="shared" si="38"/>
        <v>0</v>
      </c>
      <c r="BC221" s="84">
        <f t="shared" si="39"/>
        <v>0</v>
      </c>
      <c r="BD221" s="84" t="e">
        <f t="shared" si="40"/>
        <v>#DIV/0!</v>
      </c>
      <c r="BE221" s="84" t="e">
        <f t="shared" si="41"/>
        <v>#DIV/0!</v>
      </c>
      <c r="BF221" s="84" t="e">
        <f t="shared" si="42"/>
        <v>#DIV/0!</v>
      </c>
      <c r="BG221" s="85" t="e">
        <f t="shared" si="43"/>
        <v>#DIV/0!</v>
      </c>
      <c r="BH221" s="86" t="e">
        <f t="shared" si="44"/>
        <v>#DIV/0!</v>
      </c>
      <c r="BI221" s="86" t="e">
        <f t="shared" si="45"/>
        <v>#DIV/0!</v>
      </c>
    </row>
    <row r="222" spans="1:61">
      <c r="A222" t="s">
        <v>468</v>
      </c>
      <c r="B222" s="1">
        <v>45</v>
      </c>
      <c r="C222" s="1" t="s">
        <v>259</v>
      </c>
      <c r="D222" s="37" t="s">
        <v>674</v>
      </c>
      <c r="E222" s="31">
        <v>39685</v>
      </c>
      <c r="F222" s="29">
        <f t="shared" si="36"/>
        <v>7</v>
      </c>
      <c r="G222" s="101">
        <v>0</v>
      </c>
      <c r="H222" s="101">
        <v>0</v>
      </c>
      <c r="I222" s="109">
        <v>6.7777777777777798E-2</v>
      </c>
      <c r="J222" s="109">
        <v>6.7777777777777798E-2</v>
      </c>
      <c r="K222" s="113">
        <v>76.71720702643745</v>
      </c>
      <c r="L222" s="110">
        <v>5.4263565891473062</v>
      </c>
      <c r="M222" s="35"/>
      <c r="Q222" s="35"/>
      <c r="R222" s="34"/>
      <c r="S222" s="35"/>
      <c r="T222" s="90"/>
      <c r="U222" s="35"/>
      <c r="V222" s="35"/>
      <c r="W222" s="73"/>
      <c r="X222" s="73"/>
      <c r="Y222" s="71"/>
      <c r="Z222" s="71"/>
      <c r="AA222" s="71"/>
      <c r="AC222" s="30"/>
      <c r="AD222" s="30"/>
      <c r="AE222" s="30"/>
      <c r="AF222" s="80"/>
      <c r="AG222" s="30"/>
      <c r="AH222" s="35"/>
      <c r="AV222" s="84"/>
      <c r="AW222" s="84"/>
      <c r="AX222" s="15"/>
      <c r="AY222" s="15"/>
      <c r="AZ222" s="15"/>
      <c r="BA222" s="84" t="e">
        <f t="shared" si="37"/>
        <v>#DIV/0!</v>
      </c>
      <c r="BB222" s="84">
        <f t="shared" si="38"/>
        <v>0</v>
      </c>
      <c r="BC222" s="84">
        <f t="shared" si="39"/>
        <v>0</v>
      </c>
      <c r="BD222" s="84" t="e">
        <f t="shared" si="40"/>
        <v>#DIV/0!</v>
      </c>
      <c r="BE222" s="84" t="e">
        <f t="shared" si="41"/>
        <v>#DIV/0!</v>
      </c>
      <c r="BF222" s="84" t="e">
        <f t="shared" si="42"/>
        <v>#DIV/0!</v>
      </c>
      <c r="BG222" s="85" t="e">
        <f t="shared" si="43"/>
        <v>#DIV/0!</v>
      </c>
      <c r="BH222" s="86" t="e">
        <f t="shared" si="44"/>
        <v>#DIV/0!</v>
      </c>
      <c r="BI222" s="86" t="e">
        <f t="shared" si="45"/>
        <v>#DIV/0!</v>
      </c>
    </row>
    <row r="223" spans="1:61">
      <c r="A223" s="48" t="s">
        <v>658</v>
      </c>
      <c r="B223" s="3">
        <v>93</v>
      </c>
      <c r="C223" s="3" t="s">
        <v>259</v>
      </c>
      <c r="D223" s="51" t="s">
        <v>50</v>
      </c>
      <c r="E223" s="31">
        <v>39685</v>
      </c>
      <c r="F223" s="29">
        <f t="shared" si="36"/>
        <v>48</v>
      </c>
      <c r="G223" s="101">
        <v>0</v>
      </c>
      <c r="H223" s="101">
        <v>0</v>
      </c>
      <c r="I223" s="109" t="s">
        <v>174</v>
      </c>
      <c r="J223" s="109" t="s">
        <v>174</v>
      </c>
      <c r="K223" s="109" t="s">
        <v>174</v>
      </c>
      <c r="L223" s="110">
        <v>3.779429987608423</v>
      </c>
      <c r="M223" s="35"/>
      <c r="Q223" s="35"/>
      <c r="R223" s="34"/>
      <c r="S223" s="35"/>
      <c r="T223" s="90"/>
      <c r="U223" s="35"/>
      <c r="V223" s="35"/>
      <c r="W223" s="73"/>
      <c r="X223" s="73"/>
      <c r="Y223" s="71"/>
      <c r="Z223" s="71"/>
      <c r="AA223" s="71"/>
      <c r="AC223" s="30"/>
      <c r="AD223" s="30"/>
      <c r="AE223" s="30"/>
      <c r="AG223" s="30"/>
      <c r="AH223" s="35"/>
      <c r="AV223" s="84"/>
      <c r="AW223" s="84"/>
      <c r="AX223" s="15"/>
      <c r="AY223" s="15"/>
      <c r="AZ223" s="15"/>
      <c r="BA223" s="84" t="e">
        <f t="shared" si="37"/>
        <v>#DIV/0!</v>
      </c>
      <c r="BB223" s="84">
        <f t="shared" si="38"/>
        <v>0</v>
      </c>
      <c r="BC223" s="84">
        <f t="shared" si="39"/>
        <v>0</v>
      </c>
      <c r="BD223" s="84" t="e">
        <f t="shared" si="40"/>
        <v>#DIV/0!</v>
      </c>
      <c r="BE223" s="84" t="e">
        <f t="shared" si="41"/>
        <v>#DIV/0!</v>
      </c>
      <c r="BF223" s="84" t="e">
        <f t="shared" si="42"/>
        <v>#DIV/0!</v>
      </c>
      <c r="BG223" s="85" t="e">
        <f t="shared" si="43"/>
        <v>#DIV/0!</v>
      </c>
      <c r="BH223" s="86" t="e">
        <f t="shared" si="44"/>
        <v>#DIV/0!</v>
      </c>
      <c r="BI223" s="86" t="e">
        <f t="shared" si="45"/>
        <v>#DIV/0!</v>
      </c>
    </row>
    <row r="224" spans="1:61">
      <c r="A224" t="s">
        <v>49</v>
      </c>
      <c r="B224" s="1">
        <v>110</v>
      </c>
      <c r="C224" s="1" t="s">
        <v>259</v>
      </c>
      <c r="D224" s="37" t="s">
        <v>50</v>
      </c>
      <c r="E224" s="31">
        <v>39685</v>
      </c>
      <c r="F224" s="29">
        <f t="shared" si="36"/>
        <v>17</v>
      </c>
      <c r="G224" s="101">
        <v>0</v>
      </c>
      <c r="H224" s="101">
        <v>0</v>
      </c>
      <c r="I224" s="109">
        <v>5.0324786324786319E-2</v>
      </c>
      <c r="J224" s="109">
        <v>5.0324786324786319E-2</v>
      </c>
      <c r="K224" s="109">
        <v>65.374358974358969</v>
      </c>
      <c r="L224" s="110">
        <v>5.761843790012839</v>
      </c>
      <c r="M224" s="28"/>
      <c r="N224" s="32"/>
      <c r="P224" s="32"/>
      <c r="Q224" s="35"/>
      <c r="R224" s="34"/>
      <c r="S224" s="35"/>
      <c r="T224" s="90"/>
      <c r="U224" s="35"/>
      <c r="V224" s="35"/>
      <c r="W224" s="73"/>
      <c r="X224" s="73"/>
      <c r="Y224" s="71"/>
      <c r="Z224" s="71"/>
      <c r="AA224" s="71"/>
      <c r="AC224" s="30"/>
      <c r="AD224" s="30"/>
      <c r="AE224" s="30"/>
      <c r="AG224" s="30"/>
      <c r="AH224" s="35"/>
      <c r="AV224" s="84"/>
      <c r="AW224" s="84"/>
      <c r="AX224" s="15"/>
      <c r="AY224" s="15"/>
      <c r="AZ224" s="15"/>
      <c r="BA224" s="84" t="e">
        <f t="shared" si="37"/>
        <v>#DIV/0!</v>
      </c>
      <c r="BB224" s="84">
        <f t="shared" si="38"/>
        <v>0</v>
      </c>
      <c r="BC224" s="84">
        <f t="shared" si="39"/>
        <v>0</v>
      </c>
      <c r="BD224" s="84" t="e">
        <f t="shared" si="40"/>
        <v>#DIV/0!</v>
      </c>
      <c r="BE224" s="84" t="e">
        <f t="shared" si="41"/>
        <v>#DIV/0!</v>
      </c>
      <c r="BF224" s="84" t="e">
        <f t="shared" si="42"/>
        <v>#DIV/0!</v>
      </c>
      <c r="BG224" s="85" t="e">
        <f t="shared" si="43"/>
        <v>#DIV/0!</v>
      </c>
      <c r="BH224" s="86" t="e">
        <f t="shared" si="44"/>
        <v>#DIV/0!</v>
      </c>
      <c r="BI224" s="86" t="e">
        <f t="shared" si="45"/>
        <v>#DIV/0!</v>
      </c>
    </row>
    <row r="225" spans="1:61">
      <c r="A225" t="s">
        <v>469</v>
      </c>
      <c r="B225" s="1">
        <v>150</v>
      </c>
      <c r="C225" s="1" t="s">
        <v>259</v>
      </c>
      <c r="D225" s="37" t="s">
        <v>50</v>
      </c>
      <c r="E225" s="31">
        <v>39685</v>
      </c>
      <c r="F225" s="29">
        <f t="shared" si="36"/>
        <v>40</v>
      </c>
      <c r="G225" s="101">
        <v>0</v>
      </c>
      <c r="H225" s="101">
        <v>0</v>
      </c>
      <c r="I225" s="109">
        <v>6.4931129620869429E-2</v>
      </c>
      <c r="J225" s="109">
        <v>6.4931129620869429E-2</v>
      </c>
      <c r="K225" s="109">
        <v>93.912293003912183</v>
      </c>
      <c r="L225" s="110">
        <v>4.3165467625898852</v>
      </c>
      <c r="M225" s="35"/>
      <c r="Q225" s="35"/>
      <c r="R225" s="34"/>
      <c r="S225" s="35"/>
      <c r="T225" s="90"/>
      <c r="U225" s="35"/>
      <c r="V225" s="35"/>
      <c r="W225" s="73"/>
      <c r="X225" s="73"/>
      <c r="Y225" s="71"/>
      <c r="Z225" s="71"/>
      <c r="AA225" s="71"/>
      <c r="AC225" s="30"/>
      <c r="AD225" s="30"/>
      <c r="AE225" s="30"/>
      <c r="AG225" s="30"/>
      <c r="AH225" s="35"/>
      <c r="AV225" s="84"/>
      <c r="AW225" s="84"/>
      <c r="AX225" s="15"/>
      <c r="AY225" s="15"/>
      <c r="AZ225" s="15"/>
      <c r="BA225" s="84" t="e">
        <f t="shared" si="37"/>
        <v>#DIV/0!</v>
      </c>
      <c r="BB225" s="84">
        <f t="shared" si="38"/>
        <v>0</v>
      </c>
      <c r="BC225" s="84">
        <f t="shared" si="39"/>
        <v>0</v>
      </c>
      <c r="BD225" s="84" t="e">
        <f t="shared" si="40"/>
        <v>#DIV/0!</v>
      </c>
      <c r="BE225" s="84" t="e">
        <f t="shared" si="41"/>
        <v>#DIV/0!</v>
      </c>
      <c r="BF225" s="84" t="e">
        <f t="shared" si="42"/>
        <v>#DIV/0!</v>
      </c>
      <c r="BG225" s="85" t="e">
        <f t="shared" si="43"/>
        <v>#DIV/0!</v>
      </c>
      <c r="BH225" s="86" t="e">
        <f t="shared" si="44"/>
        <v>#DIV/0!</v>
      </c>
      <c r="BI225" s="86" t="e">
        <f t="shared" si="45"/>
        <v>#DIV/0!</v>
      </c>
    </row>
    <row r="226" spans="1:61">
      <c r="A226" t="s">
        <v>470</v>
      </c>
      <c r="B226" s="1">
        <v>170</v>
      </c>
      <c r="C226" s="1" t="s">
        <v>259</v>
      </c>
      <c r="D226" s="37" t="s">
        <v>50</v>
      </c>
      <c r="E226" s="31">
        <v>39685</v>
      </c>
      <c r="F226" s="29">
        <f t="shared" si="36"/>
        <v>20</v>
      </c>
      <c r="G226" s="101">
        <v>0</v>
      </c>
      <c r="H226" s="101">
        <v>0</v>
      </c>
      <c r="I226" s="109">
        <v>8.0148970451144275E-2</v>
      </c>
      <c r="J226" s="109">
        <v>8.0148970451144275E-2</v>
      </c>
      <c r="K226" s="109">
        <v>89.802796073295582</v>
      </c>
      <c r="L226" s="110">
        <v>4.4364508393285078</v>
      </c>
      <c r="M226" s="35"/>
      <c r="Q226" s="35"/>
      <c r="R226" s="34"/>
      <c r="S226" s="35"/>
      <c r="T226" s="90"/>
      <c r="U226" s="35"/>
      <c r="V226" s="35"/>
      <c r="W226" s="73"/>
      <c r="X226" s="73"/>
      <c r="Y226" s="71"/>
      <c r="Z226" s="71"/>
      <c r="AA226" s="71"/>
      <c r="AC226" s="30"/>
      <c r="AD226" s="30"/>
      <c r="AE226" s="30"/>
      <c r="AG226" s="30"/>
      <c r="AH226" s="35"/>
      <c r="AV226" s="84"/>
      <c r="AW226" s="84"/>
      <c r="AX226" s="15"/>
      <c r="AY226" s="15"/>
      <c r="AZ226" s="15"/>
      <c r="BA226" s="84" t="e">
        <f t="shared" si="37"/>
        <v>#DIV/0!</v>
      </c>
      <c r="BB226" s="84">
        <f t="shared" si="38"/>
        <v>0</v>
      </c>
      <c r="BC226" s="84">
        <f t="shared" si="39"/>
        <v>0</v>
      </c>
      <c r="BD226" s="84" t="e">
        <f t="shared" si="40"/>
        <v>#DIV/0!</v>
      </c>
      <c r="BE226" s="84" t="e">
        <f t="shared" si="41"/>
        <v>#DIV/0!</v>
      </c>
      <c r="BF226" s="84" t="e">
        <f t="shared" si="42"/>
        <v>#DIV/0!</v>
      </c>
      <c r="BG226" s="85" t="e">
        <f t="shared" si="43"/>
        <v>#DIV/0!</v>
      </c>
      <c r="BH226" s="86" t="e">
        <f t="shared" si="44"/>
        <v>#DIV/0!</v>
      </c>
      <c r="BI226" s="86" t="e">
        <f t="shared" si="45"/>
        <v>#DIV/0!</v>
      </c>
    </row>
    <row r="227" spans="1:61">
      <c r="A227" t="s">
        <v>471</v>
      </c>
      <c r="B227" s="1">
        <v>205</v>
      </c>
      <c r="C227" s="1" t="s">
        <v>259</v>
      </c>
      <c r="D227" s="37" t="s">
        <v>50</v>
      </c>
      <c r="E227" s="31">
        <v>39685</v>
      </c>
      <c r="F227" s="29">
        <f t="shared" si="36"/>
        <v>35</v>
      </c>
      <c r="G227" s="101">
        <v>0</v>
      </c>
      <c r="H227" s="101">
        <v>0</v>
      </c>
      <c r="I227" s="109">
        <v>7.8129104567969107E-2</v>
      </c>
      <c r="J227" s="109">
        <v>7.8129104567969107E-2</v>
      </c>
      <c r="K227" s="109">
        <v>91.893301434932965</v>
      </c>
      <c r="L227" s="110">
        <v>3.6319612590798731</v>
      </c>
      <c r="M227" s="35"/>
      <c r="Q227" s="35"/>
      <c r="R227" s="34"/>
      <c r="S227" s="35"/>
      <c r="T227" s="90"/>
      <c r="U227" s="35"/>
      <c r="V227" s="35"/>
      <c r="W227" s="73"/>
      <c r="X227" s="73"/>
      <c r="Y227" s="71"/>
      <c r="Z227" s="71"/>
      <c r="AA227" s="71"/>
      <c r="AC227" s="30"/>
      <c r="AD227" s="30"/>
      <c r="AE227" s="30"/>
      <c r="AG227" s="30"/>
      <c r="AH227" s="35"/>
      <c r="AV227" s="84"/>
      <c r="AW227" s="84"/>
      <c r="AX227" s="15"/>
      <c r="AY227" s="15"/>
      <c r="AZ227" s="15"/>
      <c r="BA227" s="84" t="e">
        <f t="shared" si="37"/>
        <v>#DIV/0!</v>
      </c>
      <c r="BB227" s="84">
        <f t="shared" si="38"/>
        <v>0</v>
      </c>
      <c r="BC227" s="84">
        <f t="shared" si="39"/>
        <v>0</v>
      </c>
      <c r="BD227" s="84" t="e">
        <f t="shared" si="40"/>
        <v>#DIV/0!</v>
      </c>
      <c r="BE227" s="84" t="e">
        <f t="shared" si="41"/>
        <v>#DIV/0!</v>
      </c>
      <c r="BF227" s="84" t="e">
        <f t="shared" si="42"/>
        <v>#DIV/0!</v>
      </c>
      <c r="BG227" s="85" t="e">
        <f t="shared" si="43"/>
        <v>#DIV/0!</v>
      </c>
      <c r="BH227" s="86" t="e">
        <f t="shared" si="44"/>
        <v>#DIV/0!</v>
      </c>
      <c r="BI227" s="86" t="e">
        <f t="shared" si="45"/>
        <v>#DIV/0!</v>
      </c>
    </row>
    <row r="228" spans="1:61">
      <c r="A228" t="s">
        <v>472</v>
      </c>
      <c r="B228" s="1">
        <v>228</v>
      </c>
      <c r="C228" s="1" t="s">
        <v>176</v>
      </c>
      <c r="D228" s="37" t="s">
        <v>51</v>
      </c>
      <c r="E228" s="31">
        <v>39685</v>
      </c>
      <c r="F228" s="29">
        <f t="shared" si="36"/>
        <v>23</v>
      </c>
      <c r="G228" s="101">
        <v>0</v>
      </c>
      <c r="H228" s="101">
        <v>0</v>
      </c>
      <c r="I228" s="109">
        <v>7.0306973655535843E-2</v>
      </c>
      <c r="J228" s="109">
        <v>7.0306973655535843E-2</v>
      </c>
      <c r="K228" s="109">
        <v>93.275545574555508</v>
      </c>
      <c r="L228" s="110">
        <v>4.2216358839050487</v>
      </c>
      <c r="M228" s="35"/>
      <c r="Q228" s="35"/>
      <c r="R228" s="34"/>
      <c r="S228" s="35"/>
      <c r="T228" s="90"/>
      <c r="U228" s="35"/>
      <c r="V228" s="35"/>
      <c r="W228" s="73"/>
      <c r="X228" s="73"/>
      <c r="Y228" s="71"/>
      <c r="Z228" s="71"/>
      <c r="AA228" s="71"/>
      <c r="AC228" s="30"/>
      <c r="AD228" s="30"/>
      <c r="AE228" s="30"/>
      <c r="AG228" s="30"/>
      <c r="AH228" s="35"/>
      <c r="AV228" s="84"/>
      <c r="AW228" s="84"/>
      <c r="AX228" s="15"/>
      <c r="AY228" s="15"/>
      <c r="AZ228" s="15"/>
      <c r="BA228" s="84" t="e">
        <f t="shared" si="37"/>
        <v>#DIV/0!</v>
      </c>
      <c r="BB228" s="84">
        <f t="shared" si="38"/>
        <v>0</v>
      </c>
      <c r="BC228" s="84">
        <f t="shared" si="39"/>
        <v>0</v>
      </c>
      <c r="BD228" s="84" t="e">
        <f t="shared" si="40"/>
        <v>#DIV/0!</v>
      </c>
      <c r="BE228" s="84" t="e">
        <f t="shared" si="41"/>
        <v>#DIV/0!</v>
      </c>
      <c r="BF228" s="84" t="e">
        <f t="shared" si="42"/>
        <v>#DIV/0!</v>
      </c>
      <c r="BG228" s="85" t="e">
        <f t="shared" si="43"/>
        <v>#DIV/0!</v>
      </c>
      <c r="BH228" s="86" t="e">
        <f t="shared" si="44"/>
        <v>#DIV/0!</v>
      </c>
      <c r="BI228" s="86" t="e">
        <f t="shared" si="45"/>
        <v>#DIV/0!</v>
      </c>
    </row>
    <row r="229" spans="1:61">
      <c r="A229" t="s">
        <v>473</v>
      </c>
      <c r="B229" s="1">
        <v>246</v>
      </c>
      <c r="C229" s="1" t="s">
        <v>185</v>
      </c>
      <c r="D229" s="37" t="s">
        <v>52</v>
      </c>
      <c r="E229" s="31">
        <v>39685</v>
      </c>
      <c r="F229" s="29">
        <f t="shared" si="36"/>
        <v>18</v>
      </c>
      <c r="G229" s="101">
        <v>0</v>
      </c>
      <c r="H229" s="101">
        <v>0</v>
      </c>
      <c r="I229" s="109" t="s">
        <v>174</v>
      </c>
      <c r="J229" s="109" t="s">
        <v>174</v>
      </c>
      <c r="K229" s="109" t="s">
        <v>174</v>
      </c>
      <c r="L229" s="110">
        <v>3.9897039897040174</v>
      </c>
      <c r="M229" s="35"/>
      <c r="Q229" s="35"/>
      <c r="R229" s="34"/>
      <c r="S229" s="35"/>
      <c r="T229" s="90"/>
      <c r="U229" s="35"/>
      <c r="V229" s="35"/>
      <c r="W229" s="73"/>
      <c r="X229" s="73"/>
      <c r="Y229" s="71"/>
      <c r="Z229" s="71"/>
      <c r="AA229" s="71"/>
      <c r="AC229" s="30"/>
      <c r="AD229" s="30"/>
      <c r="AE229" s="30"/>
      <c r="AG229" s="30"/>
      <c r="AH229" s="35"/>
      <c r="AV229" s="84"/>
      <c r="AW229" s="84"/>
      <c r="AX229" s="15"/>
      <c r="AY229" s="15"/>
      <c r="AZ229" s="15"/>
      <c r="BA229" s="84" t="e">
        <f t="shared" si="37"/>
        <v>#DIV/0!</v>
      </c>
      <c r="BB229" s="84">
        <f t="shared" si="38"/>
        <v>0</v>
      </c>
      <c r="BC229" s="84">
        <f t="shared" si="39"/>
        <v>0</v>
      </c>
      <c r="BD229" s="84" t="e">
        <f t="shared" si="40"/>
        <v>#DIV/0!</v>
      </c>
      <c r="BE229" s="84" t="e">
        <f t="shared" si="41"/>
        <v>#DIV/0!</v>
      </c>
      <c r="BF229" s="84" t="e">
        <f t="shared" si="42"/>
        <v>#DIV/0!</v>
      </c>
      <c r="BG229" s="85" t="e">
        <f t="shared" si="43"/>
        <v>#DIV/0!</v>
      </c>
      <c r="BH229" s="86" t="e">
        <f t="shared" si="44"/>
        <v>#DIV/0!</v>
      </c>
      <c r="BI229" s="86" t="e">
        <f t="shared" si="45"/>
        <v>#DIV/0!</v>
      </c>
    </row>
    <row r="230" spans="1:61">
      <c r="A230" t="s">
        <v>479</v>
      </c>
      <c r="B230" s="1">
        <v>273</v>
      </c>
      <c r="C230" s="1" t="s">
        <v>185</v>
      </c>
      <c r="D230" s="37" t="s">
        <v>53</v>
      </c>
      <c r="E230" s="31">
        <v>39685</v>
      </c>
      <c r="F230" s="29">
        <f t="shared" si="36"/>
        <v>27</v>
      </c>
      <c r="G230" s="101">
        <v>0</v>
      </c>
      <c r="H230" s="101">
        <v>0</v>
      </c>
      <c r="I230" s="109" t="s">
        <v>174</v>
      </c>
      <c r="J230" s="109" t="s">
        <v>174</v>
      </c>
      <c r="K230" s="109" t="s">
        <v>174</v>
      </c>
      <c r="L230" s="110" t="s">
        <v>174</v>
      </c>
      <c r="Q230" s="35"/>
      <c r="R230" s="34"/>
      <c r="S230" s="35"/>
      <c r="T230" s="90"/>
      <c r="U230" s="35"/>
      <c r="V230" s="35"/>
      <c r="W230" s="73"/>
      <c r="X230" s="73"/>
      <c r="Y230" s="71"/>
      <c r="Z230" s="71"/>
      <c r="AA230" s="71"/>
      <c r="AC230" s="30"/>
      <c r="AD230" s="30"/>
      <c r="AE230" s="30"/>
      <c r="AG230" s="30"/>
      <c r="AH230" s="35"/>
      <c r="AV230" s="84"/>
      <c r="AW230" s="84"/>
      <c r="AX230" s="15"/>
      <c r="AY230" s="15"/>
      <c r="AZ230" s="15"/>
      <c r="BA230" s="84" t="e">
        <f t="shared" si="37"/>
        <v>#DIV/0!</v>
      </c>
      <c r="BB230" s="84">
        <f t="shared" si="38"/>
        <v>0</v>
      </c>
      <c r="BC230" s="84">
        <f t="shared" si="39"/>
        <v>0</v>
      </c>
      <c r="BD230" s="84" t="e">
        <f t="shared" si="40"/>
        <v>#DIV/0!</v>
      </c>
      <c r="BE230" s="84" t="e">
        <f t="shared" si="41"/>
        <v>#DIV/0!</v>
      </c>
      <c r="BF230" s="84" t="e">
        <f t="shared" si="42"/>
        <v>#DIV/0!</v>
      </c>
      <c r="BG230" s="85" t="e">
        <f t="shared" si="43"/>
        <v>#DIV/0!</v>
      </c>
      <c r="BH230" s="86" t="e">
        <f t="shared" si="44"/>
        <v>#DIV/0!</v>
      </c>
      <c r="BI230" s="86" t="e">
        <f t="shared" si="45"/>
        <v>#DIV/0!</v>
      </c>
    </row>
    <row r="231" spans="1:61">
      <c r="D231" s="37"/>
      <c r="G231" s="101"/>
      <c r="H231" s="101"/>
      <c r="I231" s="109" t="s">
        <v>664</v>
      </c>
      <c r="J231" s="109" t="s">
        <v>664</v>
      </c>
      <c r="K231" s="109" t="s">
        <v>664</v>
      </c>
      <c r="L231" s="110" t="s">
        <v>664</v>
      </c>
      <c r="Q231" s="35"/>
      <c r="R231" s="34"/>
      <c r="S231" s="35"/>
      <c r="T231" s="90"/>
      <c r="U231" s="35"/>
      <c r="V231" s="35"/>
      <c r="W231" s="73"/>
      <c r="X231" s="73"/>
      <c r="Y231" s="71"/>
      <c r="Z231" s="71"/>
      <c r="AA231" s="71"/>
      <c r="AC231" s="30"/>
      <c r="AD231" s="30"/>
      <c r="AE231" s="30"/>
      <c r="AG231" s="30"/>
      <c r="AH231" s="35"/>
      <c r="AV231" s="84"/>
      <c r="AW231" s="84"/>
      <c r="AX231" s="15"/>
      <c r="AY231" s="15"/>
      <c r="AZ231" s="15"/>
      <c r="BA231" s="84" t="str">
        <f t="shared" si="37"/>
        <v/>
      </c>
      <c r="BB231" s="84" t="str">
        <f t="shared" si="38"/>
        <v/>
      </c>
      <c r="BC231" s="84" t="str">
        <f t="shared" si="39"/>
        <v>,</v>
      </c>
      <c r="BD231" s="84" t="str">
        <f t="shared" si="40"/>
        <v/>
      </c>
      <c r="BE231" s="84" t="str">
        <f t="shared" si="41"/>
        <v/>
      </c>
      <c r="BF231" s="84" t="str">
        <f t="shared" si="42"/>
        <v/>
      </c>
      <c r="BG231" s="85" t="str">
        <f t="shared" si="43"/>
        <v/>
      </c>
      <c r="BH231" s="86" t="str">
        <f t="shared" si="44"/>
        <v/>
      </c>
      <c r="BI231" s="86" t="str">
        <f t="shared" si="45"/>
        <v/>
      </c>
    </row>
    <row r="232" spans="1:61" s="32" customFormat="1">
      <c r="A232" t="s">
        <v>432</v>
      </c>
      <c r="B232" s="1">
        <v>2</v>
      </c>
      <c r="C232" s="1" t="s">
        <v>173</v>
      </c>
      <c r="D232" s="38" t="s">
        <v>588</v>
      </c>
      <c r="E232" s="50">
        <v>39689</v>
      </c>
      <c r="F232" s="34">
        <f t="shared" ref="F232:F252" si="46">B232-B231</f>
        <v>2</v>
      </c>
      <c r="G232" s="102">
        <v>0</v>
      </c>
      <c r="H232" s="102">
        <v>0</v>
      </c>
      <c r="I232" s="109">
        <v>4.2554530950534583E-3</v>
      </c>
      <c r="J232" s="109">
        <v>4.2554530950534583E-3</v>
      </c>
      <c r="K232" s="109">
        <v>24.147998660267923</v>
      </c>
      <c r="L232" s="110">
        <v>-4.4444444444451818</v>
      </c>
      <c r="M232" s="35"/>
      <c r="N232" s="35"/>
      <c r="O232" s="35"/>
      <c r="P232" s="63"/>
      <c r="Q232" s="35"/>
      <c r="R232" s="34"/>
      <c r="S232" s="35"/>
      <c r="T232" s="90"/>
      <c r="U232" s="35"/>
      <c r="V232" s="35"/>
      <c r="W232" s="73"/>
      <c r="X232" s="73"/>
      <c r="Y232" s="71"/>
      <c r="Z232" s="73"/>
      <c r="AA232" s="73"/>
      <c r="AB232" s="30"/>
      <c r="AC232" s="30"/>
      <c r="AD232" s="30"/>
      <c r="AE232" s="30"/>
      <c r="AF232" s="30"/>
      <c r="AG232" s="30"/>
      <c r="AH232" s="35"/>
      <c r="AI232" s="30"/>
      <c r="AP232" s="30"/>
      <c r="AQ232" s="30"/>
      <c r="AT232" s="35"/>
      <c r="AU232" s="35"/>
      <c r="AV232" s="84"/>
      <c r="AW232" s="84"/>
      <c r="AX232" s="15"/>
      <c r="AY232" s="15"/>
      <c r="AZ232" s="15"/>
      <c r="BA232" s="84" t="e">
        <f t="shared" si="37"/>
        <v>#DIV/0!</v>
      </c>
      <c r="BB232" s="84">
        <f t="shared" si="38"/>
        <v>0</v>
      </c>
      <c r="BC232" s="84">
        <f t="shared" si="39"/>
        <v>0</v>
      </c>
      <c r="BD232" s="84" t="e">
        <f t="shared" si="40"/>
        <v>#DIV/0!</v>
      </c>
      <c r="BE232" s="84" t="e">
        <f t="shared" si="41"/>
        <v>#DIV/0!</v>
      </c>
      <c r="BF232" s="84" t="e">
        <f t="shared" si="42"/>
        <v>#DIV/0!</v>
      </c>
      <c r="BG232" s="85" t="e">
        <f t="shared" si="43"/>
        <v>#DIV/0!</v>
      </c>
      <c r="BH232" s="86" t="e">
        <f t="shared" si="44"/>
        <v>#DIV/0!</v>
      </c>
      <c r="BI232" s="86" t="e">
        <f t="shared" si="45"/>
        <v>#DIV/0!</v>
      </c>
    </row>
    <row r="233" spans="1:61">
      <c r="A233" t="s">
        <v>433</v>
      </c>
      <c r="B233" s="1">
        <v>4</v>
      </c>
      <c r="C233" s="1" t="s">
        <v>176</v>
      </c>
      <c r="D233" s="38" t="s">
        <v>54</v>
      </c>
      <c r="E233" s="36">
        <v>39689</v>
      </c>
      <c r="F233" s="29">
        <f t="shared" si="46"/>
        <v>2</v>
      </c>
      <c r="G233" s="101">
        <v>0</v>
      </c>
      <c r="H233" s="101">
        <v>0</v>
      </c>
      <c r="I233" s="109">
        <v>1.407747065200766E-2</v>
      </c>
      <c r="J233" s="109">
        <v>1.407747065200766E-2</v>
      </c>
      <c r="K233" s="109">
        <v>47.739340874345771</v>
      </c>
      <c r="L233" s="110">
        <v>1.2820512820519361</v>
      </c>
      <c r="M233" s="35"/>
      <c r="Q233" s="35"/>
      <c r="R233" s="34"/>
      <c r="S233" s="35"/>
      <c r="T233" s="90"/>
      <c r="U233" s="35"/>
      <c r="V233" s="35"/>
      <c r="W233" s="73"/>
      <c r="X233" s="73"/>
      <c r="Y233" s="71"/>
      <c r="Z233" s="71"/>
      <c r="AA233" s="71"/>
      <c r="AC233" s="30"/>
      <c r="AD233" s="30"/>
      <c r="AE233" s="30"/>
      <c r="AG233" s="30"/>
      <c r="AH233" s="35"/>
      <c r="AV233" s="84"/>
      <c r="AW233" s="84"/>
      <c r="AX233" s="15"/>
      <c r="AY233" s="15"/>
      <c r="AZ233" s="15"/>
      <c r="BA233" s="84" t="e">
        <f t="shared" si="37"/>
        <v>#DIV/0!</v>
      </c>
      <c r="BB233" s="84">
        <f t="shared" si="38"/>
        <v>0</v>
      </c>
      <c r="BC233" s="84">
        <f t="shared" si="39"/>
        <v>0</v>
      </c>
      <c r="BD233" s="84" t="e">
        <f t="shared" si="40"/>
        <v>#DIV/0!</v>
      </c>
      <c r="BE233" s="84" t="e">
        <f t="shared" si="41"/>
        <v>#DIV/0!</v>
      </c>
      <c r="BF233" s="84" t="e">
        <f t="shared" si="42"/>
        <v>#DIV/0!</v>
      </c>
      <c r="BG233" s="85" t="e">
        <f t="shared" si="43"/>
        <v>#DIV/0!</v>
      </c>
      <c r="BH233" s="86" t="e">
        <f t="shared" si="44"/>
        <v>#DIV/0!</v>
      </c>
      <c r="BI233" s="86" t="e">
        <f t="shared" si="45"/>
        <v>#DIV/0!</v>
      </c>
    </row>
    <row r="234" spans="1:61">
      <c r="A234" t="s">
        <v>434</v>
      </c>
      <c r="B234" s="1">
        <v>6</v>
      </c>
      <c r="C234" s="1" t="s">
        <v>176</v>
      </c>
      <c r="D234" s="38" t="s">
        <v>55</v>
      </c>
      <c r="E234" s="36">
        <v>39689</v>
      </c>
      <c r="F234" s="29">
        <f t="shared" si="46"/>
        <v>2</v>
      </c>
      <c r="G234" s="101">
        <v>0</v>
      </c>
      <c r="H234" s="101">
        <v>0</v>
      </c>
      <c r="I234" s="109">
        <v>1.389927482096962E-2</v>
      </c>
      <c r="J234" s="109">
        <v>1.389927482096962E-2</v>
      </c>
      <c r="K234" s="109">
        <v>53.053841437462879</v>
      </c>
      <c r="L234" s="110">
        <v>2.5316455696206517</v>
      </c>
      <c r="M234" s="35"/>
      <c r="Q234" s="35"/>
      <c r="R234" s="34"/>
      <c r="S234" s="35"/>
      <c r="T234" s="90"/>
      <c r="U234" s="35"/>
      <c r="V234" s="35"/>
      <c r="W234" s="73"/>
      <c r="X234" s="73"/>
      <c r="Y234" s="71"/>
      <c r="Z234" s="71"/>
      <c r="AA234" s="71"/>
      <c r="AC234" s="30"/>
      <c r="AD234" s="30"/>
      <c r="AE234" s="30"/>
      <c r="AG234" s="30"/>
      <c r="AH234" s="35"/>
      <c r="AV234" s="84"/>
      <c r="AW234" s="84"/>
      <c r="AX234" s="15"/>
      <c r="AY234" s="15"/>
      <c r="AZ234" s="15"/>
      <c r="BA234" s="84" t="e">
        <f t="shared" si="37"/>
        <v>#DIV/0!</v>
      </c>
      <c r="BB234" s="84">
        <f t="shared" si="38"/>
        <v>0</v>
      </c>
      <c r="BC234" s="84">
        <f t="shared" si="39"/>
        <v>0</v>
      </c>
      <c r="BD234" s="84" t="e">
        <f t="shared" si="40"/>
        <v>#DIV/0!</v>
      </c>
      <c r="BE234" s="84" t="e">
        <f t="shared" si="41"/>
        <v>#DIV/0!</v>
      </c>
      <c r="BF234" s="84" t="e">
        <f t="shared" si="42"/>
        <v>#DIV/0!</v>
      </c>
      <c r="BG234" s="85" t="e">
        <f t="shared" si="43"/>
        <v>#DIV/0!</v>
      </c>
      <c r="BH234" s="86" t="e">
        <f t="shared" si="44"/>
        <v>#DIV/0!</v>
      </c>
      <c r="BI234" s="86" t="e">
        <f t="shared" si="45"/>
        <v>#DIV/0!</v>
      </c>
    </row>
    <row r="235" spans="1:61">
      <c r="A235" t="s">
        <v>435</v>
      </c>
      <c r="B235" s="1">
        <v>8</v>
      </c>
      <c r="C235" s="1" t="s">
        <v>176</v>
      </c>
      <c r="D235" s="38" t="s">
        <v>54</v>
      </c>
      <c r="E235" s="36">
        <v>39689</v>
      </c>
      <c r="F235" s="29">
        <f t="shared" si="46"/>
        <v>2</v>
      </c>
      <c r="G235" s="101">
        <v>0</v>
      </c>
      <c r="H235" s="101">
        <v>0</v>
      </c>
      <c r="I235" s="109">
        <v>1.4493972048249057E-2</v>
      </c>
      <c r="J235" s="109">
        <v>1.4493972048249057E-2</v>
      </c>
      <c r="K235" s="109">
        <v>59.054997066865546</v>
      </c>
      <c r="L235" s="110">
        <v>3.5294117647060101</v>
      </c>
      <c r="M235" s="35"/>
      <c r="Q235" s="35"/>
      <c r="R235" s="34"/>
      <c r="S235" s="35"/>
      <c r="T235" s="90"/>
      <c r="U235" s="35"/>
      <c r="V235" s="35"/>
      <c r="W235" s="73"/>
      <c r="X235" s="73"/>
      <c r="Y235" s="71"/>
      <c r="Z235" s="71"/>
      <c r="AA235" s="71"/>
      <c r="AC235" s="30"/>
      <c r="AD235" s="30"/>
      <c r="AE235" s="30"/>
      <c r="AG235" s="30"/>
      <c r="AH235" s="35"/>
      <c r="AV235" s="84"/>
      <c r="AW235" s="84"/>
      <c r="AX235" s="15"/>
      <c r="AY235" s="15"/>
      <c r="AZ235" s="15"/>
      <c r="BA235" s="84" t="e">
        <f t="shared" si="37"/>
        <v>#DIV/0!</v>
      </c>
      <c r="BB235" s="84">
        <f t="shared" si="38"/>
        <v>0</v>
      </c>
      <c r="BC235" s="84">
        <f t="shared" si="39"/>
        <v>0</v>
      </c>
      <c r="BD235" s="84" t="e">
        <f t="shared" si="40"/>
        <v>#DIV/0!</v>
      </c>
      <c r="BE235" s="84" t="e">
        <f t="shared" si="41"/>
        <v>#DIV/0!</v>
      </c>
      <c r="BF235" s="84" t="e">
        <f t="shared" si="42"/>
        <v>#DIV/0!</v>
      </c>
      <c r="BG235" s="85" t="e">
        <f t="shared" si="43"/>
        <v>#DIV/0!</v>
      </c>
      <c r="BH235" s="86" t="e">
        <f t="shared" si="44"/>
        <v>#DIV/0!</v>
      </c>
      <c r="BI235" s="86" t="e">
        <f t="shared" si="45"/>
        <v>#DIV/0!</v>
      </c>
    </row>
    <row r="236" spans="1:61">
      <c r="A236" t="s">
        <v>436</v>
      </c>
      <c r="B236" s="1">
        <v>10</v>
      </c>
      <c r="C236" s="1" t="s">
        <v>176</v>
      </c>
      <c r="D236" s="38" t="s">
        <v>54</v>
      </c>
      <c r="E236" s="36">
        <v>39689</v>
      </c>
      <c r="F236" s="29">
        <f t="shared" si="46"/>
        <v>2</v>
      </c>
      <c r="G236" s="101">
        <v>0</v>
      </c>
      <c r="H236" s="101">
        <v>0</v>
      </c>
      <c r="I236" s="109">
        <v>1.3711822063643894E-2</v>
      </c>
      <c r="J236" s="109">
        <v>1.3711822063643894E-2</v>
      </c>
      <c r="K236" s="109">
        <v>54.93151801868089</v>
      </c>
      <c r="L236" s="110">
        <v>3.8461538461539866</v>
      </c>
      <c r="M236" s="35"/>
      <c r="Q236" s="35"/>
      <c r="R236" s="34"/>
      <c r="S236" s="35"/>
      <c r="T236" s="90"/>
      <c r="U236" s="35"/>
      <c r="V236" s="35"/>
      <c r="W236" s="73"/>
      <c r="X236" s="73"/>
      <c r="Y236" s="71"/>
      <c r="Z236" s="71"/>
      <c r="AA236" s="71"/>
      <c r="AC236" s="30"/>
      <c r="AD236" s="30"/>
      <c r="AE236" s="30"/>
      <c r="AG236" s="30"/>
      <c r="AH236" s="35"/>
      <c r="AV236" s="84"/>
      <c r="AW236" s="84"/>
      <c r="AX236" s="15"/>
      <c r="AY236" s="15"/>
      <c r="AZ236" s="15"/>
      <c r="BA236" s="84" t="e">
        <f t="shared" si="37"/>
        <v>#DIV/0!</v>
      </c>
      <c r="BB236" s="84">
        <f t="shared" si="38"/>
        <v>0</v>
      </c>
      <c r="BC236" s="84">
        <f t="shared" si="39"/>
        <v>0</v>
      </c>
      <c r="BD236" s="84" t="e">
        <f t="shared" si="40"/>
        <v>#DIV/0!</v>
      </c>
      <c r="BE236" s="84" t="e">
        <f t="shared" si="41"/>
        <v>#DIV/0!</v>
      </c>
      <c r="BF236" s="84" t="e">
        <f t="shared" si="42"/>
        <v>#DIV/0!</v>
      </c>
      <c r="BG236" s="85" t="e">
        <f t="shared" si="43"/>
        <v>#DIV/0!</v>
      </c>
      <c r="BH236" s="86" t="e">
        <f t="shared" si="44"/>
        <v>#DIV/0!</v>
      </c>
      <c r="BI236" s="86" t="e">
        <f t="shared" si="45"/>
        <v>#DIV/0!</v>
      </c>
    </row>
    <row r="237" spans="1:61">
      <c r="A237" t="s">
        <v>437</v>
      </c>
      <c r="B237" s="1">
        <v>12</v>
      </c>
      <c r="C237" s="1" t="s">
        <v>176</v>
      </c>
      <c r="D237" s="38" t="s">
        <v>54</v>
      </c>
      <c r="E237" s="36">
        <v>39689</v>
      </c>
      <c r="F237" s="29">
        <f t="shared" si="46"/>
        <v>2</v>
      </c>
      <c r="G237" s="101">
        <v>0</v>
      </c>
      <c r="H237" s="101">
        <v>0</v>
      </c>
      <c r="I237" s="109">
        <v>9.7913996989683217E-3</v>
      </c>
      <c r="J237" s="109">
        <v>9.7913996989683217E-3</v>
      </c>
      <c r="K237" s="109">
        <v>50.688964397636802</v>
      </c>
      <c r="L237" s="110">
        <v>8.4507042253515063</v>
      </c>
      <c r="M237" s="35"/>
      <c r="Q237" s="35"/>
      <c r="R237" s="34"/>
      <c r="S237" s="35"/>
      <c r="T237" s="90"/>
      <c r="U237" s="35"/>
      <c r="V237" s="35"/>
      <c r="W237" s="73"/>
      <c r="X237" s="73"/>
      <c r="Y237" s="71"/>
      <c r="Z237" s="71"/>
      <c r="AA237" s="71"/>
      <c r="AC237" s="30"/>
      <c r="AD237" s="30"/>
      <c r="AE237" s="30"/>
      <c r="AG237" s="30"/>
      <c r="AH237" s="35"/>
      <c r="AV237" s="84"/>
      <c r="AW237" s="84"/>
      <c r="AX237" s="15"/>
      <c r="AY237" s="15"/>
      <c r="AZ237" s="15"/>
      <c r="BA237" s="84" t="e">
        <f t="shared" si="37"/>
        <v>#DIV/0!</v>
      </c>
      <c r="BB237" s="84">
        <f t="shared" si="38"/>
        <v>0</v>
      </c>
      <c r="BC237" s="84">
        <f t="shared" si="39"/>
        <v>0</v>
      </c>
      <c r="BD237" s="84" t="e">
        <f t="shared" si="40"/>
        <v>#DIV/0!</v>
      </c>
      <c r="BE237" s="84" t="e">
        <f t="shared" si="41"/>
        <v>#DIV/0!</v>
      </c>
      <c r="BF237" s="84" t="e">
        <f t="shared" si="42"/>
        <v>#DIV/0!</v>
      </c>
      <c r="BG237" s="85" t="e">
        <f t="shared" si="43"/>
        <v>#DIV/0!</v>
      </c>
      <c r="BH237" s="86" t="e">
        <f t="shared" si="44"/>
        <v>#DIV/0!</v>
      </c>
      <c r="BI237" s="86" t="e">
        <f t="shared" si="45"/>
        <v>#DIV/0!</v>
      </c>
    </row>
    <row r="238" spans="1:61">
      <c r="A238" t="s">
        <v>438</v>
      </c>
      <c r="B238" s="1">
        <v>14</v>
      </c>
      <c r="C238" s="1" t="s">
        <v>176</v>
      </c>
      <c r="D238" s="38" t="s">
        <v>56</v>
      </c>
      <c r="E238" s="36">
        <v>39689</v>
      </c>
      <c r="F238" s="29">
        <f t="shared" si="46"/>
        <v>2</v>
      </c>
      <c r="G238" s="101">
        <v>0</v>
      </c>
      <c r="H238" s="101">
        <v>0</v>
      </c>
      <c r="I238" s="109">
        <v>1.1892755630799173E-2</v>
      </c>
      <c r="J238" s="109">
        <v>1.1892755630799173E-2</v>
      </c>
      <c r="K238" s="109">
        <v>50.147786243202894</v>
      </c>
      <c r="L238" s="110">
        <v>2.7027027027021577</v>
      </c>
      <c r="M238" s="35"/>
      <c r="Q238" s="35"/>
      <c r="R238" s="34"/>
      <c r="S238" s="35"/>
      <c r="T238" s="90"/>
      <c r="U238" s="35"/>
      <c r="V238" s="35"/>
      <c r="W238" s="73"/>
      <c r="X238" s="73"/>
      <c r="Y238" s="71"/>
      <c r="Z238" s="71"/>
      <c r="AA238" s="71"/>
      <c r="AC238" s="30"/>
      <c r="AD238" s="30"/>
      <c r="AE238" s="30"/>
      <c r="AG238" s="30"/>
      <c r="AH238" s="35"/>
      <c r="AV238" s="84"/>
      <c r="AW238" s="84"/>
      <c r="AX238" s="15"/>
      <c r="AY238" s="15"/>
      <c r="AZ238" s="15"/>
      <c r="BA238" s="84" t="e">
        <f t="shared" si="37"/>
        <v>#DIV/0!</v>
      </c>
      <c r="BB238" s="84">
        <f t="shared" si="38"/>
        <v>0</v>
      </c>
      <c r="BC238" s="84">
        <f t="shared" si="39"/>
        <v>0</v>
      </c>
      <c r="BD238" s="84" t="e">
        <f t="shared" si="40"/>
        <v>#DIV/0!</v>
      </c>
      <c r="BE238" s="84" t="e">
        <f t="shared" si="41"/>
        <v>#DIV/0!</v>
      </c>
      <c r="BF238" s="84" t="e">
        <f t="shared" si="42"/>
        <v>#DIV/0!</v>
      </c>
      <c r="BG238" s="85" t="e">
        <f t="shared" si="43"/>
        <v>#DIV/0!</v>
      </c>
      <c r="BH238" s="86" t="e">
        <f t="shared" si="44"/>
        <v>#DIV/0!</v>
      </c>
      <c r="BI238" s="86" t="e">
        <f t="shared" si="45"/>
        <v>#DIV/0!</v>
      </c>
    </row>
    <row r="239" spans="1:61">
      <c r="A239" t="s">
        <v>439</v>
      </c>
      <c r="B239" s="1">
        <v>16</v>
      </c>
      <c r="C239" s="1" t="s">
        <v>176</v>
      </c>
      <c r="D239" s="38" t="s">
        <v>56</v>
      </c>
      <c r="E239" s="36">
        <v>39689</v>
      </c>
      <c r="F239" s="29">
        <f t="shared" si="46"/>
        <v>2</v>
      </c>
      <c r="G239" s="101">
        <v>0</v>
      </c>
      <c r="H239" s="101">
        <v>0</v>
      </c>
      <c r="I239" s="109">
        <v>7.9599491186704875E-3</v>
      </c>
      <c r="J239" s="109">
        <v>7.9599491186704875E-3</v>
      </c>
      <c r="K239" s="109">
        <v>40.63525486929472</v>
      </c>
      <c r="L239" s="110">
        <v>15.517241379310789</v>
      </c>
      <c r="M239" s="35"/>
      <c r="Q239" s="35"/>
      <c r="R239" s="34"/>
      <c r="S239" s="35"/>
      <c r="T239" s="90"/>
      <c r="U239" s="35"/>
      <c r="V239" s="35"/>
      <c r="W239" s="73"/>
      <c r="X239" s="73"/>
      <c r="Y239" s="71"/>
      <c r="Z239" s="71"/>
      <c r="AA239" s="71"/>
      <c r="AC239" s="30"/>
      <c r="AD239" s="30"/>
      <c r="AE239" s="30"/>
      <c r="AG239" s="30"/>
      <c r="AH239" s="35"/>
      <c r="AV239" s="84"/>
      <c r="AW239" s="84"/>
      <c r="AX239" s="15"/>
      <c r="AY239" s="15"/>
      <c r="AZ239" s="15"/>
      <c r="BA239" s="84" t="e">
        <f t="shared" ref="BA239:BA270" si="47">IF(A239="","",IF(P239="-","-",IF(O239="-",P239-L239,(AX239*AZ239)/AY239)))</f>
        <v>#DIV/0!</v>
      </c>
      <c r="BB239" s="84">
        <f t="shared" ref="BB239:BB270" si="48">IF(A239="","",IF(AV239="-","-",IF(AW239="-","-",AV239-AW239)))</f>
        <v>0</v>
      </c>
      <c r="BC239" s="84">
        <f t="shared" ref="BC239:BC270" si="49">IF(A239="",",",IF(AW239="-","-",IF(AX239="-","-",AW239-AX239)))</f>
        <v>0</v>
      </c>
      <c r="BD239" s="84" t="e">
        <f t="shared" ref="BD239:BD270" si="50">IF(A239="","",IF(AX239="-","-",IF(BA239="-","-",AX239-BA239)))</f>
        <v>#DIV/0!</v>
      </c>
      <c r="BE239" s="84" t="e">
        <f t="shared" ref="BE239:BE270" si="51">IF(A239="","",IF(AV239="-","-",IF(BA239="-","-",((AV239-BA239)/BA239)*100)))</f>
        <v>#DIV/0!</v>
      </c>
      <c r="BF239" s="84" t="e">
        <f t="shared" ref="BF239:BF270" si="52">IF(A239="","",IF(AV239="-","-",IF(BA239="-","-",IF(H239="-","-",((AV239-BA239)/H239))*100)))</f>
        <v>#DIV/0!</v>
      </c>
      <c r="BG239" s="85" t="e">
        <f t="shared" ref="BG239:BG270" si="53">IF(A239="","",IF(BA239="-","-",IF(H239="-","-",BA239/H239)))</f>
        <v>#DIV/0!</v>
      </c>
      <c r="BH239" s="86" t="e">
        <f t="shared" ref="BH239:BH270" si="54">IF(A239="","",IF(BF239="-","-",IF(BG239=AE239,".","check")))</f>
        <v>#DIV/0!</v>
      </c>
      <c r="BI239" s="86" t="e">
        <f t="shared" ref="BI239:BI270" si="55">IF(A239="","",IF(ABM239="-","-",IF(BG239=AE239,".","check")))</f>
        <v>#DIV/0!</v>
      </c>
    </row>
    <row r="240" spans="1:61">
      <c r="A240" t="s">
        <v>440</v>
      </c>
      <c r="B240" s="1">
        <v>18</v>
      </c>
      <c r="C240" s="1" t="s">
        <v>176</v>
      </c>
      <c r="D240" s="38" t="s">
        <v>56</v>
      </c>
      <c r="E240" s="36">
        <v>39689</v>
      </c>
      <c r="F240" s="29">
        <f t="shared" si="46"/>
        <v>2</v>
      </c>
      <c r="G240" s="101">
        <v>0</v>
      </c>
      <c r="H240" s="101">
        <v>0</v>
      </c>
      <c r="I240" s="109">
        <v>1.2318219494180589E-2</v>
      </c>
      <c r="J240" s="109">
        <v>1.2318219494180589E-2</v>
      </c>
      <c r="K240" s="109">
        <v>49.64687323359437</v>
      </c>
      <c r="L240" s="110">
        <v>12.048192771084533</v>
      </c>
      <c r="M240" s="35"/>
      <c r="Q240" s="35"/>
      <c r="R240" s="34"/>
      <c r="S240" s="35"/>
      <c r="T240" s="90"/>
      <c r="U240" s="35"/>
      <c r="V240" s="35"/>
      <c r="W240" s="73"/>
      <c r="X240" s="73"/>
      <c r="Y240" s="71"/>
      <c r="Z240" s="71"/>
      <c r="AA240" s="71"/>
      <c r="AC240" s="30"/>
      <c r="AD240" s="30"/>
      <c r="AE240" s="30"/>
      <c r="AG240" s="30"/>
      <c r="AH240" s="35"/>
      <c r="AV240" s="84"/>
      <c r="AW240" s="84"/>
      <c r="AX240" s="15"/>
      <c r="AY240" s="15"/>
      <c r="AZ240" s="15"/>
      <c r="BA240" s="84" t="e">
        <f t="shared" si="47"/>
        <v>#DIV/0!</v>
      </c>
      <c r="BB240" s="84">
        <f t="shared" si="48"/>
        <v>0</v>
      </c>
      <c r="BC240" s="84">
        <f t="shared" si="49"/>
        <v>0</v>
      </c>
      <c r="BD240" s="84" t="e">
        <f t="shared" si="50"/>
        <v>#DIV/0!</v>
      </c>
      <c r="BE240" s="84" t="e">
        <f t="shared" si="51"/>
        <v>#DIV/0!</v>
      </c>
      <c r="BF240" s="84" t="e">
        <f t="shared" si="52"/>
        <v>#DIV/0!</v>
      </c>
      <c r="BG240" s="85" t="e">
        <f t="shared" si="53"/>
        <v>#DIV/0!</v>
      </c>
      <c r="BH240" s="86" t="e">
        <f t="shared" si="54"/>
        <v>#DIV/0!</v>
      </c>
      <c r="BI240" s="86" t="e">
        <f t="shared" si="55"/>
        <v>#DIV/0!</v>
      </c>
    </row>
    <row r="241" spans="1:61">
      <c r="A241" t="s">
        <v>441</v>
      </c>
      <c r="B241" s="1">
        <v>20</v>
      </c>
      <c r="C241" s="1" t="s">
        <v>176</v>
      </c>
      <c r="D241" s="38" t="s">
        <v>56</v>
      </c>
      <c r="E241" s="36">
        <v>39689</v>
      </c>
      <c r="F241" s="29">
        <f t="shared" si="46"/>
        <v>2</v>
      </c>
      <c r="G241" s="101">
        <v>0</v>
      </c>
      <c r="H241" s="101">
        <v>0</v>
      </c>
      <c r="I241" s="109">
        <v>2.0998505741415589E-2</v>
      </c>
      <c r="J241" s="109">
        <v>2.0998505741415589E-2</v>
      </c>
      <c r="K241" s="109">
        <v>41.597767510968211</v>
      </c>
      <c r="L241" s="110">
        <v>5.2173913043479976</v>
      </c>
      <c r="M241" s="35"/>
      <c r="Q241" s="35"/>
      <c r="R241" s="34"/>
      <c r="S241" s="35"/>
      <c r="T241" s="90"/>
      <c r="U241" s="35"/>
      <c r="V241" s="35"/>
      <c r="W241" s="73"/>
      <c r="X241" s="73"/>
      <c r="Y241" s="71"/>
      <c r="Z241" s="71"/>
      <c r="AA241" s="71"/>
      <c r="AC241" s="30"/>
      <c r="AD241" s="30"/>
      <c r="AE241" s="30"/>
      <c r="AG241" s="30"/>
      <c r="AH241" s="35"/>
      <c r="AV241" s="84"/>
      <c r="AW241" s="84"/>
      <c r="AX241" s="15"/>
      <c r="AY241" s="15"/>
      <c r="AZ241" s="15"/>
      <c r="BA241" s="84" t="e">
        <f t="shared" si="47"/>
        <v>#DIV/0!</v>
      </c>
      <c r="BB241" s="84">
        <f t="shared" si="48"/>
        <v>0</v>
      </c>
      <c r="BC241" s="84">
        <f t="shared" si="49"/>
        <v>0</v>
      </c>
      <c r="BD241" s="84" t="e">
        <f t="shared" si="50"/>
        <v>#DIV/0!</v>
      </c>
      <c r="BE241" s="84" t="e">
        <f t="shared" si="51"/>
        <v>#DIV/0!</v>
      </c>
      <c r="BF241" s="84" t="e">
        <f t="shared" si="52"/>
        <v>#DIV/0!</v>
      </c>
      <c r="BG241" s="85" t="e">
        <f t="shared" si="53"/>
        <v>#DIV/0!</v>
      </c>
      <c r="BH241" s="86" t="e">
        <f t="shared" si="54"/>
        <v>#DIV/0!</v>
      </c>
      <c r="BI241" s="86" t="e">
        <f t="shared" si="55"/>
        <v>#DIV/0!</v>
      </c>
    </row>
    <row r="242" spans="1:61">
      <c r="A242" t="s">
        <v>442</v>
      </c>
      <c r="B242" s="1">
        <v>22</v>
      </c>
      <c r="C242" s="1" t="s">
        <v>176</v>
      </c>
      <c r="D242" s="38" t="s">
        <v>57</v>
      </c>
      <c r="E242" s="36">
        <v>39689</v>
      </c>
      <c r="F242" s="29">
        <f t="shared" si="46"/>
        <v>2</v>
      </c>
      <c r="G242" s="101">
        <v>0</v>
      </c>
      <c r="H242" s="101">
        <v>0</v>
      </c>
      <c r="I242" s="109">
        <v>5.1985942951982521E-2</v>
      </c>
      <c r="J242" s="109">
        <v>5.1985942951982521E-2</v>
      </c>
      <c r="K242" s="109">
        <v>55.738701787358671</v>
      </c>
      <c r="L242" s="110">
        <v>3.7037037037035523</v>
      </c>
      <c r="M242" s="35"/>
      <c r="Q242" s="35"/>
      <c r="R242" s="34"/>
      <c r="S242" s="35"/>
      <c r="T242" s="90"/>
      <c r="U242" s="35"/>
      <c r="V242" s="35"/>
      <c r="W242" s="73"/>
      <c r="X242" s="73"/>
      <c r="Y242" s="71"/>
      <c r="Z242" s="71"/>
      <c r="AA242" s="71"/>
      <c r="AC242" s="30"/>
      <c r="AD242" s="30"/>
      <c r="AE242" s="30"/>
      <c r="AG242" s="30"/>
      <c r="AH242" s="35"/>
      <c r="AV242" s="84"/>
      <c r="AW242" s="84"/>
      <c r="AX242" s="15"/>
      <c r="AY242" s="15"/>
      <c r="AZ242" s="15"/>
      <c r="BA242" s="84" t="e">
        <f t="shared" si="47"/>
        <v>#DIV/0!</v>
      </c>
      <c r="BB242" s="84">
        <f t="shared" si="48"/>
        <v>0</v>
      </c>
      <c r="BC242" s="84">
        <f t="shared" si="49"/>
        <v>0</v>
      </c>
      <c r="BD242" s="84" t="e">
        <f t="shared" si="50"/>
        <v>#DIV/0!</v>
      </c>
      <c r="BE242" s="84" t="e">
        <f t="shared" si="51"/>
        <v>#DIV/0!</v>
      </c>
      <c r="BF242" s="84" t="e">
        <f t="shared" si="52"/>
        <v>#DIV/0!</v>
      </c>
      <c r="BG242" s="85" t="e">
        <f t="shared" si="53"/>
        <v>#DIV/0!</v>
      </c>
      <c r="BH242" s="86" t="e">
        <f t="shared" si="54"/>
        <v>#DIV/0!</v>
      </c>
      <c r="BI242" s="86" t="e">
        <f t="shared" si="55"/>
        <v>#DIV/0!</v>
      </c>
    </row>
    <row r="243" spans="1:61">
      <c r="A243" t="s">
        <v>443</v>
      </c>
      <c r="B243" s="1">
        <v>24</v>
      </c>
      <c r="C243" s="1" t="s">
        <v>176</v>
      </c>
      <c r="D243" s="38" t="s">
        <v>58</v>
      </c>
      <c r="E243" s="36">
        <v>39689</v>
      </c>
      <c r="F243" s="29">
        <f t="shared" si="46"/>
        <v>2</v>
      </c>
      <c r="G243" s="101">
        <v>0</v>
      </c>
      <c r="H243" s="101">
        <v>0</v>
      </c>
      <c r="I243" s="109">
        <v>3.6285014287927297E-2</v>
      </c>
      <c r="J243" s="109">
        <v>3.6285014287927297E-2</v>
      </c>
      <c r="K243" s="109">
        <v>54.966031912604464</v>
      </c>
      <c r="L243" s="110">
        <v>3.0674846625769439</v>
      </c>
      <c r="M243" s="35"/>
      <c r="Q243" s="35"/>
      <c r="R243" s="34"/>
      <c r="S243" s="35"/>
      <c r="T243" s="90"/>
      <c r="U243" s="35"/>
      <c r="V243" s="35"/>
      <c r="W243" s="73"/>
      <c r="X243" s="73"/>
      <c r="Y243" s="71"/>
      <c r="Z243" s="71"/>
      <c r="AA243" s="71"/>
      <c r="AC243" s="30"/>
      <c r="AD243" s="30"/>
      <c r="AE243" s="30"/>
      <c r="AG243" s="30"/>
      <c r="AH243" s="35"/>
      <c r="AV243" s="84"/>
      <c r="AW243" s="84"/>
      <c r="AX243" s="15"/>
      <c r="AY243" s="15"/>
      <c r="AZ243" s="15"/>
      <c r="BA243" s="84" t="e">
        <f t="shared" si="47"/>
        <v>#DIV/0!</v>
      </c>
      <c r="BB243" s="84">
        <f t="shared" si="48"/>
        <v>0</v>
      </c>
      <c r="BC243" s="84">
        <f t="shared" si="49"/>
        <v>0</v>
      </c>
      <c r="BD243" s="84" t="e">
        <f t="shared" si="50"/>
        <v>#DIV/0!</v>
      </c>
      <c r="BE243" s="84" t="e">
        <f t="shared" si="51"/>
        <v>#DIV/0!</v>
      </c>
      <c r="BF243" s="84" t="e">
        <f t="shared" si="52"/>
        <v>#DIV/0!</v>
      </c>
      <c r="BG243" s="85" t="e">
        <f t="shared" si="53"/>
        <v>#DIV/0!</v>
      </c>
      <c r="BH243" s="86" t="e">
        <f t="shared" si="54"/>
        <v>#DIV/0!</v>
      </c>
      <c r="BI243" s="86" t="e">
        <f t="shared" si="55"/>
        <v>#DIV/0!</v>
      </c>
    </row>
    <row r="244" spans="1:61" s="32" customFormat="1">
      <c r="A244" t="s">
        <v>444</v>
      </c>
      <c r="B244" s="1">
        <v>26</v>
      </c>
      <c r="C244" s="1" t="s">
        <v>176</v>
      </c>
      <c r="D244" s="38" t="s">
        <v>59</v>
      </c>
      <c r="E244" s="50">
        <v>39689</v>
      </c>
      <c r="F244" s="34">
        <f t="shared" si="46"/>
        <v>2</v>
      </c>
      <c r="G244" s="102">
        <v>0</v>
      </c>
      <c r="H244" s="102">
        <v>0</v>
      </c>
      <c r="I244" s="109">
        <v>3.1708019017750264E-2</v>
      </c>
      <c r="J244" s="109">
        <v>3.1708019017750264E-2</v>
      </c>
      <c r="K244" s="109">
        <v>47.136557568759592</v>
      </c>
      <c r="L244" s="110">
        <v>4.283054003724339</v>
      </c>
      <c r="M244" s="35"/>
      <c r="N244" s="35"/>
      <c r="O244" s="35"/>
      <c r="P244" s="35"/>
      <c r="Q244" s="35"/>
      <c r="R244" s="34"/>
      <c r="S244" s="35"/>
      <c r="T244" s="90"/>
      <c r="U244" s="35"/>
      <c r="V244" s="35"/>
      <c r="W244" s="73"/>
      <c r="X244" s="73"/>
      <c r="Y244" s="71"/>
      <c r="Z244" s="73"/>
      <c r="AA244" s="73"/>
      <c r="AB244" s="30"/>
      <c r="AC244" s="30"/>
      <c r="AD244" s="30"/>
      <c r="AE244" s="30"/>
      <c r="AF244" s="30"/>
      <c r="AG244" s="30"/>
      <c r="AH244" s="35"/>
      <c r="AI244" s="30"/>
      <c r="AP244" s="30"/>
      <c r="AQ244" s="30"/>
      <c r="AT244" s="35"/>
      <c r="AU244" s="35"/>
      <c r="AV244" s="84"/>
      <c r="AW244" s="84"/>
      <c r="AX244" s="15"/>
      <c r="AY244" s="15"/>
      <c r="AZ244" s="15"/>
      <c r="BA244" s="84" t="e">
        <f t="shared" si="47"/>
        <v>#DIV/0!</v>
      </c>
      <c r="BB244" s="84">
        <f t="shared" si="48"/>
        <v>0</v>
      </c>
      <c r="BC244" s="84">
        <f t="shared" si="49"/>
        <v>0</v>
      </c>
      <c r="BD244" s="84" t="e">
        <f t="shared" si="50"/>
        <v>#DIV/0!</v>
      </c>
      <c r="BE244" s="84" t="e">
        <f t="shared" si="51"/>
        <v>#DIV/0!</v>
      </c>
      <c r="BF244" s="84" t="e">
        <f t="shared" si="52"/>
        <v>#DIV/0!</v>
      </c>
      <c r="BG244" s="85" t="e">
        <f t="shared" si="53"/>
        <v>#DIV/0!</v>
      </c>
      <c r="BH244" s="86" t="e">
        <f t="shared" si="54"/>
        <v>#DIV/0!</v>
      </c>
      <c r="BI244" s="86" t="e">
        <f t="shared" si="55"/>
        <v>#DIV/0!</v>
      </c>
    </row>
    <row r="245" spans="1:61">
      <c r="A245" t="s">
        <v>445</v>
      </c>
      <c r="B245" s="1">
        <v>28</v>
      </c>
      <c r="C245" s="1" t="s">
        <v>176</v>
      </c>
      <c r="D245" s="38" t="s">
        <v>59</v>
      </c>
      <c r="E245" s="36">
        <v>39689</v>
      </c>
      <c r="F245" s="29">
        <f t="shared" si="46"/>
        <v>2</v>
      </c>
      <c r="G245" s="101">
        <v>0</v>
      </c>
      <c r="H245" s="101">
        <v>0</v>
      </c>
      <c r="I245" s="109">
        <v>3.1691986912463069E-2</v>
      </c>
      <c r="J245" s="109">
        <v>3.1691986912463069E-2</v>
      </c>
      <c r="K245" s="109">
        <v>40.265961125340525</v>
      </c>
      <c r="L245" s="110">
        <v>3.9548022598870198</v>
      </c>
      <c r="M245" s="35"/>
      <c r="Q245" s="35"/>
      <c r="R245" s="34"/>
      <c r="S245" s="35"/>
      <c r="T245" s="90"/>
      <c r="U245" s="35"/>
      <c r="V245" s="35"/>
      <c r="W245" s="73"/>
      <c r="X245" s="73"/>
      <c r="Y245" s="71"/>
      <c r="Z245" s="71"/>
      <c r="AA245" s="71"/>
      <c r="AC245" s="30"/>
      <c r="AD245" s="30"/>
      <c r="AE245" s="30"/>
      <c r="AG245" s="30"/>
      <c r="AH245" s="35"/>
      <c r="AV245" s="84"/>
      <c r="AW245" s="84"/>
      <c r="AX245" s="15"/>
      <c r="AY245" s="15"/>
      <c r="AZ245" s="15"/>
      <c r="BA245" s="84" t="e">
        <f t="shared" si="47"/>
        <v>#DIV/0!</v>
      </c>
      <c r="BB245" s="84">
        <f t="shared" si="48"/>
        <v>0</v>
      </c>
      <c r="BC245" s="84">
        <f t="shared" si="49"/>
        <v>0</v>
      </c>
      <c r="BD245" s="84" t="e">
        <f t="shared" si="50"/>
        <v>#DIV/0!</v>
      </c>
      <c r="BE245" s="84" t="e">
        <f t="shared" si="51"/>
        <v>#DIV/0!</v>
      </c>
      <c r="BF245" s="84" t="e">
        <f t="shared" si="52"/>
        <v>#DIV/0!</v>
      </c>
      <c r="BG245" s="85" t="e">
        <f t="shared" si="53"/>
        <v>#DIV/0!</v>
      </c>
      <c r="BH245" s="86" t="e">
        <f t="shared" si="54"/>
        <v>#DIV/0!</v>
      </c>
      <c r="BI245" s="86" t="e">
        <f t="shared" si="55"/>
        <v>#DIV/0!</v>
      </c>
    </row>
    <row r="246" spans="1:61">
      <c r="A246" t="s">
        <v>446</v>
      </c>
      <c r="B246" s="1">
        <v>30</v>
      </c>
      <c r="C246" s="1" t="s">
        <v>176</v>
      </c>
      <c r="D246" s="38" t="s">
        <v>59</v>
      </c>
      <c r="E246" s="36">
        <v>39689</v>
      </c>
      <c r="F246" s="29">
        <f t="shared" si="46"/>
        <v>2</v>
      </c>
      <c r="G246" s="101">
        <v>0</v>
      </c>
      <c r="H246" s="101">
        <v>0</v>
      </c>
      <c r="I246" s="109">
        <v>3.7956727871722946E-2</v>
      </c>
      <c r="J246" s="109">
        <v>3.7956727871722946E-2</v>
      </c>
      <c r="K246" s="109">
        <v>54.247782891161769</v>
      </c>
      <c r="L246" s="110">
        <v>4.3604651162790216</v>
      </c>
      <c r="M246" s="35"/>
      <c r="Q246" s="35"/>
      <c r="R246" s="34"/>
      <c r="S246" s="35"/>
      <c r="T246" s="90"/>
      <c r="U246" s="35"/>
      <c r="V246" s="35"/>
      <c r="W246" s="73"/>
      <c r="X246" s="73"/>
      <c r="Y246" s="71"/>
      <c r="Z246" s="71"/>
      <c r="AA246" s="71"/>
      <c r="AC246" s="30"/>
      <c r="AD246" s="30"/>
      <c r="AE246" s="30"/>
      <c r="AG246" s="30"/>
      <c r="AH246" s="35"/>
      <c r="AV246" s="84"/>
      <c r="AW246" s="84"/>
      <c r="AX246" s="15"/>
      <c r="AY246" s="15"/>
      <c r="AZ246" s="15"/>
      <c r="BA246" s="84" t="e">
        <f t="shared" si="47"/>
        <v>#DIV/0!</v>
      </c>
      <c r="BB246" s="84">
        <f t="shared" si="48"/>
        <v>0</v>
      </c>
      <c r="BC246" s="84">
        <f t="shared" si="49"/>
        <v>0</v>
      </c>
      <c r="BD246" s="84" t="e">
        <f t="shared" si="50"/>
        <v>#DIV/0!</v>
      </c>
      <c r="BE246" s="84" t="e">
        <f t="shared" si="51"/>
        <v>#DIV/0!</v>
      </c>
      <c r="BF246" s="84" t="e">
        <f t="shared" si="52"/>
        <v>#DIV/0!</v>
      </c>
      <c r="BG246" s="85" t="e">
        <f t="shared" si="53"/>
        <v>#DIV/0!</v>
      </c>
      <c r="BH246" s="86" t="e">
        <f t="shared" si="54"/>
        <v>#DIV/0!</v>
      </c>
      <c r="BI246" s="86" t="e">
        <f t="shared" si="55"/>
        <v>#DIV/0!</v>
      </c>
    </row>
    <row r="247" spans="1:61">
      <c r="A247" t="s">
        <v>447</v>
      </c>
      <c r="B247" s="1">
        <v>35</v>
      </c>
      <c r="C247" s="1" t="s">
        <v>176</v>
      </c>
      <c r="D247" s="38" t="s">
        <v>59</v>
      </c>
      <c r="E247" s="36">
        <v>39689</v>
      </c>
      <c r="F247" s="29">
        <f t="shared" si="46"/>
        <v>5</v>
      </c>
      <c r="G247" s="101">
        <v>0</v>
      </c>
      <c r="H247" s="101">
        <v>0</v>
      </c>
      <c r="I247" s="109">
        <v>3.163964208226501E-2</v>
      </c>
      <c r="J247" s="109">
        <v>3.163964208226501E-2</v>
      </c>
      <c r="K247" s="109">
        <v>47.864391634319645</v>
      </c>
      <c r="L247" s="110">
        <v>3.8863976083707765</v>
      </c>
      <c r="M247" s="35"/>
      <c r="Q247" s="35"/>
      <c r="R247" s="34"/>
      <c r="S247" s="35"/>
      <c r="T247" s="90"/>
      <c r="U247" s="35"/>
      <c r="V247" s="35"/>
      <c r="W247" s="73"/>
      <c r="X247" s="73"/>
      <c r="Y247" s="71"/>
      <c r="Z247" s="71"/>
      <c r="AA247" s="71"/>
      <c r="AC247" s="30"/>
      <c r="AD247" s="30"/>
      <c r="AE247" s="30"/>
      <c r="AG247" s="30"/>
      <c r="AH247" s="35"/>
      <c r="AV247" s="84"/>
      <c r="AW247" s="84"/>
      <c r="AX247" s="15"/>
      <c r="AY247" s="15"/>
      <c r="AZ247" s="15"/>
      <c r="BA247" s="84" t="e">
        <f t="shared" si="47"/>
        <v>#DIV/0!</v>
      </c>
      <c r="BB247" s="84">
        <f t="shared" si="48"/>
        <v>0</v>
      </c>
      <c r="BC247" s="84">
        <f t="shared" si="49"/>
        <v>0</v>
      </c>
      <c r="BD247" s="84" t="e">
        <f t="shared" si="50"/>
        <v>#DIV/0!</v>
      </c>
      <c r="BE247" s="84" t="e">
        <f t="shared" si="51"/>
        <v>#DIV/0!</v>
      </c>
      <c r="BF247" s="84" t="e">
        <f t="shared" si="52"/>
        <v>#DIV/0!</v>
      </c>
      <c r="BG247" s="85" t="e">
        <f t="shared" si="53"/>
        <v>#DIV/0!</v>
      </c>
      <c r="BH247" s="86" t="e">
        <f t="shared" si="54"/>
        <v>#DIV/0!</v>
      </c>
      <c r="BI247" s="86" t="e">
        <f t="shared" si="55"/>
        <v>#DIV/0!</v>
      </c>
    </row>
    <row r="248" spans="1:61">
      <c r="A248" t="s">
        <v>448</v>
      </c>
      <c r="B248" s="1">
        <v>40</v>
      </c>
      <c r="C248" s="1" t="s">
        <v>176</v>
      </c>
      <c r="D248" s="38" t="s">
        <v>59</v>
      </c>
      <c r="E248" s="36">
        <v>39689</v>
      </c>
      <c r="F248" s="29">
        <f t="shared" si="46"/>
        <v>5</v>
      </c>
      <c r="G248" s="101">
        <v>0</v>
      </c>
      <c r="H248" s="101">
        <v>0</v>
      </c>
      <c r="I248" s="109">
        <v>1.3649132520002156E-2</v>
      </c>
      <c r="J248" s="109">
        <v>1.3649132520002156E-2</v>
      </c>
      <c r="K248" s="109">
        <v>22.551380817787837</v>
      </c>
      <c r="L248" s="110">
        <v>4.1362530413625729</v>
      </c>
      <c r="M248" s="35"/>
      <c r="Q248" s="35"/>
      <c r="R248" s="34"/>
      <c r="S248" s="35"/>
      <c r="T248" s="90"/>
      <c r="U248" s="35"/>
      <c r="V248" s="35"/>
      <c r="W248" s="73"/>
      <c r="X248" s="73"/>
      <c r="Y248" s="71"/>
      <c r="Z248" s="71"/>
      <c r="AA248" s="71"/>
      <c r="AC248" s="30"/>
      <c r="AD248" s="30"/>
      <c r="AE248" s="30"/>
      <c r="AG248" s="30"/>
      <c r="AH248" s="35"/>
      <c r="AV248" s="84"/>
      <c r="AW248" s="84"/>
      <c r="AX248" s="15"/>
      <c r="AY248" s="15"/>
      <c r="AZ248" s="15"/>
      <c r="BA248" s="84" t="e">
        <f t="shared" si="47"/>
        <v>#DIV/0!</v>
      </c>
      <c r="BB248" s="84">
        <f t="shared" si="48"/>
        <v>0</v>
      </c>
      <c r="BC248" s="84">
        <f t="shared" si="49"/>
        <v>0</v>
      </c>
      <c r="BD248" s="84" t="e">
        <f t="shared" si="50"/>
        <v>#DIV/0!</v>
      </c>
      <c r="BE248" s="84" t="e">
        <f t="shared" si="51"/>
        <v>#DIV/0!</v>
      </c>
      <c r="BF248" s="84" t="e">
        <f t="shared" si="52"/>
        <v>#DIV/0!</v>
      </c>
      <c r="BG248" s="85" t="e">
        <f t="shared" si="53"/>
        <v>#DIV/0!</v>
      </c>
      <c r="BH248" s="86" t="e">
        <f t="shared" si="54"/>
        <v>#DIV/0!</v>
      </c>
      <c r="BI248" s="86" t="e">
        <f t="shared" si="55"/>
        <v>#DIV/0!</v>
      </c>
    </row>
    <row r="249" spans="1:61">
      <c r="A249" t="s">
        <v>449</v>
      </c>
      <c r="B249" s="1">
        <v>45</v>
      </c>
      <c r="C249" s="1" t="s">
        <v>176</v>
      </c>
      <c r="D249" s="38" t="s">
        <v>59</v>
      </c>
      <c r="E249" s="36">
        <v>39689</v>
      </c>
      <c r="F249" s="29">
        <f t="shared" si="46"/>
        <v>5</v>
      </c>
      <c r="G249" s="101">
        <v>0</v>
      </c>
      <c r="H249" s="101">
        <v>0</v>
      </c>
      <c r="I249" s="109">
        <v>2.3046341359789047E-2</v>
      </c>
      <c r="J249" s="109">
        <v>2.3046341359789047E-2</v>
      </c>
      <c r="K249" s="109">
        <v>33.90887012743292</v>
      </c>
      <c r="L249" s="110">
        <v>4.106280193236584</v>
      </c>
      <c r="M249" s="35"/>
      <c r="Q249" s="35"/>
      <c r="R249" s="34"/>
      <c r="S249" s="35"/>
      <c r="T249" s="90"/>
      <c r="U249" s="35"/>
      <c r="V249" s="35"/>
      <c r="W249" s="73"/>
      <c r="X249" s="73"/>
      <c r="Y249" s="71"/>
      <c r="Z249" s="71"/>
      <c r="AA249" s="71"/>
      <c r="AC249" s="30"/>
      <c r="AD249" s="30"/>
      <c r="AE249" s="30"/>
      <c r="AG249" s="30"/>
      <c r="AH249" s="35"/>
      <c r="AV249" s="84"/>
      <c r="AW249" s="84"/>
      <c r="AX249" s="15"/>
      <c r="AY249" s="15"/>
      <c r="AZ249" s="15"/>
      <c r="BA249" s="84" t="e">
        <f t="shared" si="47"/>
        <v>#DIV/0!</v>
      </c>
      <c r="BB249" s="84">
        <f t="shared" si="48"/>
        <v>0</v>
      </c>
      <c r="BC249" s="84">
        <f t="shared" si="49"/>
        <v>0</v>
      </c>
      <c r="BD249" s="84" t="e">
        <f t="shared" si="50"/>
        <v>#DIV/0!</v>
      </c>
      <c r="BE249" s="84" t="e">
        <f t="shared" si="51"/>
        <v>#DIV/0!</v>
      </c>
      <c r="BF249" s="84" t="e">
        <f t="shared" si="52"/>
        <v>#DIV/0!</v>
      </c>
      <c r="BG249" s="85" t="e">
        <f t="shared" si="53"/>
        <v>#DIV/0!</v>
      </c>
      <c r="BH249" s="86" t="e">
        <f t="shared" si="54"/>
        <v>#DIV/0!</v>
      </c>
      <c r="BI249" s="86" t="e">
        <f t="shared" si="55"/>
        <v>#DIV/0!</v>
      </c>
    </row>
    <row r="250" spans="1:61">
      <c r="A250" t="s">
        <v>450</v>
      </c>
      <c r="B250" s="1">
        <v>50</v>
      </c>
      <c r="C250" s="1" t="s">
        <v>176</v>
      </c>
      <c r="D250" s="38" t="s">
        <v>59</v>
      </c>
      <c r="E250" s="36">
        <v>39689</v>
      </c>
      <c r="F250" s="29">
        <f t="shared" si="46"/>
        <v>5</v>
      </c>
      <c r="G250" s="101">
        <v>0</v>
      </c>
      <c r="H250" s="101">
        <v>0</v>
      </c>
      <c r="I250" s="109">
        <v>3.3305979034521649E-2</v>
      </c>
      <c r="J250" s="109">
        <v>3.3305979034521649E-2</v>
      </c>
      <c r="K250" s="109">
        <v>44.980056299007259</v>
      </c>
      <c r="L250" s="110">
        <v>3.1802120141341468</v>
      </c>
      <c r="M250" s="35"/>
      <c r="Q250" s="35"/>
      <c r="R250" s="34"/>
      <c r="S250" s="35"/>
      <c r="T250" s="90"/>
      <c r="U250" s="35"/>
      <c r="V250" s="35"/>
      <c r="W250" s="73"/>
      <c r="X250" s="73"/>
      <c r="Y250" s="71"/>
      <c r="Z250" s="71"/>
      <c r="AA250" s="71"/>
      <c r="AC250" s="30"/>
      <c r="AD250" s="30"/>
      <c r="AE250" s="30"/>
      <c r="AG250" s="30"/>
      <c r="AH250" s="35"/>
      <c r="AV250" s="84"/>
      <c r="AW250" s="84"/>
      <c r="AX250" s="15"/>
      <c r="AY250" s="15"/>
      <c r="AZ250" s="15"/>
      <c r="BA250" s="84" t="e">
        <f t="shared" si="47"/>
        <v>#DIV/0!</v>
      </c>
      <c r="BB250" s="84">
        <f t="shared" si="48"/>
        <v>0</v>
      </c>
      <c r="BC250" s="84">
        <f t="shared" si="49"/>
        <v>0</v>
      </c>
      <c r="BD250" s="84" t="e">
        <f t="shared" si="50"/>
        <v>#DIV/0!</v>
      </c>
      <c r="BE250" s="84" t="e">
        <f t="shared" si="51"/>
        <v>#DIV/0!</v>
      </c>
      <c r="BF250" s="84" t="e">
        <f t="shared" si="52"/>
        <v>#DIV/0!</v>
      </c>
      <c r="BG250" s="85" t="e">
        <f t="shared" si="53"/>
        <v>#DIV/0!</v>
      </c>
      <c r="BH250" s="86" t="e">
        <f t="shared" si="54"/>
        <v>#DIV/0!</v>
      </c>
      <c r="BI250" s="86" t="e">
        <f t="shared" si="55"/>
        <v>#DIV/0!</v>
      </c>
    </row>
    <row r="251" spans="1:61">
      <c r="A251" t="s">
        <v>451</v>
      </c>
      <c r="B251" s="1">
        <v>55</v>
      </c>
      <c r="C251" s="1" t="s">
        <v>176</v>
      </c>
      <c r="D251" s="38" t="s">
        <v>59</v>
      </c>
      <c r="E251" s="36">
        <v>39689</v>
      </c>
      <c r="F251" s="29">
        <f t="shared" si="46"/>
        <v>5</v>
      </c>
      <c r="G251" s="101">
        <v>0</v>
      </c>
      <c r="H251" s="101">
        <v>0</v>
      </c>
      <c r="I251" s="109">
        <v>1.8692737682822012E-2</v>
      </c>
      <c r="J251" s="109">
        <v>1.8692737682822012E-2</v>
      </c>
      <c r="K251" s="109">
        <v>22.927805058665886</v>
      </c>
      <c r="L251" s="110">
        <v>3.944773175542462</v>
      </c>
      <c r="M251" s="35"/>
      <c r="Q251" s="35"/>
      <c r="R251" s="34"/>
      <c r="S251" s="35"/>
      <c r="T251" s="90"/>
      <c r="U251" s="35"/>
      <c r="V251" s="35"/>
      <c r="W251" s="73"/>
      <c r="X251" s="73"/>
      <c r="Y251" s="71"/>
      <c r="Z251" s="71"/>
      <c r="AA251" s="71"/>
      <c r="AC251" s="30"/>
      <c r="AD251" s="30"/>
      <c r="AE251" s="30"/>
      <c r="AG251" s="30"/>
      <c r="AH251" s="35"/>
      <c r="AV251" s="84"/>
      <c r="AW251" s="84"/>
      <c r="AX251" s="15"/>
      <c r="AY251" s="15"/>
      <c r="AZ251" s="15"/>
      <c r="BA251" s="84" t="e">
        <f t="shared" si="47"/>
        <v>#DIV/0!</v>
      </c>
      <c r="BB251" s="84">
        <f t="shared" si="48"/>
        <v>0</v>
      </c>
      <c r="BC251" s="84">
        <f t="shared" si="49"/>
        <v>0</v>
      </c>
      <c r="BD251" s="84" t="e">
        <f t="shared" si="50"/>
        <v>#DIV/0!</v>
      </c>
      <c r="BE251" s="84" t="e">
        <f t="shared" si="51"/>
        <v>#DIV/0!</v>
      </c>
      <c r="BF251" s="84" t="e">
        <f t="shared" si="52"/>
        <v>#DIV/0!</v>
      </c>
      <c r="BG251" s="85" t="e">
        <f t="shared" si="53"/>
        <v>#DIV/0!</v>
      </c>
      <c r="BH251" s="86" t="e">
        <f t="shared" si="54"/>
        <v>#DIV/0!</v>
      </c>
      <c r="BI251" s="86" t="e">
        <f t="shared" si="55"/>
        <v>#DIV/0!</v>
      </c>
    </row>
    <row r="252" spans="1:61">
      <c r="A252" t="s">
        <v>452</v>
      </c>
      <c r="B252" s="1">
        <v>60</v>
      </c>
      <c r="C252" s="1" t="s">
        <v>176</v>
      </c>
      <c r="D252" s="38" t="s">
        <v>59</v>
      </c>
      <c r="E252" s="36">
        <v>39689</v>
      </c>
      <c r="F252" s="29">
        <f t="shared" si="46"/>
        <v>5</v>
      </c>
      <c r="G252" s="101">
        <v>0</v>
      </c>
      <c r="H252" s="101">
        <v>0</v>
      </c>
      <c r="I252" s="109">
        <v>2.7286299396348947E-2</v>
      </c>
      <c r="J252" s="109">
        <v>2.7286299396348947E-2</v>
      </c>
      <c r="K252" s="109">
        <v>26.786753073161655</v>
      </c>
      <c r="L252" s="110">
        <v>4.1782729805013537</v>
      </c>
      <c r="M252" s="35"/>
      <c r="Q252" s="35"/>
      <c r="R252" s="34"/>
      <c r="S252" s="35"/>
      <c r="T252" s="90"/>
      <c r="U252" s="35"/>
      <c r="V252" s="35"/>
      <c r="W252" s="73"/>
      <c r="X252" s="73"/>
      <c r="Y252" s="71"/>
      <c r="Z252" s="71"/>
      <c r="AA252" s="71"/>
      <c r="AC252" s="30"/>
      <c r="AD252" s="30"/>
      <c r="AE252" s="30"/>
      <c r="AG252" s="30"/>
      <c r="AH252" s="35"/>
      <c r="AV252" s="84"/>
      <c r="AW252" s="84"/>
      <c r="AX252" s="15"/>
      <c r="AY252" s="15"/>
      <c r="AZ252" s="15"/>
      <c r="BA252" s="84" t="e">
        <f t="shared" si="47"/>
        <v>#DIV/0!</v>
      </c>
      <c r="BB252" s="84">
        <f t="shared" si="48"/>
        <v>0</v>
      </c>
      <c r="BC252" s="84">
        <f t="shared" si="49"/>
        <v>0</v>
      </c>
      <c r="BD252" s="84" t="e">
        <f t="shared" si="50"/>
        <v>#DIV/0!</v>
      </c>
      <c r="BE252" s="84" t="e">
        <f t="shared" si="51"/>
        <v>#DIV/0!</v>
      </c>
      <c r="BF252" s="84" t="e">
        <f t="shared" si="52"/>
        <v>#DIV/0!</v>
      </c>
      <c r="BG252" s="85" t="e">
        <f t="shared" si="53"/>
        <v>#DIV/0!</v>
      </c>
      <c r="BH252" s="86" t="e">
        <f t="shared" si="54"/>
        <v>#DIV/0!</v>
      </c>
      <c r="BI252" s="86" t="e">
        <f t="shared" si="55"/>
        <v>#DIV/0!</v>
      </c>
    </row>
    <row r="253" spans="1:61">
      <c r="D253" s="37"/>
      <c r="G253" s="101"/>
      <c r="H253" s="101"/>
      <c r="I253" s="109" t="s">
        <v>664</v>
      </c>
      <c r="J253" s="109" t="s">
        <v>664</v>
      </c>
      <c r="K253" s="109" t="s">
        <v>664</v>
      </c>
      <c r="L253" s="110" t="s">
        <v>664</v>
      </c>
      <c r="Q253" s="35"/>
      <c r="R253" s="34"/>
      <c r="S253" s="35"/>
      <c r="T253" s="90"/>
      <c r="U253" s="35"/>
      <c r="V253" s="35"/>
      <c r="W253" s="73"/>
      <c r="X253" s="73"/>
      <c r="Y253" s="71"/>
      <c r="Z253" s="71"/>
      <c r="AA253" s="71"/>
      <c r="AC253" s="30"/>
      <c r="AD253" s="30"/>
      <c r="AE253" s="30"/>
      <c r="AG253" s="30"/>
      <c r="AH253" s="35"/>
      <c r="AV253" s="84"/>
      <c r="AW253" s="84"/>
      <c r="AX253" s="15"/>
      <c r="AY253" s="15"/>
      <c r="AZ253" s="15"/>
      <c r="BA253" s="84" t="str">
        <f t="shared" si="47"/>
        <v/>
      </c>
      <c r="BB253" s="84" t="str">
        <f t="shared" si="48"/>
        <v/>
      </c>
      <c r="BC253" s="84" t="str">
        <f t="shared" si="49"/>
        <v>,</v>
      </c>
      <c r="BD253" s="84" t="str">
        <f t="shared" si="50"/>
        <v/>
      </c>
      <c r="BE253" s="84" t="str">
        <f t="shared" si="51"/>
        <v/>
      </c>
      <c r="BF253" s="84" t="str">
        <f t="shared" si="52"/>
        <v/>
      </c>
      <c r="BG253" s="85" t="str">
        <f t="shared" si="53"/>
        <v/>
      </c>
      <c r="BH253" s="86" t="str">
        <f t="shared" si="54"/>
        <v/>
      </c>
      <c r="BI253" s="86" t="str">
        <f t="shared" si="55"/>
        <v/>
      </c>
    </row>
    <row r="254" spans="1:61" s="32" customFormat="1">
      <c r="A254" t="s">
        <v>390</v>
      </c>
      <c r="B254" s="1">
        <v>2</v>
      </c>
      <c r="C254" s="1" t="s">
        <v>173</v>
      </c>
      <c r="D254" s="39" t="s">
        <v>60</v>
      </c>
      <c r="E254" s="33">
        <v>39686</v>
      </c>
      <c r="F254" s="34">
        <f t="shared" ref="F254:F291" si="56">B254-B253</f>
        <v>2</v>
      </c>
      <c r="G254" s="102">
        <v>0</v>
      </c>
      <c r="H254" s="102">
        <v>0</v>
      </c>
      <c r="I254" s="109">
        <v>5.3476106048211472E-3</v>
      </c>
      <c r="J254" s="109">
        <v>5.3476106048211472E-3</v>
      </c>
      <c r="K254" s="109">
        <v>7.5630492839613224</v>
      </c>
      <c r="L254" s="110">
        <v>-16.666666666662717</v>
      </c>
      <c r="M254" s="35"/>
      <c r="N254" s="35"/>
      <c r="O254" s="35"/>
      <c r="P254" s="63"/>
      <c r="Q254" s="35"/>
      <c r="R254" s="34"/>
      <c r="S254" s="35"/>
      <c r="T254" s="90"/>
      <c r="U254" s="35"/>
      <c r="V254" s="35"/>
      <c r="W254" s="73"/>
      <c r="X254" s="73"/>
      <c r="Y254" s="71"/>
      <c r="Z254" s="73"/>
      <c r="AA254" s="73"/>
      <c r="AB254" s="30"/>
      <c r="AC254" s="30"/>
      <c r="AD254" s="30"/>
      <c r="AE254" s="30"/>
      <c r="AF254" s="30"/>
      <c r="AG254" s="30"/>
      <c r="AH254" s="35"/>
      <c r="AI254" s="30"/>
      <c r="AP254" s="30"/>
      <c r="AQ254" s="30"/>
      <c r="AT254" s="35"/>
      <c r="AU254" s="35"/>
      <c r="AV254" s="84"/>
      <c r="AW254" s="84"/>
      <c r="AX254" s="15"/>
      <c r="AY254" s="15"/>
      <c r="AZ254" s="15"/>
      <c r="BA254" s="84" t="e">
        <f t="shared" si="47"/>
        <v>#DIV/0!</v>
      </c>
      <c r="BB254" s="84">
        <f t="shared" si="48"/>
        <v>0</v>
      </c>
      <c r="BC254" s="84">
        <f t="shared" si="49"/>
        <v>0</v>
      </c>
      <c r="BD254" s="84" t="e">
        <f t="shared" si="50"/>
        <v>#DIV/0!</v>
      </c>
      <c r="BE254" s="84" t="e">
        <f t="shared" si="51"/>
        <v>#DIV/0!</v>
      </c>
      <c r="BF254" s="84" t="e">
        <f t="shared" si="52"/>
        <v>#DIV/0!</v>
      </c>
      <c r="BG254" s="85" t="e">
        <f t="shared" si="53"/>
        <v>#DIV/0!</v>
      </c>
      <c r="BH254" s="86" t="e">
        <f t="shared" si="54"/>
        <v>#DIV/0!</v>
      </c>
      <c r="BI254" s="86" t="e">
        <f t="shared" si="55"/>
        <v>#DIV/0!</v>
      </c>
    </row>
    <row r="255" spans="1:61">
      <c r="A255" t="s">
        <v>391</v>
      </c>
      <c r="B255" s="1">
        <v>4</v>
      </c>
      <c r="C255" s="1" t="s">
        <v>173</v>
      </c>
      <c r="D255" s="39" t="s">
        <v>60</v>
      </c>
      <c r="E255" s="31">
        <v>39686</v>
      </c>
      <c r="F255" s="29">
        <f t="shared" si="56"/>
        <v>2</v>
      </c>
      <c r="G255" s="101">
        <v>0</v>
      </c>
      <c r="H255" s="101">
        <v>0</v>
      </c>
      <c r="I255" s="109">
        <v>3.0557774884691501E-3</v>
      </c>
      <c r="J255" s="109">
        <v>3.0557774884691501E-3</v>
      </c>
      <c r="K255" s="109">
        <v>6.8754993490557403</v>
      </c>
      <c r="L255" s="110">
        <v>29.411764705884565</v>
      </c>
      <c r="M255" s="35"/>
      <c r="P255" s="63"/>
      <c r="Q255" s="35"/>
      <c r="R255" s="34"/>
      <c r="S255" s="35"/>
      <c r="T255" s="90"/>
      <c r="U255" s="35"/>
      <c r="V255" s="35"/>
      <c r="W255" s="73"/>
      <c r="X255" s="73"/>
      <c r="Y255" s="71"/>
      <c r="Z255" s="71"/>
      <c r="AA255" s="71"/>
      <c r="AC255" s="30"/>
      <c r="AD255" s="30"/>
      <c r="AE255" s="30"/>
      <c r="AG255" s="30"/>
      <c r="AH255" s="35"/>
      <c r="AV255" s="84"/>
      <c r="AW255" s="84"/>
      <c r="AX255" s="15"/>
      <c r="AY255" s="15"/>
      <c r="AZ255" s="15"/>
      <c r="BA255" s="84" t="e">
        <f t="shared" si="47"/>
        <v>#DIV/0!</v>
      </c>
      <c r="BB255" s="84">
        <f t="shared" si="48"/>
        <v>0</v>
      </c>
      <c r="BC255" s="84">
        <f t="shared" si="49"/>
        <v>0</v>
      </c>
      <c r="BD255" s="84" t="e">
        <f t="shared" si="50"/>
        <v>#DIV/0!</v>
      </c>
      <c r="BE255" s="84" t="e">
        <f t="shared" si="51"/>
        <v>#DIV/0!</v>
      </c>
      <c r="BF255" s="84" t="e">
        <f t="shared" si="52"/>
        <v>#DIV/0!</v>
      </c>
      <c r="BG255" s="85" t="e">
        <f t="shared" si="53"/>
        <v>#DIV/0!</v>
      </c>
      <c r="BH255" s="86" t="e">
        <f t="shared" si="54"/>
        <v>#DIV/0!</v>
      </c>
      <c r="BI255" s="86" t="e">
        <f t="shared" si="55"/>
        <v>#DIV/0!</v>
      </c>
    </row>
    <row r="256" spans="1:61" s="32" customFormat="1">
      <c r="A256" t="s">
        <v>392</v>
      </c>
      <c r="B256" s="1">
        <v>6</v>
      </c>
      <c r="C256" s="1" t="s">
        <v>173</v>
      </c>
      <c r="D256" s="39" t="s">
        <v>60</v>
      </c>
      <c r="E256" s="33">
        <v>39686</v>
      </c>
      <c r="F256" s="34">
        <f t="shared" si="56"/>
        <v>2</v>
      </c>
      <c r="G256" s="102">
        <v>0</v>
      </c>
      <c r="H256" s="102">
        <v>0</v>
      </c>
      <c r="I256" s="109">
        <v>9.6766287134859106E-3</v>
      </c>
      <c r="J256" s="109">
        <v>9.6766287134859106E-3</v>
      </c>
      <c r="K256" s="109">
        <v>16.017367002059466</v>
      </c>
      <c r="L256" s="110">
        <v>-2.7027027027041042</v>
      </c>
      <c r="M256" s="35"/>
      <c r="N256" s="35"/>
      <c r="O256" s="35"/>
      <c r="P256" s="63"/>
      <c r="Q256" s="35"/>
      <c r="R256" s="34"/>
      <c r="S256" s="35"/>
      <c r="T256" s="90"/>
      <c r="U256" s="35"/>
      <c r="V256" s="35"/>
      <c r="W256" s="73"/>
      <c r="X256" s="73"/>
      <c r="Y256" s="71"/>
      <c r="Z256" s="73"/>
      <c r="AA256" s="73"/>
      <c r="AB256" s="30"/>
      <c r="AC256" s="30"/>
      <c r="AD256" s="30"/>
      <c r="AE256" s="30"/>
      <c r="AF256" s="30"/>
      <c r="AG256" s="30"/>
      <c r="AH256" s="35"/>
      <c r="AI256" s="30"/>
      <c r="AP256" s="30"/>
      <c r="AQ256" s="30"/>
      <c r="AT256" s="35"/>
      <c r="AU256" s="35"/>
      <c r="AV256" s="84"/>
      <c r="AW256" s="84"/>
      <c r="AX256" s="15"/>
      <c r="AY256" s="15"/>
      <c r="AZ256" s="15"/>
      <c r="BA256" s="84" t="e">
        <f t="shared" si="47"/>
        <v>#DIV/0!</v>
      </c>
      <c r="BB256" s="84">
        <f t="shared" si="48"/>
        <v>0</v>
      </c>
      <c r="BC256" s="84">
        <f t="shared" si="49"/>
        <v>0</v>
      </c>
      <c r="BD256" s="84" t="e">
        <f t="shared" si="50"/>
        <v>#DIV/0!</v>
      </c>
      <c r="BE256" s="84" t="e">
        <f t="shared" si="51"/>
        <v>#DIV/0!</v>
      </c>
      <c r="BF256" s="84" t="e">
        <f t="shared" si="52"/>
        <v>#DIV/0!</v>
      </c>
      <c r="BG256" s="85" t="e">
        <f t="shared" si="53"/>
        <v>#DIV/0!</v>
      </c>
      <c r="BH256" s="86" t="e">
        <f t="shared" si="54"/>
        <v>#DIV/0!</v>
      </c>
      <c r="BI256" s="86" t="e">
        <f t="shared" si="55"/>
        <v>#DIV/0!</v>
      </c>
    </row>
    <row r="257" spans="1:61">
      <c r="A257" t="s">
        <v>393</v>
      </c>
      <c r="B257" s="1">
        <v>8</v>
      </c>
      <c r="C257" s="1" t="s">
        <v>176</v>
      </c>
      <c r="D257" s="37" t="s">
        <v>61</v>
      </c>
      <c r="E257" s="31">
        <v>39686</v>
      </c>
      <c r="F257" s="29">
        <f t="shared" si="56"/>
        <v>2</v>
      </c>
      <c r="G257" s="101">
        <v>0</v>
      </c>
      <c r="H257" s="101">
        <v>0</v>
      </c>
      <c r="I257" s="109">
        <v>1.553353556638516E-2</v>
      </c>
      <c r="J257" s="109">
        <v>1.553353556638516E-2</v>
      </c>
      <c r="K257" s="109">
        <v>39.215811102021604</v>
      </c>
      <c r="L257" s="110">
        <v>10.29411764705887</v>
      </c>
      <c r="M257" s="35"/>
      <c r="Q257" s="35"/>
      <c r="R257" s="34"/>
      <c r="S257" s="35"/>
      <c r="T257" s="90"/>
      <c r="U257" s="35"/>
      <c r="V257" s="35"/>
      <c r="W257" s="73"/>
      <c r="X257" s="73"/>
      <c r="Y257" s="71"/>
      <c r="Z257" s="71"/>
      <c r="AA257" s="71"/>
      <c r="AC257" s="30"/>
      <c r="AD257" s="30"/>
      <c r="AE257" s="30"/>
      <c r="AG257" s="30"/>
      <c r="AH257" s="35"/>
      <c r="AV257" s="84"/>
      <c r="AW257" s="84"/>
      <c r="AX257" s="15"/>
      <c r="AY257" s="15"/>
      <c r="AZ257" s="15"/>
      <c r="BA257" s="84" t="e">
        <f t="shared" si="47"/>
        <v>#DIV/0!</v>
      </c>
      <c r="BB257" s="84">
        <f t="shared" si="48"/>
        <v>0</v>
      </c>
      <c r="BC257" s="84">
        <f t="shared" si="49"/>
        <v>0</v>
      </c>
      <c r="BD257" s="84" t="e">
        <f t="shared" si="50"/>
        <v>#DIV/0!</v>
      </c>
      <c r="BE257" s="84" t="e">
        <f t="shared" si="51"/>
        <v>#DIV/0!</v>
      </c>
      <c r="BF257" s="84" t="e">
        <f t="shared" si="52"/>
        <v>#DIV/0!</v>
      </c>
      <c r="BG257" s="85" t="e">
        <f t="shared" si="53"/>
        <v>#DIV/0!</v>
      </c>
      <c r="BH257" s="86" t="e">
        <f t="shared" si="54"/>
        <v>#DIV/0!</v>
      </c>
      <c r="BI257" s="86" t="e">
        <f t="shared" si="55"/>
        <v>#DIV/0!</v>
      </c>
    </row>
    <row r="258" spans="1:61">
      <c r="A258" t="s">
        <v>394</v>
      </c>
      <c r="B258" s="1">
        <v>10</v>
      </c>
      <c r="C258" s="1" t="s">
        <v>176</v>
      </c>
      <c r="D258" s="37" t="s">
        <v>61</v>
      </c>
      <c r="E258" s="31">
        <v>39686</v>
      </c>
      <c r="F258" s="29">
        <f t="shared" si="56"/>
        <v>2</v>
      </c>
      <c r="G258" s="101">
        <v>0</v>
      </c>
      <c r="H258" s="101">
        <v>0</v>
      </c>
      <c r="I258" s="109">
        <v>2.2154386791401741E-2</v>
      </c>
      <c r="J258" s="109">
        <v>2.2154386791401741E-2</v>
      </c>
      <c r="K258" s="109">
        <v>51.184272931859354</v>
      </c>
      <c r="L258" s="110">
        <v>6.451612903226053</v>
      </c>
      <c r="M258" s="35"/>
      <c r="Q258" s="35"/>
      <c r="R258" s="34"/>
      <c r="S258" s="35"/>
      <c r="T258" s="90"/>
      <c r="U258" s="35"/>
      <c r="V258" s="35"/>
      <c r="W258" s="73"/>
      <c r="X258" s="73"/>
      <c r="Y258" s="71"/>
      <c r="Z258" s="71"/>
      <c r="AA258" s="71"/>
      <c r="AC258" s="30"/>
      <c r="AD258" s="30"/>
      <c r="AE258" s="30"/>
      <c r="AG258" s="30"/>
      <c r="AH258" s="35"/>
      <c r="AV258" s="84"/>
      <c r="AW258" s="84"/>
      <c r="AX258" s="15"/>
      <c r="AY258" s="15"/>
      <c r="AZ258" s="15"/>
      <c r="BA258" s="84" t="e">
        <f t="shared" si="47"/>
        <v>#DIV/0!</v>
      </c>
      <c r="BB258" s="84">
        <f t="shared" si="48"/>
        <v>0</v>
      </c>
      <c r="BC258" s="84">
        <f t="shared" si="49"/>
        <v>0</v>
      </c>
      <c r="BD258" s="84" t="e">
        <f t="shared" si="50"/>
        <v>#DIV/0!</v>
      </c>
      <c r="BE258" s="84" t="e">
        <f t="shared" si="51"/>
        <v>#DIV/0!</v>
      </c>
      <c r="BF258" s="84" t="e">
        <f t="shared" si="52"/>
        <v>#DIV/0!</v>
      </c>
      <c r="BG258" s="85" t="e">
        <f t="shared" si="53"/>
        <v>#DIV/0!</v>
      </c>
      <c r="BH258" s="86" t="e">
        <f t="shared" si="54"/>
        <v>#DIV/0!</v>
      </c>
      <c r="BI258" s="86" t="e">
        <f t="shared" si="55"/>
        <v>#DIV/0!</v>
      </c>
    </row>
    <row r="259" spans="1:61">
      <c r="A259" t="s">
        <v>395</v>
      </c>
      <c r="B259" s="1">
        <v>12</v>
      </c>
      <c r="C259" s="1" t="s">
        <v>176</v>
      </c>
      <c r="D259" s="37" t="s">
        <v>61</v>
      </c>
      <c r="E259" s="31">
        <v>39686</v>
      </c>
      <c r="F259" s="29">
        <f t="shared" si="56"/>
        <v>2</v>
      </c>
      <c r="G259" s="101">
        <v>0</v>
      </c>
      <c r="H259" s="101">
        <v>0</v>
      </c>
      <c r="I259" s="109">
        <v>3.1067071132770321E-2</v>
      </c>
      <c r="J259" s="109">
        <v>3.1067071132770321E-2</v>
      </c>
      <c r="K259" s="109">
        <v>68.474880554114335</v>
      </c>
      <c r="L259" s="110">
        <v>8.2706766917292907</v>
      </c>
      <c r="M259" s="35"/>
      <c r="Q259" s="35"/>
      <c r="R259" s="34"/>
      <c r="S259" s="35"/>
      <c r="T259" s="90"/>
      <c r="U259" s="35"/>
      <c r="V259" s="35"/>
      <c r="W259" s="73"/>
      <c r="X259" s="73"/>
      <c r="Y259" s="71"/>
      <c r="Z259" s="71"/>
      <c r="AA259" s="71"/>
      <c r="AC259" s="30"/>
      <c r="AD259" s="30"/>
      <c r="AE259" s="30"/>
      <c r="AG259" s="30"/>
      <c r="AH259" s="35"/>
      <c r="AV259" s="84"/>
      <c r="AW259" s="84"/>
      <c r="AX259" s="15"/>
      <c r="AY259" s="15"/>
      <c r="AZ259" s="15"/>
      <c r="BA259" s="84" t="e">
        <f t="shared" si="47"/>
        <v>#DIV/0!</v>
      </c>
      <c r="BB259" s="84">
        <f t="shared" si="48"/>
        <v>0</v>
      </c>
      <c r="BC259" s="84">
        <f t="shared" si="49"/>
        <v>0</v>
      </c>
      <c r="BD259" s="84" t="e">
        <f t="shared" si="50"/>
        <v>#DIV/0!</v>
      </c>
      <c r="BE259" s="84" t="e">
        <f t="shared" si="51"/>
        <v>#DIV/0!</v>
      </c>
      <c r="BF259" s="84" t="e">
        <f t="shared" si="52"/>
        <v>#DIV/0!</v>
      </c>
      <c r="BG259" s="85" t="e">
        <f t="shared" si="53"/>
        <v>#DIV/0!</v>
      </c>
      <c r="BH259" s="86" t="e">
        <f t="shared" si="54"/>
        <v>#DIV/0!</v>
      </c>
      <c r="BI259" s="86" t="e">
        <f t="shared" si="55"/>
        <v>#DIV/0!</v>
      </c>
    </row>
    <row r="260" spans="1:61">
      <c r="A260" t="s">
        <v>396</v>
      </c>
      <c r="B260" s="1">
        <v>14</v>
      </c>
      <c r="C260" s="1" t="s">
        <v>176</v>
      </c>
      <c r="D260" s="37" t="s">
        <v>61</v>
      </c>
      <c r="E260" s="31">
        <v>39686</v>
      </c>
      <c r="F260" s="29">
        <f t="shared" si="56"/>
        <v>2</v>
      </c>
      <c r="G260" s="101">
        <v>0</v>
      </c>
      <c r="H260" s="101">
        <v>0</v>
      </c>
      <c r="I260" s="109">
        <v>3.5039581867780306E-2</v>
      </c>
      <c r="J260" s="109">
        <v>3.5039581867780306E-2</v>
      </c>
      <c r="K260" s="109">
        <v>55.635522140062847</v>
      </c>
      <c r="L260" s="110">
        <v>6.5217391304346561</v>
      </c>
      <c r="M260" s="35"/>
      <c r="Q260" s="35"/>
      <c r="R260" s="34"/>
      <c r="S260" s="35"/>
      <c r="T260" s="90"/>
      <c r="U260" s="35"/>
      <c r="V260" s="35"/>
      <c r="W260" s="73"/>
      <c r="X260" s="73"/>
      <c r="Y260" s="71"/>
      <c r="Z260" s="71"/>
      <c r="AA260" s="71"/>
      <c r="AC260" s="30"/>
      <c r="AD260" s="30"/>
      <c r="AE260" s="30"/>
      <c r="AG260" s="30"/>
      <c r="AH260" s="35"/>
      <c r="AV260" s="84"/>
      <c r="AW260" s="84"/>
      <c r="AX260" s="15"/>
      <c r="AY260" s="15"/>
      <c r="AZ260" s="15"/>
      <c r="BA260" s="84" t="e">
        <f t="shared" si="47"/>
        <v>#DIV/0!</v>
      </c>
      <c r="BB260" s="84">
        <f t="shared" si="48"/>
        <v>0</v>
      </c>
      <c r="BC260" s="84">
        <f t="shared" si="49"/>
        <v>0</v>
      </c>
      <c r="BD260" s="84" t="e">
        <f t="shared" si="50"/>
        <v>#DIV/0!</v>
      </c>
      <c r="BE260" s="84" t="e">
        <f t="shared" si="51"/>
        <v>#DIV/0!</v>
      </c>
      <c r="BF260" s="84" t="e">
        <f t="shared" si="52"/>
        <v>#DIV/0!</v>
      </c>
      <c r="BG260" s="85" t="e">
        <f t="shared" si="53"/>
        <v>#DIV/0!</v>
      </c>
      <c r="BH260" s="86" t="e">
        <f t="shared" si="54"/>
        <v>#DIV/0!</v>
      </c>
      <c r="BI260" s="86" t="e">
        <f t="shared" si="55"/>
        <v>#DIV/0!</v>
      </c>
    </row>
    <row r="261" spans="1:61">
      <c r="A261" t="s">
        <v>397</v>
      </c>
      <c r="B261" s="1">
        <v>16</v>
      </c>
      <c r="C261" s="1" t="s">
        <v>176</v>
      </c>
      <c r="D261" s="37" t="s">
        <v>61</v>
      </c>
      <c r="E261" s="31">
        <v>39686</v>
      </c>
      <c r="F261" s="29">
        <f t="shared" si="56"/>
        <v>2</v>
      </c>
      <c r="G261" s="101">
        <v>0</v>
      </c>
      <c r="H261" s="101">
        <v>0</v>
      </c>
      <c r="I261" s="109">
        <v>7.1301474730948278E-2</v>
      </c>
      <c r="J261" s="109">
        <v>7.1301474730948278E-2</v>
      </c>
      <c r="K261" s="109">
        <v>77.871396331157172</v>
      </c>
      <c r="L261" s="110">
        <v>5.4054054054055287</v>
      </c>
      <c r="M261" s="35"/>
      <c r="Q261" s="35"/>
      <c r="R261" s="34"/>
      <c r="S261" s="35"/>
      <c r="T261" s="90"/>
      <c r="U261" s="35"/>
      <c r="V261" s="35"/>
      <c r="W261" s="73"/>
      <c r="X261" s="73"/>
      <c r="Y261" s="71"/>
      <c r="Z261" s="71"/>
      <c r="AA261" s="71"/>
      <c r="AC261" s="30"/>
      <c r="AD261" s="30"/>
      <c r="AE261" s="30"/>
      <c r="AG261" s="30"/>
      <c r="AH261" s="35"/>
      <c r="AV261" s="84"/>
      <c r="AW261" s="84"/>
      <c r="AX261" s="15"/>
      <c r="AY261" s="15"/>
      <c r="AZ261" s="15"/>
      <c r="BA261" s="84" t="e">
        <f t="shared" si="47"/>
        <v>#DIV/0!</v>
      </c>
      <c r="BB261" s="84">
        <f t="shared" si="48"/>
        <v>0</v>
      </c>
      <c r="BC261" s="84">
        <f t="shared" si="49"/>
        <v>0</v>
      </c>
      <c r="BD261" s="84" t="e">
        <f t="shared" si="50"/>
        <v>#DIV/0!</v>
      </c>
      <c r="BE261" s="84" t="e">
        <f t="shared" si="51"/>
        <v>#DIV/0!</v>
      </c>
      <c r="BF261" s="84" t="e">
        <f t="shared" si="52"/>
        <v>#DIV/0!</v>
      </c>
      <c r="BG261" s="85" t="e">
        <f t="shared" si="53"/>
        <v>#DIV/0!</v>
      </c>
      <c r="BH261" s="86" t="e">
        <f t="shared" si="54"/>
        <v>#DIV/0!</v>
      </c>
      <c r="BI261" s="86" t="e">
        <f t="shared" si="55"/>
        <v>#DIV/0!</v>
      </c>
    </row>
    <row r="262" spans="1:61">
      <c r="A262" t="s">
        <v>398</v>
      </c>
      <c r="B262" s="1">
        <v>19</v>
      </c>
      <c r="C262" s="1" t="s">
        <v>176</v>
      </c>
      <c r="D262" s="37" t="s">
        <v>62</v>
      </c>
      <c r="E262" s="31">
        <v>39686</v>
      </c>
      <c r="F262" s="29">
        <f t="shared" si="56"/>
        <v>3</v>
      </c>
      <c r="G262" s="101">
        <v>0</v>
      </c>
      <c r="H262" s="101">
        <v>0</v>
      </c>
      <c r="I262" s="109">
        <v>7.0113116818765919E-2</v>
      </c>
      <c r="J262" s="109">
        <v>7.0113116818765919E-2</v>
      </c>
      <c r="K262" s="109">
        <v>72.727504225567316</v>
      </c>
      <c r="L262" s="110">
        <v>4.6189376443418615</v>
      </c>
      <c r="M262" s="35"/>
      <c r="Q262" s="35"/>
      <c r="R262" s="34"/>
      <c r="S262" s="35"/>
      <c r="T262" s="90"/>
      <c r="U262" s="35"/>
      <c r="V262" s="35"/>
      <c r="W262" s="73"/>
      <c r="X262" s="73"/>
      <c r="Y262" s="71"/>
      <c r="Z262" s="71"/>
      <c r="AA262" s="71"/>
      <c r="AC262" s="30"/>
      <c r="AD262" s="30"/>
      <c r="AE262" s="30"/>
      <c r="AG262" s="30"/>
      <c r="AH262" s="35"/>
      <c r="AV262" s="84"/>
      <c r="AW262" s="84"/>
      <c r="AX262" s="15"/>
      <c r="AY262" s="15"/>
      <c r="AZ262" s="15"/>
      <c r="BA262" s="84" t="e">
        <f t="shared" si="47"/>
        <v>#DIV/0!</v>
      </c>
      <c r="BB262" s="84">
        <f t="shared" si="48"/>
        <v>0</v>
      </c>
      <c r="BC262" s="84">
        <f t="shared" si="49"/>
        <v>0</v>
      </c>
      <c r="BD262" s="84" t="e">
        <f t="shared" si="50"/>
        <v>#DIV/0!</v>
      </c>
      <c r="BE262" s="84" t="e">
        <f t="shared" si="51"/>
        <v>#DIV/0!</v>
      </c>
      <c r="BF262" s="84" t="e">
        <f t="shared" si="52"/>
        <v>#DIV/0!</v>
      </c>
      <c r="BG262" s="85" t="e">
        <f t="shared" si="53"/>
        <v>#DIV/0!</v>
      </c>
      <c r="BH262" s="86" t="e">
        <f t="shared" si="54"/>
        <v>#DIV/0!</v>
      </c>
      <c r="BI262" s="86" t="e">
        <f t="shared" si="55"/>
        <v>#DIV/0!</v>
      </c>
    </row>
    <row r="263" spans="1:61">
      <c r="A263" t="s">
        <v>399</v>
      </c>
      <c r="B263" s="1">
        <v>20</v>
      </c>
      <c r="C263" s="1" t="s">
        <v>176</v>
      </c>
      <c r="D263" s="37" t="s">
        <v>62</v>
      </c>
      <c r="E263" s="31">
        <v>39686</v>
      </c>
      <c r="F263" s="29">
        <f t="shared" si="56"/>
        <v>1</v>
      </c>
      <c r="G263" s="101">
        <v>0</v>
      </c>
      <c r="H263" s="101">
        <v>0</v>
      </c>
      <c r="I263" s="109">
        <v>5.5683056456550153E-2</v>
      </c>
      <c r="J263" s="109">
        <v>5.5683056456550153E-2</v>
      </c>
      <c r="K263" s="109">
        <v>73.202847390440283</v>
      </c>
      <c r="L263" s="110">
        <v>5.7471264367812998</v>
      </c>
      <c r="M263" s="35"/>
      <c r="Q263" s="35"/>
      <c r="R263" s="34"/>
      <c r="S263" s="35"/>
      <c r="T263" s="90"/>
      <c r="U263" s="35"/>
      <c r="V263" s="35"/>
      <c r="W263" s="73"/>
      <c r="X263" s="73"/>
      <c r="Y263" s="71"/>
      <c r="Z263" s="71"/>
      <c r="AA263" s="71"/>
      <c r="AC263" s="30"/>
      <c r="AD263" s="30"/>
      <c r="AE263" s="30"/>
      <c r="AG263" s="30"/>
      <c r="AH263" s="35"/>
      <c r="AV263" s="84"/>
      <c r="AW263" s="84"/>
      <c r="AX263" s="15"/>
      <c r="AY263" s="15"/>
      <c r="AZ263" s="15"/>
      <c r="BA263" s="84" t="e">
        <f t="shared" si="47"/>
        <v>#DIV/0!</v>
      </c>
      <c r="BB263" s="84">
        <f t="shared" si="48"/>
        <v>0</v>
      </c>
      <c r="BC263" s="84">
        <f t="shared" si="49"/>
        <v>0</v>
      </c>
      <c r="BD263" s="84" t="e">
        <f t="shared" si="50"/>
        <v>#DIV/0!</v>
      </c>
      <c r="BE263" s="84" t="e">
        <f t="shared" si="51"/>
        <v>#DIV/0!</v>
      </c>
      <c r="BF263" s="84" t="e">
        <f t="shared" si="52"/>
        <v>#DIV/0!</v>
      </c>
      <c r="BG263" s="85" t="e">
        <f t="shared" si="53"/>
        <v>#DIV/0!</v>
      </c>
      <c r="BH263" s="86" t="e">
        <f t="shared" si="54"/>
        <v>#DIV/0!</v>
      </c>
      <c r="BI263" s="86" t="e">
        <f t="shared" si="55"/>
        <v>#DIV/0!</v>
      </c>
    </row>
    <row r="264" spans="1:61">
      <c r="A264" t="s">
        <v>400</v>
      </c>
      <c r="B264" s="1">
        <v>22</v>
      </c>
      <c r="C264" s="1" t="s">
        <v>176</v>
      </c>
      <c r="D264" s="37" t="s">
        <v>62</v>
      </c>
      <c r="E264" s="31">
        <v>39686</v>
      </c>
      <c r="F264" s="29">
        <f t="shared" si="56"/>
        <v>2</v>
      </c>
      <c r="G264" s="101">
        <v>0</v>
      </c>
      <c r="H264" s="101">
        <v>0</v>
      </c>
      <c r="I264" s="109">
        <v>5.6277235412641395E-2</v>
      </c>
      <c r="J264" s="109">
        <v>5.6277235412641395E-2</v>
      </c>
      <c r="K264" s="109">
        <v>73.31319491085722</v>
      </c>
      <c r="L264" s="110">
        <v>6.7510548523205385</v>
      </c>
      <c r="M264" s="35"/>
      <c r="Q264" s="35"/>
      <c r="R264" s="34"/>
      <c r="S264" s="35"/>
      <c r="T264" s="90"/>
      <c r="U264" s="35"/>
      <c r="V264" s="35"/>
      <c r="W264" s="73"/>
      <c r="X264" s="73"/>
      <c r="Y264" s="71"/>
      <c r="Z264" s="71"/>
      <c r="AA264" s="71"/>
      <c r="AC264" s="30"/>
      <c r="AD264" s="30"/>
      <c r="AE264" s="30"/>
      <c r="AG264" s="30"/>
      <c r="AH264" s="35"/>
      <c r="AV264" s="84"/>
      <c r="AW264" s="84"/>
      <c r="AX264" s="15"/>
      <c r="AY264" s="15"/>
      <c r="AZ264" s="15"/>
      <c r="BA264" s="84" t="e">
        <f t="shared" si="47"/>
        <v>#DIV/0!</v>
      </c>
      <c r="BB264" s="84">
        <f t="shared" si="48"/>
        <v>0</v>
      </c>
      <c r="BC264" s="84">
        <f t="shared" si="49"/>
        <v>0</v>
      </c>
      <c r="BD264" s="84" t="e">
        <f t="shared" si="50"/>
        <v>#DIV/0!</v>
      </c>
      <c r="BE264" s="84" t="e">
        <f t="shared" si="51"/>
        <v>#DIV/0!</v>
      </c>
      <c r="BF264" s="84" t="e">
        <f t="shared" si="52"/>
        <v>#DIV/0!</v>
      </c>
      <c r="BG264" s="85" t="e">
        <f t="shared" si="53"/>
        <v>#DIV/0!</v>
      </c>
      <c r="BH264" s="86" t="e">
        <f t="shared" si="54"/>
        <v>#DIV/0!</v>
      </c>
      <c r="BI264" s="86" t="e">
        <f t="shared" si="55"/>
        <v>#DIV/0!</v>
      </c>
    </row>
    <row r="265" spans="1:61">
      <c r="A265" t="s">
        <v>401</v>
      </c>
      <c r="B265" s="1">
        <v>24</v>
      </c>
      <c r="C265" s="1" t="s">
        <v>176</v>
      </c>
      <c r="D265" s="37" t="s">
        <v>62</v>
      </c>
      <c r="E265" s="31">
        <v>39686</v>
      </c>
      <c r="F265" s="29">
        <f t="shared" si="56"/>
        <v>2</v>
      </c>
      <c r="G265" s="101">
        <v>0</v>
      </c>
      <c r="H265" s="101">
        <v>0</v>
      </c>
      <c r="I265" s="109">
        <v>5.9078364777071492E-2</v>
      </c>
      <c r="J265" s="109">
        <v>5.9078364777071492E-2</v>
      </c>
      <c r="K265" s="109">
        <v>77.362100083078943</v>
      </c>
      <c r="L265" s="110">
        <v>4.1322314049587332</v>
      </c>
      <c r="M265" s="35"/>
      <c r="Q265" s="35"/>
      <c r="R265" s="34"/>
      <c r="S265" s="35"/>
      <c r="T265" s="90"/>
      <c r="U265" s="35"/>
      <c r="V265" s="35"/>
      <c r="W265" s="73"/>
      <c r="X265" s="73"/>
      <c r="Y265" s="71"/>
      <c r="Z265" s="71"/>
      <c r="AA265" s="71"/>
      <c r="AC265" s="30"/>
      <c r="AD265" s="30"/>
      <c r="AE265" s="30"/>
      <c r="AG265" s="30"/>
      <c r="AH265" s="35"/>
      <c r="AV265" s="84"/>
      <c r="AW265" s="84"/>
      <c r="AX265" s="15"/>
      <c r="AY265" s="15"/>
      <c r="AZ265" s="15"/>
      <c r="BA265" s="84" t="e">
        <f t="shared" si="47"/>
        <v>#DIV/0!</v>
      </c>
      <c r="BB265" s="84">
        <f t="shared" si="48"/>
        <v>0</v>
      </c>
      <c r="BC265" s="84">
        <f t="shared" si="49"/>
        <v>0</v>
      </c>
      <c r="BD265" s="84" t="e">
        <f t="shared" si="50"/>
        <v>#DIV/0!</v>
      </c>
      <c r="BE265" s="84" t="e">
        <f t="shared" si="51"/>
        <v>#DIV/0!</v>
      </c>
      <c r="BF265" s="84" t="e">
        <f t="shared" si="52"/>
        <v>#DIV/0!</v>
      </c>
      <c r="BG265" s="85" t="e">
        <f t="shared" si="53"/>
        <v>#DIV/0!</v>
      </c>
      <c r="BH265" s="86" t="e">
        <f t="shared" si="54"/>
        <v>#DIV/0!</v>
      </c>
      <c r="BI265" s="86" t="e">
        <f t="shared" si="55"/>
        <v>#DIV/0!</v>
      </c>
    </row>
    <row r="266" spans="1:61">
      <c r="A266" t="s">
        <v>402</v>
      </c>
      <c r="B266" s="1">
        <v>26</v>
      </c>
      <c r="C266" s="1" t="s">
        <v>176</v>
      </c>
      <c r="D266" s="37" t="s">
        <v>62</v>
      </c>
      <c r="E266" s="31">
        <v>39686</v>
      </c>
      <c r="F266" s="29">
        <f t="shared" si="56"/>
        <v>2</v>
      </c>
      <c r="G266" s="101">
        <v>0</v>
      </c>
      <c r="H266" s="101">
        <v>0</v>
      </c>
      <c r="I266" s="109">
        <v>5.5767939164563109E-2</v>
      </c>
      <c r="J266" s="109">
        <v>5.5767939164563109E-2</v>
      </c>
      <c r="K266" s="109">
        <v>79.348355450583924</v>
      </c>
      <c r="L266" s="110">
        <v>7.2033898305085486</v>
      </c>
      <c r="M266" s="35"/>
      <c r="Q266" s="35"/>
      <c r="R266" s="34"/>
      <c r="S266" s="35"/>
      <c r="T266" s="90"/>
      <c r="U266" s="35"/>
      <c r="V266" s="35"/>
      <c r="W266" s="73"/>
      <c r="X266" s="73"/>
      <c r="Y266" s="71"/>
      <c r="Z266" s="71"/>
      <c r="AA266" s="71"/>
      <c r="AC266" s="30"/>
      <c r="AD266" s="30"/>
      <c r="AE266" s="30"/>
      <c r="AG266" s="30"/>
      <c r="AH266" s="35"/>
      <c r="AV266" s="84"/>
      <c r="AW266" s="84"/>
      <c r="AX266" s="15"/>
      <c r="AY266" s="15"/>
      <c r="AZ266" s="15"/>
      <c r="BA266" s="84" t="e">
        <f t="shared" si="47"/>
        <v>#DIV/0!</v>
      </c>
      <c r="BB266" s="84">
        <f t="shared" si="48"/>
        <v>0</v>
      </c>
      <c r="BC266" s="84">
        <f t="shared" si="49"/>
        <v>0</v>
      </c>
      <c r="BD266" s="84" t="e">
        <f t="shared" si="50"/>
        <v>#DIV/0!</v>
      </c>
      <c r="BE266" s="84" t="e">
        <f t="shared" si="51"/>
        <v>#DIV/0!</v>
      </c>
      <c r="BF266" s="84" t="e">
        <f t="shared" si="52"/>
        <v>#DIV/0!</v>
      </c>
      <c r="BG266" s="85" t="e">
        <f t="shared" si="53"/>
        <v>#DIV/0!</v>
      </c>
      <c r="BH266" s="86" t="e">
        <f t="shared" si="54"/>
        <v>#DIV/0!</v>
      </c>
      <c r="BI266" s="86" t="e">
        <f t="shared" si="55"/>
        <v>#DIV/0!</v>
      </c>
    </row>
    <row r="267" spans="1:61">
      <c r="A267" t="s">
        <v>403</v>
      </c>
      <c r="B267" s="1">
        <v>28</v>
      </c>
      <c r="C267" s="1" t="s">
        <v>176</v>
      </c>
      <c r="D267" s="37" t="s">
        <v>63</v>
      </c>
      <c r="E267" s="31">
        <v>39686</v>
      </c>
      <c r="F267" s="29">
        <f t="shared" si="56"/>
        <v>2</v>
      </c>
      <c r="G267" s="101">
        <v>0</v>
      </c>
      <c r="H267" s="101">
        <v>0</v>
      </c>
      <c r="I267" s="109">
        <v>5.9055687393112517E-2</v>
      </c>
      <c r="J267" s="109">
        <v>5.9055687393112517E-2</v>
      </c>
      <c r="K267" s="109">
        <v>89.592846474205615</v>
      </c>
      <c r="L267" s="110">
        <v>5.3356282271945288</v>
      </c>
      <c r="M267" s="35"/>
      <c r="Q267" s="35"/>
      <c r="R267" s="34"/>
      <c r="S267" s="35"/>
      <c r="T267" s="90"/>
      <c r="U267" s="35"/>
      <c r="V267" s="35"/>
      <c r="W267" s="73"/>
      <c r="X267" s="73"/>
      <c r="Y267" s="71"/>
      <c r="Z267" s="71"/>
      <c r="AA267" s="71"/>
      <c r="AC267" s="30"/>
      <c r="AD267" s="30"/>
      <c r="AE267" s="30"/>
      <c r="AG267" s="30"/>
      <c r="AH267" s="35"/>
      <c r="AV267" s="84"/>
      <c r="AW267" s="84"/>
      <c r="AX267" s="15"/>
      <c r="AY267" s="15"/>
      <c r="AZ267" s="15"/>
      <c r="BA267" s="84" t="e">
        <f t="shared" si="47"/>
        <v>#DIV/0!</v>
      </c>
      <c r="BB267" s="84">
        <f t="shared" si="48"/>
        <v>0</v>
      </c>
      <c r="BC267" s="84">
        <f t="shared" si="49"/>
        <v>0</v>
      </c>
      <c r="BD267" s="84" t="e">
        <f t="shared" si="50"/>
        <v>#DIV/0!</v>
      </c>
      <c r="BE267" s="84" t="e">
        <f t="shared" si="51"/>
        <v>#DIV/0!</v>
      </c>
      <c r="BF267" s="84" t="e">
        <f t="shared" si="52"/>
        <v>#DIV/0!</v>
      </c>
      <c r="BG267" s="85" t="e">
        <f t="shared" si="53"/>
        <v>#DIV/0!</v>
      </c>
      <c r="BH267" s="86" t="e">
        <f t="shared" si="54"/>
        <v>#DIV/0!</v>
      </c>
      <c r="BI267" s="86" t="e">
        <f t="shared" si="55"/>
        <v>#DIV/0!</v>
      </c>
    </row>
    <row r="268" spans="1:61">
      <c r="A268" t="s">
        <v>404</v>
      </c>
      <c r="B268" s="1">
        <v>30</v>
      </c>
      <c r="C268" s="1" t="s">
        <v>176</v>
      </c>
      <c r="D268" s="37" t="s">
        <v>63</v>
      </c>
      <c r="E268" s="31">
        <v>39686</v>
      </c>
      <c r="F268" s="29">
        <f t="shared" si="56"/>
        <v>2</v>
      </c>
      <c r="G268" s="101">
        <v>0</v>
      </c>
      <c r="H268" s="101">
        <v>0</v>
      </c>
      <c r="I268" s="109">
        <v>4.8962533547744221E-2</v>
      </c>
      <c r="J268" s="109">
        <v>4.8962533547744221E-2</v>
      </c>
      <c r="K268" s="109">
        <v>78.40447806263775</v>
      </c>
      <c r="L268" s="110">
        <v>5.3941908713692532</v>
      </c>
      <c r="M268" s="35"/>
      <c r="Q268" s="35"/>
      <c r="R268" s="34"/>
      <c r="S268" s="35"/>
      <c r="T268" s="90"/>
      <c r="U268" s="35"/>
      <c r="V268" s="35"/>
      <c r="W268" s="73"/>
      <c r="X268" s="73"/>
      <c r="Y268" s="71"/>
      <c r="Z268" s="71"/>
      <c r="AA268" s="71"/>
      <c r="AC268" s="30"/>
      <c r="AD268" s="30"/>
      <c r="AE268" s="30"/>
      <c r="AG268" s="30"/>
      <c r="AH268" s="35"/>
      <c r="AV268" s="84"/>
      <c r="AW268" s="84"/>
      <c r="AX268" s="15"/>
      <c r="AY268" s="15"/>
      <c r="AZ268" s="15"/>
      <c r="BA268" s="84" t="e">
        <f t="shared" si="47"/>
        <v>#DIV/0!</v>
      </c>
      <c r="BB268" s="84">
        <f t="shared" si="48"/>
        <v>0</v>
      </c>
      <c r="BC268" s="84">
        <f t="shared" si="49"/>
        <v>0</v>
      </c>
      <c r="BD268" s="84" t="e">
        <f t="shared" si="50"/>
        <v>#DIV/0!</v>
      </c>
      <c r="BE268" s="84" t="e">
        <f t="shared" si="51"/>
        <v>#DIV/0!</v>
      </c>
      <c r="BF268" s="84" t="e">
        <f t="shared" si="52"/>
        <v>#DIV/0!</v>
      </c>
      <c r="BG268" s="85" t="e">
        <f t="shared" si="53"/>
        <v>#DIV/0!</v>
      </c>
      <c r="BH268" s="86" t="e">
        <f t="shared" si="54"/>
        <v>#DIV/0!</v>
      </c>
      <c r="BI268" s="86" t="e">
        <f t="shared" si="55"/>
        <v>#DIV/0!</v>
      </c>
    </row>
    <row r="269" spans="1:61">
      <c r="A269" t="s">
        <v>405</v>
      </c>
      <c r="B269" s="1">
        <v>32</v>
      </c>
      <c r="C269" s="1" t="s">
        <v>176</v>
      </c>
      <c r="D269" s="37" t="s">
        <v>63</v>
      </c>
      <c r="E269" s="31">
        <v>39686</v>
      </c>
      <c r="F269" s="29">
        <f t="shared" si="56"/>
        <v>2</v>
      </c>
      <c r="G269" s="101">
        <v>0</v>
      </c>
      <c r="H269" s="101">
        <v>0</v>
      </c>
      <c r="I269" s="109">
        <v>4.3915956625060072E-2</v>
      </c>
      <c r="J269" s="109">
        <v>4.3915956625060072E-2</v>
      </c>
      <c r="K269" s="109">
        <v>75.022197784668592</v>
      </c>
      <c r="L269" s="110">
        <v>6.4073226544622619</v>
      </c>
      <c r="M269" s="35"/>
      <c r="Q269" s="35"/>
      <c r="R269" s="34"/>
      <c r="S269" s="35"/>
      <c r="T269" s="90"/>
      <c r="U269" s="35"/>
      <c r="V269" s="35"/>
      <c r="W269" s="73"/>
      <c r="X269" s="73"/>
      <c r="Y269" s="71"/>
      <c r="Z269" s="71"/>
      <c r="AA269" s="71"/>
      <c r="AC269" s="30"/>
      <c r="AD269" s="30"/>
      <c r="AE269" s="30"/>
      <c r="AG269" s="30"/>
      <c r="AH269" s="35"/>
      <c r="AV269" s="84"/>
      <c r="AW269" s="84"/>
      <c r="AX269" s="15"/>
      <c r="AY269" s="15"/>
      <c r="AZ269" s="15"/>
      <c r="BA269" s="84" t="e">
        <f t="shared" si="47"/>
        <v>#DIV/0!</v>
      </c>
      <c r="BB269" s="84">
        <f t="shared" si="48"/>
        <v>0</v>
      </c>
      <c r="BC269" s="84">
        <f t="shared" si="49"/>
        <v>0</v>
      </c>
      <c r="BD269" s="84" t="e">
        <f t="shared" si="50"/>
        <v>#DIV/0!</v>
      </c>
      <c r="BE269" s="84" t="e">
        <f t="shared" si="51"/>
        <v>#DIV/0!</v>
      </c>
      <c r="BF269" s="84" t="e">
        <f t="shared" si="52"/>
        <v>#DIV/0!</v>
      </c>
      <c r="BG269" s="85" t="e">
        <f t="shared" si="53"/>
        <v>#DIV/0!</v>
      </c>
      <c r="BH269" s="86" t="e">
        <f t="shared" si="54"/>
        <v>#DIV/0!</v>
      </c>
      <c r="BI269" s="86" t="e">
        <f t="shared" si="55"/>
        <v>#DIV/0!</v>
      </c>
    </row>
    <row r="270" spans="1:61" s="32" customFormat="1">
      <c r="A270" t="s">
        <v>406</v>
      </c>
      <c r="B270" s="1">
        <v>34</v>
      </c>
      <c r="C270" s="1" t="s">
        <v>259</v>
      </c>
      <c r="D270" s="37" t="s">
        <v>64</v>
      </c>
      <c r="E270" s="33">
        <v>39686</v>
      </c>
      <c r="F270" s="34">
        <f t="shared" si="56"/>
        <v>2</v>
      </c>
      <c r="G270" s="102">
        <v>0</v>
      </c>
      <c r="H270" s="102">
        <v>0</v>
      </c>
      <c r="I270" s="109">
        <v>8.3536954166984631E-2</v>
      </c>
      <c r="J270" s="109">
        <v>8.3536954166984631E-2</v>
      </c>
      <c r="K270" s="109">
        <v>90.516262677079723</v>
      </c>
      <c r="L270" s="110">
        <v>4.5398773006134663</v>
      </c>
      <c r="M270" s="35"/>
      <c r="N270" s="35"/>
      <c r="O270" s="35"/>
      <c r="P270" s="35"/>
      <c r="Q270" s="35"/>
      <c r="R270" s="34"/>
      <c r="S270" s="35"/>
      <c r="T270" s="90"/>
      <c r="U270" s="35"/>
      <c r="V270" s="35"/>
      <c r="W270" s="73"/>
      <c r="X270" s="73"/>
      <c r="Y270" s="71"/>
      <c r="Z270" s="73"/>
      <c r="AA270" s="73"/>
      <c r="AB270" s="30"/>
      <c r="AC270" s="30"/>
      <c r="AD270" s="30"/>
      <c r="AE270" s="30"/>
      <c r="AF270" s="30"/>
      <c r="AG270" s="30"/>
      <c r="AH270" s="35"/>
      <c r="AI270" s="30"/>
      <c r="AP270" s="30"/>
      <c r="AQ270" s="30"/>
      <c r="AT270" s="35"/>
      <c r="AU270" s="35"/>
      <c r="AV270" s="84"/>
      <c r="AW270" s="84"/>
      <c r="AX270" s="15"/>
      <c r="AY270" s="15"/>
      <c r="AZ270" s="15"/>
      <c r="BA270" s="84" t="e">
        <f t="shared" si="47"/>
        <v>#DIV/0!</v>
      </c>
      <c r="BB270" s="84">
        <f t="shared" si="48"/>
        <v>0</v>
      </c>
      <c r="BC270" s="84">
        <f t="shared" si="49"/>
        <v>0</v>
      </c>
      <c r="BD270" s="84" t="e">
        <f t="shared" si="50"/>
        <v>#DIV/0!</v>
      </c>
      <c r="BE270" s="84" t="e">
        <f t="shared" si="51"/>
        <v>#DIV/0!</v>
      </c>
      <c r="BF270" s="84" t="e">
        <f t="shared" si="52"/>
        <v>#DIV/0!</v>
      </c>
      <c r="BG270" s="85" t="e">
        <f t="shared" si="53"/>
        <v>#DIV/0!</v>
      </c>
      <c r="BH270" s="86" t="e">
        <f t="shared" si="54"/>
        <v>#DIV/0!</v>
      </c>
      <c r="BI270" s="86" t="e">
        <f t="shared" si="55"/>
        <v>#DIV/0!</v>
      </c>
    </row>
    <row r="271" spans="1:61">
      <c r="A271" t="s">
        <v>407</v>
      </c>
      <c r="B271" s="1">
        <v>36</v>
      </c>
      <c r="C271" s="1" t="s">
        <v>259</v>
      </c>
      <c r="D271" s="37" t="s">
        <v>64</v>
      </c>
      <c r="E271" s="31">
        <v>39686</v>
      </c>
      <c r="F271" s="29">
        <f t="shared" si="56"/>
        <v>2</v>
      </c>
      <c r="G271" s="101">
        <v>0</v>
      </c>
      <c r="H271" s="101">
        <v>0</v>
      </c>
      <c r="I271" s="109">
        <v>0.105333871513897</v>
      </c>
      <c r="J271" s="109">
        <v>0.105333871513897</v>
      </c>
      <c r="K271" s="109">
        <v>75.408744102150763</v>
      </c>
      <c r="L271" s="110">
        <v>4.5719844357976571</v>
      </c>
      <c r="M271" s="35"/>
      <c r="Q271" s="35"/>
      <c r="R271" s="34"/>
      <c r="S271" s="35"/>
      <c r="T271" s="90"/>
      <c r="U271" s="35"/>
      <c r="V271" s="35"/>
      <c r="W271" s="73"/>
      <c r="X271" s="73"/>
      <c r="Y271" s="71"/>
      <c r="Z271" s="71"/>
      <c r="AA271" s="71"/>
      <c r="AC271" s="30"/>
      <c r="AD271" s="30"/>
      <c r="AE271" s="30"/>
      <c r="AG271" s="30"/>
      <c r="AH271" s="35"/>
      <c r="AV271" s="84"/>
      <c r="AW271" s="84"/>
      <c r="AX271" s="15"/>
      <c r="AY271" s="15"/>
      <c r="AZ271" s="15"/>
      <c r="BA271" s="84" t="e">
        <f t="shared" ref="BA271:BA291" si="57">IF(A271="","",IF(P271="-","-",IF(O271="-",P271-L271,(AX271*AZ271)/AY271)))</f>
        <v>#DIV/0!</v>
      </c>
      <c r="BB271" s="84">
        <f t="shared" ref="BB271:BB291" si="58">IF(A271="","",IF(AV271="-","-",IF(AW271="-","-",AV271-AW271)))</f>
        <v>0</v>
      </c>
      <c r="BC271" s="84">
        <f t="shared" ref="BC271:BC291" si="59">IF(A271="",",",IF(AW271="-","-",IF(AX271="-","-",AW271-AX271)))</f>
        <v>0</v>
      </c>
      <c r="BD271" s="84" t="e">
        <f t="shared" ref="BD271:BD291" si="60">IF(A271="","",IF(AX271="-","-",IF(BA271="-","-",AX271-BA271)))</f>
        <v>#DIV/0!</v>
      </c>
      <c r="BE271" s="84" t="e">
        <f t="shared" ref="BE271:BE291" si="61">IF(A271="","",IF(AV271="-","-",IF(BA271="-","-",((AV271-BA271)/BA271)*100)))</f>
        <v>#DIV/0!</v>
      </c>
      <c r="BF271" s="84" t="e">
        <f t="shared" ref="BF271:BF291" si="62">IF(A271="","",IF(AV271="-","-",IF(BA271="-","-",IF(H271="-","-",((AV271-BA271)/H271))*100)))</f>
        <v>#DIV/0!</v>
      </c>
      <c r="BG271" s="85" t="e">
        <f t="shared" ref="BG271:BG291" si="63">IF(A271="","",IF(BA271="-","-",IF(H271="-","-",BA271/H271)))</f>
        <v>#DIV/0!</v>
      </c>
      <c r="BH271" s="86" t="e">
        <f t="shared" ref="BH271:BH291" si="64">IF(A271="","",IF(BF271="-","-",IF(BG271=AE271,".","check")))</f>
        <v>#DIV/0!</v>
      </c>
      <c r="BI271" s="86" t="e">
        <f t="shared" ref="BI271:BI291" si="65">IF(A271="","",IF(ABM271="-","-",IF(BG271=AE271,".","check")))</f>
        <v>#DIV/0!</v>
      </c>
    </row>
    <row r="272" spans="1:61">
      <c r="A272" t="s">
        <v>408</v>
      </c>
      <c r="B272" s="1">
        <v>38</v>
      </c>
      <c r="C272" s="1" t="s">
        <v>259</v>
      </c>
      <c r="D272" s="37" t="s">
        <v>64</v>
      </c>
      <c r="E272" s="31">
        <v>39686</v>
      </c>
      <c r="F272" s="29">
        <f t="shared" si="56"/>
        <v>2</v>
      </c>
      <c r="G272" s="101">
        <v>0</v>
      </c>
      <c r="H272" s="101">
        <v>0</v>
      </c>
      <c r="I272" s="109">
        <v>7.3443800321616334E-2</v>
      </c>
      <c r="J272" s="109">
        <v>7.3443800321616334E-2</v>
      </c>
      <c r="K272" s="109">
        <v>79.360106458635386</v>
      </c>
      <c r="L272" s="110">
        <v>6.0439560439560118</v>
      </c>
      <c r="M272" s="35"/>
      <c r="Q272" s="35"/>
      <c r="R272" s="34"/>
      <c r="S272" s="35"/>
      <c r="T272" s="90"/>
      <c r="U272" s="35"/>
      <c r="V272" s="35"/>
      <c r="W272" s="73"/>
      <c r="X272" s="73"/>
      <c r="Y272" s="71"/>
      <c r="Z272" s="71"/>
      <c r="AA272" s="71"/>
      <c r="AC272" s="30"/>
      <c r="AD272" s="30"/>
      <c r="AE272" s="30"/>
      <c r="AG272" s="30"/>
      <c r="AH272" s="35"/>
      <c r="AV272" s="84"/>
      <c r="AW272" s="84"/>
      <c r="AX272" s="15"/>
      <c r="AY272" s="15"/>
      <c r="AZ272" s="15"/>
      <c r="BA272" s="84" t="e">
        <f t="shared" si="57"/>
        <v>#DIV/0!</v>
      </c>
      <c r="BB272" s="84">
        <f t="shared" si="58"/>
        <v>0</v>
      </c>
      <c r="BC272" s="84">
        <f t="shared" si="59"/>
        <v>0</v>
      </c>
      <c r="BD272" s="84" t="e">
        <f t="shared" si="60"/>
        <v>#DIV/0!</v>
      </c>
      <c r="BE272" s="84" t="e">
        <f t="shared" si="61"/>
        <v>#DIV/0!</v>
      </c>
      <c r="BF272" s="84" t="e">
        <f t="shared" si="62"/>
        <v>#DIV/0!</v>
      </c>
      <c r="BG272" s="85" t="e">
        <f t="shared" si="63"/>
        <v>#DIV/0!</v>
      </c>
      <c r="BH272" s="86" t="e">
        <f t="shared" si="64"/>
        <v>#DIV/0!</v>
      </c>
      <c r="BI272" s="86" t="e">
        <f t="shared" si="65"/>
        <v>#DIV/0!</v>
      </c>
    </row>
    <row r="273" spans="1:61">
      <c r="A273" t="s">
        <v>409</v>
      </c>
      <c r="B273" s="1">
        <v>40</v>
      </c>
      <c r="C273" s="1" t="s">
        <v>259</v>
      </c>
      <c r="D273" s="37" t="s">
        <v>64</v>
      </c>
      <c r="E273" s="31">
        <v>39686</v>
      </c>
      <c r="F273" s="29">
        <f t="shared" si="56"/>
        <v>2</v>
      </c>
      <c r="G273" s="101">
        <v>0</v>
      </c>
      <c r="H273" s="101">
        <v>0</v>
      </c>
      <c r="I273" s="109">
        <v>5.7767199668171912E-2</v>
      </c>
      <c r="J273" s="109">
        <v>5.7767199668171912E-2</v>
      </c>
      <c r="K273" s="109">
        <v>73.379375935369268</v>
      </c>
      <c r="L273" s="110">
        <v>5.2816901408450203</v>
      </c>
      <c r="M273" s="35"/>
      <c r="Q273" s="35"/>
      <c r="R273" s="34"/>
      <c r="S273" s="35"/>
      <c r="T273" s="90"/>
      <c r="U273" s="35"/>
      <c r="V273" s="35"/>
      <c r="W273" s="73"/>
      <c r="X273" s="73"/>
      <c r="Y273" s="71"/>
      <c r="Z273" s="71"/>
      <c r="AA273" s="71"/>
      <c r="AC273" s="30"/>
      <c r="AD273" s="30"/>
      <c r="AE273" s="30"/>
      <c r="AG273" s="30"/>
      <c r="AH273" s="35"/>
      <c r="AV273" s="84"/>
      <c r="AW273" s="84"/>
      <c r="AX273" s="15"/>
      <c r="AY273" s="15"/>
      <c r="AZ273" s="15"/>
      <c r="BA273" s="84" t="e">
        <f t="shared" si="57"/>
        <v>#DIV/0!</v>
      </c>
      <c r="BB273" s="84">
        <f t="shared" si="58"/>
        <v>0</v>
      </c>
      <c r="BC273" s="84">
        <f t="shared" si="59"/>
        <v>0</v>
      </c>
      <c r="BD273" s="84" t="e">
        <f t="shared" si="60"/>
        <v>#DIV/0!</v>
      </c>
      <c r="BE273" s="84" t="e">
        <f t="shared" si="61"/>
        <v>#DIV/0!</v>
      </c>
      <c r="BF273" s="84" t="e">
        <f t="shared" si="62"/>
        <v>#DIV/0!</v>
      </c>
      <c r="BG273" s="85" t="e">
        <f t="shared" si="63"/>
        <v>#DIV/0!</v>
      </c>
      <c r="BH273" s="86" t="e">
        <f t="shared" si="64"/>
        <v>#DIV/0!</v>
      </c>
      <c r="BI273" s="86" t="e">
        <f t="shared" si="65"/>
        <v>#DIV/0!</v>
      </c>
    </row>
    <row r="274" spans="1:61">
      <c r="A274" t="s">
        <v>410</v>
      </c>
      <c r="B274" s="1">
        <v>50</v>
      </c>
      <c r="C274" s="1" t="s">
        <v>176</v>
      </c>
      <c r="D274" s="38" t="s">
        <v>65</v>
      </c>
      <c r="E274" s="31">
        <v>39686</v>
      </c>
      <c r="F274" s="29">
        <f t="shared" si="56"/>
        <v>10</v>
      </c>
      <c r="G274" s="101">
        <v>0</v>
      </c>
      <c r="H274" s="101">
        <v>0</v>
      </c>
      <c r="I274" s="109">
        <v>5.8034534101961528E-2</v>
      </c>
      <c r="J274" s="109">
        <v>5.8034534101961528E-2</v>
      </c>
      <c r="K274" s="109">
        <v>80.611123342489208</v>
      </c>
      <c r="L274" s="110">
        <v>4.7091412742381769</v>
      </c>
      <c r="M274" s="35"/>
      <c r="Q274" s="35"/>
      <c r="R274" s="34"/>
      <c r="S274" s="35"/>
      <c r="T274" s="90"/>
      <c r="U274" s="35"/>
      <c r="V274" s="35"/>
      <c r="W274" s="73"/>
      <c r="X274" s="73"/>
      <c r="Y274" s="71"/>
      <c r="Z274" s="71"/>
      <c r="AA274" s="71"/>
      <c r="AC274" s="30"/>
      <c r="AD274" s="30"/>
      <c r="AE274" s="30"/>
      <c r="AG274" s="30"/>
      <c r="AH274" s="35"/>
      <c r="AV274" s="84"/>
      <c r="AW274" s="84"/>
      <c r="AX274" s="15"/>
      <c r="AY274" s="15"/>
      <c r="AZ274" s="15"/>
      <c r="BA274" s="84" t="e">
        <f t="shared" si="57"/>
        <v>#DIV/0!</v>
      </c>
      <c r="BB274" s="84">
        <f t="shared" si="58"/>
        <v>0</v>
      </c>
      <c r="BC274" s="84">
        <f t="shared" si="59"/>
        <v>0</v>
      </c>
      <c r="BD274" s="84" t="e">
        <f t="shared" si="60"/>
        <v>#DIV/0!</v>
      </c>
      <c r="BE274" s="84" t="e">
        <f t="shared" si="61"/>
        <v>#DIV/0!</v>
      </c>
      <c r="BF274" s="84" t="e">
        <f t="shared" si="62"/>
        <v>#DIV/0!</v>
      </c>
      <c r="BG274" s="85" t="e">
        <f t="shared" si="63"/>
        <v>#DIV/0!</v>
      </c>
      <c r="BH274" s="86" t="e">
        <f t="shared" si="64"/>
        <v>#DIV/0!</v>
      </c>
      <c r="BI274" s="86" t="e">
        <f t="shared" si="65"/>
        <v>#DIV/0!</v>
      </c>
    </row>
    <row r="275" spans="1:61">
      <c r="A275" t="s">
        <v>411</v>
      </c>
      <c r="B275" s="1">
        <v>57</v>
      </c>
      <c r="C275" s="1" t="s">
        <v>176</v>
      </c>
      <c r="D275" s="38" t="s">
        <v>65</v>
      </c>
      <c r="E275" s="31">
        <v>39686</v>
      </c>
      <c r="F275" s="29">
        <f t="shared" si="56"/>
        <v>7</v>
      </c>
      <c r="G275" s="101">
        <v>0</v>
      </c>
      <c r="H275" s="101">
        <v>0</v>
      </c>
      <c r="I275" s="109">
        <v>4.903428952274088E-2</v>
      </c>
      <c r="J275" s="109">
        <v>4.903428952274088E-2</v>
      </c>
      <c r="K275" s="109">
        <v>76.332654277316564</v>
      </c>
      <c r="L275" s="110">
        <v>2.4213075060533016</v>
      </c>
      <c r="M275" s="35"/>
      <c r="Q275" s="35"/>
      <c r="R275" s="34"/>
      <c r="S275" s="35"/>
      <c r="T275" s="90"/>
      <c r="U275" s="35"/>
      <c r="V275" s="35"/>
      <c r="W275" s="73"/>
      <c r="X275" s="73"/>
      <c r="Y275" s="71"/>
      <c r="Z275" s="71"/>
      <c r="AA275" s="71"/>
      <c r="AC275" s="30"/>
      <c r="AD275" s="30"/>
      <c r="AE275" s="30"/>
      <c r="AG275" s="30"/>
      <c r="AH275" s="35"/>
      <c r="AV275" s="84"/>
      <c r="AW275" s="84"/>
      <c r="AX275" s="15"/>
      <c r="AY275" s="15"/>
      <c r="AZ275" s="15"/>
      <c r="BA275" s="84" t="e">
        <f t="shared" si="57"/>
        <v>#DIV/0!</v>
      </c>
      <c r="BB275" s="84">
        <f t="shared" si="58"/>
        <v>0</v>
      </c>
      <c r="BC275" s="84">
        <f t="shared" si="59"/>
        <v>0</v>
      </c>
      <c r="BD275" s="84" t="e">
        <f t="shared" si="60"/>
        <v>#DIV/0!</v>
      </c>
      <c r="BE275" s="84" t="e">
        <f t="shared" si="61"/>
        <v>#DIV/0!</v>
      </c>
      <c r="BF275" s="84" t="e">
        <f t="shared" si="62"/>
        <v>#DIV/0!</v>
      </c>
      <c r="BG275" s="85" t="e">
        <f t="shared" si="63"/>
        <v>#DIV/0!</v>
      </c>
      <c r="BH275" s="86" t="e">
        <f t="shared" si="64"/>
        <v>#DIV/0!</v>
      </c>
      <c r="BI275" s="86" t="e">
        <f t="shared" si="65"/>
        <v>#DIV/0!</v>
      </c>
    </row>
    <row r="276" spans="1:61">
      <c r="A276" t="s">
        <v>412</v>
      </c>
      <c r="B276" s="1">
        <v>67</v>
      </c>
      <c r="C276" s="1" t="s">
        <v>176</v>
      </c>
      <c r="D276" s="38" t="s">
        <v>66</v>
      </c>
      <c r="E276" s="31">
        <v>39686</v>
      </c>
      <c r="F276" s="29">
        <f t="shared" si="56"/>
        <v>10</v>
      </c>
      <c r="G276" s="101">
        <v>0</v>
      </c>
      <c r="H276" s="101">
        <v>0</v>
      </c>
      <c r="I276" s="109">
        <v>6.4579848791340613E-2</v>
      </c>
      <c r="J276" s="109">
        <v>6.4579848791340613E-2</v>
      </c>
      <c r="K276" s="109">
        <v>84.208601365855415</v>
      </c>
      <c r="L276" s="110">
        <v>3.6450079239302187</v>
      </c>
      <c r="M276" s="35"/>
      <c r="Q276" s="35"/>
      <c r="R276" s="34"/>
      <c r="S276" s="35"/>
      <c r="T276" s="90"/>
      <c r="U276" s="35"/>
      <c r="V276" s="35"/>
      <c r="W276" s="73"/>
      <c r="X276" s="73"/>
      <c r="Y276" s="71"/>
      <c r="Z276" s="71"/>
      <c r="AA276" s="71"/>
      <c r="AC276" s="30"/>
      <c r="AD276" s="30"/>
      <c r="AE276" s="30"/>
      <c r="AG276" s="30"/>
      <c r="AH276" s="35"/>
      <c r="AV276" s="84"/>
      <c r="AW276" s="84"/>
      <c r="AX276" s="15"/>
      <c r="AY276" s="15"/>
      <c r="AZ276" s="15"/>
      <c r="BA276" s="84" t="e">
        <f t="shared" si="57"/>
        <v>#DIV/0!</v>
      </c>
      <c r="BB276" s="84">
        <f t="shared" si="58"/>
        <v>0</v>
      </c>
      <c r="BC276" s="84">
        <f t="shared" si="59"/>
        <v>0</v>
      </c>
      <c r="BD276" s="84" t="e">
        <f t="shared" si="60"/>
        <v>#DIV/0!</v>
      </c>
      <c r="BE276" s="84" t="e">
        <f t="shared" si="61"/>
        <v>#DIV/0!</v>
      </c>
      <c r="BF276" s="84" t="e">
        <f t="shared" si="62"/>
        <v>#DIV/0!</v>
      </c>
      <c r="BG276" s="85" t="e">
        <f t="shared" si="63"/>
        <v>#DIV/0!</v>
      </c>
      <c r="BH276" s="86" t="e">
        <f t="shared" si="64"/>
        <v>#DIV/0!</v>
      </c>
      <c r="BI276" s="86" t="e">
        <f t="shared" si="65"/>
        <v>#DIV/0!</v>
      </c>
    </row>
    <row r="277" spans="1:61">
      <c r="A277" t="s">
        <v>413</v>
      </c>
      <c r="B277" s="1">
        <v>74</v>
      </c>
      <c r="C277" s="1" t="s">
        <v>185</v>
      </c>
      <c r="D277" s="38" t="s">
        <v>67</v>
      </c>
      <c r="E277" s="31">
        <v>39686</v>
      </c>
      <c r="F277" s="29">
        <f t="shared" si="56"/>
        <v>7</v>
      </c>
      <c r="G277" s="101">
        <v>0</v>
      </c>
      <c r="H277" s="101">
        <v>0</v>
      </c>
      <c r="I277" s="109">
        <v>0.10627190465139159</v>
      </c>
      <c r="J277" s="109">
        <v>0.10627190465139159</v>
      </c>
      <c r="K277" s="109">
        <v>90.994609269762279</v>
      </c>
      <c r="L277" s="110">
        <v>4.7283702213279568</v>
      </c>
      <c r="M277" s="35"/>
      <c r="Q277" s="35"/>
      <c r="R277" s="34"/>
      <c r="S277" s="35"/>
      <c r="T277" s="90"/>
      <c r="U277" s="35"/>
      <c r="V277" s="35"/>
      <c r="W277" s="73"/>
      <c r="X277" s="73"/>
      <c r="Y277" s="71"/>
      <c r="Z277" s="71"/>
      <c r="AA277" s="71"/>
      <c r="AC277" s="30"/>
      <c r="AD277" s="30"/>
      <c r="AE277" s="30"/>
      <c r="AG277" s="30"/>
      <c r="AH277" s="35"/>
      <c r="AV277" s="84"/>
      <c r="AW277" s="84"/>
      <c r="AX277" s="15"/>
      <c r="AY277" s="15"/>
      <c r="AZ277" s="15"/>
      <c r="BA277" s="84" t="e">
        <f t="shared" si="57"/>
        <v>#DIV/0!</v>
      </c>
      <c r="BB277" s="84">
        <f t="shared" si="58"/>
        <v>0</v>
      </c>
      <c r="BC277" s="84">
        <f t="shared" si="59"/>
        <v>0</v>
      </c>
      <c r="BD277" s="84" t="e">
        <f t="shared" si="60"/>
        <v>#DIV/0!</v>
      </c>
      <c r="BE277" s="84" t="e">
        <f t="shared" si="61"/>
        <v>#DIV/0!</v>
      </c>
      <c r="BF277" s="84" t="e">
        <f t="shared" si="62"/>
        <v>#DIV/0!</v>
      </c>
      <c r="BG277" s="85" t="e">
        <f t="shared" si="63"/>
        <v>#DIV/0!</v>
      </c>
      <c r="BH277" s="86" t="e">
        <f t="shared" si="64"/>
        <v>#DIV/0!</v>
      </c>
      <c r="BI277" s="86" t="e">
        <f t="shared" si="65"/>
        <v>#DIV/0!</v>
      </c>
    </row>
    <row r="278" spans="1:61">
      <c r="A278" t="s">
        <v>414</v>
      </c>
      <c r="B278" s="1">
        <v>83</v>
      </c>
      <c r="C278" s="1" t="s">
        <v>185</v>
      </c>
      <c r="D278" s="38" t="s">
        <v>68</v>
      </c>
      <c r="E278" s="31">
        <v>39686</v>
      </c>
      <c r="F278" s="29">
        <f t="shared" si="56"/>
        <v>9</v>
      </c>
      <c r="G278" s="101">
        <v>0</v>
      </c>
      <c r="H278" s="101">
        <v>0</v>
      </c>
      <c r="I278" s="109">
        <v>0.13043633587742956</v>
      </c>
      <c r="J278" s="109">
        <v>0.13043633587742956</v>
      </c>
      <c r="K278" s="109">
        <v>72.583533999700947</v>
      </c>
      <c r="L278" s="110">
        <v>4.0622299049265242</v>
      </c>
      <c r="M278" s="35"/>
      <c r="Q278" s="35"/>
      <c r="R278" s="34"/>
      <c r="S278" s="35"/>
      <c r="T278" s="90"/>
      <c r="U278" s="35"/>
      <c r="V278" s="35"/>
      <c r="W278" s="73"/>
      <c r="X278" s="73"/>
      <c r="Y278" s="71"/>
      <c r="Z278" s="71"/>
      <c r="AA278" s="71"/>
      <c r="AC278" s="30"/>
      <c r="AD278" s="30"/>
      <c r="AE278" s="30"/>
      <c r="AG278" s="30"/>
      <c r="AH278" s="35"/>
      <c r="AV278" s="84"/>
      <c r="AW278" s="84"/>
      <c r="AX278" s="15"/>
      <c r="AY278" s="15"/>
      <c r="AZ278" s="15"/>
      <c r="BA278" s="84" t="e">
        <f t="shared" si="57"/>
        <v>#DIV/0!</v>
      </c>
      <c r="BB278" s="84">
        <f t="shared" si="58"/>
        <v>0</v>
      </c>
      <c r="BC278" s="84">
        <f t="shared" si="59"/>
        <v>0</v>
      </c>
      <c r="BD278" s="84" t="e">
        <f t="shared" si="60"/>
        <v>#DIV/0!</v>
      </c>
      <c r="BE278" s="84" t="e">
        <f t="shared" si="61"/>
        <v>#DIV/0!</v>
      </c>
      <c r="BF278" s="84" t="e">
        <f t="shared" si="62"/>
        <v>#DIV/0!</v>
      </c>
      <c r="BG278" s="85" t="e">
        <f t="shared" si="63"/>
        <v>#DIV/0!</v>
      </c>
      <c r="BH278" s="86" t="e">
        <f t="shared" si="64"/>
        <v>#DIV/0!</v>
      </c>
      <c r="BI278" s="86" t="e">
        <f t="shared" si="65"/>
        <v>#DIV/0!</v>
      </c>
    </row>
    <row r="279" spans="1:61">
      <c r="A279" t="s">
        <v>415</v>
      </c>
      <c r="B279" s="1">
        <v>91</v>
      </c>
      <c r="C279" s="1" t="s">
        <v>600</v>
      </c>
      <c r="D279" s="37" t="s">
        <v>423</v>
      </c>
      <c r="E279" s="31">
        <v>39686</v>
      </c>
      <c r="F279" s="29">
        <f t="shared" si="56"/>
        <v>8</v>
      </c>
      <c r="G279" s="101">
        <v>0</v>
      </c>
      <c r="H279" s="101">
        <v>0</v>
      </c>
      <c r="I279" s="109">
        <v>0.17128712234696702</v>
      </c>
      <c r="J279" s="109">
        <v>0.17128712234696702</v>
      </c>
      <c r="K279" s="109">
        <v>79.674296800322566</v>
      </c>
      <c r="L279" s="110">
        <v>4.6907430469074116</v>
      </c>
      <c r="M279" s="35"/>
      <c r="Q279" s="35"/>
      <c r="R279" s="34"/>
      <c r="S279" s="35"/>
      <c r="T279" s="90"/>
      <c r="U279" s="35"/>
      <c r="V279" s="35"/>
      <c r="W279" s="73"/>
      <c r="X279" s="73"/>
      <c r="Y279" s="71"/>
      <c r="Z279" s="71"/>
      <c r="AA279" s="71"/>
      <c r="AC279" s="30"/>
      <c r="AD279" s="30"/>
      <c r="AE279" s="30"/>
      <c r="AG279" s="30"/>
      <c r="AH279" s="35"/>
      <c r="AV279" s="84"/>
      <c r="AW279" s="84"/>
      <c r="AX279" s="15"/>
      <c r="AY279" s="15"/>
      <c r="AZ279" s="15"/>
      <c r="BA279" s="84" t="e">
        <f t="shared" si="57"/>
        <v>#DIV/0!</v>
      </c>
      <c r="BB279" s="84">
        <f t="shared" si="58"/>
        <v>0</v>
      </c>
      <c r="BC279" s="84">
        <f t="shared" si="59"/>
        <v>0</v>
      </c>
      <c r="BD279" s="84" t="e">
        <f t="shared" si="60"/>
        <v>#DIV/0!</v>
      </c>
      <c r="BE279" s="84" t="e">
        <f t="shared" si="61"/>
        <v>#DIV/0!</v>
      </c>
      <c r="BF279" s="84" t="e">
        <f t="shared" si="62"/>
        <v>#DIV/0!</v>
      </c>
      <c r="BG279" s="85" t="e">
        <f t="shared" si="63"/>
        <v>#DIV/0!</v>
      </c>
      <c r="BH279" s="86" t="e">
        <f t="shared" si="64"/>
        <v>#DIV/0!</v>
      </c>
      <c r="BI279" s="86" t="e">
        <f t="shared" si="65"/>
        <v>#DIV/0!</v>
      </c>
    </row>
    <row r="280" spans="1:61">
      <c r="A280" t="s">
        <v>416</v>
      </c>
      <c r="B280" s="1">
        <v>95</v>
      </c>
      <c r="C280" s="1" t="s">
        <v>600</v>
      </c>
      <c r="D280" s="37" t="s">
        <v>423</v>
      </c>
      <c r="E280" s="31">
        <v>39686</v>
      </c>
      <c r="F280" s="29">
        <f t="shared" si="56"/>
        <v>4</v>
      </c>
      <c r="G280" s="101">
        <v>0</v>
      </c>
      <c r="H280" s="101">
        <v>0</v>
      </c>
      <c r="I280" s="109">
        <v>0.36156222623029333</v>
      </c>
      <c r="J280" s="109">
        <v>0.36156222623029333</v>
      </c>
      <c r="K280" s="113">
        <v>81.515553664724493</v>
      </c>
      <c r="L280" s="110">
        <v>4.0650406504065142</v>
      </c>
      <c r="M280" s="35"/>
      <c r="Q280" s="35"/>
      <c r="R280" s="34"/>
      <c r="S280" s="35"/>
      <c r="T280" s="90"/>
      <c r="U280" s="35"/>
      <c r="V280" s="35"/>
      <c r="W280" s="73"/>
      <c r="X280" s="73"/>
      <c r="Y280" s="71"/>
      <c r="Z280" s="71"/>
      <c r="AA280" s="71"/>
      <c r="AC280" s="30"/>
      <c r="AD280" s="30"/>
      <c r="AE280" s="30"/>
      <c r="AF280" s="80"/>
      <c r="AG280" s="30"/>
      <c r="AH280" s="35"/>
      <c r="AV280" s="84"/>
      <c r="AW280" s="84"/>
      <c r="AX280" s="15"/>
      <c r="AY280" s="15"/>
      <c r="AZ280" s="15"/>
      <c r="BA280" s="84" t="e">
        <f t="shared" si="57"/>
        <v>#DIV/0!</v>
      </c>
      <c r="BB280" s="84">
        <f t="shared" si="58"/>
        <v>0</v>
      </c>
      <c r="BC280" s="84">
        <f t="shared" si="59"/>
        <v>0</v>
      </c>
      <c r="BD280" s="84" t="e">
        <f t="shared" si="60"/>
        <v>#DIV/0!</v>
      </c>
      <c r="BE280" s="84" t="e">
        <f t="shared" si="61"/>
        <v>#DIV/0!</v>
      </c>
      <c r="BF280" s="84" t="e">
        <f t="shared" si="62"/>
        <v>#DIV/0!</v>
      </c>
      <c r="BG280" s="85" t="e">
        <f t="shared" si="63"/>
        <v>#DIV/0!</v>
      </c>
      <c r="BH280" s="86" t="e">
        <f t="shared" si="64"/>
        <v>#DIV/0!</v>
      </c>
      <c r="BI280" s="86" t="e">
        <f t="shared" si="65"/>
        <v>#DIV/0!</v>
      </c>
    </row>
    <row r="281" spans="1:61">
      <c r="A281" t="s">
        <v>417</v>
      </c>
      <c r="B281" s="1">
        <v>98</v>
      </c>
      <c r="C281" s="1" t="s">
        <v>600</v>
      </c>
      <c r="D281" s="37" t="s">
        <v>423</v>
      </c>
      <c r="E281" s="31">
        <v>39686</v>
      </c>
      <c r="F281" s="29">
        <f t="shared" si="56"/>
        <v>3</v>
      </c>
      <c r="G281" s="101">
        <v>0</v>
      </c>
      <c r="H281" s="101">
        <v>0</v>
      </c>
      <c r="I281" s="109">
        <v>0.17945576960148799</v>
      </c>
      <c r="J281" s="109">
        <v>0.17945576960148799</v>
      </c>
      <c r="K281" s="109">
        <v>86.565094062813969</v>
      </c>
      <c r="L281" s="110">
        <v>4.1310541310541193</v>
      </c>
      <c r="M281" s="35"/>
      <c r="Q281" s="35"/>
      <c r="R281" s="34"/>
      <c r="S281" s="35"/>
      <c r="T281" s="90"/>
      <c r="U281" s="35"/>
      <c r="V281" s="35"/>
      <c r="W281" s="73"/>
      <c r="X281" s="73"/>
      <c r="Y281" s="71"/>
      <c r="Z281" s="71"/>
      <c r="AA281" s="71"/>
      <c r="AC281" s="30"/>
      <c r="AD281" s="30"/>
      <c r="AE281" s="30"/>
      <c r="AG281" s="30"/>
      <c r="AH281" s="35"/>
      <c r="AV281" s="84"/>
      <c r="AW281" s="84"/>
      <c r="AX281" s="15"/>
      <c r="AY281" s="15"/>
      <c r="AZ281" s="15"/>
      <c r="BA281" s="84" t="e">
        <f t="shared" si="57"/>
        <v>#DIV/0!</v>
      </c>
      <c r="BB281" s="84">
        <f t="shared" si="58"/>
        <v>0</v>
      </c>
      <c r="BC281" s="84">
        <f t="shared" si="59"/>
        <v>0</v>
      </c>
      <c r="BD281" s="84" t="e">
        <f t="shared" si="60"/>
        <v>#DIV/0!</v>
      </c>
      <c r="BE281" s="84" t="e">
        <f t="shared" si="61"/>
        <v>#DIV/0!</v>
      </c>
      <c r="BF281" s="84" t="e">
        <f t="shared" si="62"/>
        <v>#DIV/0!</v>
      </c>
      <c r="BG281" s="85" t="e">
        <f t="shared" si="63"/>
        <v>#DIV/0!</v>
      </c>
      <c r="BH281" s="86" t="e">
        <f t="shared" si="64"/>
        <v>#DIV/0!</v>
      </c>
      <c r="BI281" s="86" t="e">
        <f t="shared" si="65"/>
        <v>#DIV/0!</v>
      </c>
    </row>
    <row r="282" spans="1:61">
      <c r="A282" t="s">
        <v>418</v>
      </c>
      <c r="B282" s="1">
        <v>108</v>
      </c>
      <c r="C282" s="1" t="s">
        <v>176</v>
      </c>
      <c r="D282" s="37" t="s">
        <v>424</v>
      </c>
      <c r="E282" s="31">
        <v>39686</v>
      </c>
      <c r="F282" s="29">
        <f t="shared" si="56"/>
        <v>10</v>
      </c>
      <c r="G282" s="101">
        <v>0</v>
      </c>
      <c r="H282" s="101">
        <v>0</v>
      </c>
      <c r="I282" s="109">
        <v>7.7739854436812583E-2</v>
      </c>
      <c r="J282" s="109">
        <v>7.7739854436812583E-2</v>
      </c>
      <c r="K282" s="109">
        <v>49.735516679502503</v>
      </c>
      <c r="L282" s="110">
        <v>3.8243626062323379</v>
      </c>
      <c r="M282" s="35"/>
      <c r="Q282" s="35"/>
      <c r="R282" s="34"/>
      <c r="S282" s="35"/>
      <c r="T282" s="90"/>
      <c r="U282" s="35"/>
      <c r="V282" s="35"/>
      <c r="W282" s="73"/>
      <c r="X282" s="73"/>
      <c r="Y282" s="71"/>
      <c r="Z282" s="71"/>
      <c r="AA282" s="71"/>
      <c r="AC282" s="30"/>
      <c r="AD282" s="30"/>
      <c r="AE282" s="30"/>
      <c r="AG282" s="30"/>
      <c r="AH282" s="35"/>
      <c r="AV282" s="84"/>
      <c r="AW282" s="84"/>
      <c r="AX282" s="15"/>
      <c r="AY282" s="15"/>
      <c r="AZ282" s="15"/>
      <c r="BA282" s="84" t="e">
        <f t="shared" si="57"/>
        <v>#DIV/0!</v>
      </c>
      <c r="BB282" s="84">
        <f t="shared" si="58"/>
        <v>0</v>
      </c>
      <c r="BC282" s="84">
        <f t="shared" si="59"/>
        <v>0</v>
      </c>
      <c r="BD282" s="84" t="e">
        <f t="shared" si="60"/>
        <v>#DIV/0!</v>
      </c>
      <c r="BE282" s="84" t="e">
        <f t="shared" si="61"/>
        <v>#DIV/0!</v>
      </c>
      <c r="BF282" s="84" t="e">
        <f t="shared" si="62"/>
        <v>#DIV/0!</v>
      </c>
      <c r="BG282" s="85" t="e">
        <f t="shared" si="63"/>
        <v>#DIV/0!</v>
      </c>
      <c r="BH282" s="86" t="e">
        <f t="shared" si="64"/>
        <v>#DIV/0!</v>
      </c>
      <c r="BI282" s="86" t="e">
        <f t="shared" si="65"/>
        <v>#DIV/0!</v>
      </c>
    </row>
    <row r="283" spans="1:61">
      <c r="A283" t="s">
        <v>419</v>
      </c>
      <c r="B283" s="1">
        <v>128</v>
      </c>
      <c r="C283" s="1" t="s">
        <v>185</v>
      </c>
      <c r="D283" s="37" t="s">
        <v>425</v>
      </c>
      <c r="E283" s="31">
        <v>39686</v>
      </c>
      <c r="F283" s="29">
        <f t="shared" si="56"/>
        <v>20</v>
      </c>
      <c r="G283" s="101">
        <v>0</v>
      </c>
      <c r="H283" s="101">
        <v>0</v>
      </c>
      <c r="I283" s="109">
        <v>0.11697422729702157</v>
      </c>
      <c r="J283" s="109">
        <v>0.11697422729702157</v>
      </c>
      <c r="K283" s="113">
        <v>80.901542049245876</v>
      </c>
      <c r="L283" s="110">
        <v>4.7302904564315362</v>
      </c>
      <c r="M283" s="35"/>
      <c r="Q283" s="35"/>
      <c r="R283" s="34"/>
      <c r="S283" s="35"/>
      <c r="T283" s="90"/>
      <c r="U283" s="35"/>
      <c r="V283" s="35"/>
      <c r="W283" s="73"/>
      <c r="X283" s="73"/>
      <c r="Y283" s="71"/>
      <c r="Z283" s="71"/>
      <c r="AA283" s="71"/>
      <c r="AC283" s="30"/>
      <c r="AD283" s="30"/>
      <c r="AE283" s="30"/>
      <c r="AF283" s="80"/>
      <c r="AG283" s="30"/>
      <c r="AH283" s="35"/>
      <c r="AV283" s="84"/>
      <c r="AW283" s="84"/>
      <c r="AX283" s="15"/>
      <c r="AY283" s="15"/>
      <c r="AZ283" s="15"/>
      <c r="BA283" s="84" t="e">
        <f t="shared" si="57"/>
        <v>#DIV/0!</v>
      </c>
      <c r="BB283" s="84">
        <f t="shared" si="58"/>
        <v>0</v>
      </c>
      <c r="BC283" s="84">
        <f t="shared" si="59"/>
        <v>0</v>
      </c>
      <c r="BD283" s="84" t="e">
        <f t="shared" si="60"/>
        <v>#DIV/0!</v>
      </c>
      <c r="BE283" s="84" t="e">
        <f t="shared" si="61"/>
        <v>#DIV/0!</v>
      </c>
      <c r="BF283" s="84" t="e">
        <f t="shared" si="62"/>
        <v>#DIV/0!</v>
      </c>
      <c r="BG283" s="85" t="e">
        <f t="shared" si="63"/>
        <v>#DIV/0!</v>
      </c>
      <c r="BH283" s="86" t="e">
        <f t="shared" si="64"/>
        <v>#DIV/0!</v>
      </c>
      <c r="BI283" s="86" t="e">
        <f t="shared" si="65"/>
        <v>#DIV/0!</v>
      </c>
    </row>
    <row r="284" spans="1:61">
      <c r="A284" t="s">
        <v>420</v>
      </c>
      <c r="B284" s="1">
        <v>155</v>
      </c>
      <c r="C284" s="1" t="s">
        <v>185</v>
      </c>
      <c r="D284" s="37" t="s">
        <v>69</v>
      </c>
      <c r="E284" s="31">
        <v>39686</v>
      </c>
      <c r="F284" s="29">
        <f t="shared" si="56"/>
        <v>27</v>
      </c>
      <c r="G284" s="101">
        <v>0</v>
      </c>
      <c r="H284" s="101">
        <v>0</v>
      </c>
      <c r="I284" s="109">
        <v>7.5277298230800163E-2</v>
      </c>
      <c r="J284" s="109">
        <v>7.5277298230800163E-2</v>
      </c>
      <c r="K284" s="109">
        <v>78.62221904151572</v>
      </c>
      <c r="L284" s="110">
        <v>3.9014373716631994</v>
      </c>
      <c r="M284" s="35"/>
      <c r="Q284" s="35"/>
      <c r="R284" s="34"/>
      <c r="S284" s="35"/>
      <c r="T284" s="90"/>
      <c r="U284" s="35"/>
      <c r="V284" s="35"/>
      <c r="W284" s="73"/>
      <c r="X284" s="73"/>
      <c r="Y284" s="71"/>
      <c r="Z284" s="71"/>
      <c r="AA284" s="71"/>
      <c r="AC284" s="30"/>
      <c r="AD284" s="30"/>
      <c r="AE284" s="30"/>
      <c r="AG284" s="30"/>
      <c r="AH284" s="35"/>
      <c r="AV284" s="84"/>
      <c r="AW284" s="84"/>
      <c r="AX284" s="15"/>
      <c r="AY284" s="15"/>
      <c r="AZ284" s="15"/>
      <c r="BA284" s="84" t="e">
        <f t="shared" si="57"/>
        <v>#DIV/0!</v>
      </c>
      <c r="BB284" s="84">
        <f t="shared" si="58"/>
        <v>0</v>
      </c>
      <c r="BC284" s="84">
        <f t="shared" si="59"/>
        <v>0</v>
      </c>
      <c r="BD284" s="84" t="e">
        <f t="shared" si="60"/>
        <v>#DIV/0!</v>
      </c>
      <c r="BE284" s="84" t="e">
        <f t="shared" si="61"/>
        <v>#DIV/0!</v>
      </c>
      <c r="BF284" s="84" t="e">
        <f t="shared" si="62"/>
        <v>#DIV/0!</v>
      </c>
      <c r="BG284" s="85" t="e">
        <f t="shared" si="63"/>
        <v>#DIV/0!</v>
      </c>
      <c r="BH284" s="86" t="e">
        <f t="shared" si="64"/>
        <v>#DIV/0!</v>
      </c>
      <c r="BI284" s="86" t="e">
        <f t="shared" si="65"/>
        <v>#DIV/0!</v>
      </c>
    </row>
    <row r="285" spans="1:61">
      <c r="A285" t="s">
        <v>421</v>
      </c>
      <c r="B285" s="1">
        <v>176</v>
      </c>
      <c r="C285" s="1" t="s">
        <v>185</v>
      </c>
      <c r="D285" s="37" t="s">
        <v>426</v>
      </c>
      <c r="E285" s="31">
        <v>39686</v>
      </c>
      <c r="F285" s="29">
        <f t="shared" si="56"/>
        <v>21</v>
      </c>
      <c r="G285" s="101">
        <v>0</v>
      </c>
      <c r="H285" s="101">
        <v>0</v>
      </c>
      <c r="I285" s="109">
        <v>0.1593696509038329</v>
      </c>
      <c r="J285" s="109">
        <v>0.1593696509038329</v>
      </c>
      <c r="K285" s="113">
        <v>81.411169443604678</v>
      </c>
      <c r="L285" s="110">
        <v>3.6018957345971145</v>
      </c>
      <c r="M285" s="35"/>
      <c r="Q285" s="35"/>
      <c r="R285" s="34"/>
      <c r="S285" s="35"/>
      <c r="T285" s="90"/>
      <c r="U285" s="35"/>
      <c r="V285" s="35"/>
      <c r="W285" s="73"/>
      <c r="X285" s="73"/>
      <c r="Y285" s="71"/>
      <c r="Z285" s="71"/>
      <c r="AA285" s="71"/>
      <c r="AC285" s="30"/>
      <c r="AD285" s="30"/>
      <c r="AE285" s="30"/>
      <c r="AF285" s="80"/>
      <c r="AG285" s="30"/>
      <c r="AH285" s="35"/>
      <c r="AV285" s="84"/>
      <c r="AW285" s="84"/>
      <c r="AX285" s="15"/>
      <c r="AY285" s="15"/>
      <c r="AZ285" s="15"/>
      <c r="BA285" s="84" t="e">
        <f t="shared" si="57"/>
        <v>#DIV/0!</v>
      </c>
      <c r="BB285" s="84">
        <f t="shared" si="58"/>
        <v>0</v>
      </c>
      <c r="BC285" s="84">
        <f t="shared" si="59"/>
        <v>0</v>
      </c>
      <c r="BD285" s="84" t="e">
        <f t="shared" si="60"/>
        <v>#DIV/0!</v>
      </c>
      <c r="BE285" s="84" t="e">
        <f t="shared" si="61"/>
        <v>#DIV/0!</v>
      </c>
      <c r="BF285" s="84" t="e">
        <f t="shared" si="62"/>
        <v>#DIV/0!</v>
      </c>
      <c r="BG285" s="85" t="e">
        <f t="shared" si="63"/>
        <v>#DIV/0!</v>
      </c>
      <c r="BH285" s="86" t="e">
        <f t="shared" si="64"/>
        <v>#DIV/0!</v>
      </c>
      <c r="BI285" s="86" t="e">
        <f t="shared" si="65"/>
        <v>#DIV/0!</v>
      </c>
    </row>
    <row r="286" spans="1:61">
      <c r="A286" s="48" t="s">
        <v>661</v>
      </c>
      <c r="B286" s="3">
        <v>185</v>
      </c>
      <c r="C286" s="3" t="s">
        <v>185</v>
      </c>
      <c r="D286" s="51" t="s">
        <v>427</v>
      </c>
      <c r="E286" s="31">
        <v>39686</v>
      </c>
      <c r="F286" s="29">
        <f t="shared" si="56"/>
        <v>9</v>
      </c>
      <c r="G286" s="101">
        <v>0</v>
      </c>
      <c r="H286" s="101">
        <v>0</v>
      </c>
      <c r="I286" s="109">
        <v>0.23734899092901096</v>
      </c>
      <c r="J286" s="109">
        <v>0.23734899092901096</v>
      </c>
      <c r="K286" s="113">
        <v>81.511563404132545</v>
      </c>
      <c r="L286" s="110">
        <v>3.5663338088445089</v>
      </c>
      <c r="M286" s="35"/>
      <c r="Q286" s="35"/>
      <c r="R286" s="34"/>
      <c r="S286" s="35"/>
      <c r="T286" s="90"/>
      <c r="U286" s="35"/>
      <c r="V286" s="35"/>
      <c r="W286" s="73"/>
      <c r="X286" s="73"/>
      <c r="Y286" s="71"/>
      <c r="Z286" s="71"/>
      <c r="AA286" s="71"/>
      <c r="AC286" s="30"/>
      <c r="AD286" s="30"/>
      <c r="AE286" s="30"/>
      <c r="AF286" s="80"/>
      <c r="AG286" s="30"/>
      <c r="AH286" s="35"/>
      <c r="AV286" s="84"/>
      <c r="AW286" s="84"/>
      <c r="AX286" s="15"/>
      <c r="AY286" s="15"/>
      <c r="AZ286" s="15"/>
      <c r="BA286" s="84" t="e">
        <f t="shared" si="57"/>
        <v>#DIV/0!</v>
      </c>
      <c r="BB286" s="84">
        <f t="shared" si="58"/>
        <v>0</v>
      </c>
      <c r="BC286" s="84">
        <f t="shared" si="59"/>
        <v>0</v>
      </c>
      <c r="BD286" s="84" t="e">
        <f t="shared" si="60"/>
        <v>#DIV/0!</v>
      </c>
      <c r="BE286" s="84" t="e">
        <f t="shared" si="61"/>
        <v>#DIV/0!</v>
      </c>
      <c r="BF286" s="84" t="e">
        <f t="shared" si="62"/>
        <v>#DIV/0!</v>
      </c>
      <c r="BG286" s="85" t="e">
        <f t="shared" si="63"/>
        <v>#DIV/0!</v>
      </c>
      <c r="BH286" s="86" t="e">
        <f t="shared" si="64"/>
        <v>#DIV/0!</v>
      </c>
      <c r="BI286" s="86" t="e">
        <f t="shared" si="65"/>
        <v>#DIV/0!</v>
      </c>
    </row>
    <row r="287" spans="1:61">
      <c r="A287" t="s">
        <v>422</v>
      </c>
      <c r="B287" s="1">
        <v>201</v>
      </c>
      <c r="C287" s="1" t="s">
        <v>185</v>
      </c>
      <c r="D287" s="37" t="s">
        <v>427</v>
      </c>
      <c r="E287" s="31">
        <v>39686</v>
      </c>
      <c r="F287" s="29">
        <f t="shared" si="56"/>
        <v>16</v>
      </c>
      <c r="G287" s="101">
        <v>0</v>
      </c>
      <c r="H287" s="101">
        <v>0</v>
      </c>
      <c r="I287" s="109">
        <v>0.18527558238672415</v>
      </c>
      <c r="J287" s="109">
        <v>0.18527558238672415</v>
      </c>
      <c r="K287" s="109">
        <v>79.787342074878069</v>
      </c>
      <c r="L287" s="110">
        <v>3.5971223021582945</v>
      </c>
      <c r="M287" s="35"/>
      <c r="Q287" s="35"/>
      <c r="R287" s="34"/>
      <c r="S287" s="35"/>
      <c r="T287" s="90"/>
      <c r="U287" s="35"/>
      <c r="V287" s="35"/>
      <c r="W287" s="73"/>
      <c r="X287" s="73"/>
      <c r="Y287" s="71"/>
      <c r="Z287" s="71"/>
      <c r="AA287" s="71"/>
      <c r="AC287" s="30"/>
      <c r="AD287" s="30"/>
      <c r="AE287" s="30"/>
      <c r="AG287" s="30"/>
      <c r="AH287" s="35"/>
      <c r="AV287" s="84"/>
      <c r="AW287" s="84"/>
      <c r="AX287" s="15"/>
      <c r="AY287" s="15"/>
      <c r="AZ287" s="15"/>
      <c r="BA287" s="84" t="e">
        <f t="shared" si="57"/>
        <v>#DIV/0!</v>
      </c>
      <c r="BB287" s="84">
        <f t="shared" si="58"/>
        <v>0</v>
      </c>
      <c r="BC287" s="84">
        <f t="shared" si="59"/>
        <v>0</v>
      </c>
      <c r="BD287" s="84" t="e">
        <f t="shared" si="60"/>
        <v>#DIV/0!</v>
      </c>
      <c r="BE287" s="84" t="e">
        <f t="shared" si="61"/>
        <v>#DIV/0!</v>
      </c>
      <c r="BF287" s="84" t="e">
        <f t="shared" si="62"/>
        <v>#DIV/0!</v>
      </c>
      <c r="BG287" s="85" t="e">
        <f t="shared" si="63"/>
        <v>#DIV/0!</v>
      </c>
      <c r="BH287" s="86" t="e">
        <f t="shared" si="64"/>
        <v>#DIV/0!</v>
      </c>
      <c r="BI287" s="86" t="e">
        <f t="shared" si="65"/>
        <v>#DIV/0!</v>
      </c>
    </row>
    <row r="288" spans="1:61">
      <c r="A288" t="s">
        <v>70</v>
      </c>
      <c r="B288" s="1">
        <v>240</v>
      </c>
      <c r="C288" s="1" t="s">
        <v>29</v>
      </c>
      <c r="D288" s="37" t="s">
        <v>71</v>
      </c>
      <c r="E288" s="44" t="s">
        <v>174</v>
      </c>
      <c r="F288" s="29">
        <f t="shared" si="56"/>
        <v>39</v>
      </c>
      <c r="G288" s="103" t="s">
        <v>174</v>
      </c>
      <c r="H288" s="103" t="s">
        <v>174</v>
      </c>
      <c r="I288" s="109" t="s">
        <v>174</v>
      </c>
      <c r="J288" s="109" t="s">
        <v>174</v>
      </c>
      <c r="K288" s="109" t="s">
        <v>174</v>
      </c>
      <c r="L288" s="110" t="s">
        <v>174</v>
      </c>
      <c r="M288" s="59"/>
      <c r="N288" s="59"/>
      <c r="O288" s="59"/>
      <c r="P288" s="59"/>
      <c r="Q288" s="35"/>
      <c r="R288" s="34"/>
      <c r="S288" s="35"/>
      <c r="T288" s="90"/>
      <c r="U288" s="35"/>
      <c r="V288" s="35"/>
      <c r="W288" s="115"/>
      <c r="X288" s="115"/>
      <c r="Y288" s="71"/>
      <c r="Z288" s="74"/>
      <c r="AA288" s="74"/>
      <c r="AC288" s="30"/>
      <c r="AD288" s="30"/>
      <c r="AE288" s="30"/>
      <c r="AG288" s="30"/>
      <c r="AH288" s="35"/>
      <c r="AJ288" s="44"/>
      <c r="AK288" s="44"/>
      <c r="AL288" s="44"/>
      <c r="AM288" s="44"/>
      <c r="AV288" s="84"/>
      <c r="AW288" s="84"/>
      <c r="AX288" s="15"/>
      <c r="AY288" s="15"/>
      <c r="AZ288" s="15"/>
      <c r="BA288" s="84" t="e">
        <f t="shared" si="57"/>
        <v>#DIV/0!</v>
      </c>
      <c r="BB288" s="84">
        <f t="shared" si="58"/>
        <v>0</v>
      </c>
      <c r="BC288" s="84">
        <f t="shared" si="59"/>
        <v>0</v>
      </c>
      <c r="BD288" s="84" t="e">
        <f t="shared" si="60"/>
        <v>#DIV/0!</v>
      </c>
      <c r="BE288" s="84" t="e">
        <f t="shared" si="61"/>
        <v>#DIV/0!</v>
      </c>
      <c r="BF288" s="84" t="e">
        <f t="shared" si="62"/>
        <v>#DIV/0!</v>
      </c>
      <c r="BG288" s="85" t="e">
        <f t="shared" si="63"/>
        <v>#DIV/0!</v>
      </c>
      <c r="BH288" s="86" t="e">
        <f t="shared" si="64"/>
        <v>#DIV/0!</v>
      </c>
      <c r="BI288" s="86" t="e">
        <f t="shared" si="65"/>
        <v>#DIV/0!</v>
      </c>
    </row>
    <row r="289" spans="1:61" s="32" customFormat="1">
      <c r="A289" t="s">
        <v>428</v>
      </c>
      <c r="B289" s="1">
        <v>251</v>
      </c>
      <c r="C289" s="1" t="s">
        <v>615</v>
      </c>
      <c r="D289" s="37" t="s">
        <v>72</v>
      </c>
      <c r="E289" s="33">
        <v>39687</v>
      </c>
      <c r="F289" s="29">
        <f t="shared" si="56"/>
        <v>11</v>
      </c>
      <c r="G289" s="102">
        <v>0</v>
      </c>
      <c r="H289" s="102">
        <v>0</v>
      </c>
      <c r="I289" s="109">
        <v>8.4591361707651469E-2</v>
      </c>
      <c r="J289" s="109">
        <v>8.4591361707651469E-2</v>
      </c>
      <c r="K289" s="109">
        <v>87.90089638882715</v>
      </c>
      <c r="L289" s="110">
        <v>4.0254237288136565</v>
      </c>
      <c r="M289" s="35"/>
      <c r="N289" s="35"/>
      <c r="O289" s="35"/>
      <c r="P289" s="35"/>
      <c r="Q289" s="35"/>
      <c r="R289" s="34"/>
      <c r="S289" s="35"/>
      <c r="T289" s="90"/>
      <c r="U289" s="35"/>
      <c r="V289" s="35"/>
      <c r="W289" s="73"/>
      <c r="X289" s="73"/>
      <c r="Y289" s="71"/>
      <c r="Z289" s="73"/>
      <c r="AA289" s="73"/>
      <c r="AB289" s="30"/>
      <c r="AC289" s="30"/>
      <c r="AD289" s="30"/>
      <c r="AE289" s="30"/>
      <c r="AF289" s="30"/>
      <c r="AG289" s="30"/>
      <c r="AH289" s="35"/>
      <c r="AI289" s="30"/>
      <c r="AP289" s="30"/>
      <c r="AQ289" s="30"/>
      <c r="AT289" s="35"/>
      <c r="AU289" s="35"/>
      <c r="AV289" s="84"/>
      <c r="AW289" s="84"/>
      <c r="AX289" s="15"/>
      <c r="AY289" s="15"/>
      <c r="AZ289" s="15"/>
      <c r="BA289" s="84" t="e">
        <f t="shared" si="57"/>
        <v>#DIV/0!</v>
      </c>
      <c r="BB289" s="84">
        <f t="shared" si="58"/>
        <v>0</v>
      </c>
      <c r="BC289" s="84">
        <f t="shared" si="59"/>
        <v>0</v>
      </c>
      <c r="BD289" s="84" t="e">
        <f t="shared" si="60"/>
        <v>#DIV/0!</v>
      </c>
      <c r="BE289" s="84" t="e">
        <f t="shared" si="61"/>
        <v>#DIV/0!</v>
      </c>
      <c r="BF289" s="84" t="e">
        <f t="shared" si="62"/>
        <v>#DIV/0!</v>
      </c>
      <c r="BG289" s="85" t="e">
        <f t="shared" si="63"/>
        <v>#DIV/0!</v>
      </c>
      <c r="BH289" s="86" t="e">
        <f t="shared" si="64"/>
        <v>#DIV/0!</v>
      </c>
      <c r="BI289" s="86" t="e">
        <f t="shared" si="65"/>
        <v>#DIV/0!</v>
      </c>
    </row>
    <row r="290" spans="1:61" s="32" customFormat="1">
      <c r="A290" t="s">
        <v>429</v>
      </c>
      <c r="B290" s="1">
        <v>287</v>
      </c>
      <c r="C290" s="1" t="s">
        <v>615</v>
      </c>
      <c r="D290" s="37" t="s">
        <v>431</v>
      </c>
      <c r="E290" s="33">
        <v>39687</v>
      </c>
      <c r="F290" s="29">
        <f t="shared" si="56"/>
        <v>36</v>
      </c>
      <c r="G290" s="102">
        <v>0</v>
      </c>
      <c r="H290" s="102">
        <v>0</v>
      </c>
      <c r="I290" s="109" t="s">
        <v>174</v>
      </c>
      <c r="J290" s="109" t="s">
        <v>174</v>
      </c>
      <c r="K290" s="109" t="s">
        <v>174</v>
      </c>
      <c r="L290" s="110">
        <v>3.1155778894471893</v>
      </c>
      <c r="M290" s="35"/>
      <c r="N290" s="35"/>
      <c r="O290" s="35"/>
      <c r="P290" s="35"/>
      <c r="Q290" s="35"/>
      <c r="R290" s="34"/>
      <c r="S290" s="35"/>
      <c r="T290" s="90"/>
      <c r="U290" s="35"/>
      <c r="V290" s="35"/>
      <c r="W290" s="73"/>
      <c r="X290" s="73"/>
      <c r="Y290" s="71"/>
      <c r="Z290" s="73"/>
      <c r="AA290" s="73"/>
      <c r="AB290" s="30"/>
      <c r="AC290" s="30"/>
      <c r="AD290" s="30"/>
      <c r="AE290" s="30"/>
      <c r="AF290" s="30"/>
      <c r="AG290" s="30"/>
      <c r="AH290" s="35"/>
      <c r="AI290" s="30"/>
      <c r="AP290" s="30"/>
      <c r="AQ290" s="30"/>
      <c r="AT290" s="35"/>
      <c r="AU290" s="35"/>
      <c r="AV290" s="84"/>
      <c r="AW290" s="84"/>
      <c r="AX290" s="15"/>
      <c r="AY290" s="15"/>
      <c r="AZ290" s="15"/>
      <c r="BA290" s="84" t="e">
        <f t="shared" si="57"/>
        <v>#DIV/0!</v>
      </c>
      <c r="BB290" s="84">
        <f t="shared" si="58"/>
        <v>0</v>
      </c>
      <c r="BC290" s="84">
        <f t="shared" si="59"/>
        <v>0</v>
      </c>
      <c r="BD290" s="84" t="e">
        <f t="shared" si="60"/>
        <v>#DIV/0!</v>
      </c>
      <c r="BE290" s="84" t="e">
        <f t="shared" si="61"/>
        <v>#DIV/0!</v>
      </c>
      <c r="BF290" s="84" t="e">
        <f t="shared" si="62"/>
        <v>#DIV/0!</v>
      </c>
      <c r="BG290" s="85" t="e">
        <f t="shared" si="63"/>
        <v>#DIV/0!</v>
      </c>
      <c r="BH290" s="86" t="e">
        <f t="shared" si="64"/>
        <v>#DIV/0!</v>
      </c>
      <c r="BI290" s="86" t="e">
        <f t="shared" si="65"/>
        <v>#DIV/0!</v>
      </c>
    </row>
    <row r="291" spans="1:61" s="32" customFormat="1">
      <c r="A291" t="s">
        <v>430</v>
      </c>
      <c r="B291" s="1">
        <v>302</v>
      </c>
      <c r="C291" s="1" t="s">
        <v>615</v>
      </c>
      <c r="D291" s="37" t="s">
        <v>73</v>
      </c>
      <c r="E291" s="33">
        <v>39687</v>
      </c>
      <c r="F291" s="29">
        <f t="shared" si="56"/>
        <v>15</v>
      </c>
      <c r="G291" s="102">
        <v>0</v>
      </c>
      <c r="H291" s="102">
        <v>0</v>
      </c>
      <c r="I291" s="109">
        <v>0.15902759576599232</v>
      </c>
      <c r="J291" s="109">
        <v>0.15902759576599232</v>
      </c>
      <c r="K291" s="109">
        <v>90.407475461420944</v>
      </c>
      <c r="L291" s="110">
        <v>3.4006376195536703</v>
      </c>
      <c r="M291" s="35"/>
      <c r="N291" s="35"/>
      <c r="O291" s="35"/>
      <c r="P291" s="35"/>
      <c r="Q291" s="35"/>
      <c r="R291" s="34"/>
      <c r="S291" s="35"/>
      <c r="T291" s="90"/>
      <c r="U291" s="35"/>
      <c r="V291" s="35"/>
      <c r="W291" s="73"/>
      <c r="X291" s="73"/>
      <c r="Y291" s="71"/>
      <c r="Z291" s="73"/>
      <c r="AA291" s="73"/>
      <c r="AB291" s="30"/>
      <c r="AC291" s="30"/>
      <c r="AD291" s="30"/>
      <c r="AE291" s="30"/>
      <c r="AF291" s="30"/>
      <c r="AG291" s="30"/>
      <c r="AH291" s="35"/>
      <c r="AI291" s="30"/>
      <c r="AP291" s="28"/>
      <c r="AQ291" s="28"/>
      <c r="AT291" s="35"/>
      <c r="AU291" s="35"/>
      <c r="AV291" s="84"/>
      <c r="AW291" s="84"/>
      <c r="AX291" s="15"/>
      <c r="AY291" s="15"/>
      <c r="AZ291" s="15"/>
      <c r="BA291" s="84" t="e">
        <f t="shared" si="57"/>
        <v>#DIV/0!</v>
      </c>
      <c r="BB291" s="84">
        <f t="shared" si="58"/>
        <v>0</v>
      </c>
      <c r="BC291" s="84">
        <f t="shared" si="59"/>
        <v>0</v>
      </c>
      <c r="BD291" s="84" t="e">
        <f t="shared" si="60"/>
        <v>#DIV/0!</v>
      </c>
      <c r="BE291" s="84" t="e">
        <f t="shared" si="61"/>
        <v>#DIV/0!</v>
      </c>
      <c r="BF291" s="84" t="e">
        <f t="shared" si="62"/>
        <v>#DIV/0!</v>
      </c>
      <c r="BG291" s="85" t="e">
        <f t="shared" si="63"/>
        <v>#DIV/0!</v>
      </c>
      <c r="BH291" s="86" t="e">
        <f t="shared" si="64"/>
        <v>#DIV/0!</v>
      </c>
      <c r="BI291" s="86" t="e">
        <f t="shared" si="65"/>
        <v>#DIV/0!</v>
      </c>
    </row>
    <row r="293" spans="1:61" s="1" customFormat="1">
      <c r="A293" t="s">
        <v>495</v>
      </c>
      <c r="B293" s="1">
        <v>4</v>
      </c>
      <c r="C293" s="1" t="s">
        <v>173</v>
      </c>
      <c r="D293" s="40" t="s">
        <v>588</v>
      </c>
      <c r="E293" s="6">
        <v>39688</v>
      </c>
      <c r="F293" s="11">
        <f t="shared" ref="F293:F321" si="66">B293-B292</f>
        <v>4</v>
      </c>
      <c r="G293" s="104">
        <v>0</v>
      </c>
      <c r="H293" s="104">
        <v>0</v>
      </c>
      <c r="I293" s="109">
        <v>7.3148148148148287E-3</v>
      </c>
      <c r="J293" s="109">
        <v>7.3148148148148287E-3</v>
      </c>
      <c r="K293" s="109">
        <v>12.237654320987653</v>
      </c>
      <c r="L293" s="109">
        <v>5.1999999999998181</v>
      </c>
      <c r="M293" s="15"/>
      <c r="N293" s="15"/>
      <c r="O293" s="15"/>
      <c r="P293" s="15"/>
      <c r="Q293" s="35"/>
      <c r="R293" s="34"/>
      <c r="S293" s="35"/>
      <c r="T293" s="90"/>
      <c r="U293" s="35"/>
      <c r="V293" s="35"/>
      <c r="W293" s="76"/>
      <c r="X293" s="76"/>
      <c r="Y293" s="75"/>
      <c r="Z293" s="75"/>
      <c r="AA293" s="75"/>
      <c r="AB293" s="30"/>
      <c r="AC293" s="30"/>
      <c r="AD293" s="30"/>
      <c r="AE293" s="30"/>
      <c r="AF293" s="30"/>
      <c r="AG293" s="30"/>
      <c r="AH293" s="30"/>
      <c r="AI293" s="30"/>
      <c r="AT293" s="4"/>
      <c r="AU293" s="4"/>
      <c r="AV293" s="84"/>
      <c r="AW293" s="84"/>
      <c r="AX293" s="15"/>
      <c r="AY293" s="15"/>
      <c r="AZ293" s="15"/>
      <c r="BA293" s="84" t="e">
        <f t="shared" ref="BA293:BA324" si="67">IF(A293="","",IF(P293="-","-",IF(O293="-",P293-L293,(AX293*AZ293)/AY293)))</f>
        <v>#DIV/0!</v>
      </c>
      <c r="BB293" s="84">
        <f t="shared" ref="BB293:BB324" si="68">IF(A293="","",IF(AV293="-","-",IF(AW293="-","-",AV293-AW293)))</f>
        <v>0</v>
      </c>
      <c r="BC293" s="84">
        <f t="shared" ref="BC293:BC324" si="69">IF(A293="",",",IF(AW293="-","-",IF(AX293="-","-",AW293-AX293)))</f>
        <v>0</v>
      </c>
      <c r="BD293" s="84" t="e">
        <f t="shared" ref="BD293:BD324" si="70">IF(A293="","",IF(AX293="-","-",IF(BA293="-","-",AX293-BA293)))</f>
        <v>#DIV/0!</v>
      </c>
      <c r="BE293" s="84" t="e">
        <f t="shared" ref="BE293:BE324" si="71">IF(A293="","",IF(AV293="-","-",IF(BA293="-","-",((AV293-BA293)/BA293)*100)))</f>
        <v>#DIV/0!</v>
      </c>
      <c r="BF293" s="84" t="e">
        <f t="shared" ref="BF293:BF324" si="72">IF(A293="","",IF(AV293="-","-",IF(BA293="-","-",IF(H293="-","-",((AV293-BA293)/H293))*100)))</f>
        <v>#DIV/0!</v>
      </c>
      <c r="BG293" s="85" t="e">
        <f t="shared" ref="BG293:BG324" si="73">IF(A293="","",IF(BA293="-","-",IF(H293="-","-",BA293/H293)))</f>
        <v>#DIV/0!</v>
      </c>
      <c r="BH293" s="86" t="e">
        <f t="shared" ref="BH293:BH324" si="74">IF(A293="","",IF(BF293="-","-",IF(BG293=AE293,".","check")))</f>
        <v>#DIV/0!</v>
      </c>
      <c r="BI293" s="86" t="e">
        <f t="shared" ref="BI293:BI324" si="75">IF(A293="","",IF(ABM293="-","-",IF(BG293=AE293,".","check")))</f>
        <v>#DIV/0!</v>
      </c>
    </row>
    <row r="294" spans="1:61" s="3" customFormat="1">
      <c r="A294" t="s">
        <v>496</v>
      </c>
      <c r="B294" s="1">
        <v>6</v>
      </c>
      <c r="C294" s="1" t="s">
        <v>176</v>
      </c>
      <c r="D294" s="40" t="s">
        <v>74</v>
      </c>
      <c r="E294" s="52">
        <v>39688</v>
      </c>
      <c r="F294" s="53">
        <f t="shared" si="66"/>
        <v>2</v>
      </c>
      <c r="G294" s="105">
        <v>0</v>
      </c>
      <c r="H294" s="105">
        <v>0</v>
      </c>
      <c r="I294" s="109">
        <v>8.6580362173295285E-3</v>
      </c>
      <c r="J294" s="109">
        <v>8.6580362173295285E-3</v>
      </c>
      <c r="K294" s="109">
        <v>30.68509894671169</v>
      </c>
      <c r="L294" s="109">
        <v>-3.0303030303023779</v>
      </c>
      <c r="M294" s="15"/>
      <c r="N294" s="15"/>
      <c r="O294" s="15"/>
      <c r="P294" s="70"/>
      <c r="Q294" s="35"/>
      <c r="R294" s="34"/>
      <c r="S294" s="35"/>
      <c r="T294" s="90"/>
      <c r="U294" s="35"/>
      <c r="V294" s="35"/>
      <c r="W294" s="76"/>
      <c r="X294" s="76"/>
      <c r="Y294" s="75"/>
      <c r="Z294" s="76"/>
      <c r="AA294" s="76"/>
      <c r="AB294" s="30"/>
      <c r="AC294" s="30"/>
      <c r="AD294" s="30"/>
      <c r="AE294" s="30"/>
      <c r="AF294" s="30"/>
      <c r="AG294" s="30"/>
      <c r="AH294" s="30"/>
      <c r="AI294" s="30"/>
      <c r="AT294" s="15"/>
      <c r="AU294" s="15"/>
      <c r="AV294" s="84"/>
      <c r="AW294" s="84"/>
      <c r="AX294" s="15"/>
      <c r="AY294" s="15"/>
      <c r="AZ294" s="15"/>
      <c r="BA294" s="84" t="e">
        <f t="shared" si="67"/>
        <v>#DIV/0!</v>
      </c>
      <c r="BB294" s="84">
        <f t="shared" si="68"/>
        <v>0</v>
      </c>
      <c r="BC294" s="84">
        <f t="shared" si="69"/>
        <v>0</v>
      </c>
      <c r="BD294" s="84" t="e">
        <f t="shared" si="70"/>
        <v>#DIV/0!</v>
      </c>
      <c r="BE294" s="84" t="e">
        <f t="shared" si="71"/>
        <v>#DIV/0!</v>
      </c>
      <c r="BF294" s="84" t="e">
        <f t="shared" si="72"/>
        <v>#DIV/0!</v>
      </c>
      <c r="BG294" s="85" t="e">
        <f t="shared" si="73"/>
        <v>#DIV/0!</v>
      </c>
      <c r="BH294" s="86" t="e">
        <f t="shared" si="74"/>
        <v>#DIV/0!</v>
      </c>
      <c r="BI294" s="86" t="e">
        <f t="shared" si="75"/>
        <v>#DIV/0!</v>
      </c>
    </row>
    <row r="295" spans="1:61" s="1" customFormat="1">
      <c r="A295" t="s">
        <v>497</v>
      </c>
      <c r="B295" s="1">
        <v>8</v>
      </c>
      <c r="C295" s="1" t="s">
        <v>176</v>
      </c>
      <c r="D295" s="40" t="s">
        <v>75</v>
      </c>
      <c r="E295" s="6">
        <v>39688</v>
      </c>
      <c r="F295" s="11">
        <f t="shared" si="66"/>
        <v>2</v>
      </c>
      <c r="G295" s="104">
        <v>0</v>
      </c>
      <c r="H295" s="104">
        <v>0</v>
      </c>
      <c r="I295" s="109">
        <v>1.5024239318306879E-2</v>
      </c>
      <c r="J295" s="109">
        <v>1.5024239318306879E-2</v>
      </c>
      <c r="K295" s="109">
        <v>54.367374482348119</v>
      </c>
      <c r="L295" s="109">
        <v>11.940298507463462</v>
      </c>
      <c r="M295" s="15"/>
      <c r="N295" s="15"/>
      <c r="O295" s="15"/>
      <c r="P295" s="15"/>
      <c r="Q295" s="35"/>
      <c r="R295" s="34"/>
      <c r="S295" s="35"/>
      <c r="T295" s="90"/>
      <c r="U295" s="35"/>
      <c r="V295" s="35"/>
      <c r="W295" s="76"/>
      <c r="X295" s="76"/>
      <c r="Y295" s="75"/>
      <c r="Z295" s="75"/>
      <c r="AA295" s="75"/>
      <c r="AB295" s="30"/>
      <c r="AC295" s="30"/>
      <c r="AD295" s="30"/>
      <c r="AE295" s="30"/>
      <c r="AF295" s="30"/>
      <c r="AG295" s="30"/>
      <c r="AH295" s="30"/>
      <c r="AI295" s="30"/>
      <c r="AT295" s="4"/>
      <c r="AU295" s="4"/>
      <c r="AV295" s="84"/>
      <c r="AW295" s="84"/>
      <c r="AX295" s="15"/>
      <c r="AY295" s="15"/>
      <c r="AZ295" s="15"/>
      <c r="BA295" s="84" t="e">
        <f t="shared" si="67"/>
        <v>#DIV/0!</v>
      </c>
      <c r="BB295" s="84">
        <f t="shared" si="68"/>
        <v>0</v>
      </c>
      <c r="BC295" s="84">
        <f t="shared" si="69"/>
        <v>0</v>
      </c>
      <c r="BD295" s="84" t="e">
        <f t="shared" si="70"/>
        <v>#DIV/0!</v>
      </c>
      <c r="BE295" s="84" t="e">
        <f t="shared" si="71"/>
        <v>#DIV/0!</v>
      </c>
      <c r="BF295" s="84" t="e">
        <f t="shared" si="72"/>
        <v>#DIV/0!</v>
      </c>
      <c r="BG295" s="85" t="e">
        <f t="shared" si="73"/>
        <v>#DIV/0!</v>
      </c>
      <c r="BH295" s="86" t="e">
        <f t="shared" si="74"/>
        <v>#DIV/0!</v>
      </c>
      <c r="BI295" s="86" t="e">
        <f t="shared" si="75"/>
        <v>#DIV/0!</v>
      </c>
    </row>
    <row r="296" spans="1:61" s="1" customFormat="1">
      <c r="A296" t="s">
        <v>498</v>
      </c>
      <c r="B296" s="1">
        <v>10</v>
      </c>
      <c r="C296" s="1" t="s">
        <v>176</v>
      </c>
      <c r="D296" s="40" t="s">
        <v>74</v>
      </c>
      <c r="E296" s="6">
        <v>39688</v>
      </c>
      <c r="F296" s="11">
        <f t="shared" si="66"/>
        <v>2</v>
      </c>
      <c r="G296" s="104">
        <v>0</v>
      </c>
      <c r="H296" s="104">
        <v>0</v>
      </c>
      <c r="I296" s="109">
        <v>1.5278887442345929E-2</v>
      </c>
      <c r="J296" s="109">
        <v>1.5278887442345929E-2</v>
      </c>
      <c r="K296" s="109">
        <v>54.367374482348119</v>
      </c>
      <c r="L296" s="109">
        <v>3.2258064516134208</v>
      </c>
      <c r="M296" s="15"/>
      <c r="N296" s="15"/>
      <c r="O296" s="15"/>
      <c r="P296" s="15"/>
      <c r="Q296" s="35"/>
      <c r="R296" s="34"/>
      <c r="S296" s="35"/>
      <c r="T296" s="90"/>
      <c r="U296" s="35"/>
      <c r="V296" s="35"/>
      <c r="W296" s="76"/>
      <c r="X296" s="76"/>
      <c r="Y296" s="75"/>
      <c r="Z296" s="75"/>
      <c r="AA296" s="75"/>
      <c r="AB296" s="30"/>
      <c r="AC296" s="30"/>
      <c r="AD296" s="30"/>
      <c r="AE296" s="30"/>
      <c r="AF296" s="30"/>
      <c r="AG296" s="30"/>
      <c r="AH296" s="30"/>
      <c r="AI296" s="30"/>
      <c r="AT296" s="4"/>
      <c r="AU296" s="4"/>
      <c r="AV296" s="84"/>
      <c r="AW296" s="84"/>
      <c r="AX296" s="15"/>
      <c r="AY296" s="15"/>
      <c r="AZ296" s="15"/>
      <c r="BA296" s="84" t="e">
        <f t="shared" si="67"/>
        <v>#DIV/0!</v>
      </c>
      <c r="BB296" s="84">
        <f t="shared" si="68"/>
        <v>0</v>
      </c>
      <c r="BC296" s="84">
        <f t="shared" si="69"/>
        <v>0</v>
      </c>
      <c r="BD296" s="84" t="e">
        <f t="shared" si="70"/>
        <v>#DIV/0!</v>
      </c>
      <c r="BE296" s="84" t="e">
        <f t="shared" si="71"/>
        <v>#DIV/0!</v>
      </c>
      <c r="BF296" s="84" t="e">
        <f t="shared" si="72"/>
        <v>#DIV/0!</v>
      </c>
      <c r="BG296" s="85" t="e">
        <f t="shared" si="73"/>
        <v>#DIV/0!</v>
      </c>
      <c r="BH296" s="86" t="e">
        <f t="shared" si="74"/>
        <v>#DIV/0!</v>
      </c>
      <c r="BI296" s="86" t="e">
        <f t="shared" si="75"/>
        <v>#DIV/0!</v>
      </c>
    </row>
    <row r="297" spans="1:61" s="1" customFormat="1">
      <c r="A297" t="s">
        <v>499</v>
      </c>
      <c r="B297" s="1">
        <v>12</v>
      </c>
      <c r="C297" s="1" t="s">
        <v>176</v>
      </c>
      <c r="D297" s="40" t="s">
        <v>74</v>
      </c>
      <c r="E297" s="6">
        <v>39688</v>
      </c>
      <c r="F297" s="11">
        <f t="shared" si="66"/>
        <v>2</v>
      </c>
      <c r="G297" s="104">
        <v>0</v>
      </c>
      <c r="H297" s="104">
        <v>0</v>
      </c>
      <c r="I297" s="109">
        <v>1.4769591194268008E-2</v>
      </c>
      <c r="J297" s="109">
        <v>1.4769591194268008E-2</v>
      </c>
      <c r="K297" s="109">
        <v>49.961961936471653</v>
      </c>
      <c r="L297" s="109">
        <v>3.3333333333326625</v>
      </c>
      <c r="M297" s="15"/>
      <c r="N297" s="15"/>
      <c r="O297" s="15"/>
      <c r="P297" s="15"/>
      <c r="Q297" s="35"/>
      <c r="R297" s="34"/>
      <c r="S297" s="35"/>
      <c r="T297" s="90"/>
      <c r="U297" s="35"/>
      <c r="V297" s="35"/>
      <c r="W297" s="76"/>
      <c r="X297" s="76"/>
      <c r="Y297" s="75"/>
      <c r="Z297" s="75"/>
      <c r="AA297" s="75"/>
      <c r="AB297" s="30"/>
      <c r="AC297" s="30"/>
      <c r="AD297" s="30"/>
      <c r="AE297" s="30"/>
      <c r="AF297" s="30"/>
      <c r="AG297" s="30"/>
      <c r="AH297" s="30"/>
      <c r="AI297" s="30"/>
      <c r="AT297" s="4"/>
      <c r="AU297" s="4"/>
      <c r="AV297" s="84"/>
      <c r="AW297" s="84"/>
      <c r="AX297" s="15"/>
      <c r="AY297" s="15"/>
      <c r="AZ297" s="15"/>
      <c r="BA297" s="84" t="e">
        <f t="shared" si="67"/>
        <v>#DIV/0!</v>
      </c>
      <c r="BB297" s="84">
        <f t="shared" si="68"/>
        <v>0</v>
      </c>
      <c r="BC297" s="84">
        <f t="shared" si="69"/>
        <v>0</v>
      </c>
      <c r="BD297" s="84" t="e">
        <f t="shared" si="70"/>
        <v>#DIV/0!</v>
      </c>
      <c r="BE297" s="84" t="e">
        <f t="shared" si="71"/>
        <v>#DIV/0!</v>
      </c>
      <c r="BF297" s="84" t="e">
        <f t="shared" si="72"/>
        <v>#DIV/0!</v>
      </c>
      <c r="BG297" s="85" t="e">
        <f t="shared" si="73"/>
        <v>#DIV/0!</v>
      </c>
      <c r="BH297" s="86" t="e">
        <f t="shared" si="74"/>
        <v>#DIV/0!</v>
      </c>
      <c r="BI297" s="86" t="e">
        <f t="shared" si="75"/>
        <v>#DIV/0!</v>
      </c>
    </row>
    <row r="298" spans="1:61" s="1" customFormat="1">
      <c r="A298" t="s">
        <v>500</v>
      </c>
      <c r="B298" s="1">
        <v>14</v>
      </c>
      <c r="C298" s="1" t="s">
        <v>176</v>
      </c>
      <c r="D298" t="s">
        <v>76</v>
      </c>
      <c r="E298" s="6">
        <v>39688</v>
      </c>
      <c r="F298" s="11">
        <f t="shared" si="66"/>
        <v>2</v>
      </c>
      <c r="G298" s="104">
        <v>0</v>
      </c>
      <c r="H298" s="104">
        <v>0</v>
      </c>
      <c r="I298" s="109">
        <v>2.0117201799088977E-2</v>
      </c>
      <c r="J298" s="109">
        <v>2.0117201799088977E-2</v>
      </c>
      <c r="K298" s="109">
        <v>62.108677453136792</v>
      </c>
      <c r="L298" s="109">
        <v>4.8192771084336421</v>
      </c>
      <c r="M298" s="15"/>
      <c r="N298" s="15"/>
      <c r="O298" s="15"/>
      <c r="P298" s="15"/>
      <c r="Q298" s="35"/>
      <c r="R298" s="34"/>
      <c r="S298" s="35"/>
      <c r="T298" s="90"/>
      <c r="U298" s="35"/>
      <c r="V298" s="35"/>
      <c r="W298" s="76"/>
      <c r="X298" s="76"/>
      <c r="Y298" s="75"/>
      <c r="Z298" s="75"/>
      <c r="AA298" s="75"/>
      <c r="AB298" s="30"/>
      <c r="AC298" s="30"/>
      <c r="AD298" s="30"/>
      <c r="AE298" s="30"/>
      <c r="AF298" s="30"/>
      <c r="AG298" s="30"/>
      <c r="AH298" s="30"/>
      <c r="AI298" s="30"/>
      <c r="AT298" s="4"/>
      <c r="AU298" s="4"/>
      <c r="AV298" s="84"/>
      <c r="AW298" s="84"/>
      <c r="AX298" s="15"/>
      <c r="AY298" s="15"/>
      <c r="AZ298" s="15"/>
      <c r="BA298" s="84" t="e">
        <f t="shared" si="67"/>
        <v>#DIV/0!</v>
      </c>
      <c r="BB298" s="84">
        <f t="shared" si="68"/>
        <v>0</v>
      </c>
      <c r="BC298" s="84">
        <f t="shared" si="69"/>
        <v>0</v>
      </c>
      <c r="BD298" s="84" t="e">
        <f t="shared" si="70"/>
        <v>#DIV/0!</v>
      </c>
      <c r="BE298" s="84" t="e">
        <f t="shared" si="71"/>
        <v>#DIV/0!</v>
      </c>
      <c r="BF298" s="84" t="e">
        <f t="shared" si="72"/>
        <v>#DIV/0!</v>
      </c>
      <c r="BG298" s="85" t="e">
        <f t="shared" si="73"/>
        <v>#DIV/0!</v>
      </c>
      <c r="BH298" s="86" t="e">
        <f t="shared" si="74"/>
        <v>#DIV/0!</v>
      </c>
      <c r="BI298" s="86" t="e">
        <f t="shared" si="75"/>
        <v>#DIV/0!</v>
      </c>
    </row>
    <row r="299" spans="1:61" s="1" customFormat="1">
      <c r="A299" t="s">
        <v>501</v>
      </c>
      <c r="B299" s="1">
        <v>16</v>
      </c>
      <c r="C299" s="1" t="s">
        <v>176</v>
      </c>
      <c r="D299" t="s">
        <v>77</v>
      </c>
      <c r="E299" s="6">
        <v>39688</v>
      </c>
      <c r="F299" s="11">
        <f t="shared" si="66"/>
        <v>2</v>
      </c>
      <c r="G299" s="104">
        <v>0</v>
      </c>
      <c r="H299" s="104">
        <v>0</v>
      </c>
      <c r="I299" s="109">
        <v>2.5719460527949174E-2</v>
      </c>
      <c r="J299" s="109">
        <v>2.5719460527949174E-2</v>
      </c>
      <c r="K299" s="109">
        <v>77.489424145098525</v>
      </c>
      <c r="L299" s="109">
        <v>1.9417475728158353</v>
      </c>
      <c r="M299" s="15"/>
      <c r="N299" s="15"/>
      <c r="O299" s="15"/>
      <c r="P299" s="15"/>
      <c r="Q299" s="35"/>
      <c r="R299" s="34"/>
      <c r="S299" s="35"/>
      <c r="T299" s="90"/>
      <c r="U299" s="35"/>
      <c r="V299" s="35"/>
      <c r="W299" s="76"/>
      <c r="X299" s="76"/>
      <c r="Y299" s="75"/>
      <c r="Z299" s="75"/>
      <c r="AA299" s="75"/>
      <c r="AB299" s="30"/>
      <c r="AC299" s="30"/>
      <c r="AD299" s="30"/>
      <c r="AE299" s="30"/>
      <c r="AF299" s="30"/>
      <c r="AG299" s="30"/>
      <c r="AH299" s="30"/>
      <c r="AI299" s="30"/>
      <c r="AT299" s="4"/>
      <c r="AU299" s="4"/>
      <c r="AV299" s="84"/>
      <c r="AW299" s="84"/>
      <c r="AX299" s="15"/>
      <c r="AY299" s="15"/>
      <c r="AZ299" s="15"/>
      <c r="BA299" s="84" t="e">
        <f t="shared" si="67"/>
        <v>#DIV/0!</v>
      </c>
      <c r="BB299" s="84">
        <f t="shared" si="68"/>
        <v>0</v>
      </c>
      <c r="BC299" s="84">
        <f t="shared" si="69"/>
        <v>0</v>
      </c>
      <c r="BD299" s="84" t="e">
        <f t="shared" si="70"/>
        <v>#DIV/0!</v>
      </c>
      <c r="BE299" s="84" t="e">
        <f t="shared" si="71"/>
        <v>#DIV/0!</v>
      </c>
      <c r="BF299" s="84" t="e">
        <f t="shared" si="72"/>
        <v>#DIV/0!</v>
      </c>
      <c r="BG299" s="85" t="e">
        <f t="shared" si="73"/>
        <v>#DIV/0!</v>
      </c>
      <c r="BH299" s="86" t="e">
        <f t="shared" si="74"/>
        <v>#DIV/0!</v>
      </c>
      <c r="BI299" s="86" t="e">
        <f t="shared" si="75"/>
        <v>#DIV/0!</v>
      </c>
    </row>
    <row r="300" spans="1:61" s="1" customFormat="1">
      <c r="A300" t="s">
        <v>502</v>
      </c>
      <c r="B300" s="1">
        <v>18</v>
      </c>
      <c r="C300" s="1" t="s">
        <v>176</v>
      </c>
      <c r="D300" t="s">
        <v>77</v>
      </c>
      <c r="E300" s="6">
        <v>39688</v>
      </c>
      <c r="F300" s="11">
        <f t="shared" si="66"/>
        <v>2</v>
      </c>
      <c r="G300" s="104">
        <v>0</v>
      </c>
      <c r="H300" s="104">
        <v>0</v>
      </c>
      <c r="I300" s="109">
        <v>1.6806776186580594E-2</v>
      </c>
      <c r="J300" s="109">
        <v>1.6806776186580594E-2</v>
      </c>
      <c r="K300" s="109">
        <v>54.876670730426326</v>
      </c>
      <c r="L300" s="109">
        <v>2.9411764705886965</v>
      </c>
      <c r="M300" s="15"/>
      <c r="N300" s="15"/>
      <c r="O300" s="15"/>
      <c r="P300" s="15"/>
      <c r="Q300" s="35"/>
      <c r="R300" s="34"/>
      <c r="S300" s="35"/>
      <c r="T300" s="90"/>
      <c r="U300" s="35"/>
      <c r="V300" s="35"/>
      <c r="W300" s="76"/>
      <c r="X300" s="76"/>
      <c r="Y300" s="75"/>
      <c r="Z300" s="75"/>
      <c r="AA300" s="75"/>
      <c r="AB300" s="30"/>
      <c r="AC300" s="30"/>
      <c r="AD300" s="30"/>
      <c r="AE300" s="30"/>
      <c r="AF300" s="30"/>
      <c r="AG300" s="30"/>
      <c r="AH300" s="30"/>
      <c r="AI300" s="30"/>
      <c r="AT300" s="4"/>
      <c r="AU300" s="4"/>
      <c r="AV300" s="84"/>
      <c r="AW300" s="84"/>
      <c r="AX300" s="15"/>
      <c r="AY300" s="15"/>
      <c r="AZ300" s="15"/>
      <c r="BA300" s="84" t="e">
        <f t="shared" si="67"/>
        <v>#DIV/0!</v>
      </c>
      <c r="BB300" s="84">
        <f t="shared" si="68"/>
        <v>0</v>
      </c>
      <c r="BC300" s="84">
        <f t="shared" si="69"/>
        <v>0</v>
      </c>
      <c r="BD300" s="84" t="e">
        <f t="shared" si="70"/>
        <v>#DIV/0!</v>
      </c>
      <c r="BE300" s="84" t="e">
        <f t="shared" si="71"/>
        <v>#DIV/0!</v>
      </c>
      <c r="BF300" s="84" t="e">
        <f t="shared" si="72"/>
        <v>#DIV/0!</v>
      </c>
      <c r="BG300" s="85" t="e">
        <f t="shared" si="73"/>
        <v>#DIV/0!</v>
      </c>
      <c r="BH300" s="86" t="e">
        <f t="shared" si="74"/>
        <v>#DIV/0!</v>
      </c>
      <c r="BI300" s="86" t="e">
        <f t="shared" si="75"/>
        <v>#DIV/0!</v>
      </c>
    </row>
    <row r="301" spans="1:61" s="1" customFormat="1">
      <c r="A301" t="s">
        <v>503</v>
      </c>
      <c r="B301" s="1">
        <v>20</v>
      </c>
      <c r="C301" s="1" t="s">
        <v>176</v>
      </c>
      <c r="D301" s="40" t="s">
        <v>78</v>
      </c>
      <c r="E301" s="6">
        <v>39688</v>
      </c>
      <c r="F301" s="11">
        <f t="shared" si="66"/>
        <v>2</v>
      </c>
      <c r="G301" s="104">
        <v>0</v>
      </c>
      <c r="H301" s="104">
        <v>0</v>
      </c>
      <c r="I301" s="109">
        <v>3.4122848621239654E-2</v>
      </c>
      <c r="J301" s="109">
        <v>3.4122848621239654E-2</v>
      </c>
      <c r="K301" s="109">
        <v>45.811197514634316</v>
      </c>
      <c r="L301" s="109">
        <v>6.9444444444445192</v>
      </c>
      <c r="M301" s="15"/>
      <c r="N301" s="15"/>
      <c r="O301" s="15"/>
      <c r="P301" s="15"/>
      <c r="Q301" s="35"/>
      <c r="R301" s="34"/>
      <c r="S301" s="35"/>
      <c r="T301" s="90"/>
      <c r="U301" s="35"/>
      <c r="V301" s="35"/>
      <c r="W301" s="76"/>
      <c r="X301" s="76"/>
      <c r="Y301" s="75"/>
      <c r="Z301" s="75"/>
      <c r="AA301" s="75"/>
      <c r="AB301" s="30"/>
      <c r="AC301" s="30"/>
      <c r="AD301" s="30"/>
      <c r="AE301" s="30"/>
      <c r="AF301" s="30"/>
      <c r="AG301" s="30"/>
      <c r="AH301" s="30"/>
      <c r="AI301" s="30"/>
      <c r="AT301" s="4"/>
      <c r="AU301" s="4"/>
      <c r="AV301" s="84"/>
      <c r="AW301" s="84"/>
      <c r="AX301" s="15"/>
      <c r="AY301" s="15"/>
      <c r="AZ301" s="15"/>
      <c r="BA301" s="84" t="e">
        <f t="shared" si="67"/>
        <v>#DIV/0!</v>
      </c>
      <c r="BB301" s="84">
        <f t="shared" si="68"/>
        <v>0</v>
      </c>
      <c r="BC301" s="84">
        <f t="shared" si="69"/>
        <v>0</v>
      </c>
      <c r="BD301" s="84" t="e">
        <f t="shared" si="70"/>
        <v>#DIV/0!</v>
      </c>
      <c r="BE301" s="84" t="e">
        <f t="shared" si="71"/>
        <v>#DIV/0!</v>
      </c>
      <c r="BF301" s="84" t="e">
        <f t="shared" si="72"/>
        <v>#DIV/0!</v>
      </c>
      <c r="BG301" s="85" t="e">
        <f t="shared" si="73"/>
        <v>#DIV/0!</v>
      </c>
      <c r="BH301" s="86" t="e">
        <f t="shared" si="74"/>
        <v>#DIV/0!</v>
      </c>
      <c r="BI301" s="86" t="e">
        <f t="shared" si="75"/>
        <v>#DIV/0!</v>
      </c>
    </row>
    <row r="302" spans="1:61" s="1" customFormat="1">
      <c r="A302" t="s">
        <v>504</v>
      </c>
      <c r="B302" s="1">
        <v>22</v>
      </c>
      <c r="C302" s="1" t="s">
        <v>176</v>
      </c>
      <c r="D302" s="40" t="s">
        <v>78</v>
      </c>
      <c r="E302" s="6">
        <v>39688</v>
      </c>
      <c r="F302" s="11">
        <f t="shared" si="66"/>
        <v>2</v>
      </c>
      <c r="G302" s="104">
        <v>0</v>
      </c>
      <c r="H302" s="104">
        <v>0</v>
      </c>
      <c r="I302" s="109">
        <v>3.9470459226060801E-2</v>
      </c>
      <c r="J302" s="109">
        <v>3.9470459226060801E-2</v>
      </c>
      <c r="K302" s="109">
        <v>55.92072803898661</v>
      </c>
      <c r="L302" s="109">
        <v>6.0606060606057213</v>
      </c>
      <c r="M302" s="15"/>
      <c r="N302" s="15"/>
      <c r="O302" s="15"/>
      <c r="P302" s="15"/>
      <c r="Q302" s="35"/>
      <c r="R302" s="34"/>
      <c r="S302" s="35"/>
      <c r="T302" s="90"/>
      <c r="U302" s="35"/>
      <c r="V302" s="35"/>
      <c r="W302" s="76"/>
      <c r="X302" s="76"/>
      <c r="Y302" s="75"/>
      <c r="Z302" s="75"/>
      <c r="AA302" s="75"/>
      <c r="AB302" s="30"/>
      <c r="AC302" s="30"/>
      <c r="AD302" s="30"/>
      <c r="AE302" s="30"/>
      <c r="AF302" s="30"/>
      <c r="AG302" s="30"/>
      <c r="AH302" s="30"/>
      <c r="AI302" s="30"/>
      <c r="AT302" s="4"/>
      <c r="AU302" s="4"/>
      <c r="AV302" s="84"/>
      <c r="AW302" s="84"/>
      <c r="AX302" s="15"/>
      <c r="AY302" s="15"/>
      <c r="AZ302" s="15"/>
      <c r="BA302" s="84" t="e">
        <f t="shared" si="67"/>
        <v>#DIV/0!</v>
      </c>
      <c r="BB302" s="84">
        <f t="shared" si="68"/>
        <v>0</v>
      </c>
      <c r="BC302" s="84">
        <f t="shared" si="69"/>
        <v>0</v>
      </c>
      <c r="BD302" s="84" t="e">
        <f t="shared" si="70"/>
        <v>#DIV/0!</v>
      </c>
      <c r="BE302" s="84" t="e">
        <f t="shared" si="71"/>
        <v>#DIV/0!</v>
      </c>
      <c r="BF302" s="84" t="e">
        <f t="shared" si="72"/>
        <v>#DIV/0!</v>
      </c>
      <c r="BG302" s="85" t="e">
        <f t="shared" si="73"/>
        <v>#DIV/0!</v>
      </c>
      <c r="BH302" s="86" t="e">
        <f t="shared" si="74"/>
        <v>#DIV/0!</v>
      </c>
      <c r="BI302" s="86" t="e">
        <f t="shared" si="75"/>
        <v>#DIV/0!</v>
      </c>
    </row>
    <row r="303" spans="1:61" s="1" customFormat="1">
      <c r="A303" t="s">
        <v>505</v>
      </c>
      <c r="B303" s="1">
        <v>24</v>
      </c>
      <c r="C303" s="1" t="s">
        <v>176</v>
      </c>
      <c r="D303" s="40" t="s">
        <v>78</v>
      </c>
      <c r="E303" s="6">
        <v>39688</v>
      </c>
      <c r="F303" s="11">
        <f t="shared" si="66"/>
        <v>2</v>
      </c>
      <c r="G303" s="104">
        <v>0</v>
      </c>
      <c r="H303" s="104">
        <v>0</v>
      </c>
      <c r="I303" s="109">
        <v>4.9401736063585763E-2</v>
      </c>
      <c r="J303" s="109">
        <v>4.9401736063585763E-2</v>
      </c>
      <c r="K303" s="109">
        <v>63.687495822179194</v>
      </c>
      <c r="L303" s="109">
        <v>6.280193236714755</v>
      </c>
      <c r="M303" s="15"/>
      <c r="N303" s="15"/>
      <c r="O303" s="15"/>
      <c r="P303" s="15"/>
      <c r="Q303" s="35"/>
      <c r="R303" s="34"/>
      <c r="S303" s="35"/>
      <c r="T303" s="90"/>
      <c r="U303" s="35"/>
      <c r="V303" s="35"/>
      <c r="W303" s="76"/>
      <c r="X303" s="76"/>
      <c r="Y303" s="75"/>
      <c r="Z303" s="75"/>
      <c r="AA303" s="75"/>
      <c r="AB303" s="30"/>
      <c r="AC303" s="30"/>
      <c r="AD303" s="30"/>
      <c r="AE303" s="30"/>
      <c r="AF303" s="30"/>
      <c r="AG303" s="30"/>
      <c r="AH303" s="30"/>
      <c r="AI303" s="30"/>
      <c r="AT303" s="4"/>
      <c r="AU303" s="4"/>
      <c r="AV303" s="84"/>
      <c r="AW303" s="84"/>
      <c r="AX303" s="15"/>
      <c r="AY303" s="15"/>
      <c r="AZ303" s="15"/>
      <c r="BA303" s="84" t="e">
        <f t="shared" si="67"/>
        <v>#DIV/0!</v>
      </c>
      <c r="BB303" s="84">
        <f t="shared" si="68"/>
        <v>0</v>
      </c>
      <c r="BC303" s="84">
        <f t="shared" si="69"/>
        <v>0</v>
      </c>
      <c r="BD303" s="84" t="e">
        <f t="shared" si="70"/>
        <v>#DIV/0!</v>
      </c>
      <c r="BE303" s="84" t="e">
        <f t="shared" si="71"/>
        <v>#DIV/0!</v>
      </c>
      <c r="BF303" s="84" t="e">
        <f t="shared" si="72"/>
        <v>#DIV/0!</v>
      </c>
      <c r="BG303" s="85" t="e">
        <f t="shared" si="73"/>
        <v>#DIV/0!</v>
      </c>
      <c r="BH303" s="86" t="e">
        <f t="shared" si="74"/>
        <v>#DIV/0!</v>
      </c>
      <c r="BI303" s="86" t="e">
        <f t="shared" si="75"/>
        <v>#DIV/0!</v>
      </c>
    </row>
    <row r="304" spans="1:61" s="1" customFormat="1">
      <c r="A304" t="s">
        <v>506</v>
      </c>
      <c r="B304" s="1">
        <v>26</v>
      </c>
      <c r="C304" s="1" t="s">
        <v>176</v>
      </c>
      <c r="D304" s="40" t="s">
        <v>78</v>
      </c>
      <c r="E304" s="6">
        <v>39688</v>
      </c>
      <c r="F304" s="11">
        <f t="shared" si="66"/>
        <v>2</v>
      </c>
      <c r="G304" s="104">
        <v>0</v>
      </c>
      <c r="H304" s="104">
        <v>0</v>
      </c>
      <c r="I304" s="109">
        <v>4.6855254823194713E-2</v>
      </c>
      <c r="J304" s="109">
        <v>4.6855254823194713E-2</v>
      </c>
      <c r="K304" s="109">
        <v>69.544402675078558</v>
      </c>
      <c r="L304" s="109">
        <v>5.1546391752577918</v>
      </c>
      <c r="M304" s="15"/>
      <c r="N304" s="15"/>
      <c r="O304" s="15"/>
      <c r="P304" s="15"/>
      <c r="Q304" s="35"/>
      <c r="R304" s="34"/>
      <c r="S304" s="35"/>
      <c r="T304" s="90"/>
      <c r="U304" s="35"/>
      <c r="V304" s="35"/>
      <c r="W304" s="76"/>
      <c r="X304" s="76"/>
      <c r="Y304" s="75"/>
      <c r="Z304" s="75"/>
      <c r="AA304" s="75"/>
      <c r="AB304" s="30"/>
      <c r="AC304" s="30"/>
      <c r="AD304" s="30"/>
      <c r="AE304" s="30"/>
      <c r="AF304" s="30"/>
      <c r="AG304" s="30"/>
      <c r="AH304" s="30"/>
      <c r="AI304" s="30"/>
      <c r="AT304" s="4"/>
      <c r="AU304" s="4"/>
      <c r="AV304" s="84"/>
      <c r="AW304" s="84"/>
      <c r="AX304" s="15"/>
      <c r="AY304" s="15"/>
      <c r="AZ304" s="15"/>
      <c r="BA304" s="84" t="e">
        <f t="shared" si="67"/>
        <v>#DIV/0!</v>
      </c>
      <c r="BB304" s="84">
        <f t="shared" si="68"/>
        <v>0</v>
      </c>
      <c r="BC304" s="84">
        <f t="shared" si="69"/>
        <v>0</v>
      </c>
      <c r="BD304" s="84" t="e">
        <f t="shared" si="70"/>
        <v>#DIV/0!</v>
      </c>
      <c r="BE304" s="84" t="e">
        <f t="shared" si="71"/>
        <v>#DIV/0!</v>
      </c>
      <c r="BF304" s="84" t="e">
        <f t="shared" si="72"/>
        <v>#DIV/0!</v>
      </c>
      <c r="BG304" s="85" t="e">
        <f t="shared" si="73"/>
        <v>#DIV/0!</v>
      </c>
      <c r="BH304" s="86" t="e">
        <f t="shared" si="74"/>
        <v>#DIV/0!</v>
      </c>
      <c r="BI304" s="86" t="e">
        <f t="shared" si="75"/>
        <v>#DIV/0!</v>
      </c>
    </row>
    <row r="305" spans="1:61" s="1" customFormat="1">
      <c r="A305" t="s">
        <v>507</v>
      </c>
      <c r="B305" s="1">
        <v>28</v>
      </c>
      <c r="C305" s="1" t="s">
        <v>176</v>
      </c>
      <c r="D305" s="40" t="s">
        <v>78</v>
      </c>
      <c r="E305" s="6">
        <v>39688</v>
      </c>
      <c r="F305" s="11">
        <f t="shared" si="66"/>
        <v>2</v>
      </c>
      <c r="G305" s="104">
        <v>0</v>
      </c>
      <c r="H305" s="104">
        <v>0</v>
      </c>
      <c r="I305" s="109">
        <v>4.2526236714529771E-2</v>
      </c>
      <c r="J305" s="109">
        <v>4.2526236714529771E-2</v>
      </c>
      <c r="K305" s="109">
        <v>64.858877192759081</v>
      </c>
      <c r="L305" s="109">
        <v>5.1136363636365632</v>
      </c>
      <c r="M305" s="15"/>
      <c r="N305" s="15"/>
      <c r="O305" s="15"/>
      <c r="P305" s="15"/>
      <c r="Q305" s="35"/>
      <c r="R305" s="34"/>
      <c r="S305" s="35"/>
      <c r="T305" s="90"/>
      <c r="U305" s="35"/>
      <c r="V305" s="35"/>
      <c r="W305" s="76"/>
      <c r="X305" s="76"/>
      <c r="Y305" s="75"/>
      <c r="Z305" s="75"/>
      <c r="AA305" s="75"/>
      <c r="AB305" s="30"/>
      <c r="AC305" s="30"/>
      <c r="AD305" s="30"/>
      <c r="AE305" s="30"/>
      <c r="AF305" s="30"/>
      <c r="AG305" s="30"/>
      <c r="AH305" s="30"/>
      <c r="AI305" s="30"/>
      <c r="AT305" s="4"/>
      <c r="AU305" s="4"/>
      <c r="AV305" s="84"/>
      <c r="AW305" s="84"/>
      <c r="AX305" s="15"/>
      <c r="AY305" s="15"/>
      <c r="AZ305" s="15"/>
      <c r="BA305" s="84" t="e">
        <f t="shared" si="67"/>
        <v>#DIV/0!</v>
      </c>
      <c r="BB305" s="84">
        <f t="shared" si="68"/>
        <v>0</v>
      </c>
      <c r="BC305" s="84">
        <f t="shared" si="69"/>
        <v>0</v>
      </c>
      <c r="BD305" s="84" t="e">
        <f t="shared" si="70"/>
        <v>#DIV/0!</v>
      </c>
      <c r="BE305" s="84" t="e">
        <f t="shared" si="71"/>
        <v>#DIV/0!</v>
      </c>
      <c r="BF305" s="84" t="e">
        <f t="shared" si="72"/>
        <v>#DIV/0!</v>
      </c>
      <c r="BG305" s="85" t="e">
        <f t="shared" si="73"/>
        <v>#DIV/0!</v>
      </c>
      <c r="BH305" s="86" t="e">
        <f t="shared" si="74"/>
        <v>#DIV/0!</v>
      </c>
      <c r="BI305" s="86" t="e">
        <f t="shared" si="75"/>
        <v>#DIV/0!</v>
      </c>
    </row>
    <row r="306" spans="1:61" s="1" customFormat="1">
      <c r="A306" t="s">
        <v>508</v>
      </c>
      <c r="B306" s="1">
        <v>30</v>
      </c>
      <c r="C306" s="1" t="s">
        <v>176</v>
      </c>
      <c r="D306" s="40" t="s">
        <v>78</v>
      </c>
      <c r="E306" s="6">
        <v>39688</v>
      </c>
      <c r="F306" s="11">
        <f t="shared" si="66"/>
        <v>2</v>
      </c>
      <c r="G306" s="104">
        <v>0</v>
      </c>
      <c r="H306" s="104">
        <v>0</v>
      </c>
      <c r="I306" s="109">
        <v>4.4054125458764436E-2</v>
      </c>
      <c r="J306" s="109">
        <v>4.4054125458764436E-2</v>
      </c>
      <c r="K306" s="109">
        <v>72.600180163547762</v>
      </c>
      <c r="L306" s="109">
        <v>7.4866310160428213</v>
      </c>
      <c r="M306" s="15"/>
      <c r="N306" s="15"/>
      <c r="O306" s="15"/>
      <c r="P306" s="15"/>
      <c r="Q306" s="35"/>
      <c r="R306" s="34"/>
      <c r="S306" s="35"/>
      <c r="T306" s="90"/>
      <c r="U306" s="35"/>
      <c r="V306" s="35"/>
      <c r="W306" s="76"/>
      <c r="X306" s="76"/>
      <c r="Y306" s="75"/>
      <c r="Z306" s="75"/>
      <c r="AA306" s="75"/>
      <c r="AB306" s="30"/>
      <c r="AC306" s="30"/>
      <c r="AD306" s="30"/>
      <c r="AE306" s="30"/>
      <c r="AF306" s="30"/>
      <c r="AG306" s="30"/>
      <c r="AH306" s="30"/>
      <c r="AI306" s="30"/>
      <c r="AT306" s="4"/>
      <c r="AU306" s="4"/>
      <c r="AV306" s="84"/>
      <c r="AW306" s="84"/>
      <c r="AX306" s="15"/>
      <c r="AY306" s="15"/>
      <c r="AZ306" s="15"/>
      <c r="BA306" s="84" t="e">
        <f t="shared" si="67"/>
        <v>#DIV/0!</v>
      </c>
      <c r="BB306" s="84">
        <f t="shared" si="68"/>
        <v>0</v>
      </c>
      <c r="BC306" s="84">
        <f t="shared" si="69"/>
        <v>0</v>
      </c>
      <c r="BD306" s="84" t="e">
        <f t="shared" si="70"/>
        <v>#DIV/0!</v>
      </c>
      <c r="BE306" s="84" t="e">
        <f t="shared" si="71"/>
        <v>#DIV/0!</v>
      </c>
      <c r="BF306" s="84" t="e">
        <f t="shared" si="72"/>
        <v>#DIV/0!</v>
      </c>
      <c r="BG306" s="85" t="e">
        <f t="shared" si="73"/>
        <v>#DIV/0!</v>
      </c>
      <c r="BH306" s="86" t="e">
        <f t="shared" si="74"/>
        <v>#DIV/0!</v>
      </c>
      <c r="BI306" s="86" t="e">
        <f t="shared" si="75"/>
        <v>#DIV/0!</v>
      </c>
    </row>
    <row r="307" spans="1:61" s="1" customFormat="1">
      <c r="A307" t="s">
        <v>509</v>
      </c>
      <c r="B307" s="1">
        <v>32</v>
      </c>
      <c r="C307" s="1" t="s">
        <v>176</v>
      </c>
      <c r="D307" t="s">
        <v>79</v>
      </c>
      <c r="E307" s="6">
        <v>39688</v>
      </c>
      <c r="F307" s="11">
        <f t="shared" si="66"/>
        <v>2</v>
      </c>
      <c r="G307" s="104">
        <v>0</v>
      </c>
      <c r="H307" s="104">
        <v>0</v>
      </c>
      <c r="I307" s="109">
        <v>6.0407804141507052E-2</v>
      </c>
      <c r="J307" s="109">
        <v>6.0407804141507052E-2</v>
      </c>
      <c r="K307" s="109">
        <v>93.411250683764791</v>
      </c>
      <c r="L307" s="109">
        <v>5.8704453441295357</v>
      </c>
      <c r="M307" s="15"/>
      <c r="N307" s="15"/>
      <c r="O307" s="15"/>
      <c r="P307" s="15"/>
      <c r="Q307" s="35"/>
      <c r="R307" s="34"/>
      <c r="S307" s="35"/>
      <c r="T307" s="90"/>
      <c r="U307" s="35"/>
      <c r="V307" s="35"/>
      <c r="W307" s="76"/>
      <c r="X307" s="76"/>
      <c r="Y307" s="75"/>
      <c r="Z307" s="75"/>
      <c r="AA307" s="75"/>
      <c r="AB307" s="30"/>
      <c r="AC307" s="30"/>
      <c r="AD307" s="30"/>
      <c r="AE307" s="30"/>
      <c r="AF307" s="30"/>
      <c r="AG307" s="30"/>
      <c r="AH307" s="30"/>
      <c r="AI307" s="30"/>
      <c r="AT307" s="4"/>
      <c r="AU307" s="4"/>
      <c r="AV307" s="84"/>
      <c r="AW307" s="84"/>
      <c r="AX307" s="15"/>
      <c r="AY307" s="15"/>
      <c r="AZ307" s="15"/>
      <c r="BA307" s="84" t="e">
        <f t="shared" si="67"/>
        <v>#DIV/0!</v>
      </c>
      <c r="BB307" s="84">
        <f t="shared" si="68"/>
        <v>0</v>
      </c>
      <c r="BC307" s="84">
        <f t="shared" si="69"/>
        <v>0</v>
      </c>
      <c r="BD307" s="84" t="e">
        <f t="shared" si="70"/>
        <v>#DIV/0!</v>
      </c>
      <c r="BE307" s="84" t="e">
        <f t="shared" si="71"/>
        <v>#DIV/0!</v>
      </c>
      <c r="BF307" s="84" t="e">
        <f t="shared" si="72"/>
        <v>#DIV/0!</v>
      </c>
      <c r="BG307" s="85" t="e">
        <f t="shared" si="73"/>
        <v>#DIV/0!</v>
      </c>
      <c r="BH307" s="86" t="e">
        <f t="shared" si="74"/>
        <v>#DIV/0!</v>
      </c>
      <c r="BI307" s="86" t="e">
        <f t="shared" si="75"/>
        <v>#DIV/0!</v>
      </c>
    </row>
    <row r="308" spans="1:61" s="1" customFormat="1">
      <c r="A308" t="s">
        <v>510</v>
      </c>
      <c r="B308" s="1">
        <v>34</v>
      </c>
      <c r="C308" s="1" t="s">
        <v>176</v>
      </c>
      <c r="D308" t="s">
        <v>79</v>
      </c>
      <c r="E308" s="6">
        <v>39688</v>
      </c>
      <c r="F308" s="11">
        <f t="shared" si="66"/>
        <v>2</v>
      </c>
      <c r="G308" s="104">
        <v>0</v>
      </c>
      <c r="H308" s="104">
        <v>0</v>
      </c>
      <c r="I308" s="109">
        <v>4.3844373973674453E-2</v>
      </c>
      <c r="J308" s="109">
        <v>4.3844373973674453E-2</v>
      </c>
      <c r="K308" s="109">
        <v>68.92335588661625</v>
      </c>
      <c r="L308" s="109">
        <v>5.3295932678822222</v>
      </c>
      <c r="M308" s="15"/>
      <c r="N308" s="15"/>
      <c r="O308" s="15"/>
      <c r="P308" s="15"/>
      <c r="Q308" s="35"/>
      <c r="R308" s="34"/>
      <c r="S308" s="35"/>
      <c r="T308" s="90"/>
      <c r="U308" s="35"/>
      <c r="V308" s="35"/>
      <c r="W308" s="76"/>
      <c r="X308" s="76"/>
      <c r="Y308" s="75"/>
      <c r="Z308" s="75"/>
      <c r="AA308" s="75"/>
      <c r="AB308" s="30"/>
      <c r="AC308" s="30"/>
      <c r="AD308" s="30"/>
      <c r="AE308" s="30"/>
      <c r="AF308" s="30"/>
      <c r="AG308" s="30"/>
      <c r="AH308" s="30"/>
      <c r="AI308" s="30"/>
      <c r="AT308" s="4"/>
      <c r="AU308" s="4"/>
      <c r="AV308" s="84"/>
      <c r="AW308" s="84"/>
      <c r="AX308" s="15"/>
      <c r="AY308" s="15"/>
      <c r="AZ308" s="15"/>
      <c r="BA308" s="84" t="e">
        <f t="shared" si="67"/>
        <v>#DIV/0!</v>
      </c>
      <c r="BB308" s="84">
        <f t="shared" si="68"/>
        <v>0</v>
      </c>
      <c r="BC308" s="84">
        <f t="shared" si="69"/>
        <v>0</v>
      </c>
      <c r="BD308" s="84" t="e">
        <f t="shared" si="70"/>
        <v>#DIV/0!</v>
      </c>
      <c r="BE308" s="84" t="e">
        <f t="shared" si="71"/>
        <v>#DIV/0!</v>
      </c>
      <c r="BF308" s="84" t="e">
        <f t="shared" si="72"/>
        <v>#DIV/0!</v>
      </c>
      <c r="BG308" s="85" t="e">
        <f t="shared" si="73"/>
        <v>#DIV/0!</v>
      </c>
      <c r="BH308" s="86" t="e">
        <f t="shared" si="74"/>
        <v>#DIV/0!</v>
      </c>
      <c r="BI308" s="86" t="e">
        <f t="shared" si="75"/>
        <v>#DIV/0!</v>
      </c>
    </row>
    <row r="309" spans="1:61" s="1" customFormat="1">
      <c r="A309" t="s">
        <v>511</v>
      </c>
      <c r="B309" s="1">
        <v>37</v>
      </c>
      <c r="C309" s="1" t="s">
        <v>176</v>
      </c>
      <c r="D309" t="s">
        <v>79</v>
      </c>
      <c r="E309" s="6">
        <v>39688</v>
      </c>
      <c r="F309" s="11">
        <f t="shared" si="66"/>
        <v>3</v>
      </c>
      <c r="G309" s="104">
        <v>0</v>
      </c>
      <c r="H309" s="104">
        <v>0</v>
      </c>
      <c r="I309" s="109">
        <v>4.7416878519677588E-2</v>
      </c>
      <c r="J309" s="109">
        <v>4.7416878519677588E-2</v>
      </c>
      <c r="K309" s="109">
        <v>82.01171345060942</v>
      </c>
      <c r="L309" s="109">
        <v>6.0489060489060318</v>
      </c>
      <c r="M309" s="15"/>
      <c r="N309" s="15"/>
      <c r="O309" s="15"/>
      <c r="P309" s="15"/>
      <c r="Q309" s="35"/>
      <c r="R309" s="34"/>
      <c r="S309" s="35"/>
      <c r="T309" s="90"/>
      <c r="U309" s="35"/>
      <c r="V309" s="35"/>
      <c r="W309" s="76"/>
      <c r="X309" s="76"/>
      <c r="Y309" s="75"/>
      <c r="Z309" s="75"/>
      <c r="AA309" s="75"/>
      <c r="AB309" s="30"/>
      <c r="AC309" s="30"/>
      <c r="AD309" s="30"/>
      <c r="AE309" s="30"/>
      <c r="AF309" s="30"/>
      <c r="AG309" s="30"/>
      <c r="AH309" s="30"/>
      <c r="AI309" s="30"/>
      <c r="AT309" s="4"/>
      <c r="AU309" s="4"/>
      <c r="AV309" s="84"/>
      <c r="AW309" s="84"/>
      <c r="AX309" s="15"/>
      <c r="AY309" s="15"/>
      <c r="AZ309" s="15"/>
      <c r="BA309" s="84" t="e">
        <f t="shared" si="67"/>
        <v>#DIV/0!</v>
      </c>
      <c r="BB309" s="84">
        <f t="shared" si="68"/>
        <v>0</v>
      </c>
      <c r="BC309" s="84">
        <f t="shared" si="69"/>
        <v>0</v>
      </c>
      <c r="BD309" s="84" t="e">
        <f t="shared" si="70"/>
        <v>#DIV/0!</v>
      </c>
      <c r="BE309" s="84" t="e">
        <f t="shared" si="71"/>
        <v>#DIV/0!</v>
      </c>
      <c r="BF309" s="84" t="e">
        <f t="shared" si="72"/>
        <v>#DIV/0!</v>
      </c>
      <c r="BG309" s="85" t="e">
        <f t="shared" si="73"/>
        <v>#DIV/0!</v>
      </c>
      <c r="BH309" s="86" t="e">
        <f t="shared" si="74"/>
        <v>#DIV/0!</v>
      </c>
      <c r="BI309" s="86" t="e">
        <f t="shared" si="75"/>
        <v>#DIV/0!</v>
      </c>
    </row>
    <row r="310" spans="1:61" s="1" customFormat="1">
      <c r="A310" t="s">
        <v>512</v>
      </c>
      <c r="B310" s="1">
        <v>50</v>
      </c>
      <c r="C310" s="1" t="s">
        <v>176</v>
      </c>
      <c r="D310" t="s">
        <v>79</v>
      </c>
      <c r="E310" s="6">
        <v>39688</v>
      </c>
      <c r="F310" s="11">
        <f t="shared" si="66"/>
        <v>13</v>
      </c>
      <c r="G310" s="104">
        <v>0</v>
      </c>
      <c r="H310" s="104">
        <v>0</v>
      </c>
      <c r="I310" s="109" t="s">
        <v>174</v>
      </c>
      <c r="J310" s="109" t="s">
        <v>174</v>
      </c>
      <c r="K310" s="109" t="s">
        <v>174</v>
      </c>
      <c r="L310" s="109">
        <v>4.5569620253164453</v>
      </c>
      <c r="M310" s="15"/>
      <c r="N310" s="15"/>
      <c r="O310" s="15"/>
      <c r="P310" s="15"/>
      <c r="Q310" s="35"/>
      <c r="R310" s="34"/>
      <c r="S310" s="35"/>
      <c r="T310" s="90"/>
      <c r="U310" s="35"/>
      <c r="V310" s="35"/>
      <c r="W310" s="76"/>
      <c r="X310" s="76"/>
      <c r="Y310" s="75"/>
      <c r="Z310" s="75"/>
      <c r="AA310" s="75"/>
      <c r="AB310" s="30"/>
      <c r="AC310" s="30"/>
      <c r="AD310" s="30"/>
      <c r="AE310" s="30"/>
      <c r="AF310" s="30"/>
      <c r="AG310" s="30"/>
      <c r="AH310" s="30"/>
      <c r="AI310" s="30"/>
      <c r="AT310" s="4"/>
      <c r="AU310" s="4"/>
      <c r="AV310" s="84"/>
      <c r="AW310" s="84"/>
      <c r="AX310" s="15"/>
      <c r="AY310" s="15"/>
      <c r="AZ310" s="15"/>
      <c r="BA310" s="84" t="e">
        <f t="shared" si="67"/>
        <v>#DIV/0!</v>
      </c>
      <c r="BB310" s="84">
        <f t="shared" si="68"/>
        <v>0</v>
      </c>
      <c r="BC310" s="84">
        <f t="shared" si="69"/>
        <v>0</v>
      </c>
      <c r="BD310" s="84" t="e">
        <f t="shared" si="70"/>
        <v>#DIV/0!</v>
      </c>
      <c r="BE310" s="84" t="e">
        <f t="shared" si="71"/>
        <v>#DIV/0!</v>
      </c>
      <c r="BF310" s="84" t="e">
        <f t="shared" si="72"/>
        <v>#DIV/0!</v>
      </c>
      <c r="BG310" s="85" t="e">
        <f t="shared" si="73"/>
        <v>#DIV/0!</v>
      </c>
      <c r="BH310" s="86" t="e">
        <f t="shared" si="74"/>
        <v>#DIV/0!</v>
      </c>
      <c r="BI310" s="86" t="e">
        <f t="shared" si="75"/>
        <v>#DIV/0!</v>
      </c>
    </row>
    <row r="311" spans="1:61" s="1" customFormat="1">
      <c r="A311" t="s">
        <v>513</v>
      </c>
      <c r="B311" s="1">
        <v>55</v>
      </c>
      <c r="C311" s="1" t="s">
        <v>185</v>
      </c>
      <c r="D311" t="s">
        <v>80</v>
      </c>
      <c r="E311" s="6">
        <v>39688</v>
      </c>
      <c r="F311" s="11">
        <f t="shared" si="66"/>
        <v>5</v>
      </c>
      <c r="G311" s="104">
        <v>0</v>
      </c>
      <c r="H311" s="104">
        <v>0</v>
      </c>
      <c r="I311" s="109" t="s">
        <v>174</v>
      </c>
      <c r="J311" s="109" t="s">
        <v>174</v>
      </c>
      <c r="K311" s="109" t="s">
        <v>174</v>
      </c>
      <c r="L311" s="109">
        <v>1.7595307917889209</v>
      </c>
      <c r="M311" s="15"/>
      <c r="N311" s="15"/>
      <c r="O311" s="15"/>
      <c r="P311" s="15"/>
      <c r="Q311" s="35"/>
      <c r="R311" s="34"/>
      <c r="S311" s="35"/>
      <c r="T311" s="90"/>
      <c r="U311" s="35"/>
      <c r="V311" s="35"/>
      <c r="W311" s="76"/>
      <c r="X311" s="76"/>
      <c r="Y311" s="75"/>
      <c r="Z311" s="75"/>
      <c r="AA311" s="75"/>
      <c r="AB311" s="30"/>
      <c r="AC311" s="30"/>
      <c r="AD311" s="30"/>
      <c r="AE311" s="30"/>
      <c r="AF311" s="30"/>
      <c r="AG311" s="87"/>
      <c r="AH311" s="30"/>
      <c r="AI311" s="30"/>
      <c r="AT311" s="4"/>
      <c r="AU311" s="4"/>
      <c r="AV311" s="84"/>
      <c r="AW311" s="84"/>
      <c r="AX311" s="15"/>
      <c r="AY311" s="15"/>
      <c r="AZ311" s="15"/>
      <c r="BA311" s="84" t="e">
        <f t="shared" si="67"/>
        <v>#DIV/0!</v>
      </c>
      <c r="BB311" s="84">
        <f t="shared" si="68"/>
        <v>0</v>
      </c>
      <c r="BC311" s="84">
        <f t="shared" si="69"/>
        <v>0</v>
      </c>
      <c r="BD311" s="84" t="e">
        <f t="shared" si="70"/>
        <v>#DIV/0!</v>
      </c>
      <c r="BE311" s="84" t="e">
        <f t="shared" si="71"/>
        <v>#DIV/0!</v>
      </c>
      <c r="BF311" s="84" t="e">
        <f t="shared" si="72"/>
        <v>#DIV/0!</v>
      </c>
      <c r="BG311" s="85" t="e">
        <f t="shared" si="73"/>
        <v>#DIV/0!</v>
      </c>
      <c r="BH311" s="86" t="e">
        <f t="shared" si="74"/>
        <v>#DIV/0!</v>
      </c>
      <c r="BI311" s="86" t="e">
        <f t="shared" si="75"/>
        <v>#DIV/0!</v>
      </c>
    </row>
    <row r="312" spans="1:61" s="1" customFormat="1">
      <c r="A312" t="s">
        <v>514</v>
      </c>
      <c r="B312" s="1">
        <v>64</v>
      </c>
      <c r="C312" s="1" t="s">
        <v>185</v>
      </c>
      <c r="D312" t="s">
        <v>81</v>
      </c>
      <c r="E312" s="6">
        <v>39688</v>
      </c>
      <c r="F312" s="11">
        <f t="shared" si="66"/>
        <v>9</v>
      </c>
      <c r="G312" s="106" t="s">
        <v>174</v>
      </c>
      <c r="H312" s="106" t="s">
        <v>174</v>
      </c>
      <c r="I312" s="109" t="s">
        <v>174</v>
      </c>
      <c r="J312" s="109" t="s">
        <v>174</v>
      </c>
      <c r="K312" s="109" t="s">
        <v>174</v>
      </c>
      <c r="L312" s="109" t="s">
        <v>174</v>
      </c>
      <c r="M312" s="60"/>
      <c r="N312" s="60"/>
      <c r="O312" s="60"/>
      <c r="P312" s="60"/>
      <c r="Q312" s="35"/>
      <c r="R312" s="34"/>
      <c r="S312" s="35"/>
      <c r="T312" s="90"/>
      <c r="U312" s="35"/>
      <c r="V312" s="35"/>
      <c r="W312" s="77"/>
      <c r="X312" s="77"/>
      <c r="Y312" s="75"/>
      <c r="Z312" s="77"/>
      <c r="AA312" s="77"/>
      <c r="AB312" s="30"/>
      <c r="AC312" s="30"/>
      <c r="AD312" s="30"/>
      <c r="AE312" s="30"/>
      <c r="AF312" s="30"/>
      <c r="AG312" s="30"/>
      <c r="AH312" s="30"/>
      <c r="AI312" s="30"/>
      <c r="AT312" s="4"/>
      <c r="AU312" s="4"/>
      <c r="AV312" s="84"/>
      <c r="AW312" s="84"/>
      <c r="AX312" s="15"/>
      <c r="AY312" s="15"/>
      <c r="AZ312" s="15"/>
      <c r="BA312" s="84" t="e">
        <f t="shared" si="67"/>
        <v>#DIV/0!</v>
      </c>
      <c r="BB312" s="84">
        <f t="shared" si="68"/>
        <v>0</v>
      </c>
      <c r="BC312" s="84">
        <f t="shared" si="69"/>
        <v>0</v>
      </c>
      <c r="BD312" s="84" t="e">
        <f t="shared" si="70"/>
        <v>#DIV/0!</v>
      </c>
      <c r="BE312" s="84" t="e">
        <f t="shared" si="71"/>
        <v>#DIV/0!</v>
      </c>
      <c r="BF312" s="84" t="e">
        <f t="shared" si="72"/>
        <v>#DIV/0!</v>
      </c>
      <c r="BG312" s="85" t="e">
        <f t="shared" si="73"/>
        <v>#DIV/0!</v>
      </c>
      <c r="BH312" s="86" t="e">
        <f t="shared" si="74"/>
        <v>#DIV/0!</v>
      </c>
      <c r="BI312" s="86" t="e">
        <f t="shared" si="75"/>
        <v>#DIV/0!</v>
      </c>
    </row>
    <row r="313" spans="1:61" s="1" customFormat="1">
      <c r="A313" t="s">
        <v>515</v>
      </c>
      <c r="B313" s="1">
        <v>76</v>
      </c>
      <c r="C313" s="1" t="s">
        <v>185</v>
      </c>
      <c r="D313" t="s">
        <v>82</v>
      </c>
      <c r="E313" s="6">
        <v>39688</v>
      </c>
      <c r="F313" s="11">
        <f t="shared" si="66"/>
        <v>12</v>
      </c>
      <c r="G313" s="104">
        <v>0</v>
      </c>
      <c r="H313" s="104">
        <v>0</v>
      </c>
      <c r="I313" s="109">
        <v>6.54469477670587E-2</v>
      </c>
      <c r="J313" s="109">
        <v>6.54469477670587E-2</v>
      </c>
      <c r="K313" s="109">
        <v>71.682329009410566</v>
      </c>
      <c r="L313" s="109">
        <v>9.1588785046729324</v>
      </c>
      <c r="M313" s="15"/>
      <c r="N313" s="15"/>
      <c r="O313" s="15"/>
      <c r="P313" s="15"/>
      <c r="Q313" s="35"/>
      <c r="R313" s="34"/>
      <c r="S313" s="35"/>
      <c r="T313" s="90"/>
      <c r="U313" s="35"/>
      <c r="V313" s="35"/>
      <c r="W313" s="76"/>
      <c r="X313" s="76"/>
      <c r="Y313" s="75"/>
      <c r="Z313" s="75"/>
      <c r="AA313" s="75"/>
      <c r="AB313" s="30"/>
      <c r="AC313" s="30"/>
      <c r="AD313" s="30"/>
      <c r="AE313" s="30"/>
      <c r="AF313" s="30"/>
      <c r="AG313" s="30"/>
      <c r="AH313" s="30"/>
      <c r="AI313" s="30"/>
      <c r="AT313" s="4"/>
      <c r="AU313" s="4"/>
      <c r="AV313" s="84"/>
      <c r="AW313" s="84"/>
      <c r="AX313" s="15"/>
      <c r="AY313" s="15"/>
      <c r="AZ313" s="15"/>
      <c r="BA313" s="84" t="e">
        <f t="shared" si="67"/>
        <v>#DIV/0!</v>
      </c>
      <c r="BB313" s="84">
        <f t="shared" si="68"/>
        <v>0</v>
      </c>
      <c r="BC313" s="84">
        <f t="shared" si="69"/>
        <v>0</v>
      </c>
      <c r="BD313" s="84" t="e">
        <f t="shared" si="70"/>
        <v>#DIV/0!</v>
      </c>
      <c r="BE313" s="84" t="e">
        <f t="shared" si="71"/>
        <v>#DIV/0!</v>
      </c>
      <c r="BF313" s="84" t="e">
        <f t="shared" si="72"/>
        <v>#DIV/0!</v>
      </c>
      <c r="BG313" s="85" t="e">
        <f t="shared" si="73"/>
        <v>#DIV/0!</v>
      </c>
      <c r="BH313" s="86" t="e">
        <f t="shared" si="74"/>
        <v>#DIV/0!</v>
      </c>
      <c r="BI313" s="86" t="e">
        <f t="shared" si="75"/>
        <v>#DIV/0!</v>
      </c>
    </row>
    <row r="314" spans="1:61" s="1" customFormat="1">
      <c r="A314" t="s">
        <v>516</v>
      </c>
      <c r="B314" s="1">
        <v>86</v>
      </c>
      <c r="C314" s="1" t="s">
        <v>185</v>
      </c>
      <c r="D314" t="s">
        <v>83</v>
      </c>
      <c r="E314" s="6">
        <v>39688</v>
      </c>
      <c r="F314" s="11">
        <f t="shared" si="66"/>
        <v>10</v>
      </c>
      <c r="G314" s="104">
        <v>0</v>
      </c>
      <c r="H314" s="104">
        <v>0</v>
      </c>
      <c r="I314" s="109">
        <v>0.10765421350144108</v>
      </c>
      <c r="J314" s="109">
        <v>0.10765421350144108</v>
      </c>
      <c r="K314" s="109">
        <v>55.072589701287633</v>
      </c>
      <c r="L314" s="109">
        <v>9.5022624434389478</v>
      </c>
      <c r="M314" s="15"/>
      <c r="N314" s="15"/>
      <c r="O314" s="15"/>
      <c r="P314" s="15"/>
      <c r="Q314" s="35"/>
      <c r="R314" s="34"/>
      <c r="S314" s="35"/>
      <c r="T314" s="90"/>
      <c r="U314" s="35"/>
      <c r="V314" s="35"/>
      <c r="W314" s="76"/>
      <c r="X314" s="76"/>
      <c r="Y314" s="75"/>
      <c r="Z314" s="75"/>
      <c r="AA314" s="75"/>
      <c r="AB314" s="30"/>
      <c r="AC314" s="30"/>
      <c r="AD314" s="30"/>
      <c r="AE314" s="30"/>
      <c r="AF314" s="30"/>
      <c r="AG314" s="30"/>
      <c r="AH314" s="30"/>
      <c r="AI314" s="30"/>
      <c r="AT314" s="4"/>
      <c r="AU314" s="4"/>
      <c r="AV314" s="84"/>
      <c r="AW314" s="84"/>
      <c r="AX314" s="15"/>
      <c r="AY314" s="15"/>
      <c r="AZ314" s="15"/>
      <c r="BA314" s="84" t="e">
        <f t="shared" si="67"/>
        <v>#DIV/0!</v>
      </c>
      <c r="BB314" s="84">
        <f t="shared" si="68"/>
        <v>0</v>
      </c>
      <c r="BC314" s="84">
        <f t="shared" si="69"/>
        <v>0</v>
      </c>
      <c r="BD314" s="84" t="e">
        <f t="shared" si="70"/>
        <v>#DIV/0!</v>
      </c>
      <c r="BE314" s="84" t="e">
        <f t="shared" si="71"/>
        <v>#DIV/0!</v>
      </c>
      <c r="BF314" s="84" t="e">
        <f t="shared" si="72"/>
        <v>#DIV/0!</v>
      </c>
      <c r="BG314" s="85" t="e">
        <f t="shared" si="73"/>
        <v>#DIV/0!</v>
      </c>
      <c r="BH314" s="86" t="e">
        <f t="shared" si="74"/>
        <v>#DIV/0!</v>
      </c>
      <c r="BI314" s="86" t="e">
        <f t="shared" si="75"/>
        <v>#DIV/0!</v>
      </c>
    </row>
    <row r="315" spans="1:61" s="1" customFormat="1">
      <c r="A315" t="s">
        <v>517</v>
      </c>
      <c r="B315" s="1">
        <v>96</v>
      </c>
      <c r="C315" s="1" t="s">
        <v>185</v>
      </c>
      <c r="D315" t="s">
        <v>84</v>
      </c>
      <c r="E315" s="6">
        <v>39688</v>
      </c>
      <c r="F315" s="11">
        <f t="shared" si="66"/>
        <v>10</v>
      </c>
      <c r="G315" s="104">
        <v>0</v>
      </c>
      <c r="H315" s="104">
        <v>0</v>
      </c>
      <c r="I315" s="109">
        <v>4.0871788047416632E-2</v>
      </c>
      <c r="J315" s="109">
        <v>4.0871788047416632E-2</v>
      </c>
      <c r="K315" s="109">
        <v>35.820944705518464</v>
      </c>
      <c r="L315" s="109">
        <v>3.5801464605370037</v>
      </c>
      <c r="M315" s="15"/>
      <c r="N315" s="15"/>
      <c r="O315" s="15"/>
      <c r="P315" s="15"/>
      <c r="Q315" s="35"/>
      <c r="R315" s="34"/>
      <c r="S315" s="35"/>
      <c r="T315" s="90"/>
      <c r="U315" s="35"/>
      <c r="V315" s="35"/>
      <c r="W315" s="76"/>
      <c r="X315" s="76"/>
      <c r="Y315" s="75"/>
      <c r="Z315" s="75"/>
      <c r="AA315" s="75"/>
      <c r="AB315" s="30"/>
      <c r="AC315" s="30"/>
      <c r="AD315" s="30"/>
      <c r="AE315" s="30"/>
      <c r="AF315" s="30"/>
      <c r="AG315" s="30"/>
      <c r="AH315" s="30"/>
      <c r="AI315" s="30"/>
      <c r="AT315" s="4"/>
      <c r="AU315" s="4"/>
      <c r="AV315" s="84"/>
      <c r="AW315" s="84"/>
      <c r="AX315" s="15"/>
      <c r="AY315" s="15"/>
      <c r="AZ315" s="15"/>
      <c r="BA315" s="84" t="e">
        <f t="shared" si="67"/>
        <v>#DIV/0!</v>
      </c>
      <c r="BB315" s="84">
        <f t="shared" si="68"/>
        <v>0</v>
      </c>
      <c r="BC315" s="84">
        <f t="shared" si="69"/>
        <v>0</v>
      </c>
      <c r="BD315" s="84" t="e">
        <f t="shared" si="70"/>
        <v>#DIV/0!</v>
      </c>
      <c r="BE315" s="84" t="e">
        <f t="shared" si="71"/>
        <v>#DIV/0!</v>
      </c>
      <c r="BF315" s="84" t="e">
        <f t="shared" si="72"/>
        <v>#DIV/0!</v>
      </c>
      <c r="BG315" s="85" t="e">
        <f t="shared" si="73"/>
        <v>#DIV/0!</v>
      </c>
      <c r="BH315" s="86" t="e">
        <f t="shared" si="74"/>
        <v>#DIV/0!</v>
      </c>
      <c r="BI315" s="86" t="e">
        <f t="shared" si="75"/>
        <v>#DIV/0!</v>
      </c>
    </row>
    <row r="316" spans="1:61" s="1" customFormat="1">
      <c r="A316" t="s">
        <v>518</v>
      </c>
      <c r="B316" s="1">
        <v>112</v>
      </c>
      <c r="C316" s="1" t="s">
        <v>185</v>
      </c>
      <c r="D316" t="s">
        <v>85</v>
      </c>
      <c r="E316" s="6">
        <v>39688</v>
      </c>
      <c r="F316" s="11">
        <f t="shared" si="66"/>
        <v>16</v>
      </c>
      <c r="G316" s="104">
        <v>0</v>
      </c>
      <c r="H316" s="104">
        <v>0</v>
      </c>
      <c r="I316" s="109">
        <v>7.6342808743348214E-2</v>
      </c>
      <c r="J316" s="109">
        <v>7.6342808743348214E-2</v>
      </c>
      <c r="K316" s="109">
        <v>77.620656925903987</v>
      </c>
      <c r="L316" s="109">
        <v>3.3968516984258796</v>
      </c>
      <c r="M316" s="15"/>
      <c r="N316" s="15"/>
      <c r="O316" s="15"/>
      <c r="P316" s="15"/>
      <c r="Q316" s="35"/>
      <c r="R316" s="34"/>
      <c r="S316" s="35"/>
      <c r="T316" s="90"/>
      <c r="U316" s="35"/>
      <c r="V316" s="35"/>
      <c r="W316" s="76"/>
      <c r="X316" s="76"/>
      <c r="Y316" s="75"/>
      <c r="Z316" s="75"/>
      <c r="AA316" s="75"/>
      <c r="AB316" s="30"/>
      <c r="AC316" s="30"/>
      <c r="AD316" s="30"/>
      <c r="AE316" s="30"/>
      <c r="AF316" s="30"/>
      <c r="AG316" s="30"/>
      <c r="AH316" s="30"/>
      <c r="AI316" s="30"/>
      <c r="AT316" s="4"/>
      <c r="AU316" s="4"/>
      <c r="AV316" s="84"/>
      <c r="AW316" s="84"/>
      <c r="AX316" s="15"/>
      <c r="AY316" s="15"/>
      <c r="AZ316" s="15"/>
      <c r="BA316" s="84" t="e">
        <f t="shared" si="67"/>
        <v>#DIV/0!</v>
      </c>
      <c r="BB316" s="84">
        <f t="shared" si="68"/>
        <v>0</v>
      </c>
      <c r="BC316" s="84">
        <f t="shared" si="69"/>
        <v>0</v>
      </c>
      <c r="BD316" s="84" t="e">
        <f t="shared" si="70"/>
        <v>#DIV/0!</v>
      </c>
      <c r="BE316" s="84" t="e">
        <f t="shared" si="71"/>
        <v>#DIV/0!</v>
      </c>
      <c r="BF316" s="84" t="e">
        <f t="shared" si="72"/>
        <v>#DIV/0!</v>
      </c>
      <c r="BG316" s="85" t="e">
        <f t="shared" si="73"/>
        <v>#DIV/0!</v>
      </c>
      <c r="BH316" s="86" t="e">
        <f t="shared" si="74"/>
        <v>#DIV/0!</v>
      </c>
      <c r="BI316" s="86" t="e">
        <f t="shared" si="75"/>
        <v>#DIV/0!</v>
      </c>
    </row>
    <row r="317" spans="1:61" s="1" customFormat="1">
      <c r="A317" t="s">
        <v>519</v>
      </c>
      <c r="B317" s="1">
        <v>120</v>
      </c>
      <c r="C317" s="1" t="s">
        <v>185</v>
      </c>
      <c r="D317" t="s">
        <v>86</v>
      </c>
      <c r="E317" s="6">
        <v>39688</v>
      </c>
      <c r="F317" s="11">
        <f t="shared" si="66"/>
        <v>8</v>
      </c>
      <c r="G317" s="104">
        <v>0</v>
      </c>
      <c r="H317" s="104">
        <v>0</v>
      </c>
      <c r="I317" s="109">
        <v>9.7001971411948773E-2</v>
      </c>
      <c r="J317" s="109">
        <v>9.7001971411948773E-2</v>
      </c>
      <c r="K317" s="112">
        <v>79.846741419643962</v>
      </c>
      <c r="L317" s="109">
        <v>4.4776119402985586</v>
      </c>
      <c r="M317" s="15"/>
      <c r="N317" s="15"/>
      <c r="O317" s="15"/>
      <c r="P317" s="15"/>
      <c r="Q317" s="35"/>
      <c r="R317" s="34"/>
      <c r="S317" s="35"/>
      <c r="T317" s="90"/>
      <c r="U317" s="35"/>
      <c r="V317" s="35"/>
      <c r="W317" s="76"/>
      <c r="X317" s="76"/>
      <c r="Y317" s="75"/>
      <c r="Z317" s="75"/>
      <c r="AA317" s="75"/>
      <c r="AB317" s="30"/>
      <c r="AC317" s="30"/>
      <c r="AD317" s="30"/>
      <c r="AE317" s="30"/>
      <c r="AF317" s="81"/>
      <c r="AG317" s="30"/>
      <c r="AH317" s="30"/>
      <c r="AI317" s="30"/>
      <c r="AT317" s="4"/>
      <c r="AU317" s="4"/>
      <c r="AV317" s="84"/>
      <c r="AW317" s="84"/>
      <c r="AX317" s="15"/>
      <c r="AY317" s="15"/>
      <c r="AZ317" s="15"/>
      <c r="BA317" s="84" t="e">
        <f t="shared" si="67"/>
        <v>#DIV/0!</v>
      </c>
      <c r="BB317" s="84">
        <f t="shared" si="68"/>
        <v>0</v>
      </c>
      <c r="BC317" s="84">
        <f t="shared" si="69"/>
        <v>0</v>
      </c>
      <c r="BD317" s="84" t="e">
        <f t="shared" si="70"/>
        <v>#DIV/0!</v>
      </c>
      <c r="BE317" s="84" t="e">
        <f t="shared" si="71"/>
        <v>#DIV/0!</v>
      </c>
      <c r="BF317" s="84" t="e">
        <f t="shared" si="72"/>
        <v>#DIV/0!</v>
      </c>
      <c r="BG317" s="85" t="e">
        <f t="shared" si="73"/>
        <v>#DIV/0!</v>
      </c>
      <c r="BH317" s="86" t="e">
        <f t="shared" si="74"/>
        <v>#DIV/0!</v>
      </c>
      <c r="BI317" s="86" t="e">
        <f t="shared" si="75"/>
        <v>#DIV/0!</v>
      </c>
    </row>
    <row r="318" spans="1:61" s="1" customFormat="1">
      <c r="A318" t="s">
        <v>520</v>
      </c>
      <c r="B318" s="1">
        <v>130</v>
      </c>
      <c r="C318" s="1" t="s">
        <v>185</v>
      </c>
      <c r="D318" t="s">
        <v>87</v>
      </c>
      <c r="E318" s="6">
        <v>39688</v>
      </c>
      <c r="F318" s="11">
        <f t="shared" si="66"/>
        <v>10</v>
      </c>
      <c r="G318" s="104">
        <v>0</v>
      </c>
      <c r="H318" s="104">
        <v>0</v>
      </c>
      <c r="I318" s="109">
        <v>0.13634237142358896</v>
      </c>
      <c r="J318" s="109">
        <v>0.13634237142358896</v>
      </c>
      <c r="K318" s="112">
        <v>80.371480396599409</v>
      </c>
      <c r="L318" s="109">
        <v>5.041152263374503</v>
      </c>
      <c r="M318" s="15"/>
      <c r="N318" s="15"/>
      <c r="O318" s="15"/>
      <c r="P318" s="15"/>
      <c r="Q318" s="35"/>
      <c r="R318" s="34"/>
      <c r="S318" s="35"/>
      <c r="T318" s="90"/>
      <c r="U318" s="35"/>
      <c r="V318" s="35"/>
      <c r="W318" s="76"/>
      <c r="X318" s="76"/>
      <c r="Y318" s="75"/>
      <c r="Z318" s="75"/>
      <c r="AA318" s="75"/>
      <c r="AB318" s="30"/>
      <c r="AC318" s="30"/>
      <c r="AD318" s="30"/>
      <c r="AE318" s="30"/>
      <c r="AF318" s="81"/>
      <c r="AG318" s="30"/>
      <c r="AH318" s="30"/>
      <c r="AI318" s="30"/>
      <c r="AT318" s="4"/>
      <c r="AU318" s="4"/>
      <c r="AV318" s="84"/>
      <c r="AW318" s="84"/>
      <c r="AX318" s="15"/>
      <c r="AY318" s="15"/>
      <c r="AZ318" s="15"/>
      <c r="BA318" s="84" t="e">
        <f t="shared" si="67"/>
        <v>#DIV/0!</v>
      </c>
      <c r="BB318" s="84">
        <f t="shared" si="68"/>
        <v>0</v>
      </c>
      <c r="BC318" s="84">
        <f t="shared" si="69"/>
        <v>0</v>
      </c>
      <c r="BD318" s="84" t="e">
        <f t="shared" si="70"/>
        <v>#DIV/0!</v>
      </c>
      <c r="BE318" s="84" t="e">
        <f t="shared" si="71"/>
        <v>#DIV/0!</v>
      </c>
      <c r="BF318" s="84" t="e">
        <f t="shared" si="72"/>
        <v>#DIV/0!</v>
      </c>
      <c r="BG318" s="85" t="e">
        <f t="shared" si="73"/>
        <v>#DIV/0!</v>
      </c>
      <c r="BH318" s="86" t="e">
        <f t="shared" si="74"/>
        <v>#DIV/0!</v>
      </c>
      <c r="BI318" s="86" t="e">
        <f t="shared" si="75"/>
        <v>#DIV/0!</v>
      </c>
    </row>
    <row r="319" spans="1:61" s="1" customFormat="1">
      <c r="A319" t="s">
        <v>521</v>
      </c>
      <c r="B319" s="1">
        <v>140</v>
      </c>
      <c r="C319" s="1" t="s">
        <v>185</v>
      </c>
      <c r="D319" t="s">
        <v>88</v>
      </c>
      <c r="E319" s="6">
        <v>39688</v>
      </c>
      <c r="F319" s="11">
        <f t="shared" si="66"/>
        <v>10</v>
      </c>
      <c r="G319" s="104">
        <v>0</v>
      </c>
      <c r="H319" s="104">
        <v>0</v>
      </c>
      <c r="I319" s="109">
        <v>7.5714283425091566E-2</v>
      </c>
      <c r="J319" s="109">
        <v>7.5714283425091566E-2</v>
      </c>
      <c r="K319" s="109">
        <v>73.667722714997993</v>
      </c>
      <c r="L319" s="109">
        <v>3.7475345167653105</v>
      </c>
      <c r="M319" s="15"/>
      <c r="N319" s="15"/>
      <c r="O319" s="15"/>
      <c r="P319" s="15"/>
      <c r="Q319" s="35"/>
      <c r="R319" s="34"/>
      <c r="S319" s="35"/>
      <c r="T319" s="90"/>
      <c r="U319" s="35"/>
      <c r="V319" s="35"/>
      <c r="W319" s="76"/>
      <c r="X319" s="76"/>
      <c r="Y319" s="75"/>
      <c r="Z319" s="75"/>
      <c r="AA319" s="75"/>
      <c r="AB319" s="30"/>
      <c r="AC319" s="30"/>
      <c r="AD319" s="30"/>
      <c r="AE319" s="30"/>
      <c r="AF319" s="30"/>
      <c r="AG319" s="30"/>
      <c r="AH319" s="30"/>
      <c r="AI319" s="30"/>
      <c r="AT319" s="4"/>
      <c r="AU319" s="4"/>
      <c r="AV319" s="84"/>
      <c r="AW319" s="84"/>
      <c r="AX319" s="15"/>
      <c r="AY319" s="15"/>
      <c r="AZ319" s="15"/>
      <c r="BA319" s="84" t="e">
        <f t="shared" si="67"/>
        <v>#DIV/0!</v>
      </c>
      <c r="BB319" s="84">
        <f t="shared" si="68"/>
        <v>0</v>
      </c>
      <c r="BC319" s="84">
        <f t="shared" si="69"/>
        <v>0</v>
      </c>
      <c r="BD319" s="84" t="e">
        <f t="shared" si="70"/>
        <v>#DIV/0!</v>
      </c>
      <c r="BE319" s="84" t="e">
        <f t="shared" si="71"/>
        <v>#DIV/0!</v>
      </c>
      <c r="BF319" s="84" t="e">
        <f t="shared" si="72"/>
        <v>#DIV/0!</v>
      </c>
      <c r="BG319" s="85" t="e">
        <f t="shared" si="73"/>
        <v>#DIV/0!</v>
      </c>
      <c r="BH319" s="86" t="e">
        <f t="shared" si="74"/>
        <v>#DIV/0!</v>
      </c>
      <c r="BI319" s="86" t="e">
        <f t="shared" si="75"/>
        <v>#DIV/0!</v>
      </c>
    </row>
    <row r="320" spans="1:61" s="1" customFormat="1">
      <c r="A320" t="s">
        <v>522</v>
      </c>
      <c r="B320" s="1">
        <v>160</v>
      </c>
      <c r="C320" s="1" t="s">
        <v>185</v>
      </c>
      <c r="D320" t="s">
        <v>88</v>
      </c>
      <c r="E320" s="6">
        <v>39688</v>
      </c>
      <c r="F320" s="11">
        <f t="shared" si="66"/>
        <v>20</v>
      </c>
      <c r="G320" s="104">
        <v>0</v>
      </c>
      <c r="H320" s="104">
        <v>0</v>
      </c>
      <c r="I320" s="109">
        <v>0.1012005991188563</v>
      </c>
      <c r="J320" s="109">
        <v>0.1012005991188563</v>
      </c>
      <c r="K320" s="112">
        <v>79.962733733799567</v>
      </c>
      <c r="L320" s="109">
        <v>2.3310023310023644</v>
      </c>
      <c r="M320" s="15"/>
      <c r="N320" s="15"/>
      <c r="O320" s="15"/>
      <c r="P320" s="15"/>
      <c r="Q320" s="35"/>
      <c r="R320" s="34"/>
      <c r="S320" s="35"/>
      <c r="T320" s="90"/>
      <c r="U320" s="35"/>
      <c r="V320" s="35"/>
      <c r="W320" s="76"/>
      <c r="X320" s="76"/>
      <c r="Y320" s="75"/>
      <c r="Z320" s="75"/>
      <c r="AA320" s="75"/>
      <c r="AB320" s="30"/>
      <c r="AC320" s="30"/>
      <c r="AD320" s="30"/>
      <c r="AE320" s="30"/>
      <c r="AF320" s="81"/>
      <c r="AG320" s="30"/>
      <c r="AH320" s="30"/>
      <c r="AI320" s="30"/>
      <c r="AT320" s="4"/>
      <c r="AU320" s="4"/>
      <c r="AV320" s="84"/>
      <c r="AW320" s="84"/>
      <c r="AX320" s="15"/>
      <c r="AY320" s="15"/>
      <c r="AZ320" s="15"/>
      <c r="BA320" s="84" t="e">
        <f t="shared" si="67"/>
        <v>#DIV/0!</v>
      </c>
      <c r="BB320" s="84">
        <f t="shared" si="68"/>
        <v>0</v>
      </c>
      <c r="BC320" s="84">
        <f t="shared" si="69"/>
        <v>0</v>
      </c>
      <c r="BD320" s="84" t="e">
        <f t="shared" si="70"/>
        <v>#DIV/0!</v>
      </c>
      <c r="BE320" s="84" t="e">
        <f t="shared" si="71"/>
        <v>#DIV/0!</v>
      </c>
      <c r="BF320" s="84" t="e">
        <f t="shared" si="72"/>
        <v>#DIV/0!</v>
      </c>
      <c r="BG320" s="85" t="e">
        <f t="shared" si="73"/>
        <v>#DIV/0!</v>
      </c>
      <c r="BH320" s="86" t="e">
        <f t="shared" si="74"/>
        <v>#DIV/0!</v>
      </c>
      <c r="BI320" s="86" t="e">
        <f t="shared" si="75"/>
        <v>#DIV/0!</v>
      </c>
    </row>
    <row r="321" spans="1:61" s="1" customFormat="1">
      <c r="A321" t="s">
        <v>523</v>
      </c>
      <c r="B321" s="1">
        <v>200</v>
      </c>
      <c r="C321" s="1" t="s">
        <v>185</v>
      </c>
      <c r="D321" t="s">
        <v>88</v>
      </c>
      <c r="E321" s="6">
        <v>39688</v>
      </c>
      <c r="F321" s="11">
        <f t="shared" si="66"/>
        <v>40</v>
      </c>
      <c r="G321" s="104">
        <v>0</v>
      </c>
      <c r="H321" s="104">
        <v>0</v>
      </c>
      <c r="I321" s="109">
        <v>6.7997298821566521E-2</v>
      </c>
      <c r="J321" s="109">
        <v>6.7997298821566521E-2</v>
      </c>
      <c r="K321" s="109">
        <v>92.735946869507544</v>
      </c>
      <c r="L321" s="109">
        <v>3.9764359351988681</v>
      </c>
      <c r="M321" s="15"/>
      <c r="N321" s="15"/>
      <c r="O321" s="15"/>
      <c r="P321" s="15"/>
      <c r="Q321" s="35"/>
      <c r="R321" s="34"/>
      <c r="S321" s="35"/>
      <c r="T321" s="90"/>
      <c r="U321" s="35"/>
      <c r="V321" s="35"/>
      <c r="W321" s="76"/>
      <c r="X321" s="76"/>
      <c r="Y321" s="75"/>
      <c r="Z321" s="75"/>
      <c r="AA321" s="75"/>
      <c r="AB321" s="30"/>
      <c r="AC321" s="30"/>
      <c r="AD321" s="30"/>
      <c r="AE321" s="30"/>
      <c r="AF321" s="30"/>
      <c r="AG321" s="30"/>
      <c r="AH321" s="30"/>
      <c r="AI321" s="30"/>
      <c r="AT321" s="4"/>
      <c r="AU321" s="4"/>
      <c r="AV321" s="84"/>
      <c r="AW321" s="84"/>
      <c r="AX321" s="15"/>
      <c r="AY321" s="15"/>
      <c r="AZ321" s="15"/>
      <c r="BA321" s="84" t="e">
        <f t="shared" si="67"/>
        <v>#DIV/0!</v>
      </c>
      <c r="BB321" s="84">
        <f t="shared" si="68"/>
        <v>0</v>
      </c>
      <c r="BC321" s="84">
        <f t="shared" si="69"/>
        <v>0</v>
      </c>
      <c r="BD321" s="84" t="e">
        <f t="shared" si="70"/>
        <v>#DIV/0!</v>
      </c>
      <c r="BE321" s="84" t="e">
        <f t="shared" si="71"/>
        <v>#DIV/0!</v>
      </c>
      <c r="BF321" s="84" t="e">
        <f t="shared" si="72"/>
        <v>#DIV/0!</v>
      </c>
      <c r="BG321" s="85" t="e">
        <f t="shared" si="73"/>
        <v>#DIV/0!</v>
      </c>
      <c r="BH321" s="86" t="e">
        <f t="shared" si="74"/>
        <v>#DIV/0!</v>
      </c>
      <c r="BI321" s="86" t="e">
        <f t="shared" si="75"/>
        <v>#DIV/0!</v>
      </c>
    </row>
    <row r="322" spans="1:61" s="1" customFormat="1">
      <c r="A322"/>
      <c r="D322"/>
      <c r="F322" s="8"/>
      <c r="G322" s="104"/>
      <c r="H322" s="104"/>
      <c r="I322" s="109" t="s">
        <v>664</v>
      </c>
      <c r="J322" s="109" t="s">
        <v>664</v>
      </c>
      <c r="K322" s="109" t="s">
        <v>664</v>
      </c>
      <c r="L322" s="109" t="s">
        <v>664</v>
      </c>
      <c r="M322" s="4"/>
      <c r="N322" s="15"/>
      <c r="O322" s="15"/>
      <c r="P322" s="15"/>
      <c r="Q322" s="35"/>
      <c r="R322" s="34"/>
      <c r="S322" s="35"/>
      <c r="T322" s="90"/>
      <c r="U322" s="35"/>
      <c r="V322" s="35"/>
      <c r="W322" s="76"/>
      <c r="X322" s="76"/>
      <c r="Y322" s="75"/>
      <c r="Z322" s="75"/>
      <c r="AA322" s="75"/>
      <c r="AB322" s="30"/>
      <c r="AC322" s="30"/>
      <c r="AD322" s="30"/>
      <c r="AE322" s="30"/>
      <c r="AF322" s="30"/>
      <c r="AG322" s="30"/>
      <c r="AH322" s="30"/>
      <c r="AI322" s="30"/>
      <c r="AT322" s="4"/>
      <c r="AU322" s="4"/>
      <c r="AV322" s="84"/>
      <c r="AW322" s="84"/>
      <c r="AX322" s="15"/>
      <c r="AY322" s="15"/>
      <c r="AZ322" s="15"/>
      <c r="BA322" s="84" t="str">
        <f t="shared" si="67"/>
        <v/>
      </c>
      <c r="BB322" s="84" t="str">
        <f t="shared" si="68"/>
        <v/>
      </c>
      <c r="BC322" s="84" t="str">
        <f t="shared" si="69"/>
        <v>,</v>
      </c>
      <c r="BD322" s="84" t="str">
        <f t="shared" si="70"/>
        <v/>
      </c>
      <c r="BE322" s="84" t="str">
        <f t="shared" si="71"/>
        <v/>
      </c>
      <c r="BF322" s="84" t="str">
        <f t="shared" si="72"/>
        <v/>
      </c>
      <c r="BG322" s="85" t="str">
        <f t="shared" si="73"/>
        <v/>
      </c>
      <c r="BH322" s="86" t="str">
        <f t="shared" si="74"/>
        <v/>
      </c>
      <c r="BI322" s="86" t="str">
        <f t="shared" si="75"/>
        <v/>
      </c>
    </row>
    <row r="323" spans="1:61" s="1" customFormat="1">
      <c r="A323" t="s">
        <v>524</v>
      </c>
      <c r="B323" s="1">
        <v>2</v>
      </c>
      <c r="C323" s="1" t="s">
        <v>173</v>
      </c>
      <c r="D323" s="40" t="s">
        <v>89</v>
      </c>
      <c r="E323" s="6">
        <v>39686</v>
      </c>
      <c r="F323" s="11">
        <f t="shared" ref="F323:F351" si="76">B323-B322</f>
        <v>2</v>
      </c>
      <c r="G323" s="104">
        <v>0</v>
      </c>
      <c r="H323" s="104">
        <v>0</v>
      </c>
      <c r="I323" s="109">
        <v>1.3743869066033471E-2</v>
      </c>
      <c r="J323" s="109">
        <v>1.3743869066033471E-2</v>
      </c>
      <c r="K323" s="109">
        <v>16.578542060902855</v>
      </c>
      <c r="L323" s="109">
        <v>3.7593984962403924</v>
      </c>
      <c r="M323" s="15"/>
      <c r="N323" s="15"/>
      <c r="O323" s="15"/>
      <c r="P323" s="15"/>
      <c r="Q323" s="35"/>
      <c r="R323" s="34"/>
      <c r="S323" s="35"/>
      <c r="T323" s="90"/>
      <c r="U323" s="35"/>
      <c r="V323" s="35"/>
      <c r="W323" s="76"/>
      <c r="X323" s="76"/>
      <c r="Y323" s="75"/>
      <c r="Z323" s="75"/>
      <c r="AA323" s="75"/>
      <c r="AB323" s="30"/>
      <c r="AC323" s="30"/>
      <c r="AD323" s="30"/>
      <c r="AE323" s="30"/>
      <c r="AF323" s="30"/>
      <c r="AG323" s="30"/>
      <c r="AH323" s="30"/>
      <c r="AI323" s="30"/>
      <c r="AT323" s="4"/>
      <c r="AU323" s="4"/>
      <c r="AV323" s="84"/>
      <c r="AW323" s="84"/>
      <c r="AX323" s="15"/>
      <c r="AY323" s="15"/>
      <c r="AZ323" s="15"/>
      <c r="BA323" s="84" t="e">
        <f t="shared" si="67"/>
        <v>#DIV/0!</v>
      </c>
      <c r="BB323" s="84">
        <f t="shared" si="68"/>
        <v>0</v>
      </c>
      <c r="BC323" s="84">
        <f t="shared" si="69"/>
        <v>0</v>
      </c>
      <c r="BD323" s="84" t="e">
        <f t="shared" si="70"/>
        <v>#DIV/0!</v>
      </c>
      <c r="BE323" s="84" t="e">
        <f t="shared" si="71"/>
        <v>#DIV/0!</v>
      </c>
      <c r="BF323" s="84" t="e">
        <f t="shared" si="72"/>
        <v>#DIV/0!</v>
      </c>
      <c r="BG323" s="85" t="e">
        <f t="shared" si="73"/>
        <v>#DIV/0!</v>
      </c>
      <c r="BH323" s="86" t="e">
        <f t="shared" si="74"/>
        <v>#DIV/0!</v>
      </c>
      <c r="BI323" s="86" t="e">
        <f t="shared" si="75"/>
        <v>#DIV/0!</v>
      </c>
    </row>
    <row r="324" spans="1:61" s="1" customFormat="1">
      <c r="A324" t="s">
        <v>525</v>
      </c>
      <c r="B324" s="1">
        <v>4</v>
      </c>
      <c r="C324" s="1" t="s">
        <v>173</v>
      </c>
      <c r="D324" s="40" t="s">
        <v>89</v>
      </c>
      <c r="E324" s="6">
        <v>39686</v>
      </c>
      <c r="F324" s="11">
        <f t="shared" si="76"/>
        <v>2</v>
      </c>
      <c r="G324" s="104">
        <v>0</v>
      </c>
      <c r="H324" s="104">
        <v>0</v>
      </c>
      <c r="I324" s="109">
        <v>8.5899181662709573E-3</v>
      </c>
      <c r="J324" s="109">
        <v>8.5899181662709573E-3</v>
      </c>
      <c r="K324" s="109">
        <v>12.670129295249593</v>
      </c>
      <c r="L324" s="109">
        <v>6.9767441860459547</v>
      </c>
      <c r="M324" s="15"/>
      <c r="N324" s="15"/>
      <c r="O324" s="15"/>
      <c r="P324" s="15"/>
      <c r="Q324" s="35"/>
      <c r="R324" s="34"/>
      <c r="S324" s="35"/>
      <c r="T324" s="90"/>
      <c r="U324" s="35"/>
      <c r="V324" s="35"/>
      <c r="W324" s="76"/>
      <c r="X324" s="76"/>
      <c r="Y324" s="75"/>
      <c r="Z324" s="75"/>
      <c r="AA324" s="75"/>
      <c r="AB324" s="30"/>
      <c r="AC324" s="30"/>
      <c r="AD324" s="30"/>
      <c r="AE324" s="30"/>
      <c r="AF324" s="30"/>
      <c r="AG324" s="30"/>
      <c r="AH324" s="30"/>
      <c r="AI324" s="30"/>
      <c r="AT324" s="4"/>
      <c r="AU324" s="4"/>
      <c r="AV324" s="84"/>
      <c r="AW324" s="84"/>
      <c r="AX324" s="15"/>
      <c r="AY324" s="15"/>
      <c r="AZ324" s="15"/>
      <c r="BA324" s="84" t="e">
        <f t="shared" si="67"/>
        <v>#DIV/0!</v>
      </c>
      <c r="BB324" s="84">
        <f t="shared" si="68"/>
        <v>0</v>
      </c>
      <c r="BC324" s="84">
        <f t="shared" si="69"/>
        <v>0</v>
      </c>
      <c r="BD324" s="84" t="e">
        <f t="shared" si="70"/>
        <v>#DIV/0!</v>
      </c>
      <c r="BE324" s="84" t="e">
        <f t="shared" si="71"/>
        <v>#DIV/0!</v>
      </c>
      <c r="BF324" s="84" t="e">
        <f t="shared" si="72"/>
        <v>#DIV/0!</v>
      </c>
      <c r="BG324" s="85" t="e">
        <f t="shared" si="73"/>
        <v>#DIV/0!</v>
      </c>
      <c r="BH324" s="86" t="e">
        <f t="shared" si="74"/>
        <v>#DIV/0!</v>
      </c>
      <c r="BI324" s="86" t="e">
        <f t="shared" si="75"/>
        <v>#DIV/0!</v>
      </c>
    </row>
    <row r="325" spans="1:61" s="1" customFormat="1">
      <c r="A325" t="s">
        <v>526</v>
      </c>
      <c r="B325" s="1">
        <v>6</v>
      </c>
      <c r="C325" s="1" t="s">
        <v>173</v>
      </c>
      <c r="D325" s="40" t="s">
        <v>89</v>
      </c>
      <c r="E325" s="6">
        <v>39686</v>
      </c>
      <c r="F325" s="11">
        <f t="shared" si="76"/>
        <v>2</v>
      </c>
      <c r="G325" s="104">
        <v>0</v>
      </c>
      <c r="H325" s="104">
        <v>0</v>
      </c>
      <c r="I325" s="109">
        <v>1.3206999180641494E-2</v>
      </c>
      <c r="J325" s="109">
        <v>1.3206999180641494E-2</v>
      </c>
      <c r="K325" s="109">
        <v>22.537797788753309</v>
      </c>
      <c r="L325" s="109">
        <v>6.8181818181820741</v>
      </c>
      <c r="M325" s="15"/>
      <c r="N325" s="15"/>
      <c r="O325" s="15"/>
      <c r="P325" s="15"/>
      <c r="Q325" s="35"/>
      <c r="R325" s="34"/>
      <c r="S325" s="35"/>
      <c r="T325" s="90"/>
      <c r="U325" s="35"/>
      <c r="V325" s="35"/>
      <c r="W325" s="76"/>
      <c r="X325" s="76"/>
      <c r="Y325" s="75"/>
      <c r="Z325" s="75"/>
      <c r="AA325" s="75"/>
      <c r="AB325" s="30"/>
      <c r="AC325" s="30"/>
      <c r="AD325" s="30"/>
      <c r="AE325" s="30"/>
      <c r="AF325" s="30"/>
      <c r="AG325" s="30"/>
      <c r="AH325" s="30"/>
      <c r="AI325" s="30"/>
      <c r="AT325" s="4"/>
      <c r="AU325" s="4"/>
      <c r="AV325" s="84"/>
      <c r="AW325" s="84"/>
      <c r="AX325" s="15"/>
      <c r="AY325" s="15"/>
      <c r="AZ325" s="15"/>
      <c r="BA325" s="84" t="e">
        <f t="shared" ref="BA325:BA356" si="77">IF(A325="","",IF(P325="-","-",IF(O325="-",P325-L325,(AX325*AZ325)/AY325)))</f>
        <v>#DIV/0!</v>
      </c>
      <c r="BB325" s="84">
        <f t="shared" ref="BB325:BB356" si="78">IF(A325="","",IF(AV325="-","-",IF(AW325="-","-",AV325-AW325)))</f>
        <v>0</v>
      </c>
      <c r="BC325" s="84">
        <f t="shared" ref="BC325:BC356" si="79">IF(A325="",",",IF(AW325="-","-",IF(AX325="-","-",AW325-AX325)))</f>
        <v>0</v>
      </c>
      <c r="BD325" s="84" t="e">
        <f t="shared" ref="BD325:BD356" si="80">IF(A325="","",IF(AX325="-","-",IF(BA325="-","-",AX325-BA325)))</f>
        <v>#DIV/0!</v>
      </c>
      <c r="BE325" s="84" t="e">
        <f t="shared" ref="BE325:BE356" si="81">IF(A325="","",IF(AV325="-","-",IF(BA325="-","-",((AV325-BA325)/BA325)*100)))</f>
        <v>#DIV/0!</v>
      </c>
      <c r="BF325" s="84" t="e">
        <f t="shared" ref="BF325:BF356" si="82">IF(A325="","",IF(AV325="-","-",IF(BA325="-","-",IF(H325="-","-",((AV325-BA325)/H325))*100)))</f>
        <v>#DIV/0!</v>
      </c>
      <c r="BG325" s="85" t="e">
        <f t="shared" ref="BG325:BG356" si="83">IF(A325="","",IF(BA325="-","-",IF(H325="-","-",BA325/H325)))</f>
        <v>#DIV/0!</v>
      </c>
      <c r="BH325" s="86" t="e">
        <f t="shared" ref="BH325:BH356" si="84">IF(A325="","",IF(BF325="-","-",IF(BG325=AE325,".","check")))</f>
        <v>#DIV/0!</v>
      </c>
      <c r="BI325" s="86" t="e">
        <f t="shared" ref="BI325:BI356" si="85">IF(A325="","",IF(ABM325="-","-",IF(BG325=AE325,".","check")))</f>
        <v>#DIV/0!</v>
      </c>
    </row>
    <row r="326" spans="1:61" s="1" customFormat="1">
      <c r="A326" t="s">
        <v>527</v>
      </c>
      <c r="B326" s="1">
        <v>8</v>
      </c>
      <c r="C326" s="1" t="s">
        <v>173</v>
      </c>
      <c r="D326" s="40" t="s">
        <v>89</v>
      </c>
      <c r="E326" s="6">
        <v>39686</v>
      </c>
      <c r="F326" s="11">
        <f t="shared" si="76"/>
        <v>2</v>
      </c>
      <c r="G326" s="104">
        <v>0</v>
      </c>
      <c r="H326" s="104">
        <v>0</v>
      </c>
      <c r="I326" s="109">
        <v>1.9649437805344692E-2</v>
      </c>
      <c r="J326" s="109">
        <v>1.9649437805344692E-2</v>
      </c>
      <c r="K326" s="109">
        <v>40.641050324169257</v>
      </c>
      <c r="L326" s="109">
        <v>5.1813471502591417</v>
      </c>
      <c r="M326" s="15"/>
      <c r="N326" s="15"/>
      <c r="O326" s="15"/>
      <c r="P326" s="15"/>
      <c r="Q326" s="35"/>
      <c r="R326" s="34"/>
      <c r="S326" s="35"/>
      <c r="T326" s="90"/>
      <c r="U326" s="35"/>
      <c r="V326" s="35"/>
      <c r="W326" s="76"/>
      <c r="X326" s="76"/>
      <c r="Y326" s="75"/>
      <c r="Z326" s="75"/>
      <c r="AA326" s="75"/>
      <c r="AB326" s="30"/>
      <c r="AC326" s="30"/>
      <c r="AD326" s="30"/>
      <c r="AE326" s="30"/>
      <c r="AF326" s="30"/>
      <c r="AG326" s="30"/>
      <c r="AH326" s="30"/>
      <c r="AI326" s="30"/>
      <c r="AT326" s="4"/>
      <c r="AU326" s="4"/>
      <c r="AV326" s="84"/>
      <c r="AW326" s="84"/>
      <c r="AX326" s="15"/>
      <c r="AY326" s="15"/>
      <c r="AZ326" s="15"/>
      <c r="BA326" s="84" t="e">
        <f t="shared" si="77"/>
        <v>#DIV/0!</v>
      </c>
      <c r="BB326" s="84">
        <f t="shared" si="78"/>
        <v>0</v>
      </c>
      <c r="BC326" s="84">
        <f t="shared" si="79"/>
        <v>0</v>
      </c>
      <c r="BD326" s="84" t="e">
        <f t="shared" si="80"/>
        <v>#DIV/0!</v>
      </c>
      <c r="BE326" s="84" t="e">
        <f t="shared" si="81"/>
        <v>#DIV/0!</v>
      </c>
      <c r="BF326" s="84" t="e">
        <f t="shared" si="82"/>
        <v>#DIV/0!</v>
      </c>
      <c r="BG326" s="85" t="e">
        <f t="shared" si="83"/>
        <v>#DIV/0!</v>
      </c>
      <c r="BH326" s="86" t="e">
        <f t="shared" si="84"/>
        <v>#DIV/0!</v>
      </c>
      <c r="BI326" s="86" t="e">
        <f t="shared" si="85"/>
        <v>#DIV/0!</v>
      </c>
    </row>
    <row r="327" spans="1:61" s="1" customFormat="1">
      <c r="A327" t="s">
        <v>528</v>
      </c>
      <c r="B327" s="1">
        <v>10</v>
      </c>
      <c r="C327" s="1" t="s">
        <v>173</v>
      </c>
      <c r="D327" s="40" t="s">
        <v>89</v>
      </c>
      <c r="E327" s="6">
        <v>39686</v>
      </c>
      <c r="F327" s="11">
        <f t="shared" si="76"/>
        <v>2</v>
      </c>
      <c r="G327" s="104">
        <v>0</v>
      </c>
      <c r="H327" s="104">
        <v>0</v>
      </c>
      <c r="I327" s="109">
        <v>3.2319567100594283E-2</v>
      </c>
      <c r="J327" s="109">
        <v>3.2319567100594283E-2</v>
      </c>
      <c r="K327" s="109">
        <v>74.979248193837236</v>
      </c>
      <c r="L327" s="109">
        <v>6.8111455108360888</v>
      </c>
      <c r="M327" s="15"/>
      <c r="N327" s="15"/>
      <c r="O327" s="15"/>
      <c r="P327" s="15"/>
      <c r="Q327" s="35"/>
      <c r="R327" s="34"/>
      <c r="S327" s="35"/>
      <c r="T327" s="90"/>
      <c r="U327" s="35"/>
      <c r="V327" s="35"/>
      <c r="W327" s="76"/>
      <c r="X327" s="76"/>
      <c r="Y327" s="75"/>
      <c r="Z327" s="75"/>
      <c r="AA327" s="75"/>
      <c r="AB327" s="30"/>
      <c r="AC327" s="30"/>
      <c r="AD327" s="30"/>
      <c r="AE327" s="30"/>
      <c r="AF327" s="30"/>
      <c r="AG327" s="30"/>
      <c r="AH327" s="30"/>
      <c r="AI327" s="30"/>
      <c r="AT327" s="4"/>
      <c r="AU327" s="4"/>
      <c r="AV327" s="84"/>
      <c r="AW327" s="84"/>
      <c r="AX327" s="15"/>
      <c r="AY327" s="15"/>
      <c r="AZ327" s="15"/>
      <c r="BA327" s="84" t="e">
        <f t="shared" si="77"/>
        <v>#DIV/0!</v>
      </c>
      <c r="BB327" s="84">
        <f t="shared" si="78"/>
        <v>0</v>
      </c>
      <c r="BC327" s="84">
        <f t="shared" si="79"/>
        <v>0</v>
      </c>
      <c r="BD327" s="84" t="e">
        <f t="shared" si="80"/>
        <v>#DIV/0!</v>
      </c>
      <c r="BE327" s="84" t="e">
        <f t="shared" si="81"/>
        <v>#DIV/0!</v>
      </c>
      <c r="BF327" s="84" t="e">
        <f t="shared" si="82"/>
        <v>#DIV/0!</v>
      </c>
      <c r="BG327" s="85" t="e">
        <f t="shared" si="83"/>
        <v>#DIV/0!</v>
      </c>
      <c r="BH327" s="86" t="e">
        <f t="shared" si="84"/>
        <v>#DIV/0!</v>
      </c>
      <c r="BI327" s="86" t="e">
        <f t="shared" si="85"/>
        <v>#DIV/0!</v>
      </c>
    </row>
    <row r="328" spans="1:61" s="1" customFormat="1">
      <c r="A328" t="s">
        <v>529</v>
      </c>
      <c r="B328" s="1">
        <v>12</v>
      </c>
      <c r="C328" s="1" t="s">
        <v>176</v>
      </c>
      <c r="D328" s="40" t="s">
        <v>90</v>
      </c>
      <c r="E328" s="6">
        <v>39686</v>
      </c>
      <c r="F328" s="11">
        <f t="shared" si="76"/>
        <v>2</v>
      </c>
      <c r="G328" s="104">
        <v>0</v>
      </c>
      <c r="H328" s="104">
        <v>0</v>
      </c>
      <c r="I328" s="109">
        <v>3.9943119473159726E-2</v>
      </c>
      <c r="J328" s="109">
        <v>3.9943119473159726E-2</v>
      </c>
      <c r="K328" s="109">
        <v>89.882756212317261</v>
      </c>
      <c r="L328" s="109">
        <v>5.3435114503817012</v>
      </c>
      <c r="M328" s="15"/>
      <c r="N328" s="15"/>
      <c r="O328" s="15"/>
      <c r="P328" s="15"/>
      <c r="Q328" s="35"/>
      <c r="R328" s="34"/>
      <c r="S328" s="35"/>
      <c r="T328" s="90"/>
      <c r="U328" s="35"/>
      <c r="V328" s="35"/>
      <c r="W328" s="76"/>
      <c r="X328" s="76"/>
      <c r="Y328" s="75"/>
      <c r="Z328" s="75"/>
      <c r="AA328" s="75"/>
      <c r="AB328" s="30"/>
      <c r="AC328" s="30"/>
      <c r="AD328" s="30"/>
      <c r="AE328" s="30"/>
      <c r="AF328" s="30"/>
      <c r="AG328" s="30"/>
      <c r="AH328" s="30"/>
      <c r="AI328" s="30"/>
      <c r="AT328" s="4"/>
      <c r="AU328" s="4"/>
      <c r="AV328" s="84"/>
      <c r="AW328" s="84"/>
      <c r="AX328" s="15"/>
      <c r="AY328" s="15"/>
      <c r="AZ328" s="15"/>
      <c r="BA328" s="84" t="e">
        <f t="shared" si="77"/>
        <v>#DIV/0!</v>
      </c>
      <c r="BB328" s="84">
        <f t="shared" si="78"/>
        <v>0</v>
      </c>
      <c r="BC328" s="84">
        <f t="shared" si="79"/>
        <v>0</v>
      </c>
      <c r="BD328" s="84" t="e">
        <f t="shared" si="80"/>
        <v>#DIV/0!</v>
      </c>
      <c r="BE328" s="84" t="e">
        <f t="shared" si="81"/>
        <v>#DIV/0!</v>
      </c>
      <c r="BF328" s="84" t="e">
        <f t="shared" si="82"/>
        <v>#DIV/0!</v>
      </c>
      <c r="BG328" s="85" t="e">
        <f t="shared" si="83"/>
        <v>#DIV/0!</v>
      </c>
      <c r="BH328" s="86" t="e">
        <f t="shared" si="84"/>
        <v>#DIV/0!</v>
      </c>
      <c r="BI328" s="86" t="e">
        <f t="shared" si="85"/>
        <v>#DIV/0!</v>
      </c>
    </row>
    <row r="329" spans="1:61" s="1" customFormat="1">
      <c r="A329" t="s">
        <v>530</v>
      </c>
      <c r="B329" s="1">
        <v>14</v>
      </c>
      <c r="C329" s="1" t="s">
        <v>176</v>
      </c>
      <c r="D329" s="40" t="s">
        <v>90</v>
      </c>
      <c r="E329" s="6">
        <v>39686</v>
      </c>
      <c r="F329" s="11">
        <f t="shared" si="76"/>
        <v>2</v>
      </c>
      <c r="G329" s="104">
        <v>0</v>
      </c>
      <c r="H329" s="104">
        <v>0</v>
      </c>
      <c r="I329" s="109">
        <v>3.231956710059436E-2</v>
      </c>
      <c r="J329" s="109">
        <v>3.231956710059436E-2</v>
      </c>
      <c r="K329" s="109">
        <v>81.378737227709067</v>
      </c>
      <c r="L329" s="109">
        <v>5.0473186119872713</v>
      </c>
      <c r="M329" s="15"/>
      <c r="N329" s="15"/>
      <c r="O329" s="15"/>
      <c r="P329" s="15"/>
      <c r="Q329" s="35"/>
      <c r="R329" s="34"/>
      <c r="S329" s="35"/>
      <c r="T329" s="90"/>
      <c r="U329" s="35"/>
      <c r="V329" s="35"/>
      <c r="W329" s="76"/>
      <c r="X329" s="76"/>
      <c r="Y329" s="75"/>
      <c r="Z329" s="75"/>
      <c r="AA329" s="75"/>
      <c r="AB329" s="30"/>
      <c r="AC329" s="30"/>
      <c r="AD329" s="30"/>
      <c r="AE329" s="30"/>
      <c r="AF329" s="30"/>
      <c r="AG329" s="30"/>
      <c r="AH329" s="30"/>
      <c r="AI329" s="30"/>
      <c r="AT329" s="4"/>
      <c r="AU329" s="4"/>
      <c r="AV329" s="84"/>
      <c r="AW329" s="84"/>
      <c r="AX329" s="15"/>
      <c r="AY329" s="15"/>
      <c r="AZ329" s="15"/>
      <c r="BA329" s="84" t="e">
        <f t="shared" si="77"/>
        <v>#DIV/0!</v>
      </c>
      <c r="BB329" s="84">
        <f t="shared" si="78"/>
        <v>0</v>
      </c>
      <c r="BC329" s="84">
        <f t="shared" si="79"/>
        <v>0</v>
      </c>
      <c r="BD329" s="84" t="e">
        <f t="shared" si="80"/>
        <v>#DIV/0!</v>
      </c>
      <c r="BE329" s="84" t="e">
        <f t="shared" si="81"/>
        <v>#DIV/0!</v>
      </c>
      <c r="BF329" s="84" t="e">
        <f t="shared" si="82"/>
        <v>#DIV/0!</v>
      </c>
      <c r="BG329" s="85" t="e">
        <f t="shared" si="83"/>
        <v>#DIV/0!</v>
      </c>
      <c r="BH329" s="86" t="e">
        <f t="shared" si="84"/>
        <v>#DIV/0!</v>
      </c>
      <c r="BI329" s="86" t="e">
        <f t="shared" si="85"/>
        <v>#DIV/0!</v>
      </c>
    </row>
    <row r="330" spans="1:61" s="1" customFormat="1">
      <c r="A330" t="s">
        <v>531</v>
      </c>
      <c r="B330" s="1">
        <v>16</v>
      </c>
      <c r="C330" s="1" t="s">
        <v>176</v>
      </c>
      <c r="D330" s="40" t="s">
        <v>90</v>
      </c>
      <c r="E330" s="6">
        <v>39686</v>
      </c>
      <c r="F330" s="11">
        <f t="shared" si="76"/>
        <v>2</v>
      </c>
      <c r="G330" s="104">
        <v>0</v>
      </c>
      <c r="H330" s="104">
        <v>0</v>
      </c>
      <c r="I330" s="109">
        <v>2.845410392577238E-2</v>
      </c>
      <c r="J330" s="109">
        <v>2.845410392577238E-2</v>
      </c>
      <c r="K330" s="109">
        <v>81.539798193326632</v>
      </c>
      <c r="L330" s="109">
        <v>5.0179211469534266</v>
      </c>
      <c r="M330" s="15"/>
      <c r="N330" s="15"/>
      <c r="O330" s="15"/>
      <c r="P330" s="15"/>
      <c r="Q330" s="35"/>
      <c r="R330" s="34"/>
      <c r="S330" s="35"/>
      <c r="T330" s="90"/>
      <c r="U330" s="35"/>
      <c r="V330" s="35"/>
      <c r="W330" s="76"/>
      <c r="X330" s="76"/>
      <c r="Y330" s="75"/>
      <c r="Z330" s="75"/>
      <c r="AA330" s="75"/>
      <c r="AB330" s="30"/>
      <c r="AC330" s="30"/>
      <c r="AD330" s="30"/>
      <c r="AE330" s="30"/>
      <c r="AF330" s="30"/>
      <c r="AG330" s="30"/>
      <c r="AH330" s="30"/>
      <c r="AI330" s="30"/>
      <c r="AT330" s="4"/>
      <c r="AU330" s="4"/>
      <c r="AV330" s="84"/>
      <c r="AW330" s="84"/>
      <c r="AX330" s="15"/>
      <c r="AY330" s="15"/>
      <c r="AZ330" s="15"/>
      <c r="BA330" s="84" t="e">
        <f t="shared" si="77"/>
        <v>#DIV/0!</v>
      </c>
      <c r="BB330" s="84">
        <f t="shared" si="78"/>
        <v>0</v>
      </c>
      <c r="BC330" s="84">
        <f t="shared" si="79"/>
        <v>0</v>
      </c>
      <c r="BD330" s="84" t="e">
        <f t="shared" si="80"/>
        <v>#DIV/0!</v>
      </c>
      <c r="BE330" s="84" t="e">
        <f t="shared" si="81"/>
        <v>#DIV/0!</v>
      </c>
      <c r="BF330" s="84" t="e">
        <f t="shared" si="82"/>
        <v>#DIV/0!</v>
      </c>
      <c r="BG330" s="85" t="e">
        <f t="shared" si="83"/>
        <v>#DIV/0!</v>
      </c>
      <c r="BH330" s="86" t="e">
        <f t="shared" si="84"/>
        <v>#DIV/0!</v>
      </c>
      <c r="BI330" s="86" t="e">
        <f t="shared" si="85"/>
        <v>#DIV/0!</v>
      </c>
    </row>
    <row r="331" spans="1:61" s="1" customFormat="1">
      <c r="A331" t="s">
        <v>532</v>
      </c>
      <c r="B331" s="1">
        <v>18</v>
      </c>
      <c r="C331" s="1" t="s">
        <v>176</v>
      </c>
      <c r="D331" s="40" t="s">
        <v>90</v>
      </c>
      <c r="E331" s="6">
        <v>39686</v>
      </c>
      <c r="F331" s="11">
        <f t="shared" si="76"/>
        <v>2</v>
      </c>
      <c r="G331" s="104">
        <v>0</v>
      </c>
      <c r="H331" s="104">
        <v>0</v>
      </c>
      <c r="I331" s="109">
        <v>3.3930176756770146E-2</v>
      </c>
      <c r="J331" s="109">
        <v>3.3930176756770146E-2</v>
      </c>
      <c r="K331" s="109">
        <v>98.075390663398139</v>
      </c>
      <c r="L331" s="109">
        <v>5.6716417910447054</v>
      </c>
      <c r="M331" s="15"/>
      <c r="N331" s="15"/>
      <c r="O331" s="15"/>
      <c r="P331" s="15"/>
      <c r="Q331" s="35"/>
      <c r="R331" s="34"/>
      <c r="S331" s="35"/>
      <c r="T331" s="90"/>
      <c r="U331" s="35"/>
      <c r="V331" s="35"/>
      <c r="W331" s="76"/>
      <c r="X331" s="76"/>
      <c r="Y331" s="75"/>
      <c r="Z331" s="75"/>
      <c r="AA331" s="75"/>
      <c r="AB331" s="30"/>
      <c r="AC331" s="30"/>
      <c r="AD331" s="30"/>
      <c r="AE331" s="30"/>
      <c r="AF331" s="30"/>
      <c r="AG331" s="30"/>
      <c r="AH331" s="30"/>
      <c r="AI331" s="30"/>
      <c r="AT331" s="4"/>
      <c r="AU331" s="4"/>
      <c r="AV331" s="84"/>
      <c r="AW331" s="84"/>
      <c r="AX331" s="15"/>
      <c r="AY331" s="15"/>
      <c r="AZ331" s="15"/>
      <c r="BA331" s="84" t="e">
        <f t="shared" si="77"/>
        <v>#DIV/0!</v>
      </c>
      <c r="BB331" s="84">
        <f t="shared" si="78"/>
        <v>0</v>
      </c>
      <c r="BC331" s="84">
        <f t="shared" si="79"/>
        <v>0</v>
      </c>
      <c r="BD331" s="84" t="e">
        <f t="shared" si="80"/>
        <v>#DIV/0!</v>
      </c>
      <c r="BE331" s="84" t="e">
        <f t="shared" si="81"/>
        <v>#DIV/0!</v>
      </c>
      <c r="BF331" s="84" t="e">
        <f t="shared" si="82"/>
        <v>#DIV/0!</v>
      </c>
      <c r="BG331" s="85" t="e">
        <f t="shared" si="83"/>
        <v>#DIV/0!</v>
      </c>
      <c r="BH331" s="86" t="e">
        <f t="shared" si="84"/>
        <v>#DIV/0!</v>
      </c>
      <c r="BI331" s="86" t="e">
        <f t="shared" si="85"/>
        <v>#DIV/0!</v>
      </c>
    </row>
    <row r="332" spans="1:61" s="1" customFormat="1">
      <c r="A332" t="s">
        <v>533</v>
      </c>
      <c r="B332" s="1">
        <v>20</v>
      </c>
      <c r="C332" s="1" t="s">
        <v>176</v>
      </c>
      <c r="D332" s="40" t="s">
        <v>90</v>
      </c>
      <c r="E332" s="6">
        <v>39686</v>
      </c>
      <c r="F332" s="11">
        <f t="shared" si="76"/>
        <v>2</v>
      </c>
      <c r="G332" s="104">
        <v>0</v>
      </c>
      <c r="H332" s="104">
        <v>0</v>
      </c>
      <c r="I332" s="109">
        <v>3.1384615384615483E-2</v>
      </c>
      <c r="J332" s="109">
        <v>3.1384615384615483E-2</v>
      </c>
      <c r="K332" s="109">
        <v>94.41538461538461</v>
      </c>
      <c r="L332" s="109">
        <v>5.5555555555554275</v>
      </c>
      <c r="M332" s="15"/>
      <c r="N332" s="15"/>
      <c r="O332" s="15"/>
      <c r="P332" s="15"/>
      <c r="Q332" s="35"/>
      <c r="R332" s="34"/>
      <c r="S332" s="35"/>
      <c r="T332" s="90"/>
      <c r="U332" s="35"/>
      <c r="V332" s="35"/>
      <c r="W332" s="76"/>
      <c r="X332" s="76"/>
      <c r="Y332" s="75"/>
      <c r="Z332" s="75"/>
      <c r="AA332" s="75"/>
      <c r="AB332" s="30"/>
      <c r="AC332" s="30"/>
      <c r="AD332" s="30"/>
      <c r="AE332" s="30"/>
      <c r="AF332" s="30"/>
      <c r="AG332" s="30"/>
      <c r="AH332" s="30"/>
      <c r="AI332" s="30"/>
      <c r="AT332" s="4"/>
      <c r="AU332" s="4"/>
      <c r="AV332" s="84"/>
      <c r="AW332" s="84"/>
      <c r="AX332" s="15"/>
      <c r="AY332" s="15"/>
      <c r="AZ332" s="15"/>
      <c r="BA332" s="84" t="e">
        <f t="shared" si="77"/>
        <v>#DIV/0!</v>
      </c>
      <c r="BB332" s="84">
        <f t="shared" si="78"/>
        <v>0</v>
      </c>
      <c r="BC332" s="84">
        <f t="shared" si="79"/>
        <v>0</v>
      </c>
      <c r="BD332" s="84" t="e">
        <f t="shared" si="80"/>
        <v>#DIV/0!</v>
      </c>
      <c r="BE332" s="84" t="e">
        <f t="shared" si="81"/>
        <v>#DIV/0!</v>
      </c>
      <c r="BF332" s="84" t="e">
        <f t="shared" si="82"/>
        <v>#DIV/0!</v>
      </c>
      <c r="BG332" s="85" t="e">
        <f t="shared" si="83"/>
        <v>#DIV/0!</v>
      </c>
      <c r="BH332" s="86" t="e">
        <f t="shared" si="84"/>
        <v>#DIV/0!</v>
      </c>
      <c r="BI332" s="86" t="e">
        <f t="shared" si="85"/>
        <v>#DIV/0!</v>
      </c>
    </row>
    <row r="333" spans="1:61" s="1" customFormat="1">
      <c r="A333" t="s">
        <v>534</v>
      </c>
      <c r="B333" s="1">
        <v>22</v>
      </c>
      <c r="C333" s="1" t="s">
        <v>176</v>
      </c>
      <c r="D333" s="40" t="s">
        <v>90</v>
      </c>
      <c r="E333" s="6">
        <v>39686</v>
      </c>
      <c r="F333" s="11">
        <f t="shared" si="76"/>
        <v>2</v>
      </c>
      <c r="G333" s="104">
        <v>0</v>
      </c>
      <c r="H333" s="104">
        <v>0</v>
      </c>
      <c r="I333" s="109">
        <v>2.0830551553206938E-2</v>
      </c>
      <c r="J333" s="109">
        <v>2.0830551553206938E-2</v>
      </c>
      <c r="K333" s="109">
        <v>60.902519798860766</v>
      </c>
      <c r="L333" s="109">
        <v>8.0568720379147756</v>
      </c>
      <c r="M333" s="15"/>
      <c r="N333" s="15"/>
      <c r="O333" s="15"/>
      <c r="P333" s="15"/>
      <c r="Q333" s="35"/>
      <c r="R333" s="34"/>
      <c r="S333" s="35"/>
      <c r="T333" s="90"/>
      <c r="U333" s="35"/>
      <c r="V333" s="35"/>
      <c r="W333" s="76"/>
      <c r="X333" s="76"/>
      <c r="Y333" s="75"/>
      <c r="Z333" s="75"/>
      <c r="AA333" s="75"/>
      <c r="AB333" s="30"/>
      <c r="AC333" s="30"/>
      <c r="AD333" s="30"/>
      <c r="AE333" s="30"/>
      <c r="AF333" s="30"/>
      <c r="AG333" s="30"/>
      <c r="AH333" s="30"/>
      <c r="AI333" s="30"/>
      <c r="AT333" s="4"/>
      <c r="AU333" s="4"/>
      <c r="AV333" s="84"/>
      <c r="AW333" s="84"/>
      <c r="AX333" s="15"/>
      <c r="AY333" s="15"/>
      <c r="AZ333" s="15"/>
      <c r="BA333" s="84" t="e">
        <f t="shared" si="77"/>
        <v>#DIV/0!</v>
      </c>
      <c r="BB333" s="84">
        <f t="shared" si="78"/>
        <v>0</v>
      </c>
      <c r="BC333" s="84">
        <f t="shared" si="79"/>
        <v>0</v>
      </c>
      <c r="BD333" s="84" t="e">
        <f t="shared" si="80"/>
        <v>#DIV/0!</v>
      </c>
      <c r="BE333" s="84" t="e">
        <f t="shared" si="81"/>
        <v>#DIV/0!</v>
      </c>
      <c r="BF333" s="84" t="e">
        <f t="shared" si="82"/>
        <v>#DIV/0!</v>
      </c>
      <c r="BG333" s="85" t="e">
        <f t="shared" si="83"/>
        <v>#DIV/0!</v>
      </c>
      <c r="BH333" s="86" t="e">
        <f t="shared" si="84"/>
        <v>#DIV/0!</v>
      </c>
      <c r="BI333" s="86" t="e">
        <f t="shared" si="85"/>
        <v>#DIV/0!</v>
      </c>
    </row>
    <row r="334" spans="1:61" s="1" customFormat="1">
      <c r="A334" t="s">
        <v>535</v>
      </c>
      <c r="B334" s="1">
        <v>24</v>
      </c>
      <c r="C334" s="1" t="s">
        <v>176</v>
      </c>
      <c r="D334" s="40" t="s">
        <v>90</v>
      </c>
      <c r="E334" s="6">
        <v>39686</v>
      </c>
      <c r="F334" s="11">
        <f t="shared" si="76"/>
        <v>2</v>
      </c>
      <c r="G334" s="104">
        <v>0</v>
      </c>
      <c r="H334" s="104">
        <v>0</v>
      </c>
      <c r="I334" s="109">
        <v>1.9864185759501499E-2</v>
      </c>
      <c r="J334" s="109">
        <v>1.9864185759501499E-2</v>
      </c>
      <c r="K334" s="109">
        <v>50.583880601627826</v>
      </c>
      <c r="L334" s="109">
        <v>3.6458333333333446</v>
      </c>
      <c r="M334" s="15"/>
      <c r="N334" s="15"/>
      <c r="O334" s="15"/>
      <c r="P334" s="15"/>
      <c r="Q334" s="35"/>
      <c r="R334" s="34"/>
      <c r="S334" s="35"/>
      <c r="T334" s="90"/>
      <c r="U334" s="35"/>
      <c r="V334" s="35"/>
      <c r="W334" s="76"/>
      <c r="X334" s="76"/>
      <c r="Y334" s="75"/>
      <c r="Z334" s="75"/>
      <c r="AA334" s="75"/>
      <c r="AB334" s="30"/>
      <c r="AC334" s="30"/>
      <c r="AD334" s="30"/>
      <c r="AE334" s="30"/>
      <c r="AF334" s="30"/>
      <c r="AG334" s="30"/>
      <c r="AH334" s="30"/>
      <c r="AI334" s="30"/>
      <c r="AT334" s="4"/>
      <c r="AU334" s="4"/>
      <c r="AV334" s="84"/>
      <c r="AW334" s="84"/>
      <c r="AX334" s="15"/>
      <c r="AY334" s="15"/>
      <c r="AZ334" s="15"/>
      <c r="BA334" s="84" t="e">
        <f t="shared" si="77"/>
        <v>#DIV/0!</v>
      </c>
      <c r="BB334" s="84">
        <f t="shared" si="78"/>
        <v>0</v>
      </c>
      <c r="BC334" s="84">
        <f t="shared" si="79"/>
        <v>0</v>
      </c>
      <c r="BD334" s="84" t="e">
        <f t="shared" si="80"/>
        <v>#DIV/0!</v>
      </c>
      <c r="BE334" s="84" t="e">
        <f t="shared" si="81"/>
        <v>#DIV/0!</v>
      </c>
      <c r="BF334" s="84" t="e">
        <f t="shared" si="82"/>
        <v>#DIV/0!</v>
      </c>
      <c r="BG334" s="85" t="e">
        <f t="shared" si="83"/>
        <v>#DIV/0!</v>
      </c>
      <c r="BH334" s="86" t="e">
        <f t="shared" si="84"/>
        <v>#DIV/0!</v>
      </c>
      <c r="BI334" s="86" t="e">
        <f t="shared" si="85"/>
        <v>#DIV/0!</v>
      </c>
    </row>
    <row r="335" spans="1:61" s="1" customFormat="1">
      <c r="A335" t="s">
        <v>536</v>
      </c>
      <c r="B335" s="1">
        <v>26</v>
      </c>
      <c r="C335" s="1" t="s">
        <v>176</v>
      </c>
      <c r="D335" s="40" t="s">
        <v>90</v>
      </c>
      <c r="E335" s="6">
        <v>39686</v>
      </c>
      <c r="F335" s="11">
        <f t="shared" si="76"/>
        <v>2</v>
      </c>
      <c r="G335" s="104">
        <v>0</v>
      </c>
      <c r="H335" s="104">
        <v>0</v>
      </c>
      <c r="I335" s="109">
        <v>3.0923705398575311E-2</v>
      </c>
      <c r="J335" s="109">
        <v>3.0923705398575311E-2</v>
      </c>
      <c r="K335" s="109">
        <v>60.644822253872647</v>
      </c>
      <c r="L335" s="109">
        <v>5.8823529411764568</v>
      </c>
      <c r="M335" s="15"/>
      <c r="N335" s="15"/>
      <c r="O335" s="15"/>
      <c r="P335" s="15"/>
      <c r="Q335" s="35"/>
      <c r="R335" s="34"/>
      <c r="S335" s="35"/>
      <c r="T335" s="90"/>
      <c r="U335" s="35"/>
      <c r="V335" s="35"/>
      <c r="W335" s="76"/>
      <c r="X335" s="76"/>
      <c r="Y335" s="75"/>
      <c r="Z335" s="75"/>
      <c r="AA335" s="75"/>
      <c r="AB335" s="30"/>
      <c r="AC335" s="30"/>
      <c r="AD335" s="30"/>
      <c r="AE335" s="30"/>
      <c r="AF335" s="30"/>
      <c r="AG335" s="30"/>
      <c r="AH335" s="30"/>
      <c r="AI335" s="30"/>
      <c r="AT335" s="4"/>
      <c r="AU335" s="4"/>
      <c r="AV335" s="84"/>
      <c r="AW335" s="84"/>
      <c r="AX335" s="15"/>
      <c r="AY335" s="15"/>
      <c r="AZ335" s="15"/>
      <c r="BA335" s="84" t="e">
        <f t="shared" si="77"/>
        <v>#DIV/0!</v>
      </c>
      <c r="BB335" s="84">
        <f t="shared" si="78"/>
        <v>0</v>
      </c>
      <c r="BC335" s="84">
        <f t="shared" si="79"/>
        <v>0</v>
      </c>
      <c r="BD335" s="84" t="e">
        <f t="shared" si="80"/>
        <v>#DIV/0!</v>
      </c>
      <c r="BE335" s="84" t="e">
        <f t="shared" si="81"/>
        <v>#DIV/0!</v>
      </c>
      <c r="BF335" s="84" t="e">
        <f t="shared" si="82"/>
        <v>#DIV/0!</v>
      </c>
      <c r="BG335" s="85" t="e">
        <f t="shared" si="83"/>
        <v>#DIV/0!</v>
      </c>
      <c r="BH335" s="86" t="e">
        <f t="shared" si="84"/>
        <v>#DIV/0!</v>
      </c>
      <c r="BI335" s="86" t="e">
        <f t="shared" si="85"/>
        <v>#DIV/0!</v>
      </c>
    </row>
    <row r="336" spans="1:61" s="1" customFormat="1">
      <c r="A336" t="s">
        <v>537</v>
      </c>
      <c r="B336" s="1">
        <v>28</v>
      </c>
      <c r="C336" s="1" t="s">
        <v>176</v>
      </c>
      <c r="D336" s="40" t="s">
        <v>91</v>
      </c>
      <c r="E336" s="6">
        <v>39686</v>
      </c>
      <c r="F336" s="11">
        <f t="shared" si="76"/>
        <v>2</v>
      </c>
      <c r="G336" s="104">
        <v>0</v>
      </c>
      <c r="H336" s="104">
        <v>0</v>
      </c>
      <c r="I336" s="109">
        <v>3.5970282321259463E-2</v>
      </c>
      <c r="J336" s="109">
        <v>3.5970282321259463E-2</v>
      </c>
      <c r="K336" s="109">
        <v>59.012737802281158</v>
      </c>
      <c r="L336" s="109">
        <v>4.8295454545454986</v>
      </c>
      <c r="M336" s="15"/>
      <c r="N336" s="15"/>
      <c r="O336" s="15"/>
      <c r="P336" s="15"/>
      <c r="Q336" s="35"/>
      <c r="R336" s="34"/>
      <c r="S336" s="35"/>
      <c r="T336" s="90"/>
      <c r="U336" s="35"/>
      <c r="V336" s="35"/>
      <c r="W336" s="76"/>
      <c r="X336" s="76"/>
      <c r="Y336" s="75"/>
      <c r="Z336" s="75"/>
      <c r="AA336" s="75"/>
      <c r="AB336" s="30"/>
      <c r="AC336" s="30"/>
      <c r="AD336" s="30"/>
      <c r="AE336" s="30"/>
      <c r="AF336" s="30"/>
      <c r="AG336" s="30"/>
      <c r="AH336" s="30"/>
      <c r="AI336" s="30"/>
      <c r="AT336" s="4"/>
      <c r="AU336" s="4"/>
      <c r="AV336" s="84"/>
      <c r="AW336" s="84"/>
      <c r="AX336" s="15"/>
      <c r="AY336" s="15"/>
      <c r="AZ336" s="15"/>
      <c r="BA336" s="84" t="e">
        <f t="shared" si="77"/>
        <v>#DIV/0!</v>
      </c>
      <c r="BB336" s="84">
        <f t="shared" si="78"/>
        <v>0</v>
      </c>
      <c r="BC336" s="84">
        <f t="shared" si="79"/>
        <v>0</v>
      </c>
      <c r="BD336" s="84" t="e">
        <f t="shared" si="80"/>
        <v>#DIV/0!</v>
      </c>
      <c r="BE336" s="84" t="e">
        <f t="shared" si="81"/>
        <v>#DIV/0!</v>
      </c>
      <c r="BF336" s="84" t="e">
        <f t="shared" si="82"/>
        <v>#DIV/0!</v>
      </c>
      <c r="BG336" s="85" t="e">
        <f t="shared" si="83"/>
        <v>#DIV/0!</v>
      </c>
      <c r="BH336" s="86" t="e">
        <f t="shared" si="84"/>
        <v>#DIV/0!</v>
      </c>
      <c r="BI336" s="86" t="e">
        <f t="shared" si="85"/>
        <v>#DIV/0!</v>
      </c>
    </row>
    <row r="337" spans="1:61" s="1" customFormat="1">
      <c r="A337" t="s">
        <v>538</v>
      </c>
      <c r="B337" s="1">
        <v>30</v>
      </c>
      <c r="C337" s="1" t="s">
        <v>176</v>
      </c>
      <c r="D337" s="40" t="s">
        <v>91</v>
      </c>
      <c r="E337" s="6">
        <v>39686</v>
      </c>
      <c r="F337" s="11">
        <f t="shared" si="76"/>
        <v>2</v>
      </c>
      <c r="G337" s="104">
        <v>0</v>
      </c>
      <c r="H337" s="104">
        <v>0</v>
      </c>
      <c r="I337" s="109">
        <v>2.9635217673634626E-2</v>
      </c>
      <c r="J337" s="109">
        <v>2.9635217673634626E-2</v>
      </c>
      <c r="K337" s="109">
        <v>54.535242958112448</v>
      </c>
      <c r="L337" s="109">
        <v>6.7567567567568512</v>
      </c>
      <c r="M337" s="15"/>
      <c r="N337" s="15"/>
      <c r="O337" s="15"/>
      <c r="P337" s="15"/>
      <c r="Q337" s="35"/>
      <c r="R337" s="34"/>
      <c r="S337" s="35"/>
      <c r="T337" s="90"/>
      <c r="U337" s="35"/>
      <c r="V337" s="35"/>
      <c r="W337" s="76"/>
      <c r="X337" s="76"/>
      <c r="Y337" s="75"/>
      <c r="Z337" s="75"/>
      <c r="AA337" s="75"/>
      <c r="AB337" s="30"/>
      <c r="AC337" s="30"/>
      <c r="AD337" s="30"/>
      <c r="AE337" s="30"/>
      <c r="AF337" s="30"/>
      <c r="AG337" s="30"/>
      <c r="AH337" s="30"/>
      <c r="AI337" s="30"/>
      <c r="AT337" s="4"/>
      <c r="AU337" s="4"/>
      <c r="AV337" s="84"/>
      <c r="AW337" s="84"/>
      <c r="AX337" s="15"/>
      <c r="AY337" s="15"/>
      <c r="AZ337" s="15"/>
      <c r="BA337" s="84" t="e">
        <f t="shared" si="77"/>
        <v>#DIV/0!</v>
      </c>
      <c r="BB337" s="84">
        <f t="shared" si="78"/>
        <v>0</v>
      </c>
      <c r="BC337" s="84">
        <f t="shared" si="79"/>
        <v>0</v>
      </c>
      <c r="BD337" s="84" t="e">
        <f t="shared" si="80"/>
        <v>#DIV/0!</v>
      </c>
      <c r="BE337" s="84" t="e">
        <f t="shared" si="81"/>
        <v>#DIV/0!</v>
      </c>
      <c r="BF337" s="84" t="e">
        <f t="shared" si="82"/>
        <v>#DIV/0!</v>
      </c>
      <c r="BG337" s="85" t="e">
        <f t="shared" si="83"/>
        <v>#DIV/0!</v>
      </c>
      <c r="BH337" s="86" t="e">
        <f t="shared" si="84"/>
        <v>#DIV/0!</v>
      </c>
      <c r="BI337" s="86" t="e">
        <f t="shared" si="85"/>
        <v>#DIV/0!</v>
      </c>
    </row>
    <row r="338" spans="1:61" s="1" customFormat="1">
      <c r="A338" t="s">
        <v>539</v>
      </c>
      <c r="B338" s="1">
        <v>35</v>
      </c>
      <c r="C338" s="1" t="s">
        <v>176</v>
      </c>
      <c r="D338" s="40" t="s">
        <v>91</v>
      </c>
      <c r="E338" s="6">
        <v>39686</v>
      </c>
      <c r="F338" s="11">
        <f t="shared" si="76"/>
        <v>5</v>
      </c>
      <c r="G338" s="104">
        <v>0</v>
      </c>
      <c r="H338" s="104">
        <v>0</v>
      </c>
      <c r="I338" s="109">
        <v>3.5379357146087642E-2</v>
      </c>
      <c r="J338" s="109">
        <v>3.5379357146087642E-2</v>
      </c>
      <c r="K338" s="109">
        <v>65.842833314361386</v>
      </c>
      <c r="L338" s="109">
        <v>3.4300791556728916</v>
      </c>
      <c r="M338" s="15"/>
      <c r="N338" s="15"/>
      <c r="O338" s="15"/>
      <c r="P338" s="15"/>
      <c r="Q338" s="35"/>
      <c r="R338" s="34"/>
      <c r="S338" s="35"/>
      <c r="T338" s="90"/>
      <c r="U338" s="35"/>
      <c r="V338" s="35"/>
      <c r="W338" s="76"/>
      <c r="X338" s="76"/>
      <c r="Y338" s="75"/>
      <c r="Z338" s="75"/>
      <c r="AA338" s="75"/>
      <c r="AB338" s="30"/>
      <c r="AC338" s="30"/>
      <c r="AD338" s="30"/>
      <c r="AE338" s="30"/>
      <c r="AF338" s="30"/>
      <c r="AG338" s="30"/>
      <c r="AH338" s="30"/>
      <c r="AI338" s="30"/>
      <c r="AT338" s="4"/>
      <c r="AU338" s="4"/>
      <c r="AV338" s="84"/>
      <c r="AW338" s="84"/>
      <c r="AX338" s="15"/>
      <c r="AY338" s="15"/>
      <c r="AZ338" s="15"/>
      <c r="BA338" s="84" t="e">
        <f t="shared" si="77"/>
        <v>#DIV/0!</v>
      </c>
      <c r="BB338" s="84">
        <f t="shared" si="78"/>
        <v>0</v>
      </c>
      <c r="BC338" s="84">
        <f t="shared" si="79"/>
        <v>0</v>
      </c>
      <c r="BD338" s="84" t="e">
        <f t="shared" si="80"/>
        <v>#DIV/0!</v>
      </c>
      <c r="BE338" s="84" t="e">
        <f t="shared" si="81"/>
        <v>#DIV/0!</v>
      </c>
      <c r="BF338" s="84" t="e">
        <f t="shared" si="82"/>
        <v>#DIV/0!</v>
      </c>
      <c r="BG338" s="85" t="e">
        <f t="shared" si="83"/>
        <v>#DIV/0!</v>
      </c>
      <c r="BH338" s="86" t="e">
        <f t="shared" si="84"/>
        <v>#DIV/0!</v>
      </c>
      <c r="BI338" s="86" t="e">
        <f t="shared" si="85"/>
        <v>#DIV/0!</v>
      </c>
    </row>
    <row r="339" spans="1:61" s="1" customFormat="1">
      <c r="A339" t="s">
        <v>540</v>
      </c>
      <c r="B339" s="1">
        <v>40</v>
      </c>
      <c r="C339" s="1" t="s">
        <v>176</v>
      </c>
      <c r="D339" s="40" t="s">
        <v>91</v>
      </c>
      <c r="E339" s="6">
        <v>39686</v>
      </c>
      <c r="F339" s="11">
        <f t="shared" si="76"/>
        <v>5</v>
      </c>
      <c r="G339" s="104">
        <v>0</v>
      </c>
      <c r="H339" s="104">
        <v>0</v>
      </c>
      <c r="I339" s="109">
        <v>4.9815936034057637E-2</v>
      </c>
      <c r="J339" s="109">
        <v>4.9815936034057637E-2</v>
      </c>
      <c r="K339" s="109">
        <v>78.63696478615843</v>
      </c>
      <c r="L339" s="109">
        <v>3.4246575342465468</v>
      </c>
      <c r="M339" s="15"/>
      <c r="N339" s="15"/>
      <c r="O339" s="15"/>
      <c r="P339" s="15"/>
      <c r="Q339" s="35"/>
      <c r="R339" s="34"/>
      <c r="S339" s="35"/>
      <c r="T339" s="90"/>
      <c r="U339" s="35"/>
      <c r="V339" s="35"/>
      <c r="W339" s="76"/>
      <c r="X339" s="76"/>
      <c r="Y339" s="75"/>
      <c r="Z339" s="75"/>
      <c r="AA339" s="75"/>
      <c r="AB339" s="30"/>
      <c r="AC339" s="30"/>
      <c r="AD339" s="30"/>
      <c r="AE339" s="30"/>
      <c r="AF339" s="30"/>
      <c r="AG339" s="30"/>
      <c r="AH339" s="30"/>
      <c r="AI339" s="30"/>
      <c r="AT339" s="4"/>
      <c r="AU339" s="4"/>
      <c r="AV339" s="84"/>
      <c r="AW339" s="84"/>
      <c r="AX339" s="15"/>
      <c r="AY339" s="15"/>
      <c r="AZ339" s="15"/>
      <c r="BA339" s="84" t="e">
        <f t="shared" si="77"/>
        <v>#DIV/0!</v>
      </c>
      <c r="BB339" s="84">
        <f t="shared" si="78"/>
        <v>0</v>
      </c>
      <c r="BC339" s="84">
        <f t="shared" si="79"/>
        <v>0</v>
      </c>
      <c r="BD339" s="84" t="e">
        <f t="shared" si="80"/>
        <v>#DIV/0!</v>
      </c>
      <c r="BE339" s="84" t="e">
        <f t="shared" si="81"/>
        <v>#DIV/0!</v>
      </c>
      <c r="BF339" s="84" t="e">
        <f t="shared" si="82"/>
        <v>#DIV/0!</v>
      </c>
      <c r="BG339" s="85" t="e">
        <f t="shared" si="83"/>
        <v>#DIV/0!</v>
      </c>
      <c r="BH339" s="86" t="e">
        <f t="shared" si="84"/>
        <v>#DIV/0!</v>
      </c>
      <c r="BI339" s="86" t="e">
        <f t="shared" si="85"/>
        <v>#DIV/0!</v>
      </c>
    </row>
    <row r="340" spans="1:61" s="1" customFormat="1">
      <c r="A340" t="s">
        <v>541</v>
      </c>
      <c r="B340" s="1">
        <v>50</v>
      </c>
      <c r="C340" s="1" t="s">
        <v>176</v>
      </c>
      <c r="D340" t="s">
        <v>92</v>
      </c>
      <c r="E340" s="6">
        <v>39686</v>
      </c>
      <c r="F340" s="11">
        <f t="shared" si="76"/>
        <v>10</v>
      </c>
      <c r="G340" s="104">
        <v>0</v>
      </c>
      <c r="H340" s="104">
        <v>0</v>
      </c>
      <c r="I340" s="109">
        <v>4.3813255919522884E-2</v>
      </c>
      <c r="J340" s="109">
        <v>4.3813255919522884E-2</v>
      </c>
      <c r="K340" s="109">
        <v>72.126928035481157</v>
      </c>
      <c r="L340" s="109">
        <v>3.6269430051813623</v>
      </c>
      <c r="M340" s="15"/>
      <c r="N340" s="15"/>
      <c r="O340" s="15"/>
      <c r="P340" s="15"/>
      <c r="Q340" s="35"/>
      <c r="R340" s="34"/>
      <c r="S340" s="35"/>
      <c r="T340" s="90"/>
      <c r="U340" s="35"/>
      <c r="V340" s="35"/>
      <c r="W340" s="76"/>
      <c r="X340" s="76"/>
      <c r="Y340" s="75"/>
      <c r="Z340" s="75"/>
      <c r="AA340" s="75"/>
      <c r="AB340" s="30"/>
      <c r="AC340" s="30"/>
      <c r="AD340" s="30"/>
      <c r="AE340" s="30"/>
      <c r="AF340" s="30"/>
      <c r="AG340" s="30"/>
      <c r="AH340" s="30"/>
      <c r="AI340" s="30"/>
      <c r="AT340" s="4"/>
      <c r="AU340" s="4"/>
      <c r="AV340" s="84"/>
      <c r="AW340" s="84"/>
      <c r="AX340" s="15"/>
      <c r="AY340" s="15"/>
      <c r="AZ340" s="15"/>
      <c r="BA340" s="84" t="e">
        <f t="shared" si="77"/>
        <v>#DIV/0!</v>
      </c>
      <c r="BB340" s="84">
        <f t="shared" si="78"/>
        <v>0</v>
      </c>
      <c r="BC340" s="84">
        <f t="shared" si="79"/>
        <v>0</v>
      </c>
      <c r="BD340" s="84" t="e">
        <f t="shared" si="80"/>
        <v>#DIV/0!</v>
      </c>
      <c r="BE340" s="84" t="e">
        <f t="shared" si="81"/>
        <v>#DIV/0!</v>
      </c>
      <c r="BF340" s="84" t="e">
        <f t="shared" si="82"/>
        <v>#DIV/0!</v>
      </c>
      <c r="BG340" s="85" t="e">
        <f t="shared" si="83"/>
        <v>#DIV/0!</v>
      </c>
      <c r="BH340" s="86" t="e">
        <f t="shared" si="84"/>
        <v>#DIV/0!</v>
      </c>
      <c r="BI340" s="86" t="e">
        <f t="shared" si="85"/>
        <v>#DIV/0!</v>
      </c>
    </row>
    <row r="341" spans="1:61" s="1" customFormat="1">
      <c r="A341" t="s">
        <v>542</v>
      </c>
      <c r="B341" s="1">
        <v>53</v>
      </c>
      <c r="C341" s="1" t="s">
        <v>176</v>
      </c>
      <c r="D341" t="s">
        <v>93</v>
      </c>
      <c r="E341" s="6">
        <v>39686</v>
      </c>
      <c r="F341" s="11">
        <f t="shared" si="76"/>
        <v>3</v>
      </c>
      <c r="G341" s="104">
        <v>0</v>
      </c>
      <c r="H341" s="104">
        <v>0</v>
      </c>
      <c r="I341" s="109">
        <v>6.1616512585571867E-2</v>
      </c>
      <c r="J341" s="109">
        <v>6.1616512585571867E-2</v>
      </c>
      <c r="K341" s="109">
        <v>70.551686665095986</v>
      </c>
      <c r="L341" s="109">
        <v>3.8777908343126346</v>
      </c>
      <c r="M341" s="15"/>
      <c r="N341" s="15"/>
      <c r="O341" s="15"/>
      <c r="P341" s="15"/>
      <c r="Q341" s="35"/>
      <c r="R341" s="34"/>
      <c r="S341" s="35"/>
      <c r="T341" s="90"/>
      <c r="U341" s="35"/>
      <c r="V341" s="35"/>
      <c r="W341" s="76"/>
      <c r="X341" s="76"/>
      <c r="Y341" s="75"/>
      <c r="Z341" s="75"/>
      <c r="AA341" s="75"/>
      <c r="AB341" s="30"/>
      <c r="AC341" s="30"/>
      <c r="AD341" s="30"/>
      <c r="AE341" s="30"/>
      <c r="AF341" s="30"/>
      <c r="AG341" s="30"/>
      <c r="AH341" s="30"/>
      <c r="AI341" s="30"/>
      <c r="AT341" s="4"/>
      <c r="AU341" s="4"/>
      <c r="AV341" s="84"/>
      <c r="AW341" s="84"/>
      <c r="AX341" s="15"/>
      <c r="AY341" s="15"/>
      <c r="AZ341" s="15"/>
      <c r="BA341" s="84" t="e">
        <f t="shared" si="77"/>
        <v>#DIV/0!</v>
      </c>
      <c r="BB341" s="84">
        <f t="shared" si="78"/>
        <v>0</v>
      </c>
      <c r="BC341" s="84">
        <f t="shared" si="79"/>
        <v>0</v>
      </c>
      <c r="BD341" s="84" t="e">
        <f t="shared" si="80"/>
        <v>#DIV/0!</v>
      </c>
      <c r="BE341" s="84" t="e">
        <f t="shared" si="81"/>
        <v>#DIV/0!</v>
      </c>
      <c r="BF341" s="84" t="e">
        <f t="shared" si="82"/>
        <v>#DIV/0!</v>
      </c>
      <c r="BG341" s="85" t="e">
        <f t="shared" si="83"/>
        <v>#DIV/0!</v>
      </c>
      <c r="BH341" s="86" t="e">
        <f t="shared" si="84"/>
        <v>#DIV/0!</v>
      </c>
      <c r="BI341" s="86" t="e">
        <f t="shared" si="85"/>
        <v>#DIV/0!</v>
      </c>
    </row>
    <row r="342" spans="1:61" s="1" customFormat="1">
      <c r="A342" t="s">
        <v>543</v>
      </c>
      <c r="B342" s="1">
        <v>60</v>
      </c>
      <c r="C342" s="1" t="s">
        <v>176</v>
      </c>
      <c r="D342" t="s">
        <v>94</v>
      </c>
      <c r="E342" s="6">
        <v>39686</v>
      </c>
      <c r="F342" s="11">
        <f t="shared" si="76"/>
        <v>7</v>
      </c>
      <c r="G342" s="104">
        <v>0</v>
      </c>
      <c r="H342" s="104">
        <v>0</v>
      </c>
      <c r="I342" s="109">
        <v>7.6567406927533055E-2</v>
      </c>
      <c r="J342" s="109">
        <v>7.6567406927533055E-2</v>
      </c>
      <c r="K342" s="109">
        <v>78.975651842005362</v>
      </c>
      <c r="L342" s="109">
        <v>3.636363636363559</v>
      </c>
      <c r="M342" s="15"/>
      <c r="N342" s="15"/>
      <c r="O342" s="15"/>
      <c r="P342" s="15"/>
      <c r="Q342" s="35"/>
      <c r="R342" s="34"/>
      <c r="S342" s="35"/>
      <c r="T342" s="90"/>
      <c r="U342" s="35"/>
      <c r="V342" s="35"/>
      <c r="W342" s="76"/>
      <c r="X342" s="76"/>
      <c r="Y342" s="75"/>
      <c r="Z342" s="75"/>
      <c r="AA342" s="75"/>
      <c r="AB342" s="30"/>
      <c r="AC342" s="30"/>
      <c r="AD342" s="30"/>
      <c r="AE342" s="30"/>
      <c r="AF342" s="30"/>
      <c r="AG342" s="30"/>
      <c r="AH342" s="30"/>
      <c r="AI342" s="30"/>
      <c r="AT342" s="4"/>
      <c r="AU342" s="4"/>
      <c r="AV342" s="84"/>
      <c r="AW342" s="84"/>
      <c r="AX342" s="15"/>
      <c r="AY342" s="15"/>
      <c r="AZ342" s="15"/>
      <c r="BA342" s="84" t="e">
        <f t="shared" si="77"/>
        <v>#DIV/0!</v>
      </c>
      <c r="BB342" s="84">
        <f t="shared" si="78"/>
        <v>0</v>
      </c>
      <c r="BC342" s="84">
        <f t="shared" si="79"/>
        <v>0</v>
      </c>
      <c r="BD342" s="84" t="e">
        <f t="shared" si="80"/>
        <v>#DIV/0!</v>
      </c>
      <c r="BE342" s="84" t="e">
        <f t="shared" si="81"/>
        <v>#DIV/0!</v>
      </c>
      <c r="BF342" s="84" t="e">
        <f t="shared" si="82"/>
        <v>#DIV/0!</v>
      </c>
      <c r="BG342" s="85" t="e">
        <f t="shared" si="83"/>
        <v>#DIV/0!</v>
      </c>
      <c r="BH342" s="86" t="e">
        <f t="shared" si="84"/>
        <v>#DIV/0!</v>
      </c>
      <c r="BI342" s="86" t="e">
        <f t="shared" si="85"/>
        <v>#DIV/0!</v>
      </c>
    </row>
    <row r="343" spans="1:61" s="1" customFormat="1">
      <c r="A343" t="s">
        <v>544</v>
      </c>
      <c r="B343" s="1">
        <v>71</v>
      </c>
      <c r="C343" s="1" t="s">
        <v>176</v>
      </c>
      <c r="D343" t="s">
        <v>94</v>
      </c>
      <c r="E343" s="6">
        <v>39686</v>
      </c>
      <c r="F343" s="11">
        <f t="shared" si="76"/>
        <v>11</v>
      </c>
      <c r="G343" s="104">
        <v>0</v>
      </c>
      <c r="H343" s="104">
        <v>0</v>
      </c>
      <c r="I343" s="109">
        <v>5.6680225515466857E-2</v>
      </c>
      <c r="J343" s="109">
        <v>5.6680225515466857E-2</v>
      </c>
      <c r="K343" s="109">
        <v>78.667403554075406</v>
      </c>
      <c r="L343" s="109">
        <v>4.3071161048689852</v>
      </c>
      <c r="M343" s="15"/>
      <c r="N343" s="15"/>
      <c r="O343" s="15"/>
      <c r="P343" s="15"/>
      <c r="Q343" s="35"/>
      <c r="R343" s="34"/>
      <c r="S343" s="35"/>
      <c r="T343" s="90"/>
      <c r="U343" s="35"/>
      <c r="V343" s="35"/>
      <c r="W343" s="76"/>
      <c r="X343" s="76"/>
      <c r="Y343" s="75"/>
      <c r="Z343" s="75"/>
      <c r="AA343" s="75"/>
      <c r="AB343" s="30"/>
      <c r="AC343" s="30"/>
      <c r="AD343" s="30"/>
      <c r="AE343" s="30"/>
      <c r="AF343" s="30"/>
      <c r="AG343" s="30"/>
      <c r="AH343" s="30"/>
      <c r="AI343" s="30"/>
      <c r="AT343" s="4"/>
      <c r="AU343" s="4"/>
      <c r="AV343" s="84"/>
      <c r="AW343" s="84"/>
      <c r="AX343" s="15"/>
      <c r="AY343" s="15"/>
      <c r="AZ343" s="15"/>
      <c r="BA343" s="84" t="e">
        <f t="shared" si="77"/>
        <v>#DIV/0!</v>
      </c>
      <c r="BB343" s="84">
        <f t="shared" si="78"/>
        <v>0</v>
      </c>
      <c r="BC343" s="84">
        <f t="shared" si="79"/>
        <v>0</v>
      </c>
      <c r="BD343" s="84" t="e">
        <f t="shared" si="80"/>
        <v>#DIV/0!</v>
      </c>
      <c r="BE343" s="84" t="e">
        <f t="shared" si="81"/>
        <v>#DIV/0!</v>
      </c>
      <c r="BF343" s="84" t="e">
        <f t="shared" si="82"/>
        <v>#DIV/0!</v>
      </c>
      <c r="BG343" s="85" t="e">
        <f t="shared" si="83"/>
        <v>#DIV/0!</v>
      </c>
      <c r="BH343" s="86" t="e">
        <f t="shared" si="84"/>
        <v>#DIV/0!</v>
      </c>
      <c r="BI343" s="86" t="e">
        <f t="shared" si="85"/>
        <v>#DIV/0!</v>
      </c>
    </row>
    <row r="344" spans="1:61" s="1" customFormat="1">
      <c r="A344" t="s">
        <v>545</v>
      </c>
      <c r="B344" s="1">
        <v>93</v>
      </c>
      <c r="C344" s="1" t="s">
        <v>176</v>
      </c>
      <c r="D344" t="s">
        <v>95</v>
      </c>
      <c r="E344" s="6">
        <v>39686</v>
      </c>
      <c r="F344" s="11">
        <f t="shared" si="76"/>
        <v>22</v>
      </c>
      <c r="G344" s="104">
        <v>0</v>
      </c>
      <c r="H344" s="104">
        <v>0</v>
      </c>
      <c r="I344" s="109" t="s">
        <v>174</v>
      </c>
      <c r="J344" s="109" t="s">
        <v>174</v>
      </c>
      <c r="K344" s="109" t="s">
        <v>174</v>
      </c>
      <c r="L344" s="109">
        <v>3.747870528109011</v>
      </c>
      <c r="M344" s="15"/>
      <c r="N344" s="15"/>
      <c r="O344" s="15"/>
      <c r="P344" s="15"/>
      <c r="Q344" s="35"/>
      <c r="R344" s="34"/>
      <c r="S344" s="35"/>
      <c r="T344" s="90"/>
      <c r="U344" s="35"/>
      <c r="V344" s="35"/>
      <c r="W344" s="76"/>
      <c r="X344" s="76"/>
      <c r="Y344" s="75"/>
      <c r="Z344" s="75"/>
      <c r="AA344" s="75"/>
      <c r="AB344" s="30"/>
      <c r="AC344" s="30"/>
      <c r="AD344" s="30"/>
      <c r="AE344" s="30"/>
      <c r="AF344" s="30"/>
      <c r="AG344" s="30"/>
      <c r="AH344" s="30"/>
      <c r="AI344" s="30"/>
      <c r="AT344" s="4"/>
      <c r="AU344" s="4"/>
      <c r="AV344" s="84"/>
      <c r="AW344" s="84"/>
      <c r="AX344" s="15"/>
      <c r="AY344" s="15"/>
      <c r="AZ344" s="15"/>
      <c r="BA344" s="84" t="e">
        <f t="shared" si="77"/>
        <v>#DIV/0!</v>
      </c>
      <c r="BB344" s="84">
        <f t="shared" si="78"/>
        <v>0</v>
      </c>
      <c r="BC344" s="84">
        <f t="shared" si="79"/>
        <v>0</v>
      </c>
      <c r="BD344" s="84" t="e">
        <f t="shared" si="80"/>
        <v>#DIV/0!</v>
      </c>
      <c r="BE344" s="84" t="e">
        <f t="shared" si="81"/>
        <v>#DIV/0!</v>
      </c>
      <c r="BF344" s="84" t="e">
        <f t="shared" si="82"/>
        <v>#DIV/0!</v>
      </c>
      <c r="BG344" s="85" t="e">
        <f t="shared" si="83"/>
        <v>#DIV/0!</v>
      </c>
      <c r="BH344" s="86" t="e">
        <f t="shared" si="84"/>
        <v>#DIV/0!</v>
      </c>
      <c r="BI344" s="86" t="e">
        <f t="shared" si="85"/>
        <v>#DIV/0!</v>
      </c>
    </row>
    <row r="345" spans="1:61" s="1" customFormat="1">
      <c r="A345" t="s">
        <v>546</v>
      </c>
      <c r="B345" s="1">
        <v>99</v>
      </c>
      <c r="C345" s="1" t="s">
        <v>185</v>
      </c>
      <c r="D345" t="s">
        <v>96</v>
      </c>
      <c r="E345" s="6">
        <v>39686</v>
      </c>
      <c r="F345" s="11">
        <f t="shared" si="76"/>
        <v>6</v>
      </c>
      <c r="G345" s="104">
        <v>0</v>
      </c>
      <c r="H345" s="104">
        <v>0</v>
      </c>
      <c r="I345" s="109">
        <v>0.17489749723000661</v>
      </c>
      <c r="J345" s="109">
        <v>0.17489749723000661</v>
      </c>
      <c r="K345" s="109">
        <v>89.025235538758665</v>
      </c>
      <c r="L345" s="109">
        <v>3.8073038073037684</v>
      </c>
      <c r="M345" s="15"/>
      <c r="N345" s="15"/>
      <c r="O345" s="15"/>
      <c r="P345" s="15"/>
      <c r="Q345" s="35"/>
      <c r="R345" s="34"/>
      <c r="S345" s="35"/>
      <c r="T345" s="90"/>
      <c r="U345" s="35"/>
      <c r="V345" s="35"/>
      <c r="W345" s="76"/>
      <c r="X345" s="76"/>
      <c r="Y345" s="75"/>
      <c r="Z345" s="75"/>
      <c r="AA345" s="75"/>
      <c r="AB345" s="30"/>
      <c r="AC345" s="30"/>
      <c r="AD345" s="30"/>
      <c r="AE345" s="30"/>
      <c r="AF345" s="30"/>
      <c r="AG345" s="30"/>
      <c r="AH345" s="30"/>
      <c r="AI345" s="30"/>
      <c r="AT345" s="4"/>
      <c r="AU345" s="4"/>
      <c r="AV345" s="84"/>
      <c r="AW345" s="84"/>
      <c r="AX345" s="15"/>
      <c r="AY345" s="15"/>
      <c r="AZ345" s="15"/>
      <c r="BA345" s="84" t="e">
        <f t="shared" si="77"/>
        <v>#DIV/0!</v>
      </c>
      <c r="BB345" s="84">
        <f t="shared" si="78"/>
        <v>0</v>
      </c>
      <c r="BC345" s="84">
        <f t="shared" si="79"/>
        <v>0</v>
      </c>
      <c r="BD345" s="84" t="e">
        <f t="shared" si="80"/>
        <v>#DIV/0!</v>
      </c>
      <c r="BE345" s="84" t="e">
        <f t="shared" si="81"/>
        <v>#DIV/0!</v>
      </c>
      <c r="BF345" s="84" t="e">
        <f t="shared" si="82"/>
        <v>#DIV/0!</v>
      </c>
      <c r="BG345" s="85" t="e">
        <f t="shared" si="83"/>
        <v>#DIV/0!</v>
      </c>
      <c r="BH345" s="86" t="e">
        <f t="shared" si="84"/>
        <v>#DIV/0!</v>
      </c>
      <c r="BI345" s="86" t="e">
        <f t="shared" si="85"/>
        <v>#DIV/0!</v>
      </c>
    </row>
    <row r="346" spans="1:61" s="1" customFormat="1">
      <c r="A346" t="s">
        <v>547</v>
      </c>
      <c r="B346" s="1">
        <v>109</v>
      </c>
      <c r="C346" s="1" t="s">
        <v>185</v>
      </c>
      <c r="D346" t="s">
        <v>96</v>
      </c>
      <c r="E346" s="6">
        <v>39686</v>
      </c>
      <c r="F346" s="11">
        <f t="shared" si="76"/>
        <v>10</v>
      </c>
      <c r="G346" s="104">
        <v>0</v>
      </c>
      <c r="H346" s="104">
        <v>0</v>
      </c>
      <c r="I346" s="109">
        <v>0.21299797999426193</v>
      </c>
      <c r="J346" s="109">
        <v>0.21299797999426193</v>
      </c>
      <c r="K346" s="109">
        <v>82.820747573485093</v>
      </c>
      <c r="L346" s="109">
        <v>3.8810900082576287</v>
      </c>
      <c r="M346" s="15"/>
      <c r="N346" s="15"/>
      <c r="O346" s="15"/>
      <c r="P346" s="15"/>
      <c r="Q346" s="35"/>
      <c r="R346" s="34"/>
      <c r="S346" s="35"/>
      <c r="T346" s="90"/>
      <c r="U346" s="35"/>
      <c r="V346" s="35"/>
      <c r="W346" s="76"/>
      <c r="X346" s="76"/>
      <c r="Y346" s="75"/>
      <c r="Z346" s="75"/>
      <c r="AA346" s="75"/>
      <c r="AB346" s="30"/>
      <c r="AC346" s="30"/>
      <c r="AD346" s="30"/>
      <c r="AE346" s="30"/>
      <c r="AF346" s="30"/>
      <c r="AG346" s="30"/>
      <c r="AH346" s="30"/>
      <c r="AI346" s="30"/>
      <c r="AT346" s="4"/>
      <c r="AU346" s="4"/>
      <c r="AV346" s="84"/>
      <c r="AW346" s="84"/>
      <c r="AX346" s="15"/>
      <c r="AY346" s="15"/>
      <c r="AZ346" s="15"/>
      <c r="BA346" s="84" t="e">
        <f t="shared" si="77"/>
        <v>#DIV/0!</v>
      </c>
      <c r="BB346" s="84">
        <f t="shared" si="78"/>
        <v>0</v>
      </c>
      <c r="BC346" s="84">
        <f t="shared" si="79"/>
        <v>0</v>
      </c>
      <c r="BD346" s="84" t="e">
        <f t="shared" si="80"/>
        <v>#DIV/0!</v>
      </c>
      <c r="BE346" s="84" t="e">
        <f t="shared" si="81"/>
        <v>#DIV/0!</v>
      </c>
      <c r="BF346" s="84" t="e">
        <f t="shared" si="82"/>
        <v>#DIV/0!</v>
      </c>
      <c r="BG346" s="85" t="e">
        <f t="shared" si="83"/>
        <v>#DIV/0!</v>
      </c>
      <c r="BH346" s="86" t="e">
        <f t="shared" si="84"/>
        <v>#DIV/0!</v>
      </c>
      <c r="BI346" s="86" t="e">
        <f t="shared" si="85"/>
        <v>#DIV/0!</v>
      </c>
    </row>
    <row r="347" spans="1:61" s="1" customFormat="1">
      <c r="A347" t="s">
        <v>548</v>
      </c>
      <c r="B347" s="1">
        <v>118</v>
      </c>
      <c r="C347" s="1" t="s">
        <v>185</v>
      </c>
      <c r="D347" t="s">
        <v>97</v>
      </c>
      <c r="E347" s="6">
        <v>39686</v>
      </c>
      <c r="F347" s="11">
        <f t="shared" si="76"/>
        <v>9</v>
      </c>
      <c r="G347" s="104">
        <v>0</v>
      </c>
      <c r="H347" s="104">
        <v>0</v>
      </c>
      <c r="I347" s="109" t="s">
        <v>174</v>
      </c>
      <c r="J347" s="109" t="s">
        <v>174</v>
      </c>
      <c r="K347" s="109" t="s">
        <v>174</v>
      </c>
      <c r="L347" s="109">
        <v>4.2415169660679055</v>
      </c>
      <c r="M347" s="15"/>
      <c r="N347" s="15"/>
      <c r="O347" s="15"/>
      <c r="P347" s="15"/>
      <c r="Q347" s="35"/>
      <c r="R347" s="34"/>
      <c r="S347" s="35"/>
      <c r="T347" s="90"/>
      <c r="U347" s="35"/>
      <c r="V347" s="35"/>
      <c r="W347" s="76"/>
      <c r="X347" s="76"/>
      <c r="Y347" s="75"/>
      <c r="Z347" s="75"/>
      <c r="AA347" s="75"/>
      <c r="AB347" s="30"/>
      <c r="AC347" s="30"/>
      <c r="AD347" s="30"/>
      <c r="AE347" s="30"/>
      <c r="AF347" s="30"/>
      <c r="AG347" s="30"/>
      <c r="AH347" s="30"/>
      <c r="AI347" s="30"/>
      <c r="AT347" s="4"/>
      <c r="AU347" s="4"/>
      <c r="AV347" s="84"/>
      <c r="AW347" s="84"/>
      <c r="AX347" s="15"/>
      <c r="AY347" s="15"/>
      <c r="AZ347" s="15"/>
      <c r="BA347" s="84" t="e">
        <f t="shared" si="77"/>
        <v>#DIV/0!</v>
      </c>
      <c r="BB347" s="84">
        <f t="shared" si="78"/>
        <v>0</v>
      </c>
      <c r="BC347" s="84">
        <f t="shared" si="79"/>
        <v>0</v>
      </c>
      <c r="BD347" s="84" t="e">
        <f t="shared" si="80"/>
        <v>#DIV/0!</v>
      </c>
      <c r="BE347" s="84" t="e">
        <f t="shared" si="81"/>
        <v>#DIV/0!</v>
      </c>
      <c r="BF347" s="84" t="e">
        <f t="shared" si="82"/>
        <v>#DIV/0!</v>
      </c>
      <c r="BG347" s="85" t="e">
        <f t="shared" si="83"/>
        <v>#DIV/0!</v>
      </c>
      <c r="BH347" s="86" t="e">
        <f t="shared" si="84"/>
        <v>#DIV/0!</v>
      </c>
      <c r="BI347" s="86" t="e">
        <f t="shared" si="85"/>
        <v>#DIV/0!</v>
      </c>
    </row>
    <row r="348" spans="1:61" s="1" customFormat="1">
      <c r="A348" t="s">
        <v>549</v>
      </c>
      <c r="B348" s="1">
        <v>124</v>
      </c>
      <c r="C348" s="1" t="s">
        <v>185</v>
      </c>
      <c r="D348" t="s">
        <v>98</v>
      </c>
      <c r="E348" s="6">
        <v>39686</v>
      </c>
      <c r="F348" s="11">
        <f t="shared" si="76"/>
        <v>6</v>
      </c>
      <c r="G348" s="104">
        <v>0</v>
      </c>
      <c r="H348" s="104">
        <v>0</v>
      </c>
      <c r="I348" s="109">
        <v>0.40191541249829948</v>
      </c>
      <c r="J348" s="109">
        <v>0.40191541249829948</v>
      </c>
      <c r="K348" s="109">
        <v>85.425274534174306</v>
      </c>
      <c r="L348" s="109">
        <v>2.3614609571788412</v>
      </c>
      <c r="M348" s="15"/>
      <c r="N348" s="15"/>
      <c r="O348" s="15"/>
      <c r="P348" s="15"/>
      <c r="Q348" s="35"/>
      <c r="R348" s="34"/>
      <c r="S348" s="35"/>
      <c r="T348" s="90"/>
      <c r="U348" s="35"/>
      <c r="V348" s="35"/>
      <c r="W348" s="76"/>
      <c r="X348" s="76"/>
      <c r="Y348" s="75"/>
      <c r="Z348" s="75"/>
      <c r="AA348" s="75"/>
      <c r="AB348" s="30"/>
      <c r="AC348" s="30"/>
      <c r="AD348" s="30"/>
      <c r="AE348" s="30"/>
      <c r="AF348" s="30"/>
      <c r="AG348" s="30"/>
      <c r="AH348" s="30"/>
      <c r="AI348" s="30"/>
      <c r="AT348" s="4"/>
      <c r="AU348" s="4"/>
      <c r="AV348" s="84"/>
      <c r="AW348" s="84"/>
      <c r="AX348" s="15"/>
      <c r="AY348" s="15"/>
      <c r="AZ348" s="15"/>
      <c r="BA348" s="84" t="e">
        <f t="shared" si="77"/>
        <v>#DIV/0!</v>
      </c>
      <c r="BB348" s="84">
        <f t="shared" si="78"/>
        <v>0</v>
      </c>
      <c r="BC348" s="84">
        <f t="shared" si="79"/>
        <v>0</v>
      </c>
      <c r="BD348" s="84" t="e">
        <f t="shared" si="80"/>
        <v>#DIV/0!</v>
      </c>
      <c r="BE348" s="84" t="e">
        <f t="shared" si="81"/>
        <v>#DIV/0!</v>
      </c>
      <c r="BF348" s="84" t="e">
        <f t="shared" si="82"/>
        <v>#DIV/0!</v>
      </c>
      <c r="BG348" s="85" t="e">
        <f t="shared" si="83"/>
        <v>#DIV/0!</v>
      </c>
      <c r="BH348" s="86" t="e">
        <f t="shared" si="84"/>
        <v>#DIV/0!</v>
      </c>
      <c r="BI348" s="86" t="e">
        <f t="shared" si="85"/>
        <v>#DIV/0!</v>
      </c>
    </row>
    <row r="349" spans="1:61" s="1" customFormat="1">
      <c r="A349" t="s">
        <v>550</v>
      </c>
      <c r="B349" s="1">
        <v>142</v>
      </c>
      <c r="C349" s="1" t="s">
        <v>185</v>
      </c>
      <c r="D349" t="s">
        <v>98</v>
      </c>
      <c r="E349" s="6">
        <v>39686</v>
      </c>
      <c r="F349" s="11">
        <f t="shared" si="76"/>
        <v>18</v>
      </c>
      <c r="G349" s="104">
        <v>0</v>
      </c>
      <c r="H349" s="104">
        <v>0</v>
      </c>
      <c r="I349" s="109" t="s">
        <v>174</v>
      </c>
      <c r="J349" s="109" t="s">
        <v>174</v>
      </c>
      <c r="K349" s="109" t="s">
        <v>174</v>
      </c>
      <c r="L349" s="109">
        <v>2.8618830360846039</v>
      </c>
      <c r="M349" s="15"/>
      <c r="N349" s="15"/>
      <c r="O349" s="15"/>
      <c r="P349" s="15"/>
      <c r="Q349" s="35"/>
      <c r="R349" s="34"/>
      <c r="S349" s="35"/>
      <c r="T349" s="90"/>
      <c r="U349" s="35"/>
      <c r="V349" s="35"/>
      <c r="W349" s="76"/>
      <c r="X349" s="76"/>
      <c r="Y349" s="75"/>
      <c r="Z349" s="75"/>
      <c r="AA349" s="75"/>
      <c r="AB349" s="30"/>
      <c r="AC349" s="30"/>
      <c r="AD349" s="30"/>
      <c r="AE349" s="30"/>
      <c r="AF349" s="30"/>
      <c r="AG349" s="30"/>
      <c r="AH349" s="30"/>
      <c r="AI349" s="30"/>
      <c r="AT349" s="4"/>
      <c r="AU349" s="4"/>
      <c r="AV349" s="84"/>
      <c r="AW349" s="84"/>
      <c r="AX349" s="15"/>
      <c r="AY349" s="15"/>
      <c r="AZ349" s="15"/>
      <c r="BA349" s="84" t="e">
        <f t="shared" si="77"/>
        <v>#DIV/0!</v>
      </c>
      <c r="BB349" s="84">
        <f t="shared" si="78"/>
        <v>0</v>
      </c>
      <c r="BC349" s="84">
        <f t="shared" si="79"/>
        <v>0</v>
      </c>
      <c r="BD349" s="84" t="e">
        <f t="shared" si="80"/>
        <v>#DIV/0!</v>
      </c>
      <c r="BE349" s="84" t="e">
        <f t="shared" si="81"/>
        <v>#DIV/0!</v>
      </c>
      <c r="BF349" s="84" t="e">
        <f t="shared" si="82"/>
        <v>#DIV/0!</v>
      </c>
      <c r="BG349" s="85" t="e">
        <f t="shared" si="83"/>
        <v>#DIV/0!</v>
      </c>
      <c r="BH349" s="86" t="e">
        <f t="shared" si="84"/>
        <v>#DIV/0!</v>
      </c>
      <c r="BI349" s="86" t="e">
        <f t="shared" si="85"/>
        <v>#DIV/0!</v>
      </c>
    </row>
    <row r="350" spans="1:61" s="3" customFormat="1">
      <c r="A350" t="s">
        <v>551</v>
      </c>
      <c r="B350" s="1">
        <v>174</v>
      </c>
      <c r="C350" s="1" t="s">
        <v>600</v>
      </c>
      <c r="D350" t="s">
        <v>99</v>
      </c>
      <c r="E350" s="52">
        <v>39686</v>
      </c>
      <c r="F350" s="53">
        <f t="shared" si="76"/>
        <v>32</v>
      </c>
      <c r="G350" s="105">
        <v>0</v>
      </c>
      <c r="H350" s="105">
        <v>0</v>
      </c>
      <c r="I350" s="109" t="s">
        <v>174</v>
      </c>
      <c r="J350" s="109" t="s">
        <v>174</v>
      </c>
      <c r="K350" s="109" t="s">
        <v>174</v>
      </c>
      <c r="L350" s="109">
        <v>3.1145717463848865</v>
      </c>
      <c r="M350" s="15"/>
      <c r="N350" s="15"/>
      <c r="O350" s="15"/>
      <c r="P350" s="15"/>
      <c r="Q350" s="35"/>
      <c r="R350" s="34"/>
      <c r="S350" s="35"/>
      <c r="T350" s="90"/>
      <c r="U350" s="35"/>
      <c r="V350" s="35"/>
      <c r="W350" s="76"/>
      <c r="X350" s="76"/>
      <c r="Y350" s="75"/>
      <c r="Z350" s="76"/>
      <c r="AA350" s="76"/>
      <c r="AB350" s="30"/>
      <c r="AC350" s="30"/>
      <c r="AD350" s="30"/>
      <c r="AE350" s="30"/>
      <c r="AF350" s="30"/>
      <c r="AG350" s="30"/>
      <c r="AH350" s="30"/>
      <c r="AI350" s="30"/>
      <c r="AT350" s="15"/>
      <c r="AU350" s="15"/>
      <c r="AV350" s="84"/>
      <c r="AW350" s="84"/>
      <c r="AX350" s="15"/>
      <c r="AY350" s="15"/>
      <c r="AZ350" s="15"/>
      <c r="BA350" s="84" t="e">
        <f t="shared" si="77"/>
        <v>#DIV/0!</v>
      </c>
      <c r="BB350" s="84">
        <f t="shared" si="78"/>
        <v>0</v>
      </c>
      <c r="BC350" s="84">
        <f t="shared" si="79"/>
        <v>0</v>
      </c>
      <c r="BD350" s="84" t="e">
        <f t="shared" si="80"/>
        <v>#DIV/0!</v>
      </c>
      <c r="BE350" s="84" t="e">
        <f t="shared" si="81"/>
        <v>#DIV/0!</v>
      </c>
      <c r="BF350" s="84" t="e">
        <f t="shared" si="82"/>
        <v>#DIV/0!</v>
      </c>
      <c r="BG350" s="85" t="e">
        <f t="shared" si="83"/>
        <v>#DIV/0!</v>
      </c>
      <c r="BH350" s="86" t="e">
        <f t="shared" si="84"/>
        <v>#DIV/0!</v>
      </c>
      <c r="BI350" s="86" t="e">
        <f t="shared" si="85"/>
        <v>#DIV/0!</v>
      </c>
    </row>
    <row r="351" spans="1:61" s="1" customFormat="1">
      <c r="A351" t="s">
        <v>552</v>
      </c>
      <c r="B351" s="1">
        <v>181</v>
      </c>
      <c r="C351" s="1" t="s">
        <v>251</v>
      </c>
      <c r="D351" t="s">
        <v>553</v>
      </c>
      <c r="E351" s="6">
        <v>39686</v>
      </c>
      <c r="F351" s="11">
        <f t="shared" si="76"/>
        <v>7</v>
      </c>
      <c r="G351" s="104">
        <v>0</v>
      </c>
      <c r="H351" s="104">
        <v>0</v>
      </c>
      <c r="I351" s="109">
        <v>1.2294326070135617</v>
      </c>
      <c r="J351" s="109">
        <v>1.2294326070135617</v>
      </c>
      <c r="K351" s="112">
        <v>41.5</v>
      </c>
      <c r="L351" s="109">
        <v>1.0242707637497077</v>
      </c>
      <c r="M351" s="15"/>
      <c r="N351" s="15"/>
      <c r="O351" s="15"/>
      <c r="P351" s="15"/>
      <c r="Q351" s="35"/>
      <c r="R351" s="34"/>
      <c r="S351" s="35"/>
      <c r="T351" s="90"/>
      <c r="U351" s="35"/>
      <c r="V351" s="35"/>
      <c r="W351" s="76"/>
      <c r="X351" s="76"/>
      <c r="Y351" s="75"/>
      <c r="Z351" s="75"/>
      <c r="AA351" s="75"/>
      <c r="AB351" s="30"/>
      <c r="AC351" s="30"/>
      <c r="AD351" s="30"/>
      <c r="AE351" s="30"/>
      <c r="AF351" s="81"/>
      <c r="AG351" s="30"/>
      <c r="AH351" s="30"/>
      <c r="AI351" s="30"/>
      <c r="AT351" s="4"/>
      <c r="AU351" s="4"/>
      <c r="AV351" s="84"/>
      <c r="AW351" s="84"/>
      <c r="AX351" s="15"/>
      <c r="AY351" s="15"/>
      <c r="AZ351" s="15"/>
      <c r="BA351" s="84" t="e">
        <f t="shared" si="77"/>
        <v>#DIV/0!</v>
      </c>
      <c r="BB351" s="84">
        <f t="shared" si="78"/>
        <v>0</v>
      </c>
      <c r="BC351" s="84">
        <f t="shared" si="79"/>
        <v>0</v>
      </c>
      <c r="BD351" s="84" t="e">
        <f t="shared" si="80"/>
        <v>#DIV/0!</v>
      </c>
      <c r="BE351" s="84" t="e">
        <f t="shared" si="81"/>
        <v>#DIV/0!</v>
      </c>
      <c r="BF351" s="84" t="e">
        <f t="shared" si="82"/>
        <v>#DIV/0!</v>
      </c>
      <c r="BG351" s="85" t="e">
        <f t="shared" si="83"/>
        <v>#DIV/0!</v>
      </c>
      <c r="BH351" s="86" t="e">
        <f t="shared" si="84"/>
        <v>#DIV/0!</v>
      </c>
      <c r="BI351" s="86" t="e">
        <f t="shared" si="85"/>
        <v>#DIV/0!</v>
      </c>
    </row>
    <row r="352" spans="1:61" s="1" customFormat="1">
      <c r="A352"/>
      <c r="D352"/>
      <c r="F352" s="8"/>
      <c r="G352" s="104"/>
      <c r="H352" s="104"/>
      <c r="I352" s="109" t="s">
        <v>664</v>
      </c>
      <c r="J352" s="109" t="s">
        <v>664</v>
      </c>
      <c r="K352" s="109" t="s">
        <v>664</v>
      </c>
      <c r="L352" s="109" t="s">
        <v>664</v>
      </c>
      <c r="M352" s="15"/>
      <c r="N352" s="15"/>
      <c r="O352" s="15"/>
      <c r="P352" s="15"/>
      <c r="Q352" s="35"/>
      <c r="R352" s="34"/>
      <c r="S352" s="35"/>
      <c r="T352" s="90"/>
      <c r="U352" s="35"/>
      <c r="V352" s="35"/>
      <c r="W352" s="76"/>
      <c r="X352" s="76"/>
      <c r="Y352" s="75"/>
      <c r="Z352" s="75"/>
      <c r="AA352" s="75"/>
      <c r="AB352" s="30"/>
      <c r="AC352" s="30"/>
      <c r="AD352" s="30"/>
      <c r="AE352" s="30"/>
      <c r="AF352" s="30"/>
      <c r="AG352" s="30"/>
      <c r="AH352" s="30"/>
      <c r="AI352" s="30"/>
      <c r="AT352" s="4"/>
      <c r="AU352" s="4"/>
      <c r="AV352" s="84"/>
      <c r="AW352" s="84"/>
      <c r="AX352" s="15"/>
      <c r="AY352" s="15"/>
      <c r="AZ352" s="15"/>
      <c r="BA352" s="84" t="str">
        <f t="shared" si="77"/>
        <v/>
      </c>
      <c r="BB352" s="84" t="str">
        <f t="shared" si="78"/>
        <v/>
      </c>
      <c r="BC352" s="84" t="str">
        <f t="shared" si="79"/>
        <v>,</v>
      </c>
      <c r="BD352" s="84" t="str">
        <f t="shared" si="80"/>
        <v/>
      </c>
      <c r="BE352" s="84" t="str">
        <f t="shared" si="81"/>
        <v/>
      </c>
      <c r="BF352" s="84" t="str">
        <f t="shared" si="82"/>
        <v/>
      </c>
      <c r="BG352" s="85" t="str">
        <f t="shared" si="83"/>
        <v/>
      </c>
      <c r="BH352" s="86" t="str">
        <f t="shared" si="84"/>
        <v/>
      </c>
      <c r="BI352" s="86" t="str">
        <f t="shared" si="85"/>
        <v/>
      </c>
    </row>
    <row r="353" spans="1:61" s="1" customFormat="1">
      <c r="A353" t="s">
        <v>554</v>
      </c>
      <c r="B353" s="1">
        <v>4</v>
      </c>
      <c r="C353" s="1" t="s">
        <v>173</v>
      </c>
      <c r="D353" s="40" t="s">
        <v>588</v>
      </c>
      <c r="E353" s="6">
        <v>39688</v>
      </c>
      <c r="F353" s="11">
        <f t="shared" ref="F353:F363" si="86">B353-B352</f>
        <v>4</v>
      </c>
      <c r="G353" s="104">
        <v>0</v>
      </c>
      <c r="H353" s="104">
        <v>0</v>
      </c>
      <c r="I353" s="109">
        <v>8.8278016333555222E-3</v>
      </c>
      <c r="J353" s="109">
        <v>8.8278016333555222E-3</v>
      </c>
      <c r="K353" s="109">
        <v>11.730790247401261</v>
      </c>
      <c r="L353" s="109">
        <v>5.4545454545456424</v>
      </c>
      <c r="M353" s="15"/>
      <c r="N353" s="15"/>
      <c r="O353" s="15"/>
      <c r="P353" s="15"/>
      <c r="Q353" s="35"/>
      <c r="R353" s="34"/>
      <c r="S353" s="35"/>
      <c r="T353" s="90"/>
      <c r="U353" s="35"/>
      <c r="V353" s="35"/>
      <c r="W353" s="76"/>
      <c r="X353" s="76"/>
      <c r="Y353" s="75"/>
      <c r="Z353" s="75"/>
      <c r="AA353" s="75"/>
      <c r="AB353" s="30"/>
      <c r="AC353" s="30"/>
      <c r="AD353" s="30"/>
      <c r="AE353" s="30"/>
      <c r="AF353" s="30"/>
      <c r="AG353" s="30"/>
      <c r="AH353" s="30"/>
      <c r="AI353" s="30"/>
      <c r="AT353" s="4"/>
      <c r="AU353" s="4"/>
      <c r="AV353" s="84"/>
      <c r="AW353" s="84"/>
      <c r="AX353" s="15"/>
      <c r="AY353" s="15"/>
      <c r="AZ353" s="15"/>
      <c r="BA353" s="84" t="e">
        <f t="shared" si="77"/>
        <v>#DIV/0!</v>
      </c>
      <c r="BB353" s="84">
        <f t="shared" si="78"/>
        <v>0</v>
      </c>
      <c r="BC353" s="84">
        <f t="shared" si="79"/>
        <v>0</v>
      </c>
      <c r="BD353" s="84" t="e">
        <f t="shared" si="80"/>
        <v>#DIV/0!</v>
      </c>
      <c r="BE353" s="84" t="e">
        <f t="shared" si="81"/>
        <v>#DIV/0!</v>
      </c>
      <c r="BF353" s="84" t="e">
        <f t="shared" si="82"/>
        <v>#DIV/0!</v>
      </c>
      <c r="BG353" s="85" t="e">
        <f t="shared" si="83"/>
        <v>#DIV/0!</v>
      </c>
      <c r="BH353" s="86" t="e">
        <f t="shared" si="84"/>
        <v>#DIV/0!</v>
      </c>
      <c r="BI353" s="86" t="e">
        <f t="shared" si="85"/>
        <v>#DIV/0!</v>
      </c>
    </row>
    <row r="354" spans="1:61" s="1" customFormat="1">
      <c r="A354" t="s">
        <v>555</v>
      </c>
      <c r="B354" s="1">
        <v>8</v>
      </c>
      <c r="C354" s="1" t="s">
        <v>176</v>
      </c>
      <c r="D354" s="40" t="s">
        <v>100</v>
      </c>
      <c r="E354" s="6">
        <v>39688</v>
      </c>
      <c r="F354" s="11">
        <f t="shared" si="86"/>
        <v>4</v>
      </c>
      <c r="G354" s="104">
        <v>0</v>
      </c>
      <c r="H354" s="104">
        <v>0</v>
      </c>
      <c r="I354" s="109">
        <v>4.1889616404432138E-2</v>
      </c>
      <c r="J354" s="109">
        <v>4.1889616404432138E-2</v>
      </c>
      <c r="K354" s="109">
        <v>44.232379145591885</v>
      </c>
      <c r="L354" s="109">
        <v>5.4597701149426614</v>
      </c>
      <c r="M354" s="15"/>
      <c r="N354" s="15"/>
      <c r="O354" s="15"/>
      <c r="P354" s="15"/>
      <c r="Q354" s="35"/>
      <c r="R354" s="34"/>
      <c r="S354" s="35"/>
      <c r="T354" s="90"/>
      <c r="U354" s="35"/>
      <c r="V354" s="35"/>
      <c r="W354" s="76"/>
      <c r="X354" s="76"/>
      <c r="Y354" s="75"/>
      <c r="Z354" s="75"/>
      <c r="AA354" s="75"/>
      <c r="AB354" s="30"/>
      <c r="AC354" s="30"/>
      <c r="AD354" s="30"/>
      <c r="AE354" s="30"/>
      <c r="AF354" s="30"/>
      <c r="AG354" s="30"/>
      <c r="AH354" s="30"/>
      <c r="AI354" s="30"/>
      <c r="AT354" s="4"/>
      <c r="AU354" s="4"/>
      <c r="AV354" s="84"/>
      <c r="AW354" s="84"/>
      <c r="AX354" s="15"/>
      <c r="AY354" s="15"/>
      <c r="AZ354" s="15"/>
      <c r="BA354" s="84" t="e">
        <f t="shared" si="77"/>
        <v>#DIV/0!</v>
      </c>
      <c r="BB354" s="84">
        <f t="shared" si="78"/>
        <v>0</v>
      </c>
      <c r="BC354" s="84">
        <f t="shared" si="79"/>
        <v>0</v>
      </c>
      <c r="BD354" s="84" t="e">
        <f t="shared" si="80"/>
        <v>#DIV/0!</v>
      </c>
      <c r="BE354" s="84" t="e">
        <f t="shared" si="81"/>
        <v>#DIV/0!</v>
      </c>
      <c r="BF354" s="84" t="e">
        <f t="shared" si="82"/>
        <v>#DIV/0!</v>
      </c>
      <c r="BG354" s="85" t="e">
        <f t="shared" si="83"/>
        <v>#DIV/0!</v>
      </c>
      <c r="BH354" s="86" t="e">
        <f t="shared" si="84"/>
        <v>#DIV/0!</v>
      </c>
      <c r="BI354" s="86" t="e">
        <f t="shared" si="85"/>
        <v>#DIV/0!</v>
      </c>
    </row>
    <row r="355" spans="1:61" s="1" customFormat="1">
      <c r="A355" t="s">
        <v>556</v>
      </c>
      <c r="B355" s="1">
        <v>12</v>
      </c>
      <c r="C355" s="1" t="s">
        <v>176</v>
      </c>
      <c r="D355" s="40" t="s">
        <v>165</v>
      </c>
      <c r="E355" s="6">
        <v>39688</v>
      </c>
      <c r="F355" s="11">
        <f t="shared" si="86"/>
        <v>4</v>
      </c>
      <c r="G355" s="104">
        <v>0</v>
      </c>
      <c r="H355" s="104">
        <v>0</v>
      </c>
      <c r="I355" s="109">
        <v>5.1438921055898527E-2</v>
      </c>
      <c r="J355" s="109">
        <v>5.1438921055898527E-2</v>
      </c>
      <c r="K355" s="109">
        <v>65.813807657905713</v>
      </c>
      <c r="L355" s="109">
        <v>5.3864168618266204</v>
      </c>
      <c r="M355" s="15"/>
      <c r="N355" s="15"/>
      <c r="O355" s="15"/>
      <c r="P355" s="15"/>
      <c r="Q355" s="35"/>
      <c r="R355" s="34"/>
      <c r="S355" s="35"/>
      <c r="T355" s="90"/>
      <c r="U355" s="35"/>
      <c r="V355" s="35"/>
      <c r="W355" s="76"/>
      <c r="X355" s="76"/>
      <c r="Y355" s="75"/>
      <c r="Z355" s="75"/>
      <c r="AA355" s="75"/>
      <c r="AB355" s="30"/>
      <c r="AC355" s="30"/>
      <c r="AD355" s="30"/>
      <c r="AE355" s="30"/>
      <c r="AF355" s="30"/>
      <c r="AG355" s="30"/>
      <c r="AH355" s="30"/>
      <c r="AI355" s="30"/>
      <c r="AT355" s="4"/>
      <c r="AU355" s="4"/>
      <c r="AV355" s="84"/>
      <c r="AW355" s="84"/>
      <c r="AX355" s="15"/>
      <c r="AY355" s="15"/>
      <c r="AZ355" s="15"/>
      <c r="BA355" s="84" t="e">
        <f t="shared" si="77"/>
        <v>#DIV/0!</v>
      </c>
      <c r="BB355" s="84">
        <f t="shared" si="78"/>
        <v>0</v>
      </c>
      <c r="BC355" s="84">
        <f t="shared" si="79"/>
        <v>0</v>
      </c>
      <c r="BD355" s="84" t="e">
        <f t="shared" si="80"/>
        <v>#DIV/0!</v>
      </c>
      <c r="BE355" s="84" t="e">
        <f t="shared" si="81"/>
        <v>#DIV/0!</v>
      </c>
      <c r="BF355" s="84" t="e">
        <f t="shared" si="82"/>
        <v>#DIV/0!</v>
      </c>
      <c r="BG355" s="85" t="e">
        <f t="shared" si="83"/>
        <v>#DIV/0!</v>
      </c>
      <c r="BH355" s="86" t="e">
        <f t="shared" si="84"/>
        <v>#DIV/0!</v>
      </c>
      <c r="BI355" s="86" t="e">
        <f t="shared" si="85"/>
        <v>#DIV/0!</v>
      </c>
    </row>
    <row r="356" spans="1:61" s="1" customFormat="1">
      <c r="A356" t="s">
        <v>557</v>
      </c>
      <c r="B356" s="1">
        <v>16</v>
      </c>
      <c r="C356" s="1" t="s">
        <v>176</v>
      </c>
      <c r="D356" s="40" t="s">
        <v>165</v>
      </c>
      <c r="E356" s="6">
        <v>39688</v>
      </c>
      <c r="F356" s="11">
        <f t="shared" si="86"/>
        <v>4</v>
      </c>
      <c r="G356" s="104">
        <v>0</v>
      </c>
      <c r="H356" s="104">
        <v>0</v>
      </c>
      <c r="I356" s="109">
        <v>4.6855254823194623E-2</v>
      </c>
      <c r="J356" s="109">
        <v>4.6855254823194623E-2</v>
      </c>
      <c r="K356" s="109">
        <v>54.138191170712922</v>
      </c>
      <c r="L356" s="109">
        <v>5.3984575835475797</v>
      </c>
      <c r="M356" s="15"/>
      <c r="N356" s="15"/>
      <c r="O356" s="15"/>
      <c r="P356" s="15"/>
      <c r="Q356" s="35"/>
      <c r="R356" s="34"/>
      <c r="S356" s="35"/>
      <c r="T356" s="90"/>
      <c r="U356" s="35"/>
      <c r="V356" s="35"/>
      <c r="W356" s="76"/>
      <c r="X356" s="76"/>
      <c r="Y356" s="75"/>
      <c r="Z356" s="75"/>
      <c r="AA356" s="75"/>
      <c r="AB356" s="30"/>
      <c r="AC356" s="30"/>
      <c r="AD356" s="30"/>
      <c r="AE356" s="30"/>
      <c r="AF356" s="30"/>
      <c r="AG356" s="30"/>
      <c r="AH356" s="30"/>
      <c r="AI356" s="30"/>
      <c r="AT356" s="4"/>
      <c r="AU356" s="4"/>
      <c r="AV356" s="84"/>
      <c r="AW356" s="84"/>
      <c r="AX356" s="15"/>
      <c r="AY356" s="15"/>
      <c r="AZ356" s="15"/>
      <c r="BA356" s="84" t="e">
        <f t="shared" si="77"/>
        <v>#DIV/0!</v>
      </c>
      <c r="BB356" s="84">
        <f t="shared" si="78"/>
        <v>0</v>
      </c>
      <c r="BC356" s="84">
        <f t="shared" si="79"/>
        <v>0</v>
      </c>
      <c r="BD356" s="84" t="e">
        <f t="shared" si="80"/>
        <v>#DIV/0!</v>
      </c>
      <c r="BE356" s="84" t="e">
        <f t="shared" si="81"/>
        <v>#DIV/0!</v>
      </c>
      <c r="BF356" s="84" t="e">
        <f t="shared" si="82"/>
        <v>#DIV/0!</v>
      </c>
      <c r="BG356" s="85" t="e">
        <f t="shared" si="83"/>
        <v>#DIV/0!</v>
      </c>
      <c r="BH356" s="86" t="e">
        <f t="shared" si="84"/>
        <v>#DIV/0!</v>
      </c>
      <c r="BI356" s="86" t="e">
        <f t="shared" si="85"/>
        <v>#DIV/0!</v>
      </c>
    </row>
    <row r="357" spans="1:61" s="1" customFormat="1">
      <c r="A357" t="s">
        <v>558</v>
      </c>
      <c r="B357" s="1">
        <v>19</v>
      </c>
      <c r="C357" s="1" t="s">
        <v>176</v>
      </c>
      <c r="D357" s="40" t="s">
        <v>165</v>
      </c>
      <c r="E357" s="6">
        <v>39688</v>
      </c>
      <c r="F357" s="11">
        <f t="shared" si="86"/>
        <v>3</v>
      </c>
      <c r="G357" s="104">
        <v>0</v>
      </c>
      <c r="H357" s="104">
        <v>0</v>
      </c>
      <c r="I357" s="109">
        <v>4.0998347970295286E-2</v>
      </c>
      <c r="J357" s="109">
        <v>4.0998347970295286E-2</v>
      </c>
      <c r="K357" s="109">
        <v>54.622022606387219</v>
      </c>
      <c r="L357" s="109">
        <v>6.3953488372092737</v>
      </c>
      <c r="M357" s="15"/>
      <c r="N357" s="15"/>
      <c r="O357" s="15"/>
      <c r="P357" s="15"/>
      <c r="Q357" s="35"/>
      <c r="R357" s="34"/>
      <c r="S357" s="35"/>
      <c r="T357" s="90"/>
      <c r="U357" s="35"/>
      <c r="V357" s="35"/>
      <c r="W357" s="76"/>
      <c r="X357" s="76"/>
      <c r="Y357" s="75"/>
      <c r="Z357" s="75"/>
      <c r="AA357" s="75"/>
      <c r="AB357" s="30"/>
      <c r="AC357" s="30"/>
      <c r="AD357" s="30"/>
      <c r="AE357" s="30"/>
      <c r="AF357" s="30"/>
      <c r="AG357" s="30"/>
      <c r="AH357" s="30"/>
      <c r="AI357" s="30"/>
      <c r="AT357" s="4"/>
      <c r="AU357" s="4"/>
      <c r="AV357" s="84"/>
      <c r="AW357" s="84"/>
      <c r="AX357" s="15"/>
      <c r="AY357" s="15"/>
      <c r="AZ357" s="15"/>
      <c r="BA357" s="84" t="e">
        <f t="shared" ref="BA357:BA363" si="87">IF(A357="","",IF(P357="-","-",IF(O357="-",P357-L357,(AX357*AZ357)/AY357)))</f>
        <v>#DIV/0!</v>
      </c>
      <c r="BB357" s="84">
        <f t="shared" ref="BB357:BB363" si="88">IF(A357="","",IF(AV357="-","-",IF(AW357="-","-",AV357-AW357)))</f>
        <v>0</v>
      </c>
      <c r="BC357" s="84">
        <f t="shared" ref="BC357:BC363" si="89">IF(A357="",",",IF(AW357="-","-",IF(AX357="-","-",AW357-AX357)))</f>
        <v>0</v>
      </c>
      <c r="BD357" s="84" t="e">
        <f t="shared" ref="BD357:BD363" si="90">IF(A357="","",IF(AX357="-","-",IF(BA357="-","-",AX357-BA357)))</f>
        <v>#DIV/0!</v>
      </c>
      <c r="BE357" s="84" t="e">
        <f t="shared" ref="BE357:BE363" si="91">IF(A357="","",IF(AV357="-","-",IF(BA357="-","-",((AV357-BA357)/BA357)*100)))</f>
        <v>#DIV/0!</v>
      </c>
      <c r="BF357" s="84" t="e">
        <f t="shared" ref="BF357:BF363" si="92">IF(A357="","",IF(AV357="-","-",IF(BA357="-","-",IF(H357="-","-",((AV357-BA357)/H357))*100)))</f>
        <v>#DIV/0!</v>
      </c>
      <c r="BG357" s="85" t="e">
        <f t="shared" ref="BG357:BG363" si="93">IF(A357="","",IF(BA357="-","-",IF(H357="-","-",BA357/H357)))</f>
        <v>#DIV/0!</v>
      </c>
      <c r="BH357" s="86" t="e">
        <f t="shared" ref="BH357:BH363" si="94">IF(A357="","",IF(BF357="-","-",IF(BG357=AE357,".","check")))</f>
        <v>#DIV/0!</v>
      </c>
      <c r="BI357" s="86" t="e">
        <f t="shared" ref="BI357:BI363" si="95">IF(A357="","",IF(ABM357="-","-",IF(BG357=AE357,".","check")))</f>
        <v>#DIV/0!</v>
      </c>
    </row>
    <row r="358" spans="1:61" s="1" customFormat="1">
      <c r="A358" t="s">
        <v>559</v>
      </c>
      <c r="B358" s="1">
        <v>24</v>
      </c>
      <c r="C358" s="1" t="s">
        <v>176</v>
      </c>
      <c r="D358" s="40" t="s">
        <v>166</v>
      </c>
      <c r="E358" s="6">
        <v>39688</v>
      </c>
      <c r="F358" s="11">
        <f t="shared" si="86"/>
        <v>5</v>
      </c>
      <c r="G358" s="104">
        <v>0</v>
      </c>
      <c r="H358" s="104">
        <v>0</v>
      </c>
      <c r="I358" s="109">
        <v>5.694858046692626E-2</v>
      </c>
      <c r="J358" s="109">
        <v>5.694858046692626E-2</v>
      </c>
      <c r="K358" s="109">
        <v>90.275074954807181</v>
      </c>
      <c r="L358" s="109">
        <v>6.1068702290076144</v>
      </c>
      <c r="M358" s="15"/>
      <c r="N358" s="15"/>
      <c r="O358" s="15"/>
      <c r="P358" s="15"/>
      <c r="Q358" s="35"/>
      <c r="R358" s="34"/>
      <c r="S358" s="35"/>
      <c r="T358" s="90"/>
      <c r="U358" s="35"/>
      <c r="V358" s="35"/>
      <c r="W358" s="76"/>
      <c r="X358" s="76"/>
      <c r="Y358" s="75"/>
      <c r="Z358" s="75"/>
      <c r="AA358" s="75"/>
      <c r="AB358" s="30"/>
      <c r="AC358" s="30"/>
      <c r="AD358" s="30"/>
      <c r="AE358" s="30"/>
      <c r="AF358" s="30"/>
      <c r="AG358" s="30"/>
      <c r="AH358" s="30"/>
      <c r="AI358" s="30"/>
      <c r="AT358" s="4"/>
      <c r="AU358" s="4"/>
      <c r="AV358" s="84"/>
      <c r="AW358" s="84"/>
      <c r="AX358" s="15"/>
      <c r="AY358" s="15"/>
      <c r="AZ358" s="15"/>
      <c r="BA358" s="84" t="e">
        <f t="shared" si="87"/>
        <v>#DIV/0!</v>
      </c>
      <c r="BB358" s="84">
        <f t="shared" si="88"/>
        <v>0</v>
      </c>
      <c r="BC358" s="84">
        <f t="shared" si="89"/>
        <v>0</v>
      </c>
      <c r="BD358" s="84" t="e">
        <f t="shared" si="90"/>
        <v>#DIV/0!</v>
      </c>
      <c r="BE358" s="84" t="e">
        <f t="shared" si="91"/>
        <v>#DIV/0!</v>
      </c>
      <c r="BF358" s="84" t="e">
        <f t="shared" si="92"/>
        <v>#DIV/0!</v>
      </c>
      <c r="BG358" s="85" t="e">
        <f t="shared" si="93"/>
        <v>#DIV/0!</v>
      </c>
      <c r="BH358" s="86" t="e">
        <f t="shared" si="94"/>
        <v>#DIV/0!</v>
      </c>
      <c r="BI358" s="86" t="e">
        <f t="shared" si="95"/>
        <v>#DIV/0!</v>
      </c>
    </row>
    <row r="359" spans="1:61" s="1" customFormat="1">
      <c r="A359" t="s">
        <v>560</v>
      </c>
      <c r="B359" s="1">
        <v>28</v>
      </c>
      <c r="C359" s="1" t="s">
        <v>176</v>
      </c>
      <c r="D359" s="40" t="s">
        <v>166</v>
      </c>
      <c r="E359" s="6">
        <v>39688</v>
      </c>
      <c r="F359" s="11">
        <f t="shared" si="86"/>
        <v>4</v>
      </c>
      <c r="G359" s="104">
        <v>0</v>
      </c>
      <c r="H359" s="104">
        <v>0</v>
      </c>
      <c r="I359" s="109">
        <v>4.8892439815507387E-2</v>
      </c>
      <c r="J359" s="109">
        <v>4.8892439815507387E-2</v>
      </c>
      <c r="K359" s="109">
        <v>79.3610878567859</v>
      </c>
      <c r="L359" s="109">
        <v>5.418719211822804</v>
      </c>
      <c r="M359" s="15"/>
      <c r="N359" s="15"/>
      <c r="O359" s="15"/>
      <c r="P359" s="15"/>
      <c r="Q359" s="35"/>
      <c r="R359" s="34"/>
      <c r="S359" s="35"/>
      <c r="T359" s="90"/>
      <c r="U359" s="35"/>
      <c r="V359" s="35"/>
      <c r="W359" s="76"/>
      <c r="X359" s="76"/>
      <c r="Y359" s="75"/>
      <c r="Z359" s="75"/>
      <c r="AA359" s="75"/>
      <c r="AB359" s="30"/>
      <c r="AC359" s="30"/>
      <c r="AD359" s="30"/>
      <c r="AE359" s="30"/>
      <c r="AF359" s="30"/>
      <c r="AG359" s="30"/>
      <c r="AH359" s="30"/>
      <c r="AI359" s="30"/>
      <c r="AT359" s="4"/>
      <c r="AU359" s="4"/>
      <c r="AV359" s="84"/>
      <c r="AW359" s="84"/>
      <c r="AX359" s="15"/>
      <c r="AY359" s="15"/>
      <c r="AZ359" s="15"/>
      <c r="BA359" s="84" t="e">
        <f t="shared" si="87"/>
        <v>#DIV/0!</v>
      </c>
      <c r="BB359" s="84">
        <f t="shared" si="88"/>
        <v>0</v>
      </c>
      <c r="BC359" s="84">
        <f t="shared" si="89"/>
        <v>0</v>
      </c>
      <c r="BD359" s="84" t="e">
        <f t="shared" si="90"/>
        <v>#DIV/0!</v>
      </c>
      <c r="BE359" s="84" t="e">
        <f t="shared" si="91"/>
        <v>#DIV/0!</v>
      </c>
      <c r="BF359" s="84" t="e">
        <f t="shared" si="92"/>
        <v>#DIV/0!</v>
      </c>
      <c r="BG359" s="85" t="e">
        <f t="shared" si="93"/>
        <v>#DIV/0!</v>
      </c>
      <c r="BH359" s="86" t="e">
        <f t="shared" si="94"/>
        <v>#DIV/0!</v>
      </c>
      <c r="BI359" s="86" t="e">
        <f t="shared" si="95"/>
        <v>#DIV/0!</v>
      </c>
    </row>
    <row r="360" spans="1:61" s="1" customFormat="1">
      <c r="A360" t="s">
        <v>561</v>
      </c>
      <c r="B360" s="1">
        <v>31</v>
      </c>
      <c r="C360" s="1" t="s">
        <v>176</v>
      </c>
      <c r="D360" s="40" t="s">
        <v>166</v>
      </c>
      <c r="E360" s="6">
        <v>39688</v>
      </c>
      <c r="F360" s="11">
        <f t="shared" si="86"/>
        <v>3</v>
      </c>
      <c r="G360" s="104">
        <v>0</v>
      </c>
      <c r="H360" s="104">
        <v>0</v>
      </c>
      <c r="I360" s="109">
        <v>5.3839889082552876E-2</v>
      </c>
      <c r="J360" s="109">
        <v>5.3839889082552876E-2</v>
      </c>
      <c r="K360" s="109">
        <v>85.227089285543769</v>
      </c>
      <c r="L360" s="109">
        <v>6.801007556674965</v>
      </c>
      <c r="M360" s="15"/>
      <c r="N360" s="15"/>
      <c r="O360" s="15"/>
      <c r="P360" s="15"/>
      <c r="Q360" s="35"/>
      <c r="R360" s="34"/>
      <c r="S360" s="35"/>
      <c r="T360" s="90"/>
      <c r="U360" s="35"/>
      <c r="V360" s="35"/>
      <c r="W360" s="76"/>
      <c r="X360" s="76"/>
      <c r="Y360" s="75"/>
      <c r="Z360" s="75"/>
      <c r="AA360" s="75"/>
      <c r="AB360" s="30"/>
      <c r="AC360" s="30"/>
      <c r="AD360" s="30"/>
      <c r="AE360" s="30"/>
      <c r="AF360" s="30"/>
      <c r="AG360" s="30"/>
      <c r="AH360" s="30"/>
      <c r="AI360" s="30"/>
      <c r="AT360" s="4"/>
      <c r="AU360" s="4"/>
      <c r="AV360" s="84"/>
      <c r="AW360" s="84"/>
      <c r="AX360" s="15"/>
      <c r="AY360" s="15"/>
      <c r="AZ360" s="15"/>
      <c r="BA360" s="84" t="e">
        <f t="shared" si="87"/>
        <v>#DIV/0!</v>
      </c>
      <c r="BB360" s="84">
        <f t="shared" si="88"/>
        <v>0</v>
      </c>
      <c r="BC360" s="84">
        <f t="shared" si="89"/>
        <v>0</v>
      </c>
      <c r="BD360" s="84" t="e">
        <f t="shared" si="90"/>
        <v>#DIV/0!</v>
      </c>
      <c r="BE360" s="84" t="e">
        <f t="shared" si="91"/>
        <v>#DIV/0!</v>
      </c>
      <c r="BF360" s="84" t="e">
        <f t="shared" si="92"/>
        <v>#DIV/0!</v>
      </c>
      <c r="BG360" s="85" t="e">
        <f t="shared" si="93"/>
        <v>#DIV/0!</v>
      </c>
      <c r="BH360" s="86" t="e">
        <f t="shared" si="94"/>
        <v>#DIV/0!</v>
      </c>
      <c r="BI360" s="86" t="e">
        <f t="shared" si="95"/>
        <v>#DIV/0!</v>
      </c>
    </row>
    <row r="361" spans="1:61" s="1" customFormat="1">
      <c r="A361" t="s">
        <v>562</v>
      </c>
      <c r="B361" s="1">
        <v>34</v>
      </c>
      <c r="C361" s="1" t="s">
        <v>176</v>
      </c>
      <c r="D361" s="40" t="s">
        <v>166</v>
      </c>
      <c r="E361" s="6">
        <v>39688</v>
      </c>
      <c r="F361" s="11">
        <f t="shared" si="86"/>
        <v>3</v>
      </c>
      <c r="G361" s="104">
        <v>0</v>
      </c>
      <c r="H361" s="104">
        <v>0</v>
      </c>
      <c r="I361" s="109">
        <v>0.13360538241251507</v>
      </c>
      <c r="J361" s="109">
        <v>0.13360538241251507</v>
      </c>
      <c r="K361" s="112">
        <v>80.359072318927758</v>
      </c>
      <c r="L361" s="109">
        <v>6.3095238095238244</v>
      </c>
      <c r="M361" s="15"/>
      <c r="N361" s="15"/>
      <c r="O361" s="15"/>
      <c r="P361" s="15"/>
      <c r="Q361" s="35"/>
      <c r="R361" s="34"/>
      <c r="S361" s="35"/>
      <c r="T361" s="90"/>
      <c r="U361" s="35"/>
      <c r="V361" s="35"/>
      <c r="W361" s="76"/>
      <c r="X361" s="76"/>
      <c r="Y361" s="75"/>
      <c r="Z361" s="75"/>
      <c r="AA361" s="75"/>
      <c r="AB361" s="30"/>
      <c r="AC361" s="30"/>
      <c r="AD361" s="30"/>
      <c r="AE361" s="30"/>
      <c r="AF361" s="81"/>
      <c r="AG361" s="30"/>
      <c r="AH361" s="30"/>
      <c r="AI361" s="30"/>
      <c r="AT361" s="4"/>
      <c r="AU361" s="4"/>
      <c r="AV361" s="84"/>
      <c r="AW361" s="84"/>
      <c r="AX361" s="15"/>
      <c r="AY361" s="15"/>
      <c r="AZ361" s="15"/>
      <c r="BA361" s="84" t="e">
        <f t="shared" si="87"/>
        <v>#DIV/0!</v>
      </c>
      <c r="BB361" s="84">
        <f t="shared" si="88"/>
        <v>0</v>
      </c>
      <c r="BC361" s="84">
        <f t="shared" si="89"/>
        <v>0</v>
      </c>
      <c r="BD361" s="84" t="e">
        <f t="shared" si="90"/>
        <v>#DIV/0!</v>
      </c>
      <c r="BE361" s="84" t="e">
        <f t="shared" si="91"/>
        <v>#DIV/0!</v>
      </c>
      <c r="BF361" s="84" t="e">
        <f t="shared" si="92"/>
        <v>#DIV/0!</v>
      </c>
      <c r="BG361" s="85" t="e">
        <f t="shared" si="93"/>
        <v>#DIV/0!</v>
      </c>
      <c r="BH361" s="86" t="e">
        <f t="shared" si="94"/>
        <v>#DIV/0!</v>
      </c>
      <c r="BI361" s="86" t="e">
        <f t="shared" si="95"/>
        <v>#DIV/0!</v>
      </c>
    </row>
    <row r="362" spans="1:61" s="1" customFormat="1">
      <c r="A362" t="s">
        <v>563</v>
      </c>
      <c r="B362" s="1">
        <v>38</v>
      </c>
      <c r="C362" s="1" t="s">
        <v>176</v>
      </c>
      <c r="D362" s="40" t="s">
        <v>166</v>
      </c>
      <c r="E362" s="6">
        <v>39688</v>
      </c>
      <c r="F362" s="11">
        <f t="shared" si="86"/>
        <v>4</v>
      </c>
      <c r="G362" s="104">
        <v>0</v>
      </c>
      <c r="H362" s="104">
        <v>0</v>
      </c>
      <c r="I362" s="109">
        <v>0.15559000378789084</v>
      </c>
      <c r="J362" s="109">
        <v>0.15559000378789084</v>
      </c>
      <c r="K362" s="112">
        <v>80.423595183625352</v>
      </c>
      <c r="L362" s="109">
        <v>5.8551617873651631</v>
      </c>
      <c r="M362" s="15"/>
      <c r="N362" s="15"/>
      <c r="O362" s="15"/>
      <c r="P362" s="15"/>
      <c r="Q362" s="35"/>
      <c r="R362" s="34"/>
      <c r="S362" s="35"/>
      <c r="T362" s="90"/>
      <c r="U362" s="35"/>
      <c r="V362" s="35"/>
      <c r="W362" s="76"/>
      <c r="X362" s="76"/>
      <c r="Y362" s="75"/>
      <c r="Z362" s="75"/>
      <c r="AA362" s="75"/>
      <c r="AB362" s="30"/>
      <c r="AC362" s="30"/>
      <c r="AD362" s="30"/>
      <c r="AE362" s="30"/>
      <c r="AF362" s="81"/>
      <c r="AG362" s="30"/>
      <c r="AH362" s="30"/>
      <c r="AI362" s="30"/>
      <c r="AT362" s="4"/>
      <c r="AU362" s="4"/>
      <c r="AV362" s="84"/>
      <c r="AW362" s="84"/>
      <c r="AX362" s="15"/>
      <c r="AY362" s="15"/>
      <c r="AZ362" s="15"/>
      <c r="BA362" s="84" t="e">
        <f t="shared" si="87"/>
        <v>#DIV/0!</v>
      </c>
      <c r="BB362" s="84">
        <f t="shared" si="88"/>
        <v>0</v>
      </c>
      <c r="BC362" s="84">
        <f t="shared" si="89"/>
        <v>0</v>
      </c>
      <c r="BD362" s="84" t="e">
        <f t="shared" si="90"/>
        <v>#DIV/0!</v>
      </c>
      <c r="BE362" s="84" t="e">
        <f t="shared" si="91"/>
        <v>#DIV/0!</v>
      </c>
      <c r="BF362" s="84" t="e">
        <f t="shared" si="92"/>
        <v>#DIV/0!</v>
      </c>
      <c r="BG362" s="85" t="e">
        <f t="shared" si="93"/>
        <v>#DIV/0!</v>
      </c>
      <c r="BH362" s="86" t="e">
        <f t="shared" si="94"/>
        <v>#DIV/0!</v>
      </c>
      <c r="BI362" s="86" t="e">
        <f t="shared" si="95"/>
        <v>#DIV/0!</v>
      </c>
    </row>
    <row r="363" spans="1:61" s="1" customFormat="1">
      <c r="A363" t="s">
        <v>564</v>
      </c>
      <c r="B363" s="1">
        <v>40</v>
      </c>
      <c r="C363" s="1" t="s">
        <v>176</v>
      </c>
      <c r="D363" s="40" t="s">
        <v>166</v>
      </c>
      <c r="E363" s="6">
        <v>39688</v>
      </c>
      <c r="F363" s="11">
        <f t="shared" si="86"/>
        <v>2</v>
      </c>
      <c r="G363" s="104">
        <v>0</v>
      </c>
      <c r="H363" s="104">
        <v>0</v>
      </c>
      <c r="I363" s="109">
        <v>0.13496350574072358</v>
      </c>
      <c r="J363" s="109">
        <v>0.13496350574072358</v>
      </c>
      <c r="K363" s="112">
        <v>80.365443023828504</v>
      </c>
      <c r="L363" s="109">
        <v>5.5258467023173319</v>
      </c>
      <c r="M363" s="15"/>
      <c r="N363" s="15"/>
      <c r="O363" s="15"/>
      <c r="P363" s="15"/>
      <c r="Q363" s="35"/>
      <c r="R363" s="34"/>
      <c r="S363" s="35"/>
      <c r="T363" s="90"/>
      <c r="U363" s="35"/>
      <c r="V363" s="35"/>
      <c r="W363" s="76"/>
      <c r="X363" s="76"/>
      <c r="Y363" s="75"/>
      <c r="Z363" s="75"/>
      <c r="AA363" s="75"/>
      <c r="AB363" s="30"/>
      <c r="AC363" s="30"/>
      <c r="AD363" s="30"/>
      <c r="AE363" s="30"/>
      <c r="AF363" s="81"/>
      <c r="AG363" s="30"/>
      <c r="AH363" s="30"/>
      <c r="AI363" s="30"/>
      <c r="AT363" s="4"/>
      <c r="AU363" s="4"/>
      <c r="AV363" s="84"/>
      <c r="AW363" s="84"/>
      <c r="AX363" s="15"/>
      <c r="AY363" s="15"/>
      <c r="AZ363" s="15"/>
      <c r="BA363" s="84" t="e">
        <f t="shared" si="87"/>
        <v>#DIV/0!</v>
      </c>
      <c r="BB363" s="84">
        <f t="shared" si="88"/>
        <v>0</v>
      </c>
      <c r="BC363" s="84">
        <f t="shared" si="89"/>
        <v>0</v>
      </c>
      <c r="BD363" s="84" t="e">
        <f t="shared" si="90"/>
        <v>#DIV/0!</v>
      </c>
      <c r="BE363" s="84" t="e">
        <f t="shared" si="91"/>
        <v>#DIV/0!</v>
      </c>
      <c r="BF363" s="84" t="e">
        <f t="shared" si="92"/>
        <v>#DIV/0!</v>
      </c>
      <c r="BG363" s="85" t="e">
        <f t="shared" si="93"/>
        <v>#DIV/0!</v>
      </c>
      <c r="BH363" s="86" t="e">
        <f t="shared" si="94"/>
        <v>#DIV/0!</v>
      </c>
      <c r="BI363" s="86" t="e">
        <f t="shared" si="95"/>
        <v>#DIV/0!</v>
      </c>
    </row>
    <row r="365" spans="1:61" s="1" customFormat="1">
      <c r="A365" t="s">
        <v>565</v>
      </c>
      <c r="B365" s="1">
        <v>4</v>
      </c>
      <c r="C365" s="1" t="s">
        <v>581</v>
      </c>
      <c r="D365" t="s">
        <v>101</v>
      </c>
      <c r="E365" s="5">
        <v>39686</v>
      </c>
      <c r="F365" s="8">
        <f t="shared" ref="F365:F371" si="96">B365-B364</f>
        <v>4</v>
      </c>
      <c r="G365" s="104">
        <v>0</v>
      </c>
      <c r="H365" s="104">
        <v>0</v>
      </c>
      <c r="I365" s="109">
        <v>2.738036415498854E-2</v>
      </c>
      <c r="J365" s="109">
        <v>2.738036415498854E-2</v>
      </c>
      <c r="K365" s="109">
        <v>22.451898607090591</v>
      </c>
      <c r="L365" s="109">
        <v>5.3803339517625064</v>
      </c>
      <c r="M365" s="15"/>
      <c r="N365" s="15"/>
      <c r="O365" s="15"/>
      <c r="P365" s="15"/>
      <c r="Q365" s="35"/>
      <c r="R365" s="34"/>
      <c r="S365" s="35"/>
      <c r="T365" s="90"/>
      <c r="U365" s="35"/>
      <c r="V365" s="35"/>
      <c r="W365" s="76"/>
      <c r="X365" s="76"/>
      <c r="Y365" s="78"/>
      <c r="Z365" s="75"/>
      <c r="AA365" s="75"/>
      <c r="AB365" s="30"/>
      <c r="AC365" s="30"/>
      <c r="AD365" s="30"/>
      <c r="AE365" s="30"/>
      <c r="AF365" s="30"/>
      <c r="AG365" s="30"/>
      <c r="AH365" s="30"/>
      <c r="AI365" s="30"/>
      <c r="AP365" s="30"/>
      <c r="AQ365" s="30"/>
      <c r="AT365" s="4"/>
      <c r="AU365" s="4"/>
      <c r="AX365" s="3"/>
      <c r="AY365" s="3"/>
      <c r="AZ365" s="3"/>
    </row>
    <row r="366" spans="1:61" s="1" customFormat="1">
      <c r="A366" t="s">
        <v>566</v>
      </c>
      <c r="B366" s="1">
        <v>7</v>
      </c>
      <c r="C366" s="1" t="s">
        <v>259</v>
      </c>
      <c r="D366" s="42" t="s">
        <v>102</v>
      </c>
      <c r="E366" s="5">
        <v>39686</v>
      </c>
      <c r="F366" s="8">
        <f t="shared" si="96"/>
        <v>3</v>
      </c>
      <c r="G366" s="104">
        <v>0</v>
      </c>
      <c r="H366" s="104">
        <v>0</v>
      </c>
      <c r="I366" s="109">
        <v>8.9263566277831885E-2</v>
      </c>
      <c r="J366" s="109">
        <v>8.9263566277831885E-2</v>
      </c>
      <c r="K366" s="109">
        <v>75.355057113611565</v>
      </c>
      <c r="L366" s="109">
        <v>5.0989345509893074</v>
      </c>
      <c r="M366" s="15"/>
      <c r="N366" s="15"/>
      <c r="O366" s="15"/>
      <c r="P366" s="15"/>
      <c r="Q366" s="35"/>
      <c r="R366" s="34"/>
      <c r="S366" s="35"/>
      <c r="T366" s="90"/>
      <c r="U366" s="35"/>
      <c r="V366" s="35"/>
      <c r="W366" s="76"/>
      <c r="X366" s="76"/>
      <c r="Y366" s="78"/>
      <c r="Z366" s="75"/>
      <c r="AA366" s="75"/>
      <c r="AB366" s="30"/>
      <c r="AC366" s="30"/>
      <c r="AD366" s="30"/>
      <c r="AE366" s="30"/>
      <c r="AF366" s="30"/>
      <c r="AG366" s="30"/>
      <c r="AH366" s="30"/>
      <c r="AI366" s="30"/>
      <c r="AP366" s="30"/>
      <c r="AQ366" s="30"/>
      <c r="AT366" s="4"/>
      <c r="AU366" s="4"/>
      <c r="AX366" s="3"/>
      <c r="AY366" s="3"/>
      <c r="AZ366" s="3"/>
    </row>
    <row r="367" spans="1:61" s="3" customFormat="1">
      <c r="A367" t="s">
        <v>567</v>
      </c>
      <c r="B367" s="1">
        <v>9</v>
      </c>
      <c r="C367" s="1" t="s">
        <v>259</v>
      </c>
      <c r="D367" s="42" t="s">
        <v>102</v>
      </c>
      <c r="E367" s="56">
        <v>39686</v>
      </c>
      <c r="F367" s="54">
        <f t="shared" si="96"/>
        <v>2</v>
      </c>
      <c r="G367" s="107" t="s">
        <v>174</v>
      </c>
      <c r="H367" s="107" t="s">
        <v>174</v>
      </c>
      <c r="I367" s="109" t="s">
        <v>174</v>
      </c>
      <c r="J367" s="109" t="s">
        <v>174</v>
      </c>
      <c r="K367" s="109" t="s">
        <v>174</v>
      </c>
      <c r="L367" s="109" t="s">
        <v>174</v>
      </c>
      <c r="M367" s="15"/>
      <c r="N367" s="15"/>
      <c r="O367" s="15"/>
      <c r="P367" s="15"/>
      <c r="Q367" s="35"/>
      <c r="R367" s="34"/>
      <c r="S367" s="35"/>
      <c r="T367" s="90"/>
      <c r="U367" s="35"/>
      <c r="V367" s="35"/>
      <c r="W367" s="76"/>
      <c r="X367" s="76"/>
      <c r="Y367" s="78"/>
      <c r="Z367" s="78"/>
      <c r="AA367" s="78"/>
      <c r="AB367" s="30"/>
      <c r="AC367" s="30"/>
      <c r="AD367" s="30"/>
      <c r="AE367" s="30"/>
      <c r="AF367" s="30"/>
      <c r="AG367" s="30"/>
      <c r="AH367" s="30"/>
      <c r="AI367" s="30"/>
      <c r="AP367" s="30"/>
      <c r="AQ367" s="30"/>
      <c r="AT367" s="15"/>
      <c r="AU367" s="15"/>
    </row>
    <row r="368" spans="1:61" s="3" customFormat="1">
      <c r="A368" t="s">
        <v>568</v>
      </c>
      <c r="B368" s="1">
        <v>11</v>
      </c>
      <c r="C368" s="1" t="s">
        <v>176</v>
      </c>
      <c r="D368" s="40" t="s">
        <v>103</v>
      </c>
      <c r="E368" s="56">
        <v>39686</v>
      </c>
      <c r="F368" s="54">
        <f t="shared" si="96"/>
        <v>2</v>
      </c>
      <c r="G368" s="105">
        <v>0</v>
      </c>
      <c r="H368" s="105">
        <v>0</v>
      </c>
      <c r="I368" s="109">
        <v>6.0344175118053206E-2</v>
      </c>
      <c r="J368" s="109">
        <v>6.0344175118053206E-2</v>
      </c>
      <c r="K368" s="109">
        <v>91.794013004312518</v>
      </c>
      <c r="L368" s="109">
        <v>6.6445182724252216</v>
      </c>
      <c r="M368" s="15"/>
      <c r="N368" s="15"/>
      <c r="O368" s="15"/>
      <c r="P368" s="15"/>
      <c r="Q368" s="35"/>
      <c r="R368" s="34"/>
      <c r="S368" s="35"/>
      <c r="T368" s="90"/>
      <c r="U368" s="35"/>
      <c r="V368" s="35"/>
      <c r="W368" s="76"/>
      <c r="X368" s="76"/>
      <c r="Y368" s="78"/>
      <c r="Z368" s="76"/>
      <c r="AA368" s="76"/>
      <c r="AB368" s="30"/>
      <c r="AC368" s="30"/>
      <c r="AD368" s="30"/>
      <c r="AE368" s="30"/>
      <c r="AF368" s="30"/>
      <c r="AG368" s="30"/>
      <c r="AH368" s="30"/>
      <c r="AI368" s="30"/>
      <c r="AP368" s="30"/>
      <c r="AQ368" s="30"/>
      <c r="AT368" s="15"/>
      <c r="AU368" s="15"/>
    </row>
    <row r="369" spans="1:52" s="1" customFormat="1">
      <c r="A369" t="s">
        <v>569</v>
      </c>
      <c r="B369" s="1">
        <v>13</v>
      </c>
      <c r="C369" s="1" t="s">
        <v>176</v>
      </c>
      <c r="D369" s="40" t="s">
        <v>103</v>
      </c>
      <c r="E369" s="5">
        <v>39686</v>
      </c>
      <c r="F369" s="8">
        <f t="shared" si="96"/>
        <v>2</v>
      </c>
      <c r="G369" s="104">
        <v>0</v>
      </c>
      <c r="H369" s="104">
        <v>0</v>
      </c>
      <c r="I369" s="109">
        <v>4.5419192304157412E-2</v>
      </c>
      <c r="J369" s="109">
        <v>4.5419192304157412E-2</v>
      </c>
      <c r="K369" s="109">
        <v>79.800339764656798</v>
      </c>
      <c r="L369" s="109">
        <v>6.2084257206208706</v>
      </c>
      <c r="M369" s="15"/>
      <c r="N369" s="15"/>
      <c r="O369" s="15"/>
      <c r="P369" s="15"/>
      <c r="Q369" s="35"/>
      <c r="R369" s="34"/>
      <c r="S369" s="35"/>
      <c r="T369" s="90"/>
      <c r="U369" s="35"/>
      <c r="V369" s="35"/>
      <c r="W369" s="76"/>
      <c r="X369" s="76"/>
      <c r="Y369" s="78"/>
      <c r="Z369" s="75"/>
      <c r="AA369" s="75"/>
      <c r="AB369" s="30"/>
      <c r="AC369" s="30"/>
      <c r="AD369" s="30"/>
      <c r="AE369" s="30"/>
      <c r="AF369" s="30"/>
      <c r="AG369" s="30"/>
      <c r="AH369" s="30"/>
      <c r="AI369" s="30"/>
      <c r="AP369" s="30"/>
      <c r="AQ369" s="30"/>
      <c r="AT369" s="4"/>
      <c r="AU369" s="4"/>
      <c r="AX369" s="3"/>
      <c r="AY369" s="3"/>
      <c r="AZ369" s="3"/>
    </row>
    <row r="370" spans="1:52" s="1" customFormat="1">
      <c r="A370" t="s">
        <v>570</v>
      </c>
      <c r="B370" s="1">
        <v>15</v>
      </c>
      <c r="C370" s="1" t="s">
        <v>176</v>
      </c>
      <c r="D370" s="40" t="s">
        <v>103</v>
      </c>
      <c r="E370" s="5">
        <v>39686</v>
      </c>
      <c r="F370" s="8">
        <f t="shared" si="96"/>
        <v>2</v>
      </c>
      <c r="G370" s="104">
        <v>0</v>
      </c>
      <c r="H370" s="104">
        <v>0</v>
      </c>
      <c r="I370" s="109">
        <v>3.9513623564846168E-2</v>
      </c>
      <c r="J370" s="109">
        <v>3.9513623564846168E-2</v>
      </c>
      <c r="K370" s="109">
        <v>75.877610468726402</v>
      </c>
      <c r="L370" s="109">
        <v>7.070707070707102</v>
      </c>
      <c r="M370" s="15"/>
      <c r="N370" s="15"/>
      <c r="O370" s="15"/>
      <c r="P370" s="15"/>
      <c r="Q370" s="35"/>
      <c r="R370" s="34"/>
      <c r="S370" s="35"/>
      <c r="T370" s="90"/>
      <c r="U370" s="35"/>
      <c r="V370" s="35"/>
      <c r="W370" s="76"/>
      <c r="X370" s="76"/>
      <c r="Y370" s="78"/>
      <c r="Z370" s="75"/>
      <c r="AA370" s="75"/>
      <c r="AB370" s="30"/>
      <c r="AC370" s="30"/>
      <c r="AD370" s="30"/>
      <c r="AE370" s="30"/>
      <c r="AF370" s="30"/>
      <c r="AG370" s="30"/>
      <c r="AH370" s="30"/>
      <c r="AI370" s="30"/>
      <c r="AP370" s="30"/>
      <c r="AQ370" s="30"/>
      <c r="AT370" s="4"/>
      <c r="AU370" s="4"/>
      <c r="AX370" s="3"/>
      <c r="AY370" s="3"/>
      <c r="AZ370" s="3"/>
    </row>
    <row r="371" spans="1:52" s="1" customFormat="1">
      <c r="A371" t="s">
        <v>571</v>
      </c>
      <c r="B371" s="1">
        <v>17</v>
      </c>
      <c r="C371" s="1" t="s">
        <v>176</v>
      </c>
      <c r="D371" s="40" t="s">
        <v>103</v>
      </c>
      <c r="E371" s="5">
        <v>39686</v>
      </c>
      <c r="F371" s="8">
        <f t="shared" si="96"/>
        <v>2</v>
      </c>
      <c r="G371" s="104">
        <v>0</v>
      </c>
      <c r="H371" s="104">
        <v>0</v>
      </c>
      <c r="I371" s="109">
        <v>3.6614526183729804E-2</v>
      </c>
      <c r="J371" s="109">
        <v>3.6614526183729804E-2</v>
      </c>
      <c r="K371" s="109">
        <v>66.76513894734066</v>
      </c>
      <c r="L371" s="109">
        <v>5.8011049723757067</v>
      </c>
      <c r="M371" s="15"/>
      <c r="N371" s="15"/>
      <c r="O371" s="15"/>
      <c r="P371" s="15"/>
      <c r="Q371" s="35"/>
      <c r="R371" s="34"/>
      <c r="S371" s="35"/>
      <c r="T371" s="90"/>
      <c r="U371" s="35"/>
      <c r="V371" s="35"/>
      <c r="W371" s="76"/>
      <c r="X371" s="76"/>
      <c r="Y371" s="78"/>
      <c r="Z371" s="75"/>
      <c r="AA371" s="75"/>
      <c r="AB371" s="30"/>
      <c r="AC371" s="30"/>
      <c r="AD371" s="30"/>
      <c r="AE371" s="30"/>
      <c r="AF371" s="30"/>
      <c r="AG371" s="30"/>
      <c r="AH371" s="30"/>
      <c r="AI371" s="30"/>
      <c r="AP371" s="30"/>
      <c r="AQ371" s="30"/>
      <c r="AT371" s="4"/>
      <c r="AU371" s="4"/>
      <c r="AX371" s="3"/>
      <c r="AY371" s="3"/>
      <c r="AZ371" s="3"/>
    </row>
    <row r="372" spans="1:52" s="1" customFormat="1">
      <c r="A372" t="s">
        <v>104</v>
      </c>
      <c r="B372" s="1">
        <v>21</v>
      </c>
      <c r="C372" s="1" t="s">
        <v>29</v>
      </c>
      <c r="D372" s="40" t="s">
        <v>71</v>
      </c>
      <c r="E372" s="46" t="s">
        <v>174</v>
      </c>
      <c r="F372" s="46" t="s">
        <v>174</v>
      </c>
      <c r="G372" s="107" t="s">
        <v>174</v>
      </c>
      <c r="H372" s="107" t="s">
        <v>174</v>
      </c>
      <c r="I372" s="109" t="s">
        <v>174</v>
      </c>
      <c r="J372" s="109" t="s">
        <v>174</v>
      </c>
      <c r="K372" s="109" t="s">
        <v>174</v>
      </c>
      <c r="L372" s="109" t="s">
        <v>174</v>
      </c>
      <c r="M372" s="60"/>
      <c r="N372" s="60"/>
      <c r="O372" s="60"/>
      <c r="P372" s="60"/>
      <c r="Q372" s="35"/>
      <c r="R372" s="34"/>
      <c r="S372" s="35"/>
      <c r="T372" s="90"/>
      <c r="U372" s="35"/>
      <c r="V372" s="35"/>
      <c r="W372" s="77"/>
      <c r="X372" s="77"/>
      <c r="Y372" s="78"/>
      <c r="Z372" s="78"/>
      <c r="AA372" s="78"/>
      <c r="AB372" s="30"/>
      <c r="AC372" s="30"/>
      <c r="AD372" s="30"/>
      <c r="AE372" s="30"/>
      <c r="AF372" s="30"/>
      <c r="AG372" s="30"/>
      <c r="AH372" s="30"/>
      <c r="AI372" s="30"/>
      <c r="AJ372" s="46"/>
      <c r="AK372" s="46"/>
      <c r="AL372" s="46"/>
      <c r="AM372" s="46"/>
      <c r="AP372" s="30"/>
      <c r="AQ372" s="30"/>
      <c r="AT372" s="4"/>
      <c r="AU372" s="4"/>
      <c r="AX372" s="3"/>
      <c r="AY372" s="3"/>
      <c r="AZ372" s="3"/>
    </row>
    <row r="373" spans="1:52" s="1" customFormat="1">
      <c r="A373" t="s">
        <v>572</v>
      </c>
      <c r="B373" s="1">
        <v>24</v>
      </c>
      <c r="C373" s="1" t="s">
        <v>176</v>
      </c>
      <c r="D373" s="40" t="s">
        <v>167</v>
      </c>
      <c r="E373" s="5">
        <v>39686</v>
      </c>
      <c r="F373" s="8">
        <f>B373-B371</f>
        <v>7</v>
      </c>
      <c r="G373" s="104">
        <v>0</v>
      </c>
      <c r="H373" s="104">
        <v>0</v>
      </c>
      <c r="I373" s="109">
        <v>4.6671888703405315E-2</v>
      </c>
      <c r="J373" s="109">
        <v>4.6671888703405315E-2</v>
      </c>
      <c r="K373" s="109">
        <v>76.156782809130192</v>
      </c>
      <c r="L373" s="109">
        <v>5.9163059163058671</v>
      </c>
      <c r="M373" s="15"/>
      <c r="N373" s="15"/>
      <c r="O373" s="15"/>
      <c r="P373" s="15"/>
      <c r="Q373" s="35"/>
      <c r="R373" s="34"/>
      <c r="S373" s="35"/>
      <c r="T373" s="90"/>
      <c r="U373" s="35"/>
      <c r="V373" s="35"/>
      <c r="W373" s="76"/>
      <c r="X373" s="76"/>
      <c r="Y373" s="78"/>
      <c r="Z373" s="75"/>
      <c r="AA373" s="75"/>
      <c r="AB373" s="30"/>
      <c r="AC373" s="30"/>
      <c r="AD373" s="30"/>
      <c r="AE373" s="30"/>
      <c r="AF373" s="30"/>
      <c r="AG373" s="30"/>
      <c r="AH373" s="30"/>
      <c r="AI373" s="30"/>
      <c r="AP373" s="30"/>
      <c r="AQ373" s="30"/>
      <c r="AT373" s="4"/>
      <c r="AU373" s="4"/>
      <c r="AX373" s="3"/>
      <c r="AY373" s="3"/>
      <c r="AZ373" s="3"/>
    </row>
    <row r="374" spans="1:52" s="1" customFormat="1">
      <c r="A374" t="s">
        <v>573</v>
      </c>
      <c r="B374" s="1">
        <v>28</v>
      </c>
      <c r="C374" s="1" t="s">
        <v>176</v>
      </c>
      <c r="D374" s="40" t="s">
        <v>167</v>
      </c>
      <c r="E374" s="5">
        <v>39686</v>
      </c>
      <c r="F374" s="8">
        <f>B374-B373</f>
        <v>4</v>
      </c>
      <c r="G374" s="104">
        <v>0</v>
      </c>
      <c r="H374" s="104">
        <v>0</v>
      </c>
      <c r="I374" s="109">
        <v>5.6102903023456871E-2</v>
      </c>
      <c r="J374" s="109">
        <v>5.6102903023456871E-2</v>
      </c>
      <c r="K374" s="109">
        <v>90.478681785102296</v>
      </c>
      <c r="L374" s="109">
        <v>6.2780269058296225</v>
      </c>
      <c r="M374" s="15"/>
      <c r="N374" s="15"/>
      <c r="O374" s="15"/>
      <c r="P374" s="15"/>
      <c r="Q374" s="35"/>
      <c r="R374" s="34"/>
      <c r="S374" s="35"/>
      <c r="T374" s="90"/>
      <c r="U374" s="35"/>
      <c r="V374" s="35"/>
      <c r="W374" s="76"/>
      <c r="X374" s="76"/>
      <c r="Y374" s="78"/>
      <c r="Z374" s="75"/>
      <c r="AA374" s="75"/>
      <c r="AB374" s="30"/>
      <c r="AC374" s="30"/>
      <c r="AD374" s="30"/>
      <c r="AE374" s="30"/>
      <c r="AF374" s="30"/>
      <c r="AG374" s="30"/>
      <c r="AH374" s="30"/>
      <c r="AI374" s="30"/>
      <c r="AP374" s="30"/>
      <c r="AQ374" s="30"/>
      <c r="AT374" s="4"/>
      <c r="AU374" s="4"/>
      <c r="AX374" s="3"/>
      <c r="AY374" s="3"/>
      <c r="AZ374" s="3"/>
    </row>
    <row r="375" spans="1:52" s="1" customFormat="1">
      <c r="A375" t="s">
        <v>574</v>
      </c>
      <c r="B375" s="1">
        <v>31</v>
      </c>
      <c r="C375" s="1" t="s">
        <v>176</v>
      </c>
      <c r="D375" s="40" t="s">
        <v>167</v>
      </c>
      <c r="E375" s="5">
        <v>39686</v>
      </c>
      <c r="F375" s="8">
        <f>B375-B374</f>
        <v>3</v>
      </c>
      <c r="G375" s="104">
        <v>0</v>
      </c>
      <c r="H375" s="104">
        <v>0</v>
      </c>
      <c r="I375" s="109">
        <v>5.6079894314082966E-2</v>
      </c>
      <c r="J375" s="109">
        <v>5.6079894314082966E-2</v>
      </c>
      <c r="K375" s="109">
        <v>90.948826413309831</v>
      </c>
      <c r="L375" s="109">
        <v>5.8702368692070053</v>
      </c>
      <c r="M375" s="15"/>
      <c r="N375" s="15"/>
      <c r="O375" s="15"/>
      <c r="P375" s="15"/>
      <c r="Q375" s="35"/>
      <c r="R375" s="34"/>
      <c r="S375" s="35"/>
      <c r="T375" s="90"/>
      <c r="U375" s="35"/>
      <c r="V375" s="35"/>
      <c r="W375" s="76"/>
      <c r="X375" s="76"/>
      <c r="Y375" s="78"/>
      <c r="Z375" s="75"/>
      <c r="AA375" s="75"/>
      <c r="AB375" s="30"/>
      <c r="AC375" s="30"/>
      <c r="AD375" s="30"/>
      <c r="AE375" s="30"/>
      <c r="AF375" s="30"/>
      <c r="AG375" s="30"/>
      <c r="AH375" s="30"/>
      <c r="AI375" s="30"/>
      <c r="AP375" s="30"/>
      <c r="AQ375" s="30"/>
      <c r="AT375" s="4"/>
      <c r="AU375" s="4"/>
      <c r="AX375" s="3"/>
      <c r="AY375" s="3"/>
      <c r="AZ375" s="3"/>
    </row>
    <row r="376" spans="1:52" s="1" customFormat="1">
      <c r="A376" t="s">
        <v>575</v>
      </c>
      <c r="B376" s="1">
        <v>34</v>
      </c>
      <c r="C376" s="1" t="s">
        <v>176</v>
      </c>
      <c r="D376" s="40" t="s">
        <v>167</v>
      </c>
      <c r="E376" s="5">
        <v>39686</v>
      </c>
      <c r="F376" s="8">
        <f>B376-B375</f>
        <v>3</v>
      </c>
      <c r="G376" s="104">
        <v>0</v>
      </c>
      <c r="H376" s="104">
        <v>0</v>
      </c>
      <c r="I376" s="109">
        <v>5.3973319144735563E-2</v>
      </c>
      <c r="J376" s="109">
        <v>5.3973319144735563E-2</v>
      </c>
      <c r="K376" s="109">
        <v>87.438208667499339</v>
      </c>
      <c r="L376" s="109">
        <v>5.7500000000000107</v>
      </c>
      <c r="M376" s="15"/>
      <c r="N376" s="15"/>
      <c r="O376" s="15"/>
      <c r="P376" s="15"/>
      <c r="Q376" s="35"/>
      <c r="R376" s="34"/>
      <c r="S376" s="35"/>
      <c r="T376" s="90"/>
      <c r="U376" s="35"/>
      <c r="V376" s="35"/>
      <c r="W376" s="76"/>
      <c r="X376" s="76"/>
      <c r="Y376" s="78"/>
      <c r="Z376" s="75"/>
      <c r="AA376" s="75"/>
      <c r="AB376" s="30"/>
      <c r="AC376" s="30"/>
      <c r="AD376" s="30"/>
      <c r="AE376" s="30"/>
      <c r="AF376" s="30"/>
      <c r="AG376" s="30"/>
      <c r="AH376" s="30"/>
      <c r="AI376" s="30"/>
      <c r="AP376" s="30"/>
      <c r="AQ376" s="30"/>
      <c r="AT376" s="4"/>
      <c r="AU376" s="4"/>
      <c r="AX376" s="3"/>
      <c r="AY376" s="3"/>
      <c r="AZ376" s="3"/>
    </row>
    <row r="377" spans="1:52" s="1" customFormat="1">
      <c r="A377" t="s">
        <v>105</v>
      </c>
      <c r="B377" s="1">
        <v>40</v>
      </c>
      <c r="C377" s="1" t="s">
        <v>29</v>
      </c>
      <c r="D377" s="40" t="s">
        <v>71</v>
      </c>
      <c r="E377" s="46" t="s">
        <v>174</v>
      </c>
      <c r="F377" s="46" t="s">
        <v>174</v>
      </c>
      <c r="G377" s="107" t="s">
        <v>174</v>
      </c>
      <c r="H377" s="107" t="s">
        <v>174</v>
      </c>
      <c r="I377" s="109" t="s">
        <v>174</v>
      </c>
      <c r="J377" s="109" t="s">
        <v>174</v>
      </c>
      <c r="K377" s="109" t="s">
        <v>174</v>
      </c>
      <c r="L377" s="109" t="s">
        <v>174</v>
      </c>
      <c r="M377" s="60"/>
      <c r="N377" s="60"/>
      <c r="O377" s="60"/>
      <c r="P377" s="60"/>
      <c r="Q377" s="35"/>
      <c r="R377" s="34"/>
      <c r="S377" s="35"/>
      <c r="T377" s="90"/>
      <c r="U377" s="35"/>
      <c r="V377" s="35"/>
      <c r="W377" s="77"/>
      <c r="X377" s="77"/>
      <c r="Y377" s="78"/>
      <c r="Z377" s="78"/>
      <c r="AA377" s="78"/>
      <c r="AB377" s="30"/>
      <c r="AC377" s="30"/>
      <c r="AD377" s="30"/>
      <c r="AE377" s="30"/>
      <c r="AF377" s="30"/>
      <c r="AG377" s="30"/>
      <c r="AH377" s="30"/>
      <c r="AI377" s="30"/>
      <c r="AJ377" s="46"/>
      <c r="AK377" s="46"/>
      <c r="AL377" s="46"/>
      <c r="AM377" s="46"/>
      <c r="AP377" s="30"/>
      <c r="AQ377" s="30"/>
      <c r="AT377" s="4"/>
      <c r="AU377" s="4"/>
      <c r="AX377" s="3"/>
      <c r="AY377" s="3"/>
      <c r="AZ377" s="3"/>
    </row>
    <row r="378" spans="1:52" s="1" customFormat="1">
      <c r="A378" t="s">
        <v>576</v>
      </c>
      <c r="B378" s="1">
        <v>54</v>
      </c>
      <c r="C378" s="1" t="s">
        <v>176</v>
      </c>
      <c r="D378" s="40" t="s">
        <v>168</v>
      </c>
      <c r="E378" s="5">
        <v>39686</v>
      </c>
      <c r="F378" s="8">
        <f>B378-B376</f>
        <v>20</v>
      </c>
      <c r="G378" s="104">
        <v>0</v>
      </c>
      <c r="H378" s="104">
        <v>0</v>
      </c>
      <c r="I378" s="109">
        <v>5.5556017582219862E-2</v>
      </c>
      <c r="J378" s="109">
        <v>5.5556017582219862E-2</v>
      </c>
      <c r="K378" s="109">
        <v>80.073611047832927</v>
      </c>
      <c r="L378" s="109">
        <v>3.725490196078391</v>
      </c>
      <c r="M378" s="15"/>
      <c r="N378" s="15"/>
      <c r="O378" s="15"/>
      <c r="P378" s="15"/>
      <c r="Q378" s="35"/>
      <c r="R378" s="34"/>
      <c r="S378" s="35"/>
      <c r="T378" s="90"/>
      <c r="U378" s="35"/>
      <c r="V378" s="35"/>
      <c r="W378" s="76"/>
      <c r="X378" s="76"/>
      <c r="Y378" s="78"/>
      <c r="Z378" s="75"/>
      <c r="AA378" s="75"/>
      <c r="AB378" s="30"/>
      <c r="AC378" s="30"/>
      <c r="AD378" s="30"/>
      <c r="AE378" s="30"/>
      <c r="AF378" s="30"/>
      <c r="AG378" s="30"/>
      <c r="AH378" s="30"/>
      <c r="AI378" s="30"/>
      <c r="AP378" s="30"/>
      <c r="AQ378" s="30"/>
      <c r="AT378" s="4"/>
      <c r="AU378" s="4"/>
      <c r="AX378" s="3"/>
      <c r="AY378" s="3"/>
      <c r="AZ378" s="3"/>
    </row>
    <row r="379" spans="1:52" s="1" customFormat="1">
      <c r="A379" t="s">
        <v>577</v>
      </c>
      <c r="B379" s="1">
        <v>58</v>
      </c>
      <c r="C379" s="1" t="s">
        <v>176</v>
      </c>
      <c r="D379" s="40" t="s">
        <v>168</v>
      </c>
      <c r="E379" s="5">
        <v>39686</v>
      </c>
      <c r="F379" s="8">
        <f>B379-B378</f>
        <v>4</v>
      </c>
      <c r="G379" s="104">
        <v>0</v>
      </c>
      <c r="H379" s="104">
        <v>0</v>
      </c>
      <c r="I379" s="109">
        <v>7.5531627653696073E-2</v>
      </c>
      <c r="J379" s="109">
        <v>7.5531627653696073E-2</v>
      </c>
      <c r="K379" s="109">
        <v>93.088465950201964</v>
      </c>
      <c r="L379" s="109">
        <v>3.7037037037036526</v>
      </c>
      <c r="M379" s="15"/>
      <c r="N379" s="15"/>
      <c r="O379" s="15"/>
      <c r="P379" s="15"/>
      <c r="Q379" s="35"/>
      <c r="R379" s="34"/>
      <c r="S379" s="35"/>
      <c r="T379" s="90"/>
      <c r="U379" s="35"/>
      <c r="V379" s="35"/>
      <c r="W379" s="76"/>
      <c r="X379" s="76"/>
      <c r="Y379" s="78"/>
      <c r="Z379" s="75"/>
      <c r="AA379" s="75"/>
      <c r="AB379" s="30"/>
      <c r="AC379" s="30"/>
      <c r="AD379" s="30"/>
      <c r="AE379" s="30"/>
      <c r="AF379" s="30"/>
      <c r="AG379" s="30"/>
      <c r="AH379" s="30"/>
      <c r="AI379" s="30"/>
      <c r="AP379" s="30"/>
      <c r="AQ379" s="30"/>
      <c r="AT379" s="4"/>
      <c r="AU379" s="4"/>
      <c r="AX379" s="3"/>
      <c r="AY379" s="3"/>
      <c r="AZ379" s="3"/>
    </row>
    <row r="380" spans="1:52" s="1" customFormat="1">
      <c r="A380" t="s">
        <v>578</v>
      </c>
      <c r="B380" s="1">
        <v>68</v>
      </c>
      <c r="C380" s="1" t="s">
        <v>106</v>
      </c>
      <c r="D380" s="40" t="s">
        <v>107</v>
      </c>
      <c r="E380" s="5">
        <v>39686</v>
      </c>
      <c r="F380" s="8">
        <f>B380-B379</f>
        <v>10</v>
      </c>
      <c r="G380" s="104">
        <v>0</v>
      </c>
      <c r="H380" s="104">
        <v>0</v>
      </c>
      <c r="I380" s="109">
        <v>0.11434055120845071</v>
      </c>
      <c r="J380" s="109">
        <v>0.11434055120845071</v>
      </c>
      <c r="K380" s="109">
        <v>73.471917253888989</v>
      </c>
      <c r="L380" s="109">
        <v>4.0431266846360812</v>
      </c>
      <c r="M380" s="15"/>
      <c r="N380" s="15"/>
      <c r="O380" s="15"/>
      <c r="P380" s="15"/>
      <c r="Q380" s="35"/>
      <c r="R380" s="34"/>
      <c r="S380" s="35"/>
      <c r="T380" s="90"/>
      <c r="U380" s="35"/>
      <c r="V380" s="35"/>
      <c r="W380" s="76"/>
      <c r="X380" s="76"/>
      <c r="Y380" s="78"/>
      <c r="Z380" s="75"/>
      <c r="AA380" s="75"/>
      <c r="AB380" s="30"/>
      <c r="AC380" s="30"/>
      <c r="AD380" s="30"/>
      <c r="AE380" s="30"/>
      <c r="AF380" s="30"/>
      <c r="AG380" s="30"/>
      <c r="AH380" s="30"/>
      <c r="AI380" s="30"/>
      <c r="AP380" s="30"/>
      <c r="AQ380" s="30"/>
      <c r="AT380" s="4"/>
      <c r="AU380" s="4"/>
      <c r="AX380" s="3"/>
      <c r="AY380" s="3"/>
      <c r="AZ380" s="3"/>
    </row>
    <row r="381" spans="1:52" s="1" customFormat="1">
      <c r="A381" t="s">
        <v>659</v>
      </c>
      <c r="B381" s="1">
        <v>76</v>
      </c>
      <c r="C381" s="1" t="s">
        <v>106</v>
      </c>
      <c r="D381" s="40" t="s">
        <v>660</v>
      </c>
      <c r="E381" s="5">
        <v>39686</v>
      </c>
      <c r="F381" s="8">
        <f>B381-B380</f>
        <v>8</v>
      </c>
      <c r="G381" s="104"/>
      <c r="H381" s="104"/>
      <c r="I381" s="109" t="s">
        <v>174</v>
      </c>
      <c r="J381" s="109" t="s">
        <v>174</v>
      </c>
      <c r="K381" s="109" t="s">
        <v>174</v>
      </c>
      <c r="L381" s="109">
        <v>4.2345276872964011</v>
      </c>
      <c r="M381" s="15"/>
      <c r="N381" s="15"/>
      <c r="O381" s="15"/>
      <c r="P381" s="15"/>
      <c r="Q381" s="35"/>
      <c r="R381" s="34"/>
      <c r="S381" s="35"/>
      <c r="T381" s="90"/>
      <c r="U381" s="35"/>
      <c r="V381" s="35"/>
      <c r="W381" s="76"/>
      <c r="X381" s="76"/>
      <c r="Y381" s="78"/>
      <c r="Z381" s="75"/>
      <c r="AA381" s="75"/>
      <c r="AB381" s="30"/>
      <c r="AC381" s="30"/>
      <c r="AD381" s="30"/>
      <c r="AE381" s="30"/>
      <c r="AF381" s="30"/>
      <c r="AG381" s="30"/>
      <c r="AH381" s="30"/>
      <c r="AI381" s="30"/>
      <c r="AP381" s="30"/>
      <c r="AQ381" s="30"/>
      <c r="AT381" s="4"/>
      <c r="AU381" s="4"/>
      <c r="AX381" s="3"/>
      <c r="AY381" s="3"/>
      <c r="AZ381" s="3"/>
    </row>
    <row r="382" spans="1:52" s="1" customFormat="1">
      <c r="A382" t="s">
        <v>579</v>
      </c>
      <c r="B382" s="1">
        <v>86</v>
      </c>
      <c r="C382" s="1" t="s">
        <v>106</v>
      </c>
      <c r="D382" t="s">
        <v>108</v>
      </c>
      <c r="E382" s="5">
        <v>39686</v>
      </c>
      <c r="F382" s="8">
        <f>B382-B381</f>
        <v>10</v>
      </c>
      <c r="G382" s="104">
        <v>0</v>
      </c>
      <c r="H382" s="104">
        <v>0</v>
      </c>
      <c r="I382" s="109">
        <v>0.19108066946148247</v>
      </c>
      <c r="J382" s="109">
        <v>0.19108066946148247</v>
      </c>
      <c r="K382" s="109">
        <v>71.384573455974248</v>
      </c>
      <c r="L382" s="109">
        <v>3.9103232533889116</v>
      </c>
      <c r="M382" s="15"/>
      <c r="N382" s="15"/>
      <c r="O382" s="15"/>
      <c r="P382" s="15"/>
      <c r="Q382" s="35"/>
      <c r="R382" s="34"/>
      <c r="S382" s="35"/>
      <c r="T382" s="90"/>
      <c r="U382" s="35"/>
      <c r="V382" s="35"/>
      <c r="W382" s="76"/>
      <c r="X382" s="76"/>
      <c r="Y382" s="78"/>
      <c r="Z382" s="75"/>
      <c r="AA382" s="75"/>
      <c r="AB382" s="30"/>
      <c r="AC382" s="30"/>
      <c r="AD382" s="30"/>
      <c r="AE382" s="30"/>
      <c r="AF382" s="30"/>
      <c r="AG382" s="30"/>
      <c r="AH382" s="30"/>
      <c r="AI382" s="30"/>
      <c r="AP382" s="30"/>
      <c r="AQ382" s="30"/>
      <c r="AT382" s="4"/>
      <c r="AU382" s="4"/>
      <c r="AX382" s="3"/>
      <c r="AY382" s="3"/>
      <c r="AZ382" s="3"/>
    </row>
    <row r="383" spans="1:52" s="1" customFormat="1">
      <c r="A383" s="48" t="s">
        <v>580</v>
      </c>
      <c r="B383" s="3">
        <v>93</v>
      </c>
      <c r="C383" s="3" t="s">
        <v>185</v>
      </c>
      <c r="D383" s="48" t="s">
        <v>109</v>
      </c>
      <c r="E383" s="5">
        <v>39686</v>
      </c>
      <c r="F383" s="8">
        <f>B383-B382</f>
        <v>7</v>
      </c>
      <c r="G383" s="104">
        <v>0</v>
      </c>
      <c r="H383" s="104">
        <v>0</v>
      </c>
      <c r="I383" s="109" t="s">
        <v>174</v>
      </c>
      <c r="J383" s="109" t="s">
        <v>174</v>
      </c>
      <c r="K383" s="109" t="s">
        <v>174</v>
      </c>
      <c r="L383" s="109" t="s">
        <v>174</v>
      </c>
      <c r="M383" s="54"/>
      <c r="N383" s="54"/>
      <c r="O383" s="54"/>
      <c r="P383" s="54"/>
      <c r="Q383" s="35"/>
      <c r="R383" s="34"/>
      <c r="S383" s="35"/>
      <c r="T383" s="90"/>
      <c r="U383" s="35"/>
      <c r="V383" s="35"/>
      <c r="W383" s="76"/>
      <c r="X383" s="76"/>
      <c r="Y383" s="78"/>
      <c r="Z383" s="75"/>
      <c r="AA383" s="75"/>
      <c r="AB383" s="30"/>
      <c r="AC383" s="30"/>
      <c r="AD383" s="30"/>
      <c r="AE383" s="30"/>
      <c r="AF383" s="30"/>
      <c r="AG383" s="30"/>
      <c r="AH383" s="30"/>
      <c r="AI383" s="30"/>
      <c r="AT383" s="4"/>
      <c r="AU383" s="4"/>
      <c r="AX383" s="3"/>
      <c r="AY383" s="3"/>
      <c r="AZ383" s="3"/>
    </row>
    <row r="385" spans="1:52" s="1" customFormat="1">
      <c r="A385" t="s">
        <v>592</v>
      </c>
      <c r="B385" s="3">
        <v>7</v>
      </c>
      <c r="C385" s="1" t="s">
        <v>581</v>
      </c>
      <c r="D385" t="s">
        <v>583</v>
      </c>
      <c r="E385" s="5">
        <v>39689</v>
      </c>
      <c r="F385" s="8">
        <f t="shared" ref="F385:F398" si="97">B385-B384</f>
        <v>7</v>
      </c>
      <c r="G385" s="94">
        <v>0</v>
      </c>
      <c r="H385" s="94">
        <v>0</v>
      </c>
      <c r="I385" s="109">
        <v>1.6361607142857153E-2</v>
      </c>
      <c r="J385" s="109">
        <v>1.6361607142857153E-2</v>
      </c>
      <c r="K385" s="109">
        <v>2.3459821428571423</v>
      </c>
      <c r="L385" s="109">
        <v>5.2971576227389727</v>
      </c>
      <c r="M385" s="15"/>
      <c r="N385" s="15"/>
      <c r="O385" s="15"/>
      <c r="P385" s="3"/>
      <c r="Q385" s="35"/>
      <c r="R385" s="34"/>
      <c r="S385" s="35"/>
      <c r="T385" s="90"/>
      <c r="U385" s="35"/>
      <c r="V385" s="35"/>
      <c r="W385" s="15"/>
      <c r="X385" s="15"/>
      <c r="Z385" s="25"/>
      <c r="AA385" s="25"/>
      <c r="AB385" s="30"/>
      <c r="AC385" s="30"/>
      <c r="AD385" s="30"/>
      <c r="AE385" s="30"/>
      <c r="AF385" s="30"/>
      <c r="AG385" s="30"/>
      <c r="AH385" s="30"/>
      <c r="AI385" s="30"/>
      <c r="AP385" s="30"/>
      <c r="AQ385" s="30"/>
      <c r="AT385" s="4"/>
      <c r="AU385" s="4"/>
      <c r="AX385" s="3"/>
      <c r="AY385" s="3"/>
      <c r="AZ385" s="3"/>
    </row>
    <row r="386" spans="1:52" s="1" customFormat="1">
      <c r="A386" t="s">
        <v>593</v>
      </c>
      <c r="B386" s="3">
        <v>9</v>
      </c>
      <c r="C386" s="1" t="s">
        <v>259</v>
      </c>
      <c r="D386" t="s">
        <v>110</v>
      </c>
      <c r="E386" s="5">
        <v>39689</v>
      </c>
      <c r="F386" s="8">
        <f t="shared" si="97"/>
        <v>2</v>
      </c>
      <c r="G386" s="94">
        <v>0</v>
      </c>
      <c r="H386" s="94">
        <v>0</v>
      </c>
      <c r="I386" s="109">
        <v>7.0546875000000009E-2</v>
      </c>
      <c r="J386" s="109">
        <v>7.0546875000000009E-2</v>
      </c>
      <c r="K386" s="109">
        <v>14.687499999999998</v>
      </c>
      <c r="L386" s="109">
        <v>5.1470588235294308</v>
      </c>
      <c r="M386" s="15"/>
      <c r="N386" s="15"/>
      <c r="O386" s="15"/>
      <c r="P386" s="3"/>
      <c r="Q386" s="35"/>
      <c r="R386" s="34"/>
      <c r="S386" s="35"/>
      <c r="T386" s="90"/>
      <c r="U386" s="35"/>
      <c r="V386" s="35"/>
      <c r="W386" s="15"/>
      <c r="X386" s="15"/>
      <c r="Z386" s="25"/>
      <c r="AA386" s="25"/>
      <c r="AB386" s="30"/>
      <c r="AC386" s="30"/>
      <c r="AD386" s="30"/>
      <c r="AE386" s="30"/>
      <c r="AF386" s="30"/>
      <c r="AG386" s="30"/>
      <c r="AH386" s="30"/>
      <c r="AI386" s="30"/>
      <c r="AP386" s="30"/>
      <c r="AQ386" s="30"/>
      <c r="AT386" s="4"/>
      <c r="AU386" s="4"/>
      <c r="AX386" s="3"/>
      <c r="AY386" s="3"/>
      <c r="AZ386" s="3"/>
    </row>
    <row r="387" spans="1:52" s="1" customFormat="1">
      <c r="A387" t="s">
        <v>594</v>
      </c>
      <c r="B387" s="3">
        <v>11</v>
      </c>
      <c r="C387" s="1" t="s">
        <v>259</v>
      </c>
      <c r="D387" t="s">
        <v>110</v>
      </c>
      <c r="E387" s="5">
        <v>39689</v>
      </c>
      <c r="F387" s="8">
        <f t="shared" si="97"/>
        <v>2</v>
      </c>
      <c r="G387" s="94">
        <v>0</v>
      </c>
      <c r="H387" s="94">
        <v>0</v>
      </c>
      <c r="I387" s="109">
        <v>5.428571428571427E-2</v>
      </c>
      <c r="J387" s="109">
        <v>5.428571428571427E-2</v>
      </c>
      <c r="K387" s="109">
        <v>16.696428571428569</v>
      </c>
      <c r="L387" s="109">
        <v>5.8823529411765092</v>
      </c>
      <c r="M387" s="15"/>
      <c r="N387" s="15"/>
      <c r="O387" s="15"/>
      <c r="P387" s="3"/>
      <c r="Q387" s="35"/>
      <c r="R387" s="34"/>
      <c r="S387" s="35"/>
      <c r="T387" s="90"/>
      <c r="U387" s="35"/>
      <c r="V387" s="35"/>
      <c r="W387" s="15"/>
      <c r="X387" s="15"/>
      <c r="Z387" s="25"/>
      <c r="AA387" s="25"/>
      <c r="AB387" s="30"/>
      <c r="AC387" s="30"/>
      <c r="AD387" s="30"/>
      <c r="AE387" s="30"/>
      <c r="AF387" s="30"/>
      <c r="AG387" s="30"/>
      <c r="AH387" s="30"/>
      <c r="AI387" s="30"/>
      <c r="AP387" s="30"/>
      <c r="AQ387" s="30"/>
      <c r="AT387" s="4"/>
      <c r="AU387" s="4"/>
      <c r="AX387" s="3"/>
      <c r="AY387" s="3"/>
      <c r="AZ387" s="3"/>
    </row>
    <row r="388" spans="1:52" s="1" customFormat="1">
      <c r="A388" t="s">
        <v>111</v>
      </c>
      <c r="B388" s="3">
        <v>15</v>
      </c>
      <c r="C388" s="1" t="s">
        <v>259</v>
      </c>
      <c r="D388" t="s">
        <v>110</v>
      </c>
      <c r="E388" s="5">
        <v>39689</v>
      </c>
      <c r="F388" s="8">
        <f t="shared" si="97"/>
        <v>4</v>
      </c>
      <c r="G388" s="94">
        <v>0</v>
      </c>
      <c r="H388" s="94">
        <v>0</v>
      </c>
      <c r="I388" s="109">
        <v>0.10999999999999999</v>
      </c>
      <c r="J388" s="109">
        <v>0.10999999999999999</v>
      </c>
      <c r="K388" s="109">
        <v>32.642857142857146</v>
      </c>
      <c r="L388" s="109">
        <v>5.6372549019607945</v>
      </c>
      <c r="M388" s="15"/>
      <c r="N388" s="15"/>
      <c r="O388" s="15"/>
      <c r="P388" s="3"/>
      <c r="Q388" s="35"/>
      <c r="R388" s="34"/>
      <c r="S388" s="35"/>
      <c r="T388" s="90"/>
      <c r="U388" s="35"/>
      <c r="V388" s="35"/>
      <c r="W388" s="15"/>
      <c r="X388" s="15"/>
      <c r="Z388" s="25"/>
      <c r="AA388" s="25"/>
      <c r="AB388" s="30"/>
      <c r="AC388" s="30"/>
      <c r="AD388" s="30"/>
      <c r="AE388" s="30"/>
      <c r="AF388" s="30"/>
      <c r="AG388" s="30"/>
      <c r="AH388" s="30"/>
      <c r="AI388" s="30"/>
      <c r="AP388" s="30"/>
      <c r="AQ388" s="30"/>
      <c r="AT388" s="4"/>
      <c r="AU388" s="4"/>
      <c r="AX388" s="3"/>
      <c r="AY388" s="3"/>
      <c r="AZ388" s="3"/>
    </row>
    <row r="389" spans="1:52" s="1" customFormat="1">
      <c r="A389" t="s">
        <v>595</v>
      </c>
      <c r="B389" s="3">
        <v>17</v>
      </c>
      <c r="C389" s="1" t="s">
        <v>185</v>
      </c>
      <c r="D389" s="40" t="s">
        <v>112</v>
      </c>
      <c r="E389" s="5">
        <v>39689</v>
      </c>
      <c r="F389" s="8">
        <f t="shared" si="97"/>
        <v>2</v>
      </c>
      <c r="G389" s="94">
        <v>0</v>
      </c>
      <c r="H389" s="94">
        <v>0</v>
      </c>
      <c r="I389" s="109">
        <v>0.13956043956043959</v>
      </c>
      <c r="J389" s="109">
        <v>0.13956043956043959</v>
      </c>
      <c r="K389" s="109">
        <v>41.26373626373627</v>
      </c>
      <c r="L389" s="109">
        <v>5.0822122571001467</v>
      </c>
      <c r="M389" s="15"/>
      <c r="N389" s="15"/>
      <c r="O389" s="15"/>
      <c r="P389" s="3"/>
      <c r="Q389" s="35"/>
      <c r="R389" s="34"/>
      <c r="S389" s="35"/>
      <c r="T389" s="90"/>
      <c r="U389" s="35"/>
      <c r="V389" s="35"/>
      <c r="W389" s="15"/>
      <c r="X389" s="15"/>
      <c r="Z389" s="25"/>
      <c r="AA389" s="25"/>
      <c r="AB389" s="30"/>
      <c r="AC389" s="30"/>
      <c r="AD389" s="30"/>
      <c r="AE389" s="30"/>
      <c r="AF389" s="30"/>
      <c r="AG389" s="30"/>
      <c r="AH389" s="30"/>
      <c r="AI389" s="30"/>
      <c r="AP389" s="30"/>
      <c r="AQ389" s="30"/>
      <c r="AT389" s="4"/>
      <c r="AU389" s="4"/>
      <c r="AX389" s="3"/>
      <c r="AY389" s="3"/>
      <c r="AZ389" s="3"/>
    </row>
    <row r="390" spans="1:52" s="1" customFormat="1">
      <c r="A390" t="s">
        <v>582</v>
      </c>
      <c r="B390" s="3">
        <v>19</v>
      </c>
      <c r="C390" s="1" t="s">
        <v>185</v>
      </c>
      <c r="D390" s="40" t="s">
        <v>112</v>
      </c>
      <c r="E390" s="5">
        <v>39689</v>
      </c>
      <c r="F390" s="8">
        <f t="shared" si="97"/>
        <v>2</v>
      </c>
      <c r="G390" s="94">
        <v>0</v>
      </c>
      <c r="H390" s="94">
        <v>0</v>
      </c>
      <c r="I390" s="109">
        <v>0.17387755102040817</v>
      </c>
      <c r="J390" s="109">
        <v>0.17387755102040817</v>
      </c>
      <c r="K390" s="109">
        <v>59.551020408163268</v>
      </c>
      <c r="L390" s="109">
        <v>5.2807115063924552</v>
      </c>
      <c r="M390" s="15"/>
      <c r="N390" s="15"/>
      <c r="O390" s="15"/>
      <c r="P390" s="3"/>
      <c r="Q390" s="35"/>
      <c r="R390" s="34"/>
      <c r="S390" s="35"/>
      <c r="T390" s="90"/>
      <c r="U390" s="35"/>
      <c r="V390" s="35"/>
      <c r="W390" s="15"/>
      <c r="X390" s="15"/>
      <c r="Z390" s="25"/>
      <c r="AA390" s="25"/>
      <c r="AB390" s="30"/>
      <c r="AC390" s="30"/>
      <c r="AD390" s="30"/>
      <c r="AE390" s="30"/>
      <c r="AF390" s="30"/>
      <c r="AG390" s="30"/>
      <c r="AH390" s="30"/>
      <c r="AI390" s="30"/>
      <c r="AP390" s="30"/>
      <c r="AQ390" s="30"/>
      <c r="AT390" s="4"/>
      <c r="AU390" s="4"/>
      <c r="AX390" s="3"/>
      <c r="AY390" s="3"/>
      <c r="AZ390" s="3"/>
    </row>
    <row r="391" spans="1:52" s="1" customFormat="1">
      <c r="A391" t="s">
        <v>113</v>
      </c>
      <c r="B391" s="3">
        <v>23</v>
      </c>
      <c r="C391" s="1" t="s">
        <v>185</v>
      </c>
      <c r="D391" s="40" t="s">
        <v>112</v>
      </c>
      <c r="E391" s="5">
        <v>39689</v>
      </c>
      <c r="F391" s="8">
        <f t="shared" si="97"/>
        <v>4</v>
      </c>
      <c r="G391" s="94">
        <v>0</v>
      </c>
      <c r="H391" s="94">
        <v>0</v>
      </c>
      <c r="I391" s="109">
        <v>0.15504761904761905</v>
      </c>
      <c r="J391" s="109">
        <v>0.15504761904761905</v>
      </c>
      <c r="K391" s="109">
        <v>58.575238095238092</v>
      </c>
      <c r="L391" s="109">
        <v>5.5684454756380637</v>
      </c>
      <c r="M391" s="15"/>
      <c r="N391" s="15"/>
      <c r="O391" s="15"/>
      <c r="P391" s="3"/>
      <c r="Q391" s="35"/>
      <c r="R391" s="34"/>
      <c r="S391" s="35"/>
      <c r="T391" s="90"/>
      <c r="U391" s="35"/>
      <c r="V391" s="35"/>
      <c r="W391" s="15"/>
      <c r="X391" s="15"/>
      <c r="Z391" s="25"/>
      <c r="AA391" s="25"/>
      <c r="AB391" s="30"/>
      <c r="AC391" s="30"/>
      <c r="AD391" s="30"/>
      <c r="AE391" s="30"/>
      <c r="AF391" s="30"/>
      <c r="AG391" s="30"/>
      <c r="AH391" s="30"/>
      <c r="AI391" s="30"/>
      <c r="AP391" s="30"/>
      <c r="AQ391" s="30"/>
      <c r="AT391" s="4"/>
      <c r="AU391" s="4"/>
      <c r="AX391" s="3"/>
      <c r="AY391" s="3"/>
      <c r="AZ391" s="3"/>
    </row>
    <row r="392" spans="1:52" s="3" customFormat="1">
      <c r="A392" t="s">
        <v>596</v>
      </c>
      <c r="B392" s="3">
        <v>26</v>
      </c>
      <c r="C392" s="1" t="s">
        <v>176</v>
      </c>
      <c r="D392" s="40" t="s">
        <v>114</v>
      </c>
      <c r="E392" s="56">
        <v>39689</v>
      </c>
      <c r="F392" s="54">
        <f t="shared" si="97"/>
        <v>3</v>
      </c>
      <c r="G392" s="96">
        <v>0</v>
      </c>
      <c r="H392" s="96">
        <v>0</v>
      </c>
      <c r="I392" s="109">
        <v>0.18255102339181281</v>
      </c>
      <c r="J392" s="109">
        <v>0.18255102339181281</v>
      </c>
      <c r="K392" s="109">
        <v>64.800453216374279</v>
      </c>
      <c r="L392" s="109">
        <v>4.1447368421052797</v>
      </c>
      <c r="M392" s="15"/>
      <c r="N392" s="15"/>
      <c r="O392" s="15"/>
      <c r="Q392" s="35"/>
      <c r="R392" s="34"/>
      <c r="S392" s="35"/>
      <c r="T392" s="90"/>
      <c r="U392" s="35"/>
      <c r="V392" s="35"/>
      <c r="W392" s="15"/>
      <c r="X392" s="15"/>
      <c r="Y392" s="1"/>
      <c r="Z392" s="55"/>
      <c r="AA392" s="55"/>
      <c r="AB392" s="30"/>
      <c r="AC392" s="30"/>
      <c r="AD392" s="30"/>
      <c r="AE392" s="30"/>
      <c r="AF392" s="30"/>
      <c r="AG392" s="30"/>
      <c r="AH392" s="30"/>
      <c r="AI392" s="30"/>
      <c r="AP392" s="30"/>
      <c r="AQ392" s="30"/>
      <c r="AT392" s="15"/>
      <c r="AU392" s="15"/>
    </row>
    <row r="393" spans="1:52" s="3" customFormat="1">
      <c r="A393" t="s">
        <v>597</v>
      </c>
      <c r="B393" s="3">
        <v>29</v>
      </c>
      <c r="C393" s="1" t="s">
        <v>176</v>
      </c>
      <c r="D393" s="40" t="s">
        <v>114</v>
      </c>
      <c r="E393" s="56">
        <v>39689</v>
      </c>
      <c r="F393" s="54">
        <f t="shared" si="97"/>
        <v>3</v>
      </c>
      <c r="G393" s="96">
        <v>0</v>
      </c>
      <c r="H393" s="96">
        <v>0</v>
      </c>
      <c r="I393" s="109">
        <v>0.16464447403462043</v>
      </c>
      <c r="J393" s="109">
        <v>0.16464447403462043</v>
      </c>
      <c r="K393" s="109">
        <v>58.291108152093521</v>
      </c>
      <c r="L393" s="109">
        <v>4.1278295605859148</v>
      </c>
      <c r="M393" s="15"/>
      <c r="N393" s="15"/>
      <c r="O393" s="15"/>
      <c r="Q393" s="35"/>
      <c r="R393" s="34"/>
      <c r="S393" s="35"/>
      <c r="T393" s="90"/>
      <c r="U393" s="35"/>
      <c r="V393" s="35"/>
      <c r="W393" s="15"/>
      <c r="X393" s="15"/>
      <c r="Y393" s="1"/>
      <c r="Z393" s="55"/>
      <c r="AA393" s="55"/>
      <c r="AB393" s="30"/>
      <c r="AC393" s="30"/>
      <c r="AD393" s="30"/>
      <c r="AE393" s="30"/>
      <c r="AF393" s="30"/>
      <c r="AG393" s="30"/>
      <c r="AH393" s="30"/>
      <c r="AI393" s="30"/>
      <c r="AP393" s="30"/>
      <c r="AQ393" s="30"/>
      <c r="AT393" s="15"/>
      <c r="AU393" s="15"/>
    </row>
    <row r="394" spans="1:52" s="3" customFormat="1">
      <c r="A394" t="s">
        <v>115</v>
      </c>
      <c r="B394" s="3">
        <v>31</v>
      </c>
      <c r="C394" s="1" t="s">
        <v>176</v>
      </c>
      <c r="D394" s="40" t="s">
        <v>114</v>
      </c>
      <c r="E394" s="56">
        <v>39689</v>
      </c>
      <c r="F394" s="54">
        <f t="shared" si="97"/>
        <v>2</v>
      </c>
      <c r="G394" s="96">
        <v>0</v>
      </c>
      <c r="H394" s="96">
        <v>0</v>
      </c>
      <c r="I394" s="109">
        <v>0.17895914650013026</v>
      </c>
      <c r="J394" s="109">
        <v>0.17895914650013026</v>
      </c>
      <c r="K394" s="109">
        <v>56.955937201838836</v>
      </c>
      <c r="L394" s="109">
        <v>3.7470725995315362</v>
      </c>
      <c r="M394" s="15"/>
      <c r="N394" s="15"/>
      <c r="O394" s="15"/>
      <c r="Q394" s="35"/>
      <c r="R394" s="34"/>
      <c r="S394" s="35"/>
      <c r="T394" s="90"/>
      <c r="U394" s="35"/>
      <c r="V394" s="35"/>
      <c r="W394" s="15"/>
      <c r="X394" s="15"/>
      <c r="Y394" s="1"/>
      <c r="Z394" s="55"/>
      <c r="AA394" s="55"/>
      <c r="AB394" s="30"/>
      <c r="AC394" s="30"/>
      <c r="AD394" s="30"/>
      <c r="AE394" s="30"/>
      <c r="AF394" s="30"/>
      <c r="AG394" s="30"/>
      <c r="AH394" s="30"/>
      <c r="AI394" s="30"/>
      <c r="AP394" s="30"/>
      <c r="AQ394" s="30"/>
      <c r="AT394" s="15"/>
      <c r="AU394" s="15"/>
    </row>
    <row r="395" spans="1:52" s="1" customFormat="1">
      <c r="A395" t="s">
        <v>116</v>
      </c>
      <c r="B395" s="3">
        <v>35</v>
      </c>
      <c r="C395" s="1" t="s">
        <v>185</v>
      </c>
      <c r="D395" s="40" t="s">
        <v>117</v>
      </c>
      <c r="E395" s="46" t="s">
        <v>174</v>
      </c>
      <c r="F395" s="54">
        <f t="shared" si="97"/>
        <v>4</v>
      </c>
      <c r="G395" s="95" t="s">
        <v>174</v>
      </c>
      <c r="H395" s="95" t="s">
        <v>174</v>
      </c>
      <c r="I395" s="109" t="s">
        <v>174</v>
      </c>
      <c r="J395" s="109" t="s">
        <v>174</v>
      </c>
      <c r="K395" s="109" t="s">
        <v>174</v>
      </c>
      <c r="L395" s="109" t="s">
        <v>174</v>
      </c>
      <c r="M395" s="60"/>
      <c r="N395" s="60"/>
      <c r="O395" s="60"/>
      <c r="P395" s="61"/>
      <c r="Q395" s="35"/>
      <c r="R395" s="34"/>
      <c r="S395" s="35"/>
      <c r="T395" s="90"/>
      <c r="U395" s="35"/>
      <c r="V395" s="35"/>
      <c r="W395" s="61"/>
      <c r="X395" s="61"/>
      <c r="Z395" s="46"/>
      <c r="AA395" s="46"/>
      <c r="AB395" s="30"/>
      <c r="AC395" s="30"/>
      <c r="AD395" s="30"/>
      <c r="AE395" s="30"/>
      <c r="AF395" s="30"/>
      <c r="AG395" s="30"/>
      <c r="AH395" s="30"/>
      <c r="AI395" s="30"/>
      <c r="AJ395" s="46"/>
      <c r="AK395" s="46"/>
      <c r="AL395" s="46"/>
      <c r="AM395" s="46"/>
      <c r="AP395" s="30"/>
      <c r="AQ395" s="30"/>
      <c r="AT395" s="4"/>
      <c r="AU395" s="4"/>
      <c r="AX395" s="3"/>
      <c r="AY395" s="3"/>
      <c r="AZ395" s="3"/>
    </row>
    <row r="396" spans="1:52" s="1" customFormat="1">
      <c r="A396" t="s">
        <v>118</v>
      </c>
      <c r="B396" s="3">
        <v>44</v>
      </c>
      <c r="C396" s="1" t="s">
        <v>600</v>
      </c>
      <c r="D396" s="40" t="s">
        <v>119</v>
      </c>
      <c r="E396" s="46" t="s">
        <v>174</v>
      </c>
      <c r="F396" s="54">
        <f t="shared" si="97"/>
        <v>9</v>
      </c>
      <c r="G396" s="95" t="s">
        <v>174</v>
      </c>
      <c r="H396" s="95" t="s">
        <v>174</v>
      </c>
      <c r="I396" s="109" t="s">
        <v>174</v>
      </c>
      <c r="J396" s="109" t="s">
        <v>174</v>
      </c>
      <c r="K396" s="109" t="s">
        <v>174</v>
      </c>
      <c r="L396" s="109" t="s">
        <v>174</v>
      </c>
      <c r="M396" s="47"/>
      <c r="N396" s="60"/>
      <c r="O396" s="60"/>
      <c r="P396" s="61"/>
      <c r="Q396" s="35"/>
      <c r="R396" s="34"/>
      <c r="S396" s="35"/>
      <c r="T396" s="90"/>
      <c r="U396" s="35"/>
      <c r="V396" s="35"/>
      <c r="W396" s="61"/>
      <c r="X396" s="61"/>
      <c r="Z396" s="46"/>
      <c r="AA396" s="46"/>
      <c r="AB396" s="30"/>
      <c r="AC396" s="30"/>
      <c r="AD396" s="30"/>
      <c r="AE396" s="30"/>
      <c r="AF396" s="30"/>
      <c r="AG396" s="30"/>
      <c r="AH396" s="30"/>
      <c r="AI396" s="30"/>
      <c r="AJ396" s="46"/>
      <c r="AK396" s="46"/>
      <c r="AL396" s="46"/>
      <c r="AM396" s="46"/>
      <c r="AP396" s="30"/>
      <c r="AQ396" s="30"/>
      <c r="AT396" s="4"/>
      <c r="AU396" s="4"/>
      <c r="AX396" s="3"/>
      <c r="AY396" s="3"/>
      <c r="AZ396" s="3"/>
    </row>
    <row r="397" spans="1:52" s="1" customFormat="1">
      <c r="A397" t="s">
        <v>120</v>
      </c>
      <c r="B397" s="3">
        <v>56</v>
      </c>
      <c r="C397" s="1" t="s">
        <v>600</v>
      </c>
      <c r="D397" s="40" t="s">
        <v>121</v>
      </c>
      <c r="E397" s="46" t="s">
        <v>174</v>
      </c>
      <c r="F397" s="54">
        <f t="shared" si="97"/>
        <v>12</v>
      </c>
      <c r="G397" s="95" t="s">
        <v>174</v>
      </c>
      <c r="H397" s="95" t="s">
        <v>174</v>
      </c>
      <c r="I397" s="109" t="s">
        <v>174</v>
      </c>
      <c r="J397" s="109" t="s">
        <v>174</v>
      </c>
      <c r="K397" s="109" t="s">
        <v>174</v>
      </c>
      <c r="L397" s="109" t="s">
        <v>174</v>
      </c>
      <c r="M397" s="47"/>
      <c r="N397" s="60"/>
      <c r="O397" s="60"/>
      <c r="P397" s="61"/>
      <c r="Q397" s="35"/>
      <c r="R397" s="34"/>
      <c r="S397" s="35"/>
      <c r="T397" s="90"/>
      <c r="U397" s="35"/>
      <c r="V397" s="35"/>
      <c r="W397" s="61"/>
      <c r="X397" s="61"/>
      <c r="Z397" s="46"/>
      <c r="AA397" s="46"/>
      <c r="AB397" s="30"/>
      <c r="AC397" s="30"/>
      <c r="AD397" s="30"/>
      <c r="AE397" s="30"/>
      <c r="AF397" s="30"/>
      <c r="AG397" s="30"/>
      <c r="AH397" s="30"/>
      <c r="AI397" s="30"/>
      <c r="AJ397" s="46"/>
      <c r="AK397" s="46"/>
      <c r="AL397" s="46"/>
      <c r="AM397" s="46"/>
      <c r="AP397" s="30"/>
      <c r="AQ397" s="30"/>
      <c r="AT397" s="4"/>
      <c r="AU397" s="4"/>
      <c r="AX397" s="3"/>
      <c r="AY397" s="3"/>
      <c r="AZ397" s="3"/>
    </row>
    <row r="398" spans="1:52" s="1" customFormat="1">
      <c r="A398" t="s">
        <v>122</v>
      </c>
      <c r="B398" s="3">
        <v>65</v>
      </c>
      <c r="C398" s="1" t="s">
        <v>600</v>
      </c>
      <c r="D398" s="40" t="s">
        <v>123</v>
      </c>
      <c r="E398" s="46" t="s">
        <v>174</v>
      </c>
      <c r="F398" s="54">
        <f t="shared" si="97"/>
        <v>9</v>
      </c>
      <c r="G398" s="95" t="s">
        <v>174</v>
      </c>
      <c r="H398" s="95" t="s">
        <v>174</v>
      </c>
      <c r="I398" s="109" t="s">
        <v>174</v>
      </c>
      <c r="J398" s="109" t="s">
        <v>174</v>
      </c>
      <c r="K398" s="109" t="s">
        <v>174</v>
      </c>
      <c r="L398" s="109" t="s">
        <v>174</v>
      </c>
      <c r="M398" s="47"/>
      <c r="N398" s="60"/>
      <c r="O398" s="60"/>
      <c r="P398" s="61"/>
      <c r="Q398" s="35"/>
      <c r="R398" s="34"/>
      <c r="S398" s="35"/>
      <c r="T398" s="90"/>
      <c r="U398" s="35"/>
      <c r="V398" s="35"/>
      <c r="W398" s="61"/>
      <c r="X398" s="61"/>
      <c r="Z398" s="46"/>
      <c r="AA398" s="46"/>
      <c r="AB398" s="30"/>
      <c r="AC398" s="30"/>
      <c r="AD398" s="30"/>
      <c r="AE398" s="30"/>
      <c r="AF398" s="30"/>
      <c r="AG398" s="30"/>
      <c r="AH398" s="30"/>
      <c r="AI398" s="30"/>
      <c r="AJ398" s="46"/>
      <c r="AK398" s="46"/>
      <c r="AL398" s="46"/>
      <c r="AM398" s="46"/>
      <c r="AP398" s="30"/>
      <c r="AQ398" s="30"/>
      <c r="AT398" s="4"/>
      <c r="AU398" s="4"/>
      <c r="AX398" s="3"/>
      <c r="AY398" s="3"/>
      <c r="AZ398" s="3"/>
    </row>
    <row r="399" spans="1:52" s="1" customFormat="1">
      <c r="A399"/>
      <c r="B399" s="3"/>
      <c r="D399"/>
      <c r="E399" s="5"/>
      <c r="F399" s="8"/>
      <c r="G399" s="94"/>
      <c r="H399" s="94"/>
      <c r="I399" s="109" t="s">
        <v>664</v>
      </c>
      <c r="J399" s="109" t="s">
        <v>664</v>
      </c>
      <c r="K399" s="109" t="s">
        <v>664</v>
      </c>
      <c r="L399" s="109" t="s">
        <v>664</v>
      </c>
      <c r="M399" s="4"/>
      <c r="N399" s="15"/>
      <c r="O399" s="15"/>
      <c r="P399" s="3"/>
      <c r="Q399" s="35"/>
      <c r="R399" s="34"/>
      <c r="S399" s="35"/>
      <c r="T399" s="90"/>
      <c r="U399" s="35"/>
      <c r="V399" s="35"/>
      <c r="W399" s="15"/>
      <c r="X399" s="15"/>
      <c r="Z399" s="25"/>
      <c r="AA399" s="25"/>
      <c r="AB399" s="30"/>
      <c r="AC399" s="30"/>
      <c r="AD399" s="30"/>
      <c r="AE399" s="30"/>
      <c r="AF399" s="30"/>
      <c r="AG399" s="30"/>
      <c r="AH399" s="30"/>
      <c r="AI399" s="30"/>
      <c r="AP399" s="30"/>
      <c r="AQ399" s="30"/>
      <c r="AT399" s="4"/>
      <c r="AU399" s="4"/>
      <c r="AX399" s="3"/>
      <c r="AY399" s="3"/>
      <c r="AZ399" s="3"/>
    </row>
    <row r="400" spans="1:52" s="1" customFormat="1">
      <c r="A400" t="s">
        <v>124</v>
      </c>
      <c r="B400" s="3">
        <v>5</v>
      </c>
      <c r="C400" s="1" t="s">
        <v>581</v>
      </c>
      <c r="D400" t="s">
        <v>583</v>
      </c>
      <c r="E400" s="46" t="s">
        <v>174</v>
      </c>
      <c r="F400" s="54">
        <f t="shared" ref="F400:F412" si="98">B400-B399</f>
        <v>5</v>
      </c>
      <c r="G400" s="95" t="s">
        <v>174</v>
      </c>
      <c r="H400" s="95" t="s">
        <v>174</v>
      </c>
      <c r="I400" s="109" t="s">
        <v>174</v>
      </c>
      <c r="J400" s="109" t="s">
        <v>174</v>
      </c>
      <c r="K400" s="109" t="s">
        <v>174</v>
      </c>
      <c r="L400" s="109" t="s">
        <v>174</v>
      </c>
      <c r="M400" s="47"/>
      <c r="N400" s="60"/>
      <c r="O400" s="60"/>
      <c r="P400" s="61"/>
      <c r="Q400" s="35"/>
      <c r="R400" s="34"/>
      <c r="S400" s="35"/>
      <c r="T400" s="90"/>
      <c r="U400" s="35"/>
      <c r="V400" s="35"/>
      <c r="W400" s="61"/>
      <c r="X400" s="61"/>
      <c r="Z400" s="46"/>
      <c r="AA400" s="46"/>
      <c r="AB400" s="30"/>
      <c r="AC400" s="30"/>
      <c r="AD400" s="30"/>
      <c r="AE400" s="30"/>
      <c r="AF400" s="30"/>
      <c r="AG400" s="30"/>
      <c r="AH400" s="30"/>
      <c r="AI400" s="30"/>
      <c r="AJ400" s="46"/>
      <c r="AK400" s="46"/>
      <c r="AL400" s="46"/>
      <c r="AM400" s="46"/>
      <c r="AP400" s="30"/>
      <c r="AQ400" s="30"/>
      <c r="AT400" s="4"/>
      <c r="AU400" s="4"/>
      <c r="AX400" s="3"/>
      <c r="AY400" s="3"/>
      <c r="AZ400" s="3"/>
    </row>
    <row r="401" spans="1:52" s="1" customFormat="1">
      <c r="A401" t="s">
        <v>125</v>
      </c>
      <c r="B401" s="3">
        <v>7</v>
      </c>
      <c r="C401" s="1" t="s">
        <v>259</v>
      </c>
      <c r="D401" t="s">
        <v>126</v>
      </c>
      <c r="E401" s="5">
        <v>39689</v>
      </c>
      <c r="F401" s="8">
        <f t="shared" si="98"/>
        <v>2</v>
      </c>
      <c r="G401" s="94">
        <v>0</v>
      </c>
      <c r="H401" s="94">
        <v>0</v>
      </c>
      <c r="I401" s="109">
        <v>7.3014304413302727E-2</v>
      </c>
      <c r="J401" s="109">
        <v>7.3014304413302727E-2</v>
      </c>
      <c r="K401" s="109">
        <v>11.038044843658124</v>
      </c>
      <c r="L401" s="109">
        <v>5.1603905160391133</v>
      </c>
      <c r="M401" s="15"/>
      <c r="N401" s="15"/>
      <c r="O401" s="15"/>
      <c r="P401" s="3"/>
      <c r="Q401" s="35"/>
      <c r="R401" s="34"/>
      <c r="S401" s="35"/>
      <c r="T401" s="90"/>
      <c r="U401" s="35"/>
      <c r="V401" s="35"/>
      <c r="W401" s="15"/>
      <c r="X401" s="15"/>
      <c r="Z401" s="25"/>
      <c r="AA401" s="25"/>
      <c r="AB401" s="30"/>
      <c r="AC401" s="30"/>
      <c r="AD401" s="30"/>
      <c r="AE401" s="30"/>
      <c r="AF401" s="30"/>
      <c r="AG401" s="30"/>
      <c r="AH401" s="30"/>
      <c r="AI401" s="30"/>
      <c r="AP401" s="30"/>
      <c r="AQ401" s="30"/>
      <c r="AT401" s="4"/>
      <c r="AU401" s="4"/>
      <c r="AX401" s="3"/>
      <c r="AY401" s="3"/>
      <c r="AZ401" s="3"/>
    </row>
    <row r="402" spans="1:52" s="1" customFormat="1">
      <c r="A402" t="s">
        <v>127</v>
      </c>
      <c r="B402" s="3">
        <v>9</v>
      </c>
      <c r="C402" s="1" t="s">
        <v>259</v>
      </c>
      <c r="D402" t="s">
        <v>126</v>
      </c>
      <c r="E402" s="5">
        <v>39689</v>
      </c>
      <c r="F402" s="8">
        <f t="shared" si="98"/>
        <v>2</v>
      </c>
      <c r="G402" s="94">
        <v>0</v>
      </c>
      <c r="H402" s="94">
        <v>0</v>
      </c>
      <c r="I402" s="109">
        <v>9.3630108012353011E-2</v>
      </c>
      <c r="J402" s="109">
        <v>9.3630108012353011E-2</v>
      </c>
      <c r="K402" s="109">
        <v>15.333003926793573</v>
      </c>
      <c r="L402" s="109">
        <v>5.320304017372365</v>
      </c>
      <c r="M402" s="15"/>
      <c r="N402" s="15"/>
      <c r="O402" s="15"/>
      <c r="P402" s="3"/>
      <c r="Q402" s="35"/>
      <c r="R402" s="34"/>
      <c r="S402" s="35"/>
      <c r="T402" s="90"/>
      <c r="U402" s="35"/>
      <c r="V402" s="35"/>
      <c r="W402" s="15"/>
      <c r="X402" s="15"/>
      <c r="Z402" s="25"/>
      <c r="AA402" s="25"/>
      <c r="AB402" s="30"/>
      <c r="AC402" s="30"/>
      <c r="AD402" s="30"/>
      <c r="AE402" s="30"/>
      <c r="AF402" s="30"/>
      <c r="AG402" s="30"/>
      <c r="AH402" s="30"/>
      <c r="AI402" s="30"/>
      <c r="AP402" s="30"/>
      <c r="AQ402" s="30"/>
      <c r="AT402" s="4"/>
      <c r="AU402" s="4"/>
      <c r="AX402" s="3"/>
      <c r="AY402" s="3"/>
      <c r="AZ402" s="3"/>
    </row>
    <row r="403" spans="1:52" s="1" customFormat="1">
      <c r="A403" t="s">
        <v>656</v>
      </c>
      <c r="B403" s="3">
        <v>11</v>
      </c>
      <c r="C403" s="1" t="s">
        <v>259</v>
      </c>
      <c r="D403" t="s">
        <v>126</v>
      </c>
      <c r="E403" s="5">
        <v>39689</v>
      </c>
      <c r="F403" s="8">
        <f t="shared" si="98"/>
        <v>2</v>
      </c>
      <c r="G403" s="94">
        <v>0</v>
      </c>
      <c r="H403" s="94">
        <v>0</v>
      </c>
      <c r="I403" s="110">
        <v>8.5040189846082054E-2</v>
      </c>
      <c r="J403" s="109">
        <v>8.5040189846082054E-2</v>
      </c>
      <c r="K403" s="109">
        <v>14.044516201852938</v>
      </c>
      <c r="L403" s="109">
        <v>6.3829787234042454</v>
      </c>
      <c r="M403" s="15"/>
      <c r="N403" s="15"/>
      <c r="O403" s="15"/>
      <c r="P403" s="15"/>
      <c r="Q403" s="35"/>
      <c r="R403" s="34"/>
      <c r="S403" s="35"/>
      <c r="T403" s="90"/>
      <c r="U403" s="35"/>
      <c r="V403" s="35"/>
      <c r="W403" s="61"/>
      <c r="X403" s="61"/>
      <c r="Z403" s="25"/>
      <c r="AA403" s="25"/>
      <c r="AB403" s="35"/>
      <c r="AC403" s="35"/>
      <c r="AD403" s="30"/>
      <c r="AE403" s="30"/>
      <c r="AF403" s="30"/>
      <c r="AG403" s="30"/>
      <c r="AH403" s="30"/>
      <c r="AI403" s="30"/>
      <c r="AP403" s="30"/>
      <c r="AQ403" s="30"/>
      <c r="AT403" s="4"/>
      <c r="AU403" s="4"/>
      <c r="AX403" s="3"/>
      <c r="AY403" s="3"/>
      <c r="AZ403" s="3"/>
    </row>
    <row r="404" spans="1:52" s="1" customFormat="1">
      <c r="A404" t="s">
        <v>584</v>
      </c>
      <c r="B404" s="3">
        <v>13</v>
      </c>
      <c r="C404" s="1" t="s">
        <v>259</v>
      </c>
      <c r="D404" t="s">
        <v>126</v>
      </c>
      <c r="E404" s="5">
        <v>39689</v>
      </c>
      <c r="F404" s="8">
        <f t="shared" si="98"/>
        <v>2</v>
      </c>
      <c r="G404" s="94">
        <v>0</v>
      </c>
      <c r="H404" s="94">
        <v>0</v>
      </c>
      <c r="I404" s="109" t="s">
        <v>174</v>
      </c>
      <c r="J404" s="109" t="s">
        <v>174</v>
      </c>
      <c r="K404" s="109" t="s">
        <v>174</v>
      </c>
      <c r="L404" s="109" t="s">
        <v>174</v>
      </c>
      <c r="M404" s="79"/>
      <c r="N404" s="79"/>
      <c r="O404" s="79"/>
      <c r="P404" s="79"/>
      <c r="Q404" s="35"/>
      <c r="R404" s="34"/>
      <c r="S404" s="35"/>
      <c r="T404" s="90"/>
      <c r="U404" s="35"/>
      <c r="V404" s="35"/>
      <c r="W404" s="15"/>
      <c r="X404" s="15"/>
      <c r="Z404" s="25"/>
      <c r="AA404" s="25"/>
      <c r="AB404" s="30"/>
      <c r="AC404" s="30"/>
      <c r="AD404" s="30"/>
      <c r="AE404" s="30"/>
      <c r="AF404" s="30"/>
      <c r="AG404" s="30"/>
      <c r="AH404" s="30"/>
      <c r="AI404" s="30"/>
      <c r="AP404" s="30"/>
      <c r="AQ404" s="30"/>
      <c r="AT404" s="4"/>
      <c r="AU404" s="4"/>
      <c r="AX404" s="3"/>
      <c r="AY404" s="3"/>
      <c r="AZ404" s="3"/>
    </row>
    <row r="405" spans="1:52" s="3" customFormat="1">
      <c r="A405" t="s">
        <v>128</v>
      </c>
      <c r="B405" s="3">
        <v>15</v>
      </c>
      <c r="C405" s="1" t="s">
        <v>185</v>
      </c>
      <c r="D405" t="s">
        <v>129</v>
      </c>
      <c r="E405" s="56">
        <v>39689</v>
      </c>
      <c r="F405" s="54">
        <f t="shared" si="98"/>
        <v>2</v>
      </c>
      <c r="G405" s="96">
        <v>0</v>
      </c>
      <c r="H405" s="96">
        <v>0.39492753623188409</v>
      </c>
      <c r="I405" s="109">
        <v>6.7437496429299304E-2</v>
      </c>
      <c r="J405" s="109">
        <v>0.11145358691309347</v>
      </c>
      <c r="K405" s="109">
        <v>32.23372804835877</v>
      </c>
      <c r="L405" s="109">
        <v>4.9455677655677635</v>
      </c>
      <c r="M405" s="15"/>
      <c r="N405" s="15"/>
      <c r="O405" s="15"/>
      <c r="P405" s="15"/>
      <c r="Q405" s="35"/>
      <c r="R405" s="34"/>
      <c r="S405" s="35"/>
      <c r="T405" s="90"/>
      <c r="U405" s="35"/>
      <c r="V405" s="35"/>
      <c r="W405" s="15"/>
      <c r="X405" s="15"/>
      <c r="Z405" s="55"/>
      <c r="AA405" s="55"/>
      <c r="AB405" s="30"/>
      <c r="AC405" s="30"/>
      <c r="AD405" s="30"/>
      <c r="AE405" s="30"/>
      <c r="AF405" s="30"/>
      <c r="AG405" s="30"/>
      <c r="AH405" s="30"/>
      <c r="AI405" s="30"/>
      <c r="AP405" s="30"/>
      <c r="AQ405" s="30"/>
      <c r="AT405" s="15"/>
      <c r="AU405" s="15"/>
    </row>
    <row r="406" spans="1:52" s="1" customFormat="1">
      <c r="A406" t="s">
        <v>585</v>
      </c>
      <c r="B406" s="3">
        <v>18</v>
      </c>
      <c r="C406" s="1" t="s">
        <v>176</v>
      </c>
      <c r="D406" s="40" t="s">
        <v>130</v>
      </c>
      <c r="E406" s="5">
        <v>39689</v>
      </c>
      <c r="F406" s="8">
        <f t="shared" si="98"/>
        <v>3</v>
      </c>
      <c r="G406" s="94">
        <v>0</v>
      </c>
      <c r="H406" s="94">
        <v>0</v>
      </c>
      <c r="I406" s="109">
        <v>0.57894736842105265</v>
      </c>
      <c r="J406" s="112">
        <v>0.06</v>
      </c>
      <c r="K406" s="112">
        <v>29.0032</v>
      </c>
      <c r="L406" s="109">
        <v>7.1045576407506843</v>
      </c>
      <c r="M406" s="15"/>
      <c r="N406" s="15"/>
      <c r="O406" s="15"/>
      <c r="P406" s="3"/>
      <c r="Q406" s="35"/>
      <c r="R406" s="34"/>
      <c r="S406" s="35"/>
      <c r="T406" s="90"/>
      <c r="U406" s="35"/>
      <c r="V406" s="35"/>
      <c r="W406" s="15"/>
      <c r="X406" s="15"/>
      <c r="Z406" s="25"/>
      <c r="AA406" s="25"/>
      <c r="AB406" s="30"/>
      <c r="AC406" s="30"/>
      <c r="AD406" s="30"/>
      <c r="AE406" s="81"/>
      <c r="AF406" s="81"/>
      <c r="AG406" s="30"/>
      <c r="AH406" s="30"/>
      <c r="AI406" s="30"/>
      <c r="AP406" s="30"/>
      <c r="AQ406" s="30"/>
      <c r="AT406" s="4"/>
      <c r="AU406" s="4"/>
      <c r="AX406" s="3"/>
      <c r="AY406" s="3"/>
      <c r="AZ406" s="3"/>
    </row>
    <row r="407" spans="1:52" s="1" customFormat="1">
      <c r="A407" t="s">
        <v>586</v>
      </c>
      <c r="B407" s="3">
        <v>21</v>
      </c>
      <c r="C407" s="1" t="s">
        <v>176</v>
      </c>
      <c r="D407" s="40" t="s">
        <v>130</v>
      </c>
      <c r="E407" s="5">
        <v>39689</v>
      </c>
      <c r="F407" s="8">
        <f t="shared" si="98"/>
        <v>3</v>
      </c>
      <c r="G407" s="94">
        <v>0</v>
      </c>
      <c r="H407" s="94">
        <v>0</v>
      </c>
      <c r="I407" s="109">
        <v>6.2263257575757631E-2</v>
      </c>
      <c r="J407" s="109">
        <v>6.2263257575757631E-2</v>
      </c>
      <c r="K407" s="109">
        <v>43.714488636363626</v>
      </c>
      <c r="L407" s="109">
        <v>5.3956834532373561</v>
      </c>
      <c r="M407" s="15"/>
      <c r="N407" s="15"/>
      <c r="O407" s="15"/>
      <c r="P407" s="3"/>
      <c r="Q407" s="35"/>
      <c r="R407" s="34"/>
      <c r="S407" s="35"/>
      <c r="T407" s="90"/>
      <c r="U407" s="35"/>
      <c r="V407" s="35"/>
      <c r="W407" s="15"/>
      <c r="X407" s="15"/>
      <c r="Z407" s="25"/>
      <c r="AA407" s="25"/>
      <c r="AB407" s="30"/>
      <c r="AC407" s="30"/>
      <c r="AD407" s="30"/>
      <c r="AE407" s="30"/>
      <c r="AF407" s="30"/>
      <c r="AG407" s="30"/>
      <c r="AH407" s="30"/>
      <c r="AI407" s="30"/>
      <c r="AP407" s="30"/>
      <c r="AQ407" s="30"/>
      <c r="AT407" s="4"/>
      <c r="AU407" s="4"/>
      <c r="AX407" s="3"/>
      <c r="AY407" s="3"/>
      <c r="AZ407" s="3"/>
    </row>
    <row r="408" spans="1:52" s="1" customFormat="1">
      <c r="A408" t="s">
        <v>131</v>
      </c>
      <c r="B408" s="3">
        <v>23</v>
      </c>
      <c r="C408" s="1" t="s">
        <v>185</v>
      </c>
      <c r="D408" t="s">
        <v>132</v>
      </c>
      <c r="E408" s="5">
        <v>39689</v>
      </c>
      <c r="F408" s="8">
        <f t="shared" si="98"/>
        <v>2</v>
      </c>
      <c r="G408" s="94">
        <v>0</v>
      </c>
      <c r="H408" s="94">
        <v>0</v>
      </c>
      <c r="I408" s="109">
        <v>6.6285714285714267E-2</v>
      </c>
      <c r="J408" s="109">
        <v>6.6285714285714267E-2</v>
      </c>
      <c r="K408" s="109">
        <v>22.5015873015873</v>
      </c>
      <c r="L408" s="109">
        <v>6.1151079136691235</v>
      </c>
      <c r="M408" s="15"/>
      <c r="N408" s="15"/>
      <c r="O408" s="15"/>
      <c r="P408" s="3"/>
      <c r="Q408" s="35"/>
      <c r="R408" s="34"/>
      <c r="S408" s="35"/>
      <c r="T408" s="90"/>
      <c r="U408" s="35"/>
      <c r="V408" s="35"/>
      <c r="W408" s="15"/>
      <c r="X408" s="15"/>
      <c r="Z408" s="25"/>
      <c r="AA408" s="25"/>
      <c r="AB408" s="30"/>
      <c r="AC408" s="30"/>
      <c r="AD408" s="30"/>
      <c r="AE408" s="30"/>
      <c r="AF408" s="30"/>
      <c r="AG408" s="30"/>
      <c r="AH408" s="30"/>
      <c r="AI408" s="30"/>
      <c r="AP408" s="30"/>
      <c r="AQ408" s="30"/>
      <c r="AT408" s="4"/>
      <c r="AU408" s="4"/>
      <c r="AX408" s="3"/>
      <c r="AY408" s="3"/>
      <c r="AZ408" s="3"/>
    </row>
    <row r="409" spans="1:52" s="1" customFormat="1">
      <c r="A409" t="s">
        <v>133</v>
      </c>
      <c r="B409" s="3">
        <v>26</v>
      </c>
      <c r="C409" s="1" t="s">
        <v>259</v>
      </c>
      <c r="D409" s="40" t="s">
        <v>130</v>
      </c>
      <c r="E409" s="5">
        <v>39689</v>
      </c>
      <c r="F409" s="8">
        <f t="shared" si="98"/>
        <v>3</v>
      </c>
      <c r="G409" s="94">
        <v>0</v>
      </c>
      <c r="H409" s="94">
        <v>0</v>
      </c>
      <c r="I409" s="109">
        <v>7.46753246753247E-2</v>
      </c>
      <c r="J409" s="109">
        <v>7.46753246753247E-2</v>
      </c>
      <c r="K409" s="109">
        <v>62.956091527520087</v>
      </c>
      <c r="L409" s="109">
        <v>6.1224489795918577</v>
      </c>
      <c r="M409" s="15"/>
      <c r="N409" s="15"/>
      <c r="O409" s="15"/>
      <c r="P409" s="3"/>
      <c r="Q409" s="35"/>
      <c r="R409" s="34"/>
      <c r="S409" s="35"/>
      <c r="T409" s="90"/>
      <c r="U409" s="35"/>
      <c r="V409" s="35"/>
      <c r="W409" s="15"/>
      <c r="X409" s="15"/>
      <c r="Z409" s="25"/>
      <c r="AA409" s="25"/>
      <c r="AB409" s="30"/>
      <c r="AC409" s="30"/>
      <c r="AD409" s="30"/>
      <c r="AE409" s="30"/>
      <c r="AF409" s="30"/>
      <c r="AG409" s="30"/>
      <c r="AH409" s="30"/>
      <c r="AI409" s="30"/>
      <c r="AP409" s="30"/>
      <c r="AQ409" s="30"/>
      <c r="AT409" s="4"/>
      <c r="AU409" s="4"/>
      <c r="AX409" s="3"/>
      <c r="AY409" s="3"/>
      <c r="AZ409" s="3"/>
    </row>
    <row r="410" spans="1:52" s="1" customFormat="1">
      <c r="A410" t="s">
        <v>134</v>
      </c>
      <c r="B410" s="3">
        <v>30</v>
      </c>
      <c r="C410" s="1" t="s">
        <v>259</v>
      </c>
      <c r="D410" s="40" t="s">
        <v>130</v>
      </c>
      <c r="E410" s="5">
        <v>39689</v>
      </c>
      <c r="F410" s="8">
        <f t="shared" si="98"/>
        <v>4</v>
      </c>
      <c r="G410" s="94">
        <v>0</v>
      </c>
      <c r="H410" s="94">
        <v>0</v>
      </c>
      <c r="I410" s="109">
        <v>7.3453530018818672E-2</v>
      </c>
      <c r="J410" s="109">
        <v>7.3453530018818672E-2</v>
      </c>
      <c r="K410" s="109">
        <v>66.745583682389352</v>
      </c>
      <c r="L410" s="109">
        <v>6.4734299516907718</v>
      </c>
      <c r="M410" s="15"/>
      <c r="N410" s="15"/>
      <c r="O410" s="15"/>
      <c r="P410" s="3"/>
      <c r="Q410" s="35"/>
      <c r="R410" s="34"/>
      <c r="S410" s="35"/>
      <c r="T410" s="90"/>
      <c r="U410" s="35"/>
      <c r="V410" s="35"/>
      <c r="W410" s="15"/>
      <c r="X410" s="15"/>
      <c r="Z410" s="25"/>
      <c r="AA410" s="25"/>
      <c r="AB410" s="30"/>
      <c r="AC410" s="30"/>
      <c r="AD410" s="30"/>
      <c r="AE410" s="30"/>
      <c r="AF410" s="30"/>
      <c r="AG410" s="30"/>
      <c r="AH410" s="30"/>
      <c r="AI410" s="30"/>
      <c r="AP410" s="30"/>
      <c r="AQ410" s="30"/>
      <c r="AT410" s="4"/>
      <c r="AU410" s="4"/>
      <c r="AX410" s="3"/>
      <c r="AY410" s="3"/>
      <c r="AZ410" s="3"/>
    </row>
    <row r="411" spans="1:52" s="1" customFormat="1">
      <c r="A411" t="s">
        <v>135</v>
      </c>
      <c r="B411" s="3">
        <v>34</v>
      </c>
      <c r="C411" s="1" t="s">
        <v>185</v>
      </c>
      <c r="D411" t="s">
        <v>136</v>
      </c>
      <c r="E411" s="5">
        <v>39689</v>
      </c>
      <c r="F411" s="8">
        <f t="shared" si="98"/>
        <v>4</v>
      </c>
      <c r="G411" s="94">
        <v>0</v>
      </c>
      <c r="H411" s="94">
        <v>0</v>
      </c>
      <c r="I411" s="109">
        <v>9.8801425332037562E-2</v>
      </c>
      <c r="J411" s="109">
        <v>9.8801425332037562E-2</v>
      </c>
      <c r="K411" s="109">
        <v>73.813941160879921</v>
      </c>
      <c r="L411" s="109">
        <v>6.5459610027855923</v>
      </c>
      <c r="M411" s="15"/>
      <c r="N411" s="15"/>
      <c r="O411" s="15"/>
      <c r="P411" s="3"/>
      <c r="Q411" s="35"/>
      <c r="R411" s="34"/>
      <c r="S411" s="35"/>
      <c r="T411" s="90"/>
      <c r="U411" s="35"/>
      <c r="V411" s="35"/>
      <c r="W411" s="15"/>
      <c r="X411" s="15"/>
      <c r="Z411" s="25"/>
      <c r="AA411" s="25"/>
      <c r="AB411" s="30"/>
      <c r="AC411" s="30"/>
      <c r="AD411" s="30"/>
      <c r="AE411" s="30"/>
      <c r="AF411" s="30"/>
      <c r="AG411" s="30"/>
      <c r="AH411" s="30"/>
      <c r="AI411" s="30"/>
      <c r="AP411" s="30"/>
      <c r="AQ411" s="30"/>
      <c r="AT411" s="4"/>
      <c r="AU411" s="4"/>
      <c r="AX411" s="3"/>
      <c r="AY411" s="3"/>
      <c r="AZ411" s="3"/>
    </row>
    <row r="412" spans="1:52" s="1" customFormat="1">
      <c r="A412" t="s">
        <v>137</v>
      </c>
      <c r="B412" s="3">
        <v>36</v>
      </c>
      <c r="C412" s="1" t="s">
        <v>185</v>
      </c>
      <c r="D412" s="40" t="s">
        <v>138</v>
      </c>
      <c r="E412" s="5">
        <v>39689</v>
      </c>
      <c r="F412" s="8">
        <f t="shared" si="98"/>
        <v>2</v>
      </c>
      <c r="G412" s="94">
        <v>0</v>
      </c>
      <c r="H412" s="94">
        <v>0</v>
      </c>
      <c r="I412" s="109">
        <v>0.18427051671732514</v>
      </c>
      <c r="J412" s="109">
        <v>0.18427051671732514</v>
      </c>
      <c r="K412" s="109">
        <v>74.341438703140838</v>
      </c>
      <c r="L412" s="109">
        <v>5.0054406964091509</v>
      </c>
      <c r="M412" s="15"/>
      <c r="N412" s="15"/>
      <c r="O412" s="15"/>
      <c r="P412" s="3"/>
      <c r="Q412" s="35"/>
      <c r="R412" s="34"/>
      <c r="S412" s="35"/>
      <c r="T412" s="90"/>
      <c r="U412" s="35"/>
      <c r="V412" s="35"/>
      <c r="W412" s="15"/>
      <c r="X412" s="15"/>
      <c r="Z412" s="25"/>
      <c r="AA412" s="25"/>
      <c r="AB412" s="30"/>
      <c r="AC412" s="30"/>
      <c r="AD412" s="30"/>
      <c r="AE412" s="30"/>
      <c r="AF412" s="30"/>
      <c r="AG412" s="30"/>
      <c r="AH412" s="30"/>
      <c r="AI412" s="30"/>
      <c r="AP412" s="30"/>
      <c r="AQ412" s="30"/>
      <c r="AT412" s="4"/>
      <c r="AU412" s="4"/>
      <c r="AX412" s="3"/>
      <c r="AY412" s="3"/>
      <c r="AZ412" s="3"/>
    </row>
    <row r="413" spans="1:52" s="1" customFormat="1">
      <c r="A413"/>
      <c r="B413" s="3"/>
      <c r="D413"/>
      <c r="F413" s="8"/>
      <c r="G413" s="94"/>
      <c r="H413" s="94"/>
      <c r="I413" s="109" t="s">
        <v>664</v>
      </c>
      <c r="J413" s="109" t="s">
        <v>664</v>
      </c>
      <c r="K413" s="109" t="s">
        <v>664</v>
      </c>
      <c r="L413" s="109" t="s">
        <v>664</v>
      </c>
      <c r="M413" s="4"/>
      <c r="N413" s="15"/>
      <c r="O413" s="15"/>
      <c r="P413" s="3"/>
      <c r="Q413" s="35"/>
      <c r="R413" s="34"/>
      <c r="S413" s="35"/>
      <c r="T413" s="90"/>
      <c r="U413" s="35"/>
      <c r="V413" s="35"/>
      <c r="W413" s="15"/>
      <c r="X413" s="15"/>
      <c r="Z413" s="25"/>
      <c r="AA413" s="25"/>
      <c r="AB413" s="30"/>
      <c r="AC413" s="30"/>
      <c r="AD413" s="30"/>
      <c r="AE413" s="30"/>
      <c r="AF413" s="30"/>
      <c r="AG413" s="30"/>
      <c r="AH413" s="30"/>
      <c r="AI413" s="30"/>
      <c r="AP413" s="30"/>
      <c r="AQ413" s="30"/>
      <c r="AT413" s="4"/>
      <c r="AU413" s="4"/>
      <c r="AX413" s="3"/>
      <c r="AY413" s="3"/>
      <c r="AZ413" s="3"/>
    </row>
    <row r="414" spans="1:52" s="1" customFormat="1">
      <c r="A414" t="s">
        <v>139</v>
      </c>
      <c r="B414" s="3">
        <v>6</v>
      </c>
      <c r="C414" s="1" t="s">
        <v>581</v>
      </c>
      <c r="D414" t="s">
        <v>583</v>
      </c>
      <c r="E414" s="46" t="s">
        <v>174</v>
      </c>
      <c r="F414" s="54">
        <f t="shared" ref="F414:F428" si="99">B414-B413</f>
        <v>6</v>
      </c>
      <c r="G414" s="95" t="s">
        <v>174</v>
      </c>
      <c r="H414" s="95" t="s">
        <v>174</v>
      </c>
      <c r="I414" s="109" t="s">
        <v>174</v>
      </c>
      <c r="J414" s="109" t="s">
        <v>174</v>
      </c>
      <c r="K414" s="109" t="s">
        <v>174</v>
      </c>
      <c r="L414" s="109" t="s">
        <v>174</v>
      </c>
      <c r="M414" s="47"/>
      <c r="N414" s="60"/>
      <c r="O414" s="60"/>
      <c r="P414" s="61"/>
      <c r="Q414" s="35"/>
      <c r="R414" s="34"/>
      <c r="S414" s="35"/>
      <c r="T414" s="90"/>
      <c r="U414" s="35"/>
      <c r="V414" s="35"/>
      <c r="W414" s="61"/>
      <c r="X414" s="61"/>
      <c r="Z414" s="46"/>
      <c r="AA414" s="46"/>
      <c r="AB414" s="30"/>
      <c r="AC414" s="30"/>
      <c r="AD414" s="30"/>
      <c r="AE414" s="30"/>
      <c r="AF414" s="30"/>
      <c r="AG414" s="30"/>
      <c r="AH414" s="30"/>
      <c r="AI414" s="30"/>
      <c r="AJ414" s="46"/>
      <c r="AK414" s="46"/>
      <c r="AL414" s="46"/>
      <c r="AM414" s="46"/>
      <c r="AP414" s="30"/>
      <c r="AQ414" s="30"/>
      <c r="AT414" s="4"/>
      <c r="AU414" s="4"/>
      <c r="AX414" s="3"/>
      <c r="AY414" s="3"/>
      <c r="AZ414" s="3"/>
    </row>
    <row r="415" spans="1:52" s="1" customFormat="1">
      <c r="A415" t="s">
        <v>140</v>
      </c>
      <c r="B415" s="3">
        <v>9</v>
      </c>
      <c r="C415" s="1" t="s">
        <v>176</v>
      </c>
      <c r="D415" t="s">
        <v>169</v>
      </c>
      <c r="E415" s="5">
        <v>39689</v>
      </c>
      <c r="F415" s="54">
        <f t="shared" si="99"/>
        <v>3</v>
      </c>
      <c r="G415" s="94">
        <v>0</v>
      </c>
      <c r="H415" s="94">
        <v>0</v>
      </c>
      <c r="I415" s="109">
        <v>7.1403694757127018E-2</v>
      </c>
      <c r="J415" s="109">
        <v>7.1403694757127018E-2</v>
      </c>
      <c r="K415" s="109">
        <v>15.837661619061993</v>
      </c>
      <c r="L415" s="109">
        <v>5.135520684736079</v>
      </c>
      <c r="M415" s="15"/>
      <c r="N415" s="15"/>
      <c r="O415" s="15"/>
      <c r="P415" s="3"/>
      <c r="Q415" s="35"/>
      <c r="R415" s="34"/>
      <c r="S415" s="35"/>
      <c r="T415" s="90"/>
      <c r="U415" s="35"/>
      <c r="V415" s="35"/>
      <c r="W415" s="15"/>
      <c r="X415" s="15"/>
      <c r="Z415" s="25"/>
      <c r="AA415" s="25"/>
      <c r="AB415" s="30"/>
      <c r="AC415" s="30"/>
      <c r="AD415" s="30"/>
      <c r="AE415" s="30"/>
      <c r="AF415" s="30"/>
      <c r="AG415" s="30"/>
      <c r="AH415" s="30"/>
      <c r="AI415" s="30"/>
      <c r="AP415" s="30"/>
      <c r="AQ415" s="30"/>
      <c r="AT415" s="4"/>
      <c r="AU415" s="4"/>
      <c r="AX415" s="3"/>
      <c r="AY415" s="3"/>
      <c r="AZ415" s="3"/>
    </row>
    <row r="416" spans="1:52" s="1" customFormat="1">
      <c r="A416" t="s">
        <v>141</v>
      </c>
      <c r="B416" s="3">
        <v>11</v>
      </c>
      <c r="C416" s="1" t="s">
        <v>259</v>
      </c>
      <c r="D416" t="s">
        <v>142</v>
      </c>
      <c r="E416" s="5">
        <v>39689</v>
      </c>
      <c r="F416" s="8">
        <f t="shared" si="99"/>
        <v>2</v>
      </c>
      <c r="G416" s="94">
        <v>0</v>
      </c>
      <c r="H416" s="94">
        <v>0</v>
      </c>
      <c r="I416" s="109">
        <v>7.2799556459145917E-2</v>
      </c>
      <c r="J416" s="109">
        <v>7.2799556459145917E-2</v>
      </c>
      <c r="K416" s="109">
        <v>19.713862191591751</v>
      </c>
      <c r="L416" s="109">
        <v>4.9088359046283534</v>
      </c>
      <c r="M416" s="15"/>
      <c r="N416" s="15"/>
      <c r="O416" s="15"/>
      <c r="P416" s="3"/>
      <c r="Q416" s="35"/>
      <c r="R416" s="34"/>
      <c r="S416" s="35"/>
      <c r="T416" s="90"/>
      <c r="U416" s="35"/>
      <c r="V416" s="35"/>
      <c r="W416" s="15"/>
      <c r="X416" s="15"/>
      <c r="Z416" s="25"/>
      <c r="AA416" s="25"/>
      <c r="AB416" s="30"/>
      <c r="AC416" s="30"/>
      <c r="AD416" s="30"/>
      <c r="AE416" s="30"/>
      <c r="AF416" s="30"/>
      <c r="AG416" s="30"/>
      <c r="AH416" s="30"/>
      <c r="AI416" s="30"/>
      <c r="AP416" s="30"/>
      <c r="AQ416" s="30"/>
      <c r="AT416" s="4"/>
      <c r="AU416" s="4"/>
      <c r="AX416" s="3"/>
      <c r="AY416" s="3"/>
      <c r="AZ416" s="3"/>
    </row>
    <row r="417" spans="1:52" s="1" customFormat="1">
      <c r="A417" t="s">
        <v>143</v>
      </c>
      <c r="B417" s="3">
        <v>13</v>
      </c>
      <c r="C417" s="1" t="s">
        <v>259</v>
      </c>
      <c r="D417" t="s">
        <v>144</v>
      </c>
      <c r="E417" s="5">
        <v>39689</v>
      </c>
      <c r="F417" s="8">
        <f t="shared" si="99"/>
        <v>2</v>
      </c>
      <c r="G417" s="94">
        <v>0</v>
      </c>
      <c r="H417" s="94">
        <v>0</v>
      </c>
      <c r="I417" s="109">
        <v>7.07594508946566E-2</v>
      </c>
      <c r="J417" s="109">
        <v>7.07594508946566E-2</v>
      </c>
      <c r="K417" s="109">
        <v>22.806232731449274</v>
      </c>
      <c r="L417" s="109">
        <v>5.9914407988587994</v>
      </c>
      <c r="M417" s="15"/>
      <c r="N417" s="15"/>
      <c r="O417" s="15"/>
      <c r="P417" s="3"/>
      <c r="Q417" s="35"/>
      <c r="R417" s="34"/>
      <c r="S417" s="35"/>
      <c r="T417" s="90"/>
      <c r="U417" s="35"/>
      <c r="V417" s="35"/>
      <c r="W417" s="15"/>
      <c r="X417" s="15"/>
      <c r="Z417" s="25"/>
      <c r="AA417" s="25"/>
      <c r="AB417" s="30"/>
      <c r="AC417" s="30"/>
      <c r="AD417" s="30"/>
      <c r="AE417" s="30"/>
      <c r="AF417" s="30"/>
      <c r="AG417" s="30"/>
      <c r="AH417" s="30"/>
      <c r="AI417" s="30"/>
      <c r="AP417" s="30"/>
      <c r="AQ417" s="30"/>
      <c r="AT417" s="4"/>
      <c r="AU417" s="4"/>
      <c r="AX417" s="3"/>
      <c r="AY417" s="3"/>
      <c r="AZ417" s="3"/>
    </row>
    <row r="418" spans="1:52" s="1" customFormat="1">
      <c r="A418" t="s">
        <v>145</v>
      </c>
      <c r="B418" s="3">
        <v>16</v>
      </c>
      <c r="C418" s="1" t="s">
        <v>259</v>
      </c>
      <c r="D418" t="s">
        <v>144</v>
      </c>
      <c r="E418" s="5">
        <v>39689</v>
      </c>
      <c r="F418" s="8">
        <f t="shared" si="99"/>
        <v>3</v>
      </c>
      <c r="G418" s="94">
        <v>0</v>
      </c>
      <c r="H418" s="94">
        <v>0</v>
      </c>
      <c r="I418" s="109">
        <v>7.4839662023635303E-2</v>
      </c>
      <c r="J418" s="109">
        <v>7.4839662023635303E-2</v>
      </c>
      <c r="K418" s="109">
        <v>25.361733385914874</v>
      </c>
      <c r="L418" s="109">
        <v>5.1700680272109185</v>
      </c>
      <c r="M418" s="15"/>
      <c r="N418" s="15"/>
      <c r="O418" s="15"/>
      <c r="P418" s="3"/>
      <c r="Q418" s="35"/>
      <c r="R418" s="34"/>
      <c r="S418" s="35"/>
      <c r="T418" s="90"/>
      <c r="U418" s="35"/>
      <c r="V418" s="35"/>
      <c r="W418" s="15"/>
      <c r="X418" s="15"/>
      <c r="Z418" s="25"/>
      <c r="AA418" s="25"/>
      <c r="AB418" s="30"/>
      <c r="AC418" s="30"/>
      <c r="AD418" s="30"/>
      <c r="AE418" s="30"/>
      <c r="AF418" s="30"/>
      <c r="AG418" s="30"/>
      <c r="AH418" s="30"/>
      <c r="AI418" s="30"/>
      <c r="AP418" s="30"/>
      <c r="AQ418" s="30"/>
      <c r="AT418" s="4"/>
      <c r="AU418" s="4"/>
      <c r="AX418" s="3"/>
      <c r="AY418" s="3"/>
      <c r="AZ418" s="3"/>
    </row>
    <row r="419" spans="1:52" s="1" customFormat="1">
      <c r="A419" t="s">
        <v>587</v>
      </c>
      <c r="B419" s="3">
        <v>18</v>
      </c>
      <c r="C419" s="1" t="s">
        <v>176</v>
      </c>
      <c r="D419" s="40" t="s">
        <v>146</v>
      </c>
      <c r="E419" s="5">
        <v>39689</v>
      </c>
      <c r="F419" s="8">
        <f t="shared" si="99"/>
        <v>2</v>
      </c>
      <c r="G419" s="94">
        <v>0</v>
      </c>
      <c r="H419" s="94">
        <v>0</v>
      </c>
      <c r="I419" s="109">
        <v>0.12251370784643885</v>
      </c>
      <c r="J419" s="109">
        <v>0.12251370784643885</v>
      </c>
      <c r="K419" s="109">
        <v>46.278184120784552</v>
      </c>
      <c r="L419" s="109">
        <v>5.7024793388430144</v>
      </c>
      <c r="M419" s="15"/>
      <c r="N419" s="15"/>
      <c r="O419" s="15"/>
      <c r="P419" s="3"/>
      <c r="Q419" s="35"/>
      <c r="R419" s="34"/>
      <c r="S419" s="35"/>
      <c r="T419" s="90"/>
      <c r="U419" s="35"/>
      <c r="V419" s="35"/>
      <c r="W419" s="15"/>
      <c r="X419" s="15"/>
      <c r="Z419" s="25"/>
      <c r="AA419" s="25"/>
      <c r="AB419" s="30"/>
      <c r="AC419" s="30"/>
      <c r="AD419" s="30"/>
      <c r="AE419" s="30"/>
      <c r="AF419" s="30"/>
      <c r="AG419" s="30"/>
      <c r="AH419" s="30"/>
      <c r="AI419" s="30"/>
      <c r="AP419" s="30"/>
      <c r="AQ419" s="30"/>
      <c r="AT419" s="4"/>
      <c r="AU419" s="4"/>
      <c r="AX419" s="3"/>
      <c r="AY419" s="3"/>
      <c r="AZ419" s="3"/>
    </row>
    <row r="420" spans="1:52" s="1" customFormat="1">
      <c r="A420" t="s">
        <v>147</v>
      </c>
      <c r="B420" s="3">
        <v>21</v>
      </c>
      <c r="C420" s="1" t="s">
        <v>176</v>
      </c>
      <c r="D420" s="40" t="s">
        <v>146</v>
      </c>
      <c r="E420" s="5">
        <v>39689</v>
      </c>
      <c r="F420" s="8">
        <f t="shared" si="99"/>
        <v>3</v>
      </c>
      <c r="G420" s="94">
        <v>0</v>
      </c>
      <c r="H420" s="94">
        <v>0</v>
      </c>
      <c r="I420" s="109">
        <v>8.2248466442044005E-2</v>
      </c>
      <c r="J420" s="109">
        <v>8.2248466442044005E-2</v>
      </c>
      <c r="K420" s="109">
        <v>48.368397541243787</v>
      </c>
      <c r="L420" s="109">
        <v>6.7370129870129736</v>
      </c>
      <c r="M420" s="15"/>
      <c r="N420" s="15"/>
      <c r="O420" s="15"/>
      <c r="P420" s="3"/>
      <c r="Q420" s="35"/>
      <c r="R420" s="34"/>
      <c r="S420" s="35"/>
      <c r="T420" s="90"/>
      <c r="U420" s="35"/>
      <c r="V420" s="35"/>
      <c r="W420" s="15"/>
      <c r="X420" s="15"/>
      <c r="Z420" s="25"/>
      <c r="AA420" s="25"/>
      <c r="AB420" s="30"/>
      <c r="AC420" s="30"/>
      <c r="AD420" s="30"/>
      <c r="AE420" s="30"/>
      <c r="AF420" s="30"/>
      <c r="AG420" s="30"/>
      <c r="AH420" s="30"/>
      <c r="AI420" s="30"/>
      <c r="AP420" s="30"/>
      <c r="AQ420" s="30"/>
      <c r="AT420" s="4"/>
      <c r="AU420" s="4"/>
      <c r="AX420" s="3"/>
      <c r="AY420" s="3"/>
      <c r="AZ420" s="3"/>
    </row>
    <row r="421" spans="1:52" s="1" customFormat="1">
      <c r="A421" t="s">
        <v>148</v>
      </c>
      <c r="B421" s="3">
        <v>24</v>
      </c>
      <c r="C421" s="1" t="s">
        <v>176</v>
      </c>
      <c r="D421" s="40" t="s">
        <v>146</v>
      </c>
      <c r="E421" s="5">
        <v>39689</v>
      </c>
      <c r="F421" s="8">
        <f t="shared" si="99"/>
        <v>3</v>
      </c>
      <c r="G421" s="94">
        <v>0</v>
      </c>
      <c r="H421" s="94">
        <v>0</v>
      </c>
      <c r="I421" s="109">
        <v>6.0773671026366723E-2</v>
      </c>
      <c r="J421" s="109">
        <v>6.0773671026366723E-2</v>
      </c>
      <c r="K421" s="109">
        <v>48.747785593587423</v>
      </c>
      <c r="L421" s="109">
        <v>5.9800664451827146</v>
      </c>
      <c r="M421" s="15"/>
      <c r="N421" s="15"/>
      <c r="O421" s="15"/>
      <c r="P421" s="3"/>
      <c r="Q421" s="35"/>
      <c r="R421" s="34"/>
      <c r="S421" s="35"/>
      <c r="T421" s="90"/>
      <c r="U421" s="35"/>
      <c r="V421" s="35"/>
      <c r="W421" s="15"/>
      <c r="X421" s="15"/>
      <c r="Z421" s="25"/>
      <c r="AA421" s="25"/>
      <c r="AB421" s="30"/>
      <c r="AC421" s="30"/>
      <c r="AD421" s="30"/>
      <c r="AE421" s="30"/>
      <c r="AF421" s="30"/>
      <c r="AG421" s="30"/>
      <c r="AH421" s="30"/>
      <c r="AI421" s="30"/>
      <c r="AP421" s="30"/>
      <c r="AQ421" s="30"/>
      <c r="AT421" s="4"/>
      <c r="AU421" s="4"/>
      <c r="AX421" s="3"/>
      <c r="AY421" s="3"/>
      <c r="AZ421" s="3"/>
    </row>
    <row r="422" spans="1:52" s="3" customFormat="1">
      <c r="A422" t="s">
        <v>149</v>
      </c>
      <c r="B422" s="3">
        <v>28</v>
      </c>
      <c r="C422" s="1" t="s">
        <v>176</v>
      </c>
      <c r="D422" s="40" t="s">
        <v>146</v>
      </c>
      <c r="E422" s="56">
        <v>39689</v>
      </c>
      <c r="F422" s="54">
        <f t="shared" si="99"/>
        <v>4</v>
      </c>
      <c r="G422" s="96">
        <v>0</v>
      </c>
      <c r="H422" s="96">
        <v>0</v>
      </c>
      <c r="I422" s="109">
        <v>5.9843096558354021E-2</v>
      </c>
      <c r="J422" s="109">
        <v>5.9843096558354021E-2</v>
      </c>
      <c r="K422" s="109">
        <v>50.90958166543227</v>
      </c>
      <c r="L422" s="109">
        <v>5.8558558558558893</v>
      </c>
      <c r="M422" s="15"/>
      <c r="N422" s="15"/>
      <c r="O422" s="15"/>
      <c r="Q422" s="35"/>
      <c r="R422" s="34"/>
      <c r="S422" s="35"/>
      <c r="T422" s="90"/>
      <c r="U422" s="35"/>
      <c r="V422" s="35"/>
      <c r="W422" s="15"/>
      <c r="X422" s="15"/>
      <c r="Y422" s="1"/>
      <c r="Z422" s="55"/>
      <c r="AA422" s="55"/>
      <c r="AB422" s="30"/>
      <c r="AC422" s="30"/>
      <c r="AD422" s="30"/>
      <c r="AE422" s="30"/>
      <c r="AF422" s="30"/>
      <c r="AG422" s="30"/>
      <c r="AH422" s="30"/>
      <c r="AI422" s="30"/>
      <c r="AP422" s="30"/>
      <c r="AQ422" s="30"/>
      <c r="AT422" s="15"/>
      <c r="AU422" s="15"/>
    </row>
    <row r="423" spans="1:52" s="1" customFormat="1">
      <c r="A423" t="s">
        <v>150</v>
      </c>
      <c r="B423" s="3">
        <v>32</v>
      </c>
      <c r="C423" s="1" t="s">
        <v>176</v>
      </c>
      <c r="D423" s="40" t="s">
        <v>146</v>
      </c>
      <c r="E423" s="5">
        <v>39689</v>
      </c>
      <c r="F423" s="8">
        <f t="shared" si="99"/>
        <v>4</v>
      </c>
      <c r="G423" s="94">
        <v>0</v>
      </c>
      <c r="H423" s="94">
        <v>0</v>
      </c>
      <c r="I423" s="109">
        <v>4.7029801960333233E-2</v>
      </c>
      <c r="J423" s="109">
        <v>4.7029801960333233E-2</v>
      </c>
      <c r="K423" s="109">
        <v>40.57662593792223</v>
      </c>
      <c r="L423" s="109">
        <v>5.8064516129032908</v>
      </c>
      <c r="M423" s="15"/>
      <c r="N423" s="15"/>
      <c r="O423" s="15"/>
      <c r="P423" s="3"/>
      <c r="Q423" s="35"/>
      <c r="R423" s="34"/>
      <c r="S423" s="35"/>
      <c r="T423" s="90"/>
      <c r="U423" s="35"/>
      <c r="V423" s="35"/>
      <c r="W423" s="15"/>
      <c r="X423" s="15"/>
      <c r="Z423" s="25"/>
      <c r="AA423" s="25"/>
      <c r="AB423" s="30"/>
      <c r="AC423" s="30"/>
      <c r="AD423" s="30"/>
      <c r="AE423" s="30"/>
      <c r="AF423" s="30"/>
      <c r="AG423" s="30"/>
      <c r="AH423" s="30"/>
      <c r="AI423" s="30"/>
      <c r="AP423" s="30"/>
      <c r="AQ423" s="30"/>
      <c r="AT423" s="4"/>
      <c r="AU423" s="4"/>
      <c r="AX423" s="3"/>
      <c r="AY423" s="3"/>
      <c r="AZ423" s="3"/>
    </row>
    <row r="424" spans="1:52" s="1" customFormat="1">
      <c r="A424" t="s">
        <v>151</v>
      </c>
      <c r="B424" s="3">
        <v>36</v>
      </c>
      <c r="C424" s="1" t="s">
        <v>176</v>
      </c>
      <c r="D424" s="40" t="s">
        <v>146</v>
      </c>
      <c r="E424" s="5">
        <v>39689</v>
      </c>
      <c r="F424" s="8">
        <f t="shared" si="99"/>
        <v>4</v>
      </c>
      <c r="G424" s="94">
        <v>0</v>
      </c>
      <c r="H424" s="94">
        <v>0</v>
      </c>
      <c r="I424" s="109" t="s">
        <v>174</v>
      </c>
      <c r="J424" s="109" t="s">
        <v>174</v>
      </c>
      <c r="K424" s="109" t="s">
        <v>174</v>
      </c>
      <c r="L424" s="109" t="s">
        <v>174</v>
      </c>
      <c r="M424" s="79"/>
      <c r="N424" s="79"/>
      <c r="O424" s="79"/>
      <c r="P424" s="79"/>
      <c r="Q424" s="35"/>
      <c r="R424" s="34"/>
      <c r="S424" s="35"/>
      <c r="T424" s="90"/>
      <c r="U424" s="35"/>
      <c r="V424" s="35"/>
      <c r="W424" s="15"/>
      <c r="X424" s="15"/>
      <c r="Z424" s="25"/>
      <c r="AA424" s="25"/>
      <c r="AB424" s="30"/>
      <c r="AC424" s="30"/>
      <c r="AD424" s="30"/>
      <c r="AE424" s="30"/>
      <c r="AF424" s="30"/>
      <c r="AG424" s="30"/>
      <c r="AH424" s="30"/>
      <c r="AI424" s="30"/>
      <c r="AP424" s="30"/>
      <c r="AQ424" s="30"/>
      <c r="AT424" s="4"/>
      <c r="AU424" s="4"/>
      <c r="AX424" s="3"/>
      <c r="AY424" s="3"/>
      <c r="AZ424" s="3"/>
    </row>
    <row r="425" spans="1:52" s="3" customFormat="1">
      <c r="A425" t="s">
        <v>152</v>
      </c>
      <c r="B425" s="3">
        <v>41</v>
      </c>
      <c r="C425" s="1" t="s">
        <v>259</v>
      </c>
      <c r="D425" t="s">
        <v>153</v>
      </c>
      <c r="E425" s="56">
        <v>39689</v>
      </c>
      <c r="F425" s="54">
        <f t="shared" si="99"/>
        <v>5</v>
      </c>
      <c r="G425" s="96">
        <v>0</v>
      </c>
      <c r="H425" s="96">
        <v>0</v>
      </c>
      <c r="I425" s="109">
        <v>0.15610187091004785</v>
      </c>
      <c r="J425" s="109">
        <v>0.15610187091004785</v>
      </c>
      <c r="K425" s="109">
        <v>52.95167640611421</v>
      </c>
      <c r="L425" s="109">
        <v>3.9329464861379728</v>
      </c>
      <c r="M425" s="15"/>
      <c r="N425" s="15"/>
      <c r="O425" s="15"/>
      <c r="Q425" s="35"/>
      <c r="R425" s="34"/>
      <c r="S425" s="35"/>
      <c r="T425" s="90"/>
      <c r="U425" s="35"/>
      <c r="V425" s="35"/>
      <c r="W425" s="15"/>
      <c r="X425" s="15"/>
      <c r="Y425" s="1"/>
      <c r="Z425" s="55"/>
      <c r="AA425" s="55"/>
      <c r="AB425" s="30"/>
      <c r="AC425" s="30"/>
      <c r="AD425" s="30"/>
      <c r="AE425" s="30"/>
      <c r="AF425" s="30"/>
      <c r="AG425" s="30"/>
      <c r="AH425" s="30"/>
      <c r="AI425" s="30"/>
      <c r="AP425" s="30"/>
      <c r="AQ425" s="30"/>
      <c r="AT425" s="15"/>
      <c r="AU425" s="15"/>
    </row>
    <row r="426" spans="1:52" s="3" customFormat="1">
      <c r="A426" t="s">
        <v>154</v>
      </c>
      <c r="B426" s="3">
        <v>44</v>
      </c>
      <c r="C426" s="1" t="s">
        <v>176</v>
      </c>
      <c r="D426" s="40" t="s">
        <v>170</v>
      </c>
      <c r="E426" s="56">
        <v>39689</v>
      </c>
      <c r="F426" s="54">
        <f t="shared" si="99"/>
        <v>3</v>
      </c>
      <c r="G426" s="96">
        <v>0</v>
      </c>
      <c r="H426" s="96">
        <v>0</v>
      </c>
      <c r="I426" s="109">
        <v>0.13642465519703831</v>
      </c>
      <c r="J426" s="109">
        <v>0.13642465519703831</v>
      </c>
      <c r="K426" s="109">
        <v>63.430575227161931</v>
      </c>
      <c r="L426" s="109">
        <v>4.8034934497816293</v>
      </c>
      <c r="M426" s="15"/>
      <c r="N426" s="15"/>
      <c r="O426" s="15"/>
      <c r="Q426" s="35"/>
      <c r="R426" s="34"/>
      <c r="S426" s="35"/>
      <c r="T426" s="90"/>
      <c r="U426" s="35"/>
      <c r="V426" s="35"/>
      <c r="W426" s="15"/>
      <c r="X426" s="15"/>
      <c r="Y426" s="1"/>
      <c r="Z426" s="55"/>
      <c r="AA426" s="55"/>
      <c r="AB426" s="30"/>
      <c r="AC426" s="30"/>
      <c r="AD426" s="30"/>
      <c r="AE426" s="30"/>
      <c r="AF426" s="30"/>
      <c r="AG426" s="30"/>
      <c r="AH426" s="30"/>
      <c r="AI426" s="30"/>
      <c r="AP426" s="30"/>
      <c r="AQ426" s="30"/>
      <c r="AT426" s="15"/>
      <c r="AU426" s="15"/>
    </row>
    <row r="427" spans="1:52" s="1" customFormat="1">
      <c r="A427" t="s">
        <v>155</v>
      </c>
      <c r="B427" s="3">
        <v>45</v>
      </c>
      <c r="C427" s="1" t="s">
        <v>259</v>
      </c>
      <c r="D427" s="40" t="s">
        <v>156</v>
      </c>
      <c r="E427" s="46" t="s">
        <v>174</v>
      </c>
      <c r="F427" s="54">
        <f t="shared" si="99"/>
        <v>1</v>
      </c>
      <c r="G427" s="95" t="s">
        <v>174</v>
      </c>
      <c r="H427" s="95" t="s">
        <v>174</v>
      </c>
      <c r="I427" s="109" t="s">
        <v>174</v>
      </c>
      <c r="J427" s="109" t="s">
        <v>174</v>
      </c>
      <c r="K427" s="109" t="s">
        <v>174</v>
      </c>
      <c r="L427" s="109" t="s">
        <v>174</v>
      </c>
      <c r="M427" s="47"/>
      <c r="N427" s="60"/>
      <c r="O427" s="60"/>
      <c r="P427" s="61"/>
      <c r="Q427" s="35"/>
      <c r="R427" s="34"/>
      <c r="S427" s="35"/>
      <c r="T427" s="90"/>
      <c r="U427" s="35"/>
      <c r="V427" s="35"/>
      <c r="W427" s="61"/>
      <c r="X427" s="61"/>
      <c r="Z427" s="46"/>
      <c r="AA427" s="46"/>
      <c r="AB427" s="30"/>
      <c r="AC427" s="30"/>
      <c r="AD427" s="30"/>
      <c r="AE427" s="30"/>
      <c r="AF427" s="30"/>
      <c r="AG427" s="30"/>
      <c r="AH427" s="30"/>
      <c r="AI427" s="30"/>
      <c r="AJ427" s="46"/>
      <c r="AK427" s="46"/>
      <c r="AL427" s="46"/>
      <c r="AM427" s="46"/>
      <c r="AP427" s="30"/>
      <c r="AQ427" s="30"/>
      <c r="AX427" s="3"/>
      <c r="AY427" s="3"/>
      <c r="AZ427" s="3"/>
    </row>
    <row r="428" spans="1:52" s="1" customFormat="1">
      <c r="A428" t="s">
        <v>157</v>
      </c>
      <c r="B428" s="3">
        <v>47</v>
      </c>
      <c r="C428" s="1" t="s">
        <v>259</v>
      </c>
      <c r="D428" s="40" t="s">
        <v>158</v>
      </c>
      <c r="E428" s="46" t="s">
        <v>174</v>
      </c>
      <c r="F428" s="54">
        <f t="shared" si="99"/>
        <v>2</v>
      </c>
      <c r="G428" s="95" t="s">
        <v>174</v>
      </c>
      <c r="H428" s="95" t="s">
        <v>174</v>
      </c>
      <c r="I428" s="109" t="s">
        <v>174</v>
      </c>
      <c r="J428" s="109" t="s">
        <v>174</v>
      </c>
      <c r="K428" s="109" t="s">
        <v>174</v>
      </c>
      <c r="L428" s="109" t="s">
        <v>174</v>
      </c>
      <c r="M428" s="47"/>
      <c r="N428" s="60"/>
      <c r="O428" s="60"/>
      <c r="P428" s="61"/>
      <c r="Q428" s="35"/>
      <c r="R428" s="34"/>
      <c r="S428" s="35"/>
      <c r="T428" s="90"/>
      <c r="U428" s="35"/>
      <c r="V428" s="35"/>
      <c r="W428" s="61"/>
      <c r="X428" s="61"/>
      <c r="Z428" s="46"/>
      <c r="AA428" s="46"/>
      <c r="AB428" s="30"/>
      <c r="AC428" s="30"/>
      <c r="AD428" s="30"/>
      <c r="AE428" s="30"/>
      <c r="AF428" s="30"/>
      <c r="AG428" s="30"/>
      <c r="AH428" s="30"/>
      <c r="AI428" s="30"/>
      <c r="AJ428" s="46"/>
      <c r="AK428" s="46"/>
      <c r="AL428" s="46"/>
      <c r="AM428" s="46"/>
      <c r="AP428" s="30"/>
      <c r="AQ428" s="30"/>
      <c r="AX428" s="3"/>
      <c r="AY428" s="3"/>
      <c r="AZ428" s="3"/>
    </row>
    <row r="430" spans="1:52" s="1" customFormat="1">
      <c r="A430" t="s">
        <v>375</v>
      </c>
      <c r="B430" s="1">
        <v>10</v>
      </c>
      <c r="C430" s="1" t="s">
        <v>259</v>
      </c>
      <c r="D430" s="42" t="s">
        <v>159</v>
      </c>
      <c r="E430" s="7">
        <v>39689</v>
      </c>
      <c r="F430" s="12">
        <f t="shared" ref="F430:F438" si="100">B430-B429</f>
        <v>10</v>
      </c>
      <c r="G430" s="104">
        <v>0</v>
      </c>
      <c r="H430" s="104">
        <v>0</v>
      </c>
      <c r="I430" s="109">
        <v>1.26788477386126E-2</v>
      </c>
      <c r="J430" s="109">
        <v>1.26788477386126E-2</v>
      </c>
      <c r="K430" s="109">
        <v>17.687174800950114</v>
      </c>
      <c r="L430" s="109">
        <v>4.4096728307254942</v>
      </c>
      <c r="M430" s="15"/>
      <c r="N430" s="15"/>
      <c r="O430" s="15"/>
      <c r="P430" s="15"/>
      <c r="Q430" s="35"/>
      <c r="R430" s="34"/>
      <c r="S430" s="35"/>
      <c r="T430" s="90"/>
      <c r="U430" s="35"/>
      <c r="V430" s="35"/>
      <c r="W430" s="76"/>
      <c r="X430" s="76"/>
      <c r="Y430" s="78"/>
      <c r="Z430" s="75"/>
      <c r="AA430" s="75"/>
      <c r="AB430" s="30"/>
      <c r="AC430" s="30"/>
      <c r="AD430" s="30"/>
      <c r="AE430" s="30"/>
      <c r="AF430" s="30"/>
      <c r="AG430" s="30"/>
      <c r="AH430" s="30"/>
      <c r="AI430" s="30"/>
      <c r="AP430" s="30"/>
      <c r="AQ430" s="30"/>
      <c r="AT430" s="4"/>
      <c r="AU430" s="4"/>
      <c r="AX430" s="3"/>
      <c r="AY430" s="3"/>
      <c r="AZ430" s="3"/>
    </row>
    <row r="431" spans="1:52" s="1" customFormat="1">
      <c r="A431" t="s">
        <v>376</v>
      </c>
      <c r="B431" s="1">
        <v>30</v>
      </c>
      <c r="C431" s="1" t="s">
        <v>259</v>
      </c>
      <c r="D431" s="42" t="s">
        <v>159</v>
      </c>
      <c r="E431" s="7">
        <v>39689</v>
      </c>
      <c r="F431" s="12">
        <f t="shared" si="100"/>
        <v>20</v>
      </c>
      <c r="G431" s="104">
        <v>0</v>
      </c>
      <c r="H431" s="104">
        <v>0</v>
      </c>
      <c r="I431" s="109">
        <v>5.8884270375449563E-2</v>
      </c>
      <c r="J431" s="109">
        <v>5.8884270375449563E-2</v>
      </c>
      <c r="K431" s="109">
        <v>73.147065353103329</v>
      </c>
      <c r="L431" s="109">
        <v>6.4646464646464663</v>
      </c>
      <c r="M431" s="15"/>
      <c r="N431" s="15"/>
      <c r="O431" s="15"/>
      <c r="P431" s="15"/>
      <c r="Q431" s="35"/>
      <c r="R431" s="34"/>
      <c r="S431" s="35"/>
      <c r="T431" s="90"/>
      <c r="U431" s="35"/>
      <c r="V431" s="35"/>
      <c r="W431" s="76"/>
      <c r="X431" s="76"/>
      <c r="Y431" s="78"/>
      <c r="Z431" s="75"/>
      <c r="AA431" s="75"/>
      <c r="AB431" s="30"/>
      <c r="AC431" s="30"/>
      <c r="AD431" s="30"/>
      <c r="AE431" s="30"/>
      <c r="AF431" s="30"/>
      <c r="AG431" s="30"/>
      <c r="AH431" s="30"/>
      <c r="AI431" s="30"/>
      <c r="AP431" s="30"/>
      <c r="AQ431" s="30"/>
      <c r="AT431" s="4"/>
      <c r="AU431" s="4"/>
      <c r="AX431" s="3"/>
      <c r="AY431" s="3"/>
      <c r="AZ431" s="3"/>
    </row>
    <row r="432" spans="1:52" s="1" customFormat="1">
      <c r="A432" t="s">
        <v>377</v>
      </c>
      <c r="B432" s="1">
        <v>50</v>
      </c>
      <c r="C432" s="1" t="s">
        <v>259</v>
      </c>
      <c r="D432" s="43" t="s">
        <v>160</v>
      </c>
      <c r="E432" s="7">
        <v>39689</v>
      </c>
      <c r="F432" s="12">
        <f t="shared" si="100"/>
        <v>20</v>
      </c>
      <c r="G432" s="104">
        <v>0</v>
      </c>
      <c r="H432" s="104">
        <v>0</v>
      </c>
      <c r="I432" s="109">
        <v>2.5275794436112491E-2</v>
      </c>
      <c r="J432" s="109">
        <v>2.5275794436112491E-2</v>
      </c>
      <c r="K432" s="109">
        <v>39.223956412386471</v>
      </c>
      <c r="L432" s="109">
        <v>4.6250000000000568</v>
      </c>
      <c r="M432" s="15"/>
      <c r="N432" s="15"/>
      <c r="O432" s="15"/>
      <c r="P432" s="15"/>
      <c r="Q432" s="35"/>
      <c r="R432" s="34"/>
      <c r="S432" s="35"/>
      <c r="T432" s="90"/>
      <c r="U432" s="35"/>
      <c r="V432" s="35"/>
      <c r="W432" s="76"/>
      <c r="X432" s="76"/>
      <c r="Y432" s="78"/>
      <c r="Z432" s="75"/>
      <c r="AA432" s="75"/>
      <c r="AB432" s="30"/>
      <c r="AC432" s="30"/>
      <c r="AD432" s="30"/>
      <c r="AE432" s="30"/>
      <c r="AF432" s="30"/>
      <c r="AG432" s="30"/>
      <c r="AH432" s="30"/>
      <c r="AI432" s="30"/>
      <c r="AP432" s="30"/>
      <c r="AQ432" s="30"/>
      <c r="AT432" s="4"/>
      <c r="AU432" s="4"/>
      <c r="AX432" s="3"/>
      <c r="AY432" s="3"/>
      <c r="AZ432" s="3"/>
    </row>
    <row r="433" spans="1:52" s="1" customFormat="1">
      <c r="A433" t="s">
        <v>378</v>
      </c>
      <c r="B433" s="1">
        <v>70</v>
      </c>
      <c r="C433" s="1" t="s">
        <v>259</v>
      </c>
      <c r="D433" s="43" t="s">
        <v>160</v>
      </c>
      <c r="E433" s="7">
        <v>39689</v>
      </c>
      <c r="F433" s="12">
        <f t="shared" si="100"/>
        <v>20</v>
      </c>
      <c r="G433" s="104">
        <v>0</v>
      </c>
      <c r="H433" s="104">
        <v>0</v>
      </c>
      <c r="I433" s="109">
        <v>2.6824422450951416E-2</v>
      </c>
      <c r="J433" s="109">
        <v>2.6824422450951416E-2</v>
      </c>
      <c r="K433" s="109">
        <v>38.370181812448159</v>
      </c>
      <c r="L433" s="109">
        <v>4.4489383215368825</v>
      </c>
      <c r="M433" s="15"/>
      <c r="N433" s="15"/>
      <c r="O433" s="15"/>
      <c r="P433" s="15"/>
      <c r="Q433" s="35"/>
      <c r="R433" s="34"/>
      <c r="S433" s="35"/>
      <c r="T433" s="90"/>
      <c r="U433" s="35"/>
      <c r="V433" s="35"/>
      <c r="W433" s="76"/>
      <c r="X433" s="76"/>
      <c r="Y433" s="78"/>
      <c r="Z433" s="75"/>
      <c r="AA433" s="75"/>
      <c r="AB433" s="30"/>
      <c r="AC433" s="30"/>
      <c r="AD433" s="30"/>
      <c r="AE433" s="30"/>
      <c r="AF433" s="30"/>
      <c r="AG433" s="30"/>
      <c r="AH433" s="30"/>
      <c r="AI433" s="30"/>
      <c r="AP433" s="30"/>
      <c r="AQ433" s="30"/>
      <c r="AT433" s="4"/>
      <c r="AU433" s="4"/>
      <c r="AX433" s="3"/>
      <c r="AY433" s="3"/>
      <c r="AZ433" s="3"/>
    </row>
    <row r="434" spans="1:52" s="1" customFormat="1">
      <c r="A434" t="s">
        <v>379</v>
      </c>
      <c r="B434" s="1">
        <v>90</v>
      </c>
      <c r="C434" s="1" t="s">
        <v>259</v>
      </c>
      <c r="D434" s="43" t="s">
        <v>160</v>
      </c>
      <c r="E434" s="7">
        <v>39689</v>
      </c>
      <c r="F434" s="12">
        <f t="shared" si="100"/>
        <v>20</v>
      </c>
      <c r="G434" s="104">
        <v>0</v>
      </c>
      <c r="H434" s="104">
        <v>0</v>
      </c>
      <c r="I434" s="109">
        <v>2.7147786818218136E-2</v>
      </c>
      <c r="J434" s="109">
        <v>2.7147786818218136E-2</v>
      </c>
      <c r="K434" s="109">
        <v>42.583279868935364</v>
      </c>
      <c r="L434" s="109">
        <v>4.3154761904761783</v>
      </c>
      <c r="M434" s="15"/>
      <c r="N434" s="15"/>
      <c r="O434" s="15"/>
      <c r="P434" s="15"/>
      <c r="Q434" s="35"/>
      <c r="R434" s="34"/>
      <c r="S434" s="35"/>
      <c r="T434" s="90"/>
      <c r="U434" s="35"/>
      <c r="V434" s="35"/>
      <c r="W434" s="76"/>
      <c r="X434" s="76"/>
      <c r="Y434" s="78"/>
      <c r="Z434" s="75"/>
      <c r="AA434" s="75"/>
      <c r="AB434" s="30"/>
      <c r="AC434" s="30"/>
      <c r="AD434" s="30"/>
      <c r="AE434" s="30"/>
      <c r="AF434" s="30"/>
      <c r="AG434" s="30"/>
      <c r="AH434" s="30"/>
      <c r="AI434" s="30"/>
      <c r="AP434" s="30"/>
      <c r="AQ434" s="30"/>
      <c r="AT434" s="4"/>
      <c r="AU434" s="4"/>
      <c r="AX434" s="3"/>
      <c r="AY434" s="3"/>
      <c r="AZ434" s="3"/>
    </row>
    <row r="435" spans="1:52" s="1" customFormat="1">
      <c r="A435" t="s">
        <v>380</v>
      </c>
      <c r="B435" s="1">
        <v>110</v>
      </c>
      <c r="C435" s="1" t="s">
        <v>259</v>
      </c>
      <c r="D435" s="43" t="s">
        <v>160</v>
      </c>
      <c r="E435" s="7">
        <v>39689</v>
      </c>
      <c r="F435" s="12">
        <f t="shared" si="100"/>
        <v>20</v>
      </c>
      <c r="G435" s="104">
        <v>0</v>
      </c>
      <c r="H435" s="104">
        <v>0</v>
      </c>
      <c r="I435" s="109">
        <v>3.0866646579471448E-2</v>
      </c>
      <c r="J435" s="109">
        <v>3.0866646579471448E-2</v>
      </c>
      <c r="K435" s="109">
        <v>45.073294807299064</v>
      </c>
      <c r="L435" s="109">
        <v>4.6542553191488629</v>
      </c>
      <c r="M435" s="15"/>
      <c r="N435" s="15"/>
      <c r="O435" s="15"/>
      <c r="P435" s="15"/>
      <c r="Q435" s="35"/>
      <c r="R435" s="34"/>
      <c r="S435" s="35"/>
      <c r="T435" s="90"/>
      <c r="U435" s="35"/>
      <c r="V435" s="35"/>
      <c r="W435" s="76"/>
      <c r="X435" s="76"/>
      <c r="Y435" s="78"/>
      <c r="Z435" s="75"/>
      <c r="AA435" s="75"/>
      <c r="AB435" s="30"/>
      <c r="AC435" s="30"/>
      <c r="AD435" s="30"/>
      <c r="AE435" s="30"/>
      <c r="AF435" s="30"/>
      <c r="AG435" s="30"/>
      <c r="AH435" s="30"/>
      <c r="AI435" s="30"/>
      <c r="AP435" s="30"/>
      <c r="AQ435" s="30"/>
      <c r="AT435" s="4"/>
      <c r="AU435" s="4"/>
      <c r="AX435" s="3"/>
      <c r="AY435" s="3"/>
      <c r="AZ435" s="3"/>
    </row>
    <row r="436" spans="1:52" s="1" customFormat="1">
      <c r="A436" s="48" t="s">
        <v>381</v>
      </c>
      <c r="B436" s="1">
        <v>194</v>
      </c>
      <c r="C436" s="1" t="s">
        <v>29</v>
      </c>
      <c r="D436" t="s">
        <v>71</v>
      </c>
      <c r="E436" s="7">
        <v>39689</v>
      </c>
      <c r="F436" s="12">
        <f t="shared" si="100"/>
        <v>84</v>
      </c>
      <c r="G436" s="104">
        <v>0</v>
      </c>
      <c r="H436" s="104">
        <v>0</v>
      </c>
      <c r="I436" s="109">
        <v>7.5020145748662267E-2</v>
      </c>
      <c r="J436" s="109">
        <v>7.5020145748662267E-2</v>
      </c>
      <c r="K436" s="114" t="s">
        <v>174</v>
      </c>
      <c r="L436" s="109">
        <v>8.5714285714284895</v>
      </c>
      <c r="M436" s="15"/>
      <c r="N436" s="15"/>
      <c r="O436" s="15"/>
      <c r="P436" s="15"/>
      <c r="Q436" s="35"/>
      <c r="R436" s="34"/>
      <c r="S436" s="35"/>
      <c r="T436" s="90"/>
      <c r="U436" s="35"/>
      <c r="V436" s="35"/>
      <c r="W436" s="76"/>
      <c r="X436" s="76"/>
      <c r="Y436" s="78"/>
      <c r="Z436" s="75"/>
      <c r="AA436" s="75"/>
      <c r="AB436" s="30"/>
      <c r="AC436" s="30"/>
      <c r="AD436" s="30"/>
      <c r="AE436" s="30"/>
      <c r="AF436" s="83"/>
      <c r="AG436" s="30"/>
      <c r="AH436" s="30"/>
      <c r="AI436" s="30"/>
      <c r="AP436" s="30"/>
      <c r="AQ436" s="30"/>
      <c r="AT436" s="4"/>
      <c r="AU436" s="4"/>
      <c r="AX436" s="3"/>
      <c r="AY436" s="3"/>
      <c r="AZ436" s="3"/>
    </row>
    <row r="437" spans="1:52" s="1" customFormat="1">
      <c r="A437" s="48" t="s">
        <v>382</v>
      </c>
      <c r="B437" s="1">
        <v>239</v>
      </c>
      <c r="C437" s="1" t="s">
        <v>29</v>
      </c>
      <c r="D437" t="s">
        <v>71</v>
      </c>
      <c r="E437" s="7">
        <v>39689</v>
      </c>
      <c r="F437" s="12">
        <f t="shared" si="100"/>
        <v>45</v>
      </c>
      <c r="G437" s="104">
        <v>0</v>
      </c>
      <c r="H437" s="104">
        <v>0</v>
      </c>
      <c r="I437" s="109">
        <v>9.7478756451112383E-2</v>
      </c>
      <c r="J437" s="109">
        <v>9.7478756451112383E-2</v>
      </c>
      <c r="K437" s="114" t="s">
        <v>174</v>
      </c>
      <c r="L437" s="109">
        <v>8.4337349397590877</v>
      </c>
      <c r="M437" s="15"/>
      <c r="N437" s="15"/>
      <c r="O437" s="15"/>
      <c r="P437" s="15"/>
      <c r="Q437" s="35"/>
      <c r="R437" s="34"/>
      <c r="S437" s="35"/>
      <c r="T437" s="90"/>
      <c r="U437" s="35"/>
      <c r="V437" s="35"/>
      <c r="W437" s="76"/>
      <c r="X437" s="76"/>
      <c r="Y437" s="78"/>
      <c r="Z437" s="75"/>
      <c r="AA437" s="75"/>
      <c r="AB437" s="30"/>
      <c r="AC437" s="30"/>
      <c r="AD437" s="30"/>
      <c r="AE437" s="30"/>
      <c r="AF437" s="83"/>
      <c r="AG437" s="30"/>
      <c r="AH437" s="30"/>
      <c r="AI437" s="30"/>
      <c r="AP437" s="30"/>
      <c r="AQ437" s="30"/>
      <c r="AT437" s="4"/>
      <c r="AU437" s="4"/>
      <c r="AX437" s="3"/>
      <c r="AY437" s="3"/>
      <c r="AZ437" s="3"/>
    </row>
    <row r="438" spans="1:52" s="1" customFormat="1">
      <c r="A438" s="48" t="s">
        <v>383</v>
      </c>
      <c r="B438" s="1">
        <v>255</v>
      </c>
      <c r="C438" s="1" t="s">
        <v>29</v>
      </c>
      <c r="D438" t="s">
        <v>71</v>
      </c>
      <c r="E438" s="7">
        <v>39689</v>
      </c>
      <c r="F438" s="12">
        <f t="shared" si="100"/>
        <v>16</v>
      </c>
      <c r="G438" s="104">
        <v>0</v>
      </c>
      <c r="H438" s="104">
        <v>0</v>
      </c>
      <c r="I438" s="109">
        <v>6.9280525692852882E-2</v>
      </c>
      <c r="J438" s="109">
        <v>6.9280525692852882E-2</v>
      </c>
      <c r="K438" s="114" t="s">
        <v>174</v>
      </c>
      <c r="L438" s="109">
        <v>5.3691275167784021</v>
      </c>
      <c r="M438" s="15"/>
      <c r="N438" s="15"/>
      <c r="O438" s="15"/>
      <c r="P438" s="15"/>
      <c r="Q438" s="35"/>
      <c r="R438" s="34"/>
      <c r="S438" s="35"/>
      <c r="T438" s="90"/>
      <c r="U438" s="35"/>
      <c r="V438" s="35"/>
      <c r="W438" s="76"/>
      <c r="X438" s="76"/>
      <c r="Y438" s="78"/>
      <c r="Z438" s="75"/>
      <c r="AA438" s="75"/>
      <c r="AB438" s="30"/>
      <c r="AC438" s="30"/>
      <c r="AD438" s="30"/>
      <c r="AE438" s="30"/>
      <c r="AF438" s="83"/>
      <c r="AG438" s="30"/>
      <c r="AH438" s="30"/>
      <c r="AI438" s="30"/>
      <c r="AP438" s="30"/>
      <c r="AQ438" s="30"/>
      <c r="AT438" s="4"/>
      <c r="AU438" s="4"/>
      <c r="AX438" s="3"/>
      <c r="AY438" s="3"/>
      <c r="AZ438" s="3"/>
    </row>
    <row r="439" spans="1:52" s="1" customFormat="1">
      <c r="A439" s="48" t="s">
        <v>161</v>
      </c>
      <c r="B439" s="1">
        <v>273</v>
      </c>
      <c r="C439" s="1" t="s">
        <v>29</v>
      </c>
      <c r="D439" t="s">
        <v>71</v>
      </c>
      <c r="E439" s="46" t="s">
        <v>174</v>
      </c>
      <c r="F439" s="46" t="s">
        <v>174</v>
      </c>
      <c r="G439" s="107" t="s">
        <v>174</v>
      </c>
      <c r="H439" s="107" t="s">
        <v>174</v>
      </c>
      <c r="I439" s="109" t="s">
        <v>174</v>
      </c>
      <c r="J439" s="109" t="s">
        <v>174</v>
      </c>
      <c r="K439" s="109" t="s">
        <v>174</v>
      </c>
      <c r="L439" s="109" t="s">
        <v>174</v>
      </c>
      <c r="M439" s="60"/>
      <c r="N439" s="60"/>
      <c r="O439" s="60"/>
      <c r="P439" s="60"/>
      <c r="Q439" s="35"/>
      <c r="R439" s="34"/>
      <c r="S439" s="35"/>
      <c r="T439" s="90"/>
      <c r="U439" s="35"/>
      <c r="V439" s="35"/>
      <c r="W439" s="77"/>
      <c r="X439" s="77"/>
      <c r="Y439" s="78"/>
      <c r="Z439" s="78"/>
      <c r="AA439" s="78"/>
      <c r="AB439" s="30"/>
      <c r="AC439" s="30"/>
      <c r="AD439" s="30"/>
      <c r="AE439" s="30"/>
      <c r="AF439" s="30"/>
      <c r="AG439" s="30"/>
      <c r="AH439" s="30"/>
      <c r="AI439" s="30"/>
      <c r="AJ439" s="46"/>
      <c r="AK439" s="46"/>
      <c r="AL439" s="46"/>
      <c r="AM439" s="46"/>
      <c r="AP439" s="30"/>
      <c r="AQ439" s="30"/>
      <c r="AT439" s="4"/>
      <c r="AU439" s="4"/>
      <c r="AX439" s="3"/>
      <c r="AY439" s="3"/>
      <c r="AZ439" s="3"/>
    </row>
    <row r="440" spans="1:52" s="1" customFormat="1">
      <c r="A440" s="48" t="s">
        <v>384</v>
      </c>
      <c r="B440" s="1">
        <v>285</v>
      </c>
      <c r="C440" s="1" t="s">
        <v>259</v>
      </c>
      <c r="D440" s="42" t="s">
        <v>171</v>
      </c>
      <c r="E440" s="7">
        <v>39689</v>
      </c>
      <c r="F440" s="12">
        <f>B440-B438</f>
        <v>30</v>
      </c>
      <c r="G440" s="104">
        <v>0</v>
      </c>
      <c r="H440" s="104">
        <v>0</v>
      </c>
      <c r="I440" s="109">
        <v>6.3037372250389245E-2</v>
      </c>
      <c r="J440" s="109">
        <v>6.3037372250389245E-2</v>
      </c>
      <c r="K440" s="114" t="s">
        <v>174</v>
      </c>
      <c r="L440" s="109">
        <v>4.1753653444675525</v>
      </c>
      <c r="M440" s="15"/>
      <c r="N440" s="15"/>
      <c r="O440" s="15"/>
      <c r="P440" s="15"/>
      <c r="Q440" s="35"/>
      <c r="R440" s="34"/>
      <c r="S440" s="35"/>
      <c r="T440" s="90"/>
      <c r="U440" s="35"/>
      <c r="V440" s="35"/>
      <c r="W440" s="76"/>
      <c r="X440" s="76"/>
      <c r="Y440" s="78"/>
      <c r="Z440" s="75"/>
      <c r="AA440" s="75"/>
      <c r="AB440" s="30"/>
      <c r="AC440" s="30"/>
      <c r="AD440" s="30"/>
      <c r="AE440" s="30"/>
      <c r="AF440" s="83"/>
      <c r="AG440" s="30"/>
      <c r="AH440" s="30"/>
      <c r="AI440" s="30"/>
      <c r="AP440" s="30"/>
      <c r="AQ440" s="30"/>
      <c r="AT440" s="4"/>
      <c r="AU440" s="4"/>
      <c r="AX440" s="3"/>
      <c r="AY440" s="3"/>
      <c r="AZ440" s="3"/>
    </row>
    <row r="441" spans="1:52" s="1" customFormat="1">
      <c r="A441" s="48" t="s">
        <v>385</v>
      </c>
      <c r="B441" s="1">
        <v>293</v>
      </c>
      <c r="C441" s="1" t="s">
        <v>600</v>
      </c>
      <c r="D441" t="s">
        <v>162</v>
      </c>
      <c r="E441" s="7">
        <v>39689</v>
      </c>
      <c r="F441" s="12">
        <f>B441-B440</f>
        <v>8</v>
      </c>
      <c r="G441" s="104">
        <v>0</v>
      </c>
      <c r="H441" s="104">
        <v>0</v>
      </c>
      <c r="I441" s="109">
        <v>0.2090211290190078</v>
      </c>
      <c r="J441" s="109">
        <v>0.2090211290190078</v>
      </c>
      <c r="K441" s="114" t="s">
        <v>174</v>
      </c>
      <c r="L441" s="109">
        <v>3.5900783289817042</v>
      </c>
      <c r="M441" s="15"/>
      <c r="N441" s="15"/>
      <c r="O441" s="15"/>
      <c r="P441" s="15"/>
      <c r="Q441" s="35"/>
      <c r="R441" s="34"/>
      <c r="S441" s="35"/>
      <c r="T441" s="90"/>
      <c r="U441" s="35"/>
      <c r="V441" s="35"/>
      <c r="W441" s="76"/>
      <c r="X441" s="76"/>
      <c r="Y441" s="78"/>
      <c r="Z441" s="75"/>
      <c r="AA441" s="75"/>
      <c r="AB441" s="30"/>
      <c r="AC441" s="30"/>
      <c r="AD441" s="30"/>
      <c r="AE441" s="30"/>
      <c r="AF441" s="83"/>
      <c r="AG441" s="30"/>
      <c r="AH441" s="30"/>
      <c r="AI441" s="30"/>
      <c r="AP441" s="30"/>
      <c r="AQ441" s="30"/>
      <c r="AT441" s="4"/>
      <c r="AU441" s="4"/>
      <c r="AX441" s="3"/>
      <c r="AY441" s="3"/>
      <c r="AZ441" s="3"/>
    </row>
    <row r="442" spans="1:52" s="1" customFormat="1">
      <c r="A442" s="48" t="s">
        <v>386</v>
      </c>
      <c r="B442" s="1">
        <v>300</v>
      </c>
      <c r="C442" s="1" t="s">
        <v>600</v>
      </c>
      <c r="D442" t="s">
        <v>163</v>
      </c>
      <c r="E442" s="7">
        <v>39689</v>
      </c>
      <c r="F442" s="12">
        <f>B442-B441</f>
        <v>7</v>
      </c>
      <c r="G442" s="104">
        <v>0</v>
      </c>
      <c r="H442" s="104">
        <v>0</v>
      </c>
      <c r="I442" s="109">
        <v>0.5564137909960517</v>
      </c>
      <c r="J442" s="109">
        <v>0.5564137909960517</v>
      </c>
      <c r="K442" s="114" t="s">
        <v>174</v>
      </c>
      <c r="L442" s="109">
        <v>1.30353817504656</v>
      </c>
      <c r="M442" s="15"/>
      <c r="N442" s="15"/>
      <c r="O442" s="15"/>
      <c r="P442" s="15"/>
      <c r="Q442" s="35"/>
      <c r="R442" s="34"/>
      <c r="S442" s="35"/>
      <c r="T442" s="90"/>
      <c r="U442" s="35"/>
      <c r="V442" s="35"/>
      <c r="W442" s="76"/>
      <c r="X442" s="76"/>
      <c r="Y442" s="78"/>
      <c r="Z442" s="75"/>
      <c r="AA442" s="75"/>
      <c r="AB442" s="30"/>
      <c r="AC442" s="30"/>
      <c r="AD442" s="30"/>
      <c r="AE442" s="30"/>
      <c r="AF442" s="83"/>
      <c r="AG442" s="30"/>
      <c r="AH442" s="30"/>
      <c r="AI442" s="30"/>
      <c r="AP442" s="30"/>
      <c r="AQ442" s="30"/>
      <c r="AT442" s="4"/>
      <c r="AU442" s="4"/>
      <c r="AX442" s="3"/>
      <c r="AY442" s="3"/>
      <c r="AZ442" s="3"/>
    </row>
    <row r="443" spans="1:52" s="1" customFormat="1">
      <c r="A443" s="48" t="s">
        <v>387</v>
      </c>
      <c r="B443" s="1">
        <v>327</v>
      </c>
      <c r="C443" s="1" t="s">
        <v>600</v>
      </c>
      <c r="D443" t="s">
        <v>389</v>
      </c>
      <c r="E443" s="7">
        <v>39689</v>
      </c>
      <c r="F443" s="12">
        <f>B443-B442</f>
        <v>27</v>
      </c>
      <c r="G443" s="104">
        <v>0</v>
      </c>
      <c r="H443" s="104">
        <v>0</v>
      </c>
      <c r="I443" s="109">
        <v>0.75997280753792862</v>
      </c>
      <c r="J443" s="109">
        <v>0.75997280753792862</v>
      </c>
      <c r="K443" s="114" t="s">
        <v>174</v>
      </c>
      <c r="L443" s="109">
        <v>1.8377946464242665</v>
      </c>
      <c r="M443" s="15"/>
      <c r="N443" s="15"/>
      <c r="O443" s="15"/>
      <c r="P443" s="15"/>
      <c r="Q443" s="35"/>
      <c r="R443" s="34"/>
      <c r="S443" s="35"/>
      <c r="T443" s="90"/>
      <c r="U443" s="35"/>
      <c r="V443" s="35"/>
      <c r="W443" s="76"/>
      <c r="X443" s="76"/>
      <c r="Y443" s="78"/>
      <c r="Z443" s="75"/>
      <c r="AA443" s="75"/>
      <c r="AB443" s="30"/>
      <c r="AC443" s="30"/>
      <c r="AD443" s="30"/>
      <c r="AE443" s="30"/>
      <c r="AF443" s="83"/>
      <c r="AG443" s="30"/>
      <c r="AH443" s="30"/>
      <c r="AI443" s="30"/>
      <c r="AP443" s="30"/>
      <c r="AQ443" s="30"/>
      <c r="AT443" s="4"/>
      <c r="AU443" s="4"/>
      <c r="AX443" s="3"/>
      <c r="AY443" s="3"/>
      <c r="AZ443" s="3"/>
    </row>
    <row r="444" spans="1:52" s="3" customFormat="1">
      <c r="A444" t="s">
        <v>388</v>
      </c>
      <c r="B444" s="1">
        <v>340</v>
      </c>
      <c r="C444" s="1" t="s">
        <v>251</v>
      </c>
      <c r="D444" t="s">
        <v>164</v>
      </c>
      <c r="E444" s="57">
        <v>39689</v>
      </c>
      <c r="F444" s="58">
        <f>B444-B443</f>
        <v>13</v>
      </c>
      <c r="G444" s="105">
        <v>0</v>
      </c>
      <c r="H444" s="105">
        <v>0</v>
      </c>
      <c r="I444" s="111" t="s">
        <v>174</v>
      </c>
      <c r="J444" s="111" t="s">
        <v>174</v>
      </c>
      <c r="K444" s="111" t="s">
        <v>174</v>
      </c>
      <c r="L444" s="111" t="s">
        <v>174</v>
      </c>
      <c r="M444" s="15"/>
      <c r="N444" s="15"/>
      <c r="O444" s="15"/>
      <c r="P444" s="15"/>
      <c r="Q444" s="35"/>
      <c r="R444" s="34"/>
      <c r="S444" s="35"/>
      <c r="T444" s="90"/>
      <c r="U444" s="35"/>
      <c r="V444" s="35"/>
      <c r="W444" s="76"/>
      <c r="X444" s="76"/>
      <c r="Y444" s="78"/>
      <c r="Z444" s="76"/>
      <c r="AA444" s="76"/>
      <c r="AB444" s="82"/>
      <c r="AC444" s="82"/>
      <c r="AD444" s="82"/>
      <c r="AE444" s="82"/>
      <c r="AF444" s="82"/>
      <c r="AG444" s="82"/>
      <c r="AH444" s="82"/>
      <c r="AI444" s="30"/>
      <c r="AP444" s="30"/>
      <c r="AQ444" s="30"/>
    </row>
  </sheetData>
  <phoneticPr fontId="4" type="noConversion"/>
  <pageMargins left="0.75" right="0.75" top="1" bottom="1" header="0.5" footer="0.5"/>
  <pageSetup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K1" sqref="K1:AG1048576"/>
    </sheetView>
  </sheetViews>
  <sheetFormatPr defaultRowHeight="12.6"/>
  <cols>
    <col min="1" max="1" width="12.7265625" customWidth="1"/>
    <col min="2" max="2" width="32.6328125" customWidth="1"/>
  </cols>
  <sheetData>
    <row r="1" spans="1:3" ht="14.4">
      <c r="A1" s="119" t="s">
        <v>669</v>
      </c>
      <c r="B1" s="119" t="s">
        <v>670</v>
      </c>
      <c r="C1" s="119" t="s">
        <v>671</v>
      </c>
    </row>
    <row r="2" spans="1:3">
      <c r="A2" s="5">
        <v>41012</v>
      </c>
      <c r="B2" s="1" t="s">
        <v>673</v>
      </c>
      <c r="C2" s="1" t="s">
        <v>672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KFUW</vt:lpstr>
      <vt:lpstr>readme</vt:lpstr>
      <vt:lpstr>KFUW!Print_Area</vt:lpstr>
    </vt:vector>
  </TitlesOfParts>
  <Company>Institute of Arctic Biology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O'Donnell</dc:creator>
  <cp:lastModifiedBy>Jon O'Donnell</cp:lastModifiedBy>
  <dcterms:created xsi:type="dcterms:W3CDTF">2008-09-22T23:27:56Z</dcterms:created>
  <dcterms:modified xsi:type="dcterms:W3CDTF">2012-10-29T21:25:15Z</dcterms:modified>
</cp:coreProperties>
</file>