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Q:\AKCoop\OFR_state\Final_files\Appendicies\"/>
    </mc:Choice>
  </mc:AlternateContent>
  <bookViews>
    <workbookView xWindow="-34980" yWindow="465" windowWidth="28740" windowHeight="16695"/>
  </bookViews>
  <sheets>
    <sheet name="Sheet1" sheetId="8" r:id="rId1"/>
    <sheet name="Metadata" sheetId="2" r:id="rId2"/>
    <sheet name="Statistical values" sheetId="3" r:id="rId3"/>
    <sheet name="Comparison" sheetId="1" r:id="rId4"/>
  </sheets>
  <definedNames>
    <definedName name="_xlnm.Print_Titles" localSheetId="3">Comparison!$1:$3</definedName>
  </definedNames>
  <calcPr calcId="152511"/>
  <extLst>
    <ext xmlns:mx="http://schemas.microsoft.com/office/mac/excel/2008/main" uri="http://schemas.microsoft.com/office/mac/excel/2008/main">
      <mx:ArchID Flags="2"/>
    </ext>
  </extLst>
</workbook>
</file>

<file path=xl/calcChain.xml><?xml version="1.0" encoding="utf-8"?>
<calcChain xmlns="http://schemas.openxmlformats.org/spreadsheetml/2006/main">
  <c r="L141" i="1" l="1"/>
  <c r="R141" i="1" s="1"/>
  <c r="L149" i="1"/>
  <c r="R149" i="1" s="1"/>
  <c r="I149" i="1"/>
  <c r="H149" i="1"/>
  <c r="L147" i="1"/>
  <c r="R147" i="1"/>
  <c r="I147" i="1"/>
  <c r="H147" i="1"/>
  <c r="L145" i="1"/>
  <c r="R145" i="1" s="1"/>
  <c r="I145" i="1"/>
  <c r="H145" i="1"/>
  <c r="L143" i="1"/>
  <c r="R143" i="1"/>
  <c r="I143" i="1"/>
  <c r="H143" i="1"/>
  <c r="I141" i="1"/>
  <c r="H141" i="1"/>
  <c r="L139" i="1"/>
  <c r="R139" i="1"/>
  <c r="I139" i="1"/>
  <c r="H139" i="1"/>
  <c r="L137" i="1"/>
  <c r="R137" i="1"/>
  <c r="I137" i="1"/>
  <c r="H137" i="1"/>
  <c r="L135" i="1"/>
  <c r="R135" i="1"/>
  <c r="I135" i="1"/>
  <c r="H135" i="1"/>
  <c r="L133" i="1"/>
  <c r="I133" i="1"/>
  <c r="H133" i="1"/>
  <c r="L131" i="1"/>
  <c r="R131" i="1"/>
  <c r="I131" i="1"/>
  <c r="H131" i="1"/>
  <c r="L129" i="1"/>
  <c r="R129" i="1"/>
  <c r="I129" i="1"/>
  <c r="H129" i="1"/>
  <c r="L127" i="1"/>
  <c r="R127" i="1"/>
  <c r="I127" i="1"/>
  <c r="H127" i="1"/>
  <c r="L125" i="1"/>
  <c r="R125" i="1" s="1"/>
  <c r="I125" i="1"/>
  <c r="H125" i="1"/>
  <c r="I123" i="1"/>
  <c r="H123" i="1"/>
  <c r="L121" i="1"/>
  <c r="R121" i="1"/>
  <c r="I121" i="1"/>
  <c r="H121" i="1"/>
  <c r="L119" i="1"/>
  <c r="R119" i="1" s="1"/>
  <c r="I119" i="1"/>
  <c r="H119" i="1"/>
  <c r="L117" i="1"/>
  <c r="R117" i="1"/>
  <c r="I117" i="1"/>
  <c r="H117" i="1"/>
  <c r="L115" i="1"/>
  <c r="R115" i="1" s="1"/>
  <c r="I115" i="1"/>
  <c r="H115" i="1"/>
  <c r="L113" i="1"/>
  <c r="R113" i="1"/>
  <c r="I113" i="1"/>
  <c r="H113" i="1"/>
  <c r="L111" i="1"/>
  <c r="R111" i="1" s="1"/>
  <c r="I111" i="1"/>
  <c r="H111" i="1"/>
  <c r="L109" i="1"/>
  <c r="R109" i="1"/>
  <c r="I109" i="1"/>
  <c r="H109" i="1"/>
  <c r="L107" i="1"/>
  <c r="R107" i="1" s="1"/>
  <c r="I107" i="1"/>
  <c r="H107" i="1"/>
  <c r="I105" i="1"/>
  <c r="H105" i="1"/>
  <c r="I103" i="1"/>
  <c r="H103" i="1"/>
  <c r="L101" i="1"/>
  <c r="I101" i="1"/>
  <c r="H101" i="1"/>
  <c r="L99" i="1"/>
  <c r="R99" i="1"/>
  <c r="I99" i="1"/>
  <c r="H99" i="1"/>
  <c r="I97" i="1"/>
  <c r="H97" i="1"/>
  <c r="L95" i="1"/>
  <c r="R95" i="1"/>
  <c r="I95" i="1"/>
  <c r="H95" i="1"/>
  <c r="I93" i="1"/>
  <c r="H93" i="1"/>
  <c r="L91" i="1"/>
  <c r="R91" i="1"/>
  <c r="I91" i="1"/>
  <c r="H91" i="1"/>
  <c r="L89" i="1"/>
  <c r="R89" i="1"/>
  <c r="I89" i="1"/>
  <c r="H89" i="1"/>
  <c r="L87" i="1"/>
  <c r="R87" i="1" s="1"/>
  <c r="I87" i="1"/>
  <c r="H87" i="1"/>
  <c r="L85" i="1"/>
  <c r="R85" i="1"/>
  <c r="I85" i="1"/>
  <c r="H85" i="1"/>
  <c r="L83" i="1"/>
  <c r="R83" i="1"/>
  <c r="I83" i="1"/>
  <c r="H83" i="1"/>
  <c r="L81" i="1"/>
  <c r="I81" i="1"/>
  <c r="H81" i="1"/>
  <c r="L79" i="1"/>
  <c r="R79" i="1" s="1"/>
  <c r="I79" i="1"/>
  <c r="H79" i="1"/>
  <c r="L77" i="1"/>
  <c r="R77" i="1"/>
  <c r="L75" i="1"/>
  <c r="R75" i="1"/>
  <c r="L73" i="1"/>
  <c r="R73" i="1"/>
  <c r="L71" i="1"/>
  <c r="R71" i="1" s="1"/>
  <c r="L69" i="1"/>
  <c r="R69" i="1"/>
  <c r="L67" i="1"/>
  <c r="R67" i="1"/>
  <c r="L65" i="1"/>
  <c r="R65" i="1" s="1"/>
  <c r="I77" i="1"/>
  <c r="H77" i="1"/>
  <c r="I75" i="1"/>
  <c r="H75" i="1"/>
  <c r="I73" i="1"/>
  <c r="H73" i="1"/>
  <c r="I71" i="1"/>
  <c r="H71" i="1"/>
  <c r="I69" i="1"/>
  <c r="H69" i="1"/>
  <c r="I67" i="1"/>
  <c r="H67" i="1"/>
  <c r="I65" i="1"/>
  <c r="H65" i="1"/>
  <c r="I61" i="1"/>
  <c r="I59" i="1"/>
  <c r="I57" i="1"/>
  <c r="I55" i="1"/>
  <c r="I53" i="1"/>
  <c r="I51" i="1"/>
  <c r="I49" i="1"/>
  <c r="I47" i="1"/>
  <c r="I45" i="1"/>
  <c r="R63" i="1"/>
  <c r="L51" i="1"/>
  <c r="R51" i="1" s="1"/>
  <c r="L61" i="1"/>
  <c r="R61" i="1"/>
  <c r="L59" i="1"/>
  <c r="R59" i="1"/>
  <c r="L57" i="1"/>
  <c r="R57" i="1" s="1"/>
  <c r="L55" i="1"/>
  <c r="R55" i="1"/>
  <c r="L53" i="1"/>
  <c r="R53" i="1"/>
  <c r="L49" i="1"/>
  <c r="R49" i="1"/>
  <c r="L47" i="1"/>
  <c r="R47" i="1"/>
  <c r="L45" i="1"/>
  <c r="R45" i="1" s="1"/>
  <c r="H63" i="1"/>
  <c r="H61" i="1"/>
  <c r="H59" i="1"/>
  <c r="H57" i="1"/>
  <c r="H55" i="1"/>
  <c r="H53" i="1"/>
  <c r="H51" i="1"/>
  <c r="H49" i="1"/>
  <c r="H47" i="1"/>
  <c r="H45" i="1"/>
  <c r="L43" i="1"/>
  <c r="R43" i="1"/>
  <c r="L41" i="1"/>
  <c r="R41" i="1"/>
  <c r="L39" i="1"/>
  <c r="R39" i="1" s="1"/>
  <c r="L37" i="1"/>
  <c r="R37" i="1" s="1"/>
  <c r="L35" i="1"/>
  <c r="R35" i="1"/>
  <c r="I43" i="1"/>
  <c r="H43" i="1"/>
  <c r="I41" i="1"/>
  <c r="H41" i="1"/>
  <c r="I39" i="1"/>
  <c r="H39" i="1"/>
  <c r="I37" i="1"/>
  <c r="H37" i="1"/>
  <c r="I35" i="1"/>
  <c r="H35" i="1"/>
  <c r="L25" i="1"/>
  <c r="R25" i="1" s="1"/>
  <c r="L11" i="1"/>
  <c r="R11" i="1" s="1"/>
  <c r="L9" i="1"/>
  <c r="R9" i="1"/>
  <c r="L5" i="1"/>
  <c r="R5" i="1" s="1"/>
  <c r="L33" i="1"/>
  <c r="R33" i="1"/>
  <c r="I33" i="1"/>
  <c r="H33" i="1"/>
  <c r="L31" i="1"/>
  <c r="R31" i="1"/>
  <c r="I31" i="1"/>
  <c r="H31" i="1"/>
  <c r="I29" i="1"/>
  <c r="H29" i="1"/>
  <c r="L27" i="1"/>
  <c r="R27" i="1" s="1"/>
  <c r="I27" i="1"/>
  <c r="H27" i="1"/>
  <c r="I25" i="1"/>
  <c r="H25" i="1"/>
  <c r="L23" i="1"/>
  <c r="R23" i="1"/>
  <c r="I23" i="1"/>
  <c r="H23" i="1"/>
  <c r="L19" i="1"/>
  <c r="R19" i="1"/>
  <c r="I19" i="1"/>
  <c r="H19" i="1"/>
  <c r="L17" i="1"/>
  <c r="R17" i="1" s="1"/>
  <c r="I17" i="1"/>
  <c r="H17" i="1"/>
  <c r="L15" i="1"/>
  <c r="R15" i="1"/>
  <c r="I15" i="1"/>
  <c r="H15" i="1"/>
  <c r="L13" i="1"/>
  <c r="R13" i="1"/>
  <c r="I13" i="1"/>
  <c r="H13" i="1"/>
  <c r="I11" i="1"/>
  <c r="I9" i="1"/>
  <c r="I7" i="1"/>
  <c r="I5" i="1"/>
  <c r="H11" i="1"/>
  <c r="H9" i="1"/>
  <c r="H5" i="1"/>
  <c r="L7" i="1"/>
  <c r="R7" i="1"/>
  <c r="H7" i="1"/>
  <c r="L126" i="1"/>
  <c r="R126" i="1" s="1"/>
  <c r="H118" i="1"/>
  <c r="R132" i="1"/>
  <c r="R118" i="1"/>
  <c r="R108" i="1"/>
  <c r="L148" i="1"/>
  <c r="R148" i="1"/>
  <c r="L142" i="1"/>
  <c r="R142" i="1"/>
  <c r="L140" i="1"/>
  <c r="R140" i="1" s="1"/>
  <c r="L136" i="1"/>
  <c r="R136" i="1"/>
  <c r="L130" i="1"/>
  <c r="R130" i="1"/>
  <c r="L128" i="1"/>
  <c r="R128" i="1" s="1"/>
  <c r="L110" i="1"/>
  <c r="R110" i="1"/>
  <c r="L98" i="1"/>
  <c r="R98" i="1"/>
  <c r="L86" i="1"/>
  <c r="R86" i="1"/>
  <c r="L84" i="1"/>
  <c r="R84" i="1"/>
  <c r="L82" i="1"/>
  <c r="R82" i="1" s="1"/>
  <c r="L80" i="1"/>
  <c r="R80" i="1" s="1"/>
  <c r="L68" i="1"/>
  <c r="R68" i="1"/>
  <c r="L66" i="1"/>
  <c r="R66" i="1" s="1"/>
  <c r="L60" i="1"/>
  <c r="R60" i="1"/>
  <c r="L52" i="1"/>
  <c r="R52" i="1"/>
  <c r="L48" i="1"/>
  <c r="R48" i="1"/>
  <c r="L46" i="1"/>
  <c r="R46" i="1" s="1"/>
  <c r="L44" i="1"/>
  <c r="R44" i="1" s="1"/>
  <c r="L42" i="1"/>
  <c r="R42" i="1" s="1"/>
  <c r="L40" i="1"/>
  <c r="R40" i="1" s="1"/>
  <c r="L38" i="1"/>
  <c r="R38" i="1"/>
  <c r="L36" i="1"/>
  <c r="R36" i="1" s="1"/>
  <c r="L34" i="1"/>
  <c r="R34" i="1"/>
  <c r="L32" i="1"/>
  <c r="R32" i="1"/>
  <c r="L30" i="1"/>
  <c r="R30" i="1"/>
  <c r="L26" i="1"/>
  <c r="R26" i="1"/>
  <c r="H98" i="1"/>
  <c r="H78" i="1"/>
  <c r="H148" i="1"/>
  <c r="H146" i="1"/>
  <c r="H144" i="1"/>
  <c r="H142" i="1"/>
  <c r="H140" i="1"/>
  <c r="H138" i="1"/>
  <c r="H136" i="1"/>
  <c r="H134" i="1"/>
  <c r="H130" i="1"/>
  <c r="H128" i="1"/>
  <c r="H126" i="1"/>
  <c r="H124" i="1"/>
  <c r="H122" i="1"/>
  <c r="H120" i="1"/>
  <c r="H116" i="1"/>
  <c r="H112" i="1"/>
  <c r="H110" i="1"/>
  <c r="H108" i="1"/>
  <c r="H102" i="1"/>
  <c r="H100" i="1"/>
  <c r="H96" i="1"/>
  <c r="H94" i="1"/>
  <c r="H92" i="1"/>
  <c r="H90" i="1"/>
  <c r="H86" i="1"/>
  <c r="H84" i="1"/>
  <c r="H82" i="1"/>
  <c r="H80" i="1"/>
  <c r="H76" i="1"/>
  <c r="H74" i="1"/>
  <c r="H72" i="1"/>
  <c r="H70" i="1"/>
  <c r="H68" i="1"/>
  <c r="H66" i="1"/>
  <c r="H64" i="1"/>
  <c r="H62" i="1"/>
  <c r="H60" i="1"/>
  <c r="H58" i="1"/>
  <c r="H56" i="1"/>
  <c r="H52" i="1"/>
  <c r="H48" i="1"/>
  <c r="H46" i="1"/>
  <c r="H42" i="1"/>
  <c r="H40" i="1"/>
  <c r="H38" i="1"/>
  <c r="H36" i="1"/>
  <c r="H32" i="1"/>
  <c r="H30" i="1"/>
  <c r="H26" i="1"/>
  <c r="H24" i="1"/>
  <c r="H20" i="1"/>
  <c r="H18" i="1"/>
  <c r="H10" i="1"/>
  <c r="H8" i="1"/>
  <c r="H6" i="1"/>
  <c r="I148" i="1"/>
  <c r="I142" i="1"/>
  <c r="I140" i="1"/>
  <c r="I138" i="1"/>
  <c r="I136" i="1"/>
  <c r="I134" i="1"/>
  <c r="I130" i="1"/>
  <c r="I128" i="1"/>
  <c r="I126" i="1"/>
  <c r="I122" i="1"/>
  <c r="I118" i="1"/>
  <c r="I110" i="1"/>
  <c r="I108" i="1"/>
  <c r="I96" i="1"/>
  <c r="I94" i="1"/>
  <c r="I92" i="1"/>
  <c r="I90" i="1"/>
  <c r="I80" i="1"/>
  <c r="I82" i="1"/>
  <c r="I84" i="1"/>
  <c r="I86" i="1"/>
  <c r="I74" i="1"/>
  <c r="I72" i="1"/>
  <c r="I68" i="1"/>
  <c r="I66" i="1"/>
  <c r="I64" i="1"/>
  <c r="I60" i="1"/>
  <c r="I56" i="1"/>
  <c r="I52" i="1"/>
  <c r="I48" i="1"/>
  <c r="I46" i="1"/>
  <c r="I42" i="1"/>
  <c r="I40" i="1"/>
  <c r="I38" i="1"/>
  <c r="I6" i="1"/>
  <c r="I4" i="1"/>
  <c r="I26" i="1"/>
  <c r="I30" i="1"/>
  <c r="L50" i="1"/>
  <c r="R50" i="1"/>
  <c r="L114" i="1"/>
  <c r="R114" i="1" s="1"/>
  <c r="L106" i="1"/>
  <c r="R106" i="1"/>
  <c r="L88" i="1"/>
  <c r="R88" i="1"/>
  <c r="L78" i="1"/>
  <c r="R78" i="1" s="1"/>
  <c r="L54" i="1"/>
  <c r="R54" i="1" s="1"/>
  <c r="L22" i="1"/>
  <c r="R22" i="1"/>
  <c r="L21" i="1"/>
  <c r="R21" i="1"/>
  <c r="L16" i="1"/>
  <c r="R16" i="1" s="1"/>
  <c r="L14" i="1"/>
  <c r="R14" i="1" s="1"/>
  <c r="L12" i="1"/>
  <c r="R12" i="1"/>
  <c r="L74" i="1"/>
  <c r="R74" i="1" s="1"/>
  <c r="L72" i="1"/>
  <c r="R72" i="1"/>
  <c r="L64" i="1"/>
  <c r="R64" i="1"/>
  <c r="L6" i="1"/>
  <c r="R6" i="1"/>
  <c r="L10" i="1"/>
  <c r="R10" i="1"/>
  <c r="L90" i="1"/>
  <c r="R90" i="1" s="1"/>
  <c r="I102" i="1"/>
  <c r="I62" i="1"/>
  <c r="H4" i="1"/>
  <c r="I100" i="1"/>
  <c r="I112" i="1"/>
  <c r="L112" i="1"/>
  <c r="R112" i="1"/>
  <c r="L24" i="1"/>
  <c r="R24" i="1"/>
  <c r="I24" i="1"/>
  <c r="L8" i="1"/>
  <c r="R8" i="1" s="1"/>
  <c r="I10" i="1"/>
  <c r="L124" i="1"/>
  <c r="R124" i="1"/>
  <c r="I124" i="1"/>
  <c r="L76" i="1"/>
  <c r="R76" i="1" s="1"/>
  <c r="I76" i="1"/>
  <c r="L58" i="1"/>
  <c r="R58" i="1"/>
  <c r="I58" i="1"/>
  <c r="L18" i="1"/>
  <c r="R18" i="1"/>
  <c r="I18" i="1"/>
  <c r="I36" i="1"/>
  <c r="I8" i="1"/>
  <c r="L146" i="1"/>
  <c r="R146" i="1"/>
  <c r="I146" i="1"/>
  <c r="L144" i="1"/>
  <c r="R144" i="1" s="1"/>
  <c r="I144" i="1"/>
  <c r="L138" i="1"/>
  <c r="R138" i="1"/>
  <c r="L134" i="1"/>
  <c r="R134" i="1" s="1"/>
  <c r="L120" i="1"/>
  <c r="R120" i="1"/>
  <c r="I120" i="1"/>
  <c r="L116" i="1"/>
  <c r="R116" i="1"/>
  <c r="I116" i="1"/>
  <c r="L94" i="1"/>
  <c r="R94" i="1"/>
  <c r="L70" i="1"/>
  <c r="R70" i="1" s="1"/>
  <c r="I70" i="1"/>
  <c r="L56" i="1"/>
  <c r="R56" i="1"/>
  <c r="I78" i="1"/>
  <c r="I98" i="1"/>
  <c r="I132" i="1"/>
  <c r="H132" i="1"/>
  <c r="I12" i="1"/>
  <c r="H12" i="1"/>
  <c r="I14" i="1"/>
  <c r="H14" i="1"/>
  <c r="I16" i="1"/>
  <c r="H16" i="1"/>
  <c r="I106" i="1"/>
  <c r="I114" i="1"/>
  <c r="I28" i="1"/>
  <c r="I22" i="1"/>
  <c r="H22" i="1"/>
  <c r="I50" i="1"/>
  <c r="H114" i="1"/>
  <c r="H28" i="1"/>
  <c r="I54" i="1"/>
  <c r="H88" i="1"/>
  <c r="I88" i="1"/>
  <c r="I34" i="1"/>
  <c r="H106" i="1"/>
  <c r="I44" i="1"/>
  <c r="H44" i="1"/>
  <c r="H54" i="1"/>
  <c r="H34" i="1"/>
  <c r="I21" i="1"/>
  <c r="H21" i="1"/>
  <c r="H104" i="1"/>
  <c r="I104" i="1"/>
  <c r="H50" i="1"/>
  <c r="H73" i="3"/>
  <c r="N73" i="3"/>
  <c r="E73" i="3"/>
  <c r="D73" i="3"/>
  <c r="H72" i="3"/>
  <c r="N72" i="3" s="1"/>
  <c r="E72" i="3"/>
  <c r="D72" i="3"/>
  <c r="H71" i="3"/>
  <c r="N71" i="3"/>
  <c r="E71" i="3"/>
  <c r="D71" i="3"/>
  <c r="H70" i="3"/>
  <c r="N70" i="3" s="1"/>
  <c r="E70" i="3"/>
  <c r="D70" i="3"/>
  <c r="H69" i="3"/>
  <c r="N69" i="3"/>
  <c r="E69" i="3"/>
  <c r="D69" i="3"/>
  <c r="H68" i="3"/>
  <c r="N68" i="3" s="1"/>
  <c r="E68" i="3"/>
  <c r="D68" i="3"/>
  <c r="H67" i="3"/>
  <c r="N67" i="3"/>
  <c r="E67" i="3"/>
  <c r="D67" i="3"/>
  <c r="H66" i="3"/>
  <c r="N66" i="3" s="1"/>
  <c r="E66" i="3"/>
  <c r="D66" i="3"/>
  <c r="H65" i="3"/>
  <c r="E65" i="3"/>
  <c r="D65" i="3"/>
  <c r="H64" i="3"/>
  <c r="N64" i="3"/>
  <c r="E64" i="3"/>
  <c r="D64" i="3"/>
  <c r="H63" i="3"/>
  <c r="N63" i="3"/>
  <c r="E63" i="3"/>
  <c r="D63" i="3"/>
  <c r="H62" i="3"/>
  <c r="N62" i="3" s="1"/>
  <c r="E62" i="3"/>
  <c r="D62" i="3"/>
  <c r="H61" i="3"/>
  <c r="N61" i="3"/>
  <c r="E61" i="3"/>
  <c r="D61" i="3"/>
  <c r="E60" i="3"/>
  <c r="D60" i="3"/>
  <c r="H59" i="3"/>
  <c r="N59" i="3"/>
  <c r="E59" i="3"/>
  <c r="D59" i="3"/>
  <c r="H58" i="3"/>
  <c r="N58" i="3"/>
  <c r="E58" i="3"/>
  <c r="D58" i="3"/>
  <c r="H57" i="3"/>
  <c r="N57" i="3" s="1"/>
  <c r="E57" i="3"/>
  <c r="D57" i="3"/>
  <c r="H56" i="3"/>
  <c r="N56" i="3" s="1"/>
  <c r="E56" i="3"/>
  <c r="D56" i="3"/>
  <c r="H55" i="3"/>
  <c r="N55" i="3"/>
  <c r="E55" i="3"/>
  <c r="D55" i="3"/>
  <c r="H54" i="3"/>
  <c r="N54" i="3"/>
  <c r="E54" i="3"/>
  <c r="D54" i="3"/>
  <c r="H53" i="3"/>
  <c r="N53" i="3" s="1"/>
  <c r="E53" i="3"/>
  <c r="D53" i="3"/>
  <c r="E52" i="3"/>
  <c r="D52" i="3"/>
  <c r="E51" i="3"/>
  <c r="D51" i="3"/>
  <c r="E50" i="3"/>
  <c r="D50" i="3"/>
  <c r="H49" i="3"/>
  <c r="N49" i="3"/>
  <c r="E49" i="3"/>
  <c r="D49" i="3"/>
  <c r="E48" i="3"/>
  <c r="D48" i="3"/>
  <c r="H47" i="3"/>
  <c r="N47" i="3" s="1"/>
  <c r="E47" i="3"/>
  <c r="D47" i="3"/>
  <c r="E46" i="3"/>
  <c r="D46" i="3"/>
  <c r="H45" i="3"/>
  <c r="N45" i="3"/>
  <c r="E45" i="3"/>
  <c r="D45" i="3"/>
  <c r="H44" i="3"/>
  <c r="N44" i="3"/>
  <c r="E44" i="3"/>
  <c r="D44" i="3"/>
  <c r="H43" i="3"/>
  <c r="N43" i="3" s="1"/>
  <c r="E43" i="3"/>
  <c r="D43" i="3"/>
  <c r="H42" i="3"/>
  <c r="N42" i="3"/>
  <c r="E42" i="3"/>
  <c r="D42" i="3"/>
  <c r="H41" i="3"/>
  <c r="N41" i="3"/>
  <c r="E41" i="3"/>
  <c r="D41" i="3"/>
  <c r="H40" i="3"/>
  <c r="E40" i="3"/>
  <c r="D40" i="3"/>
  <c r="H39" i="3"/>
  <c r="N39" i="3"/>
  <c r="E39" i="3"/>
  <c r="D39" i="3"/>
  <c r="H38" i="3"/>
  <c r="N38" i="3"/>
  <c r="E38" i="3"/>
  <c r="D38" i="3"/>
  <c r="H37" i="3"/>
  <c r="N37" i="3" s="1"/>
  <c r="E37" i="3"/>
  <c r="D37" i="3"/>
  <c r="H36" i="3"/>
  <c r="N36" i="3"/>
  <c r="E36" i="3"/>
  <c r="D36" i="3"/>
  <c r="H35" i="3"/>
  <c r="N35" i="3"/>
  <c r="E35" i="3"/>
  <c r="D35" i="3"/>
  <c r="H34" i="3"/>
  <c r="N34" i="3"/>
  <c r="E34" i="3"/>
  <c r="D34" i="3"/>
  <c r="H33" i="3"/>
  <c r="N33" i="3" s="1"/>
  <c r="E33" i="3"/>
  <c r="D33" i="3"/>
  <c r="H32" i="3"/>
  <c r="N32" i="3"/>
  <c r="E32" i="3"/>
  <c r="D32" i="3"/>
  <c r="N31" i="3"/>
  <c r="D31" i="3"/>
  <c r="H30" i="3"/>
  <c r="N30" i="3" s="1"/>
  <c r="E30" i="3"/>
  <c r="D30" i="3"/>
  <c r="H29" i="3"/>
  <c r="N29" i="3"/>
  <c r="E29" i="3"/>
  <c r="D29" i="3"/>
  <c r="H28" i="3"/>
  <c r="N28" i="3" s="1"/>
  <c r="E28" i="3"/>
  <c r="D28" i="3"/>
  <c r="H27" i="3"/>
  <c r="N27" i="3"/>
  <c r="E27" i="3"/>
  <c r="D27" i="3"/>
  <c r="H26" i="3"/>
  <c r="N26" i="3" s="1"/>
  <c r="E26" i="3"/>
  <c r="D26" i="3"/>
  <c r="H25" i="3"/>
  <c r="N25" i="3"/>
  <c r="E25" i="3"/>
  <c r="D25" i="3"/>
  <c r="H24" i="3"/>
  <c r="N24" i="3" s="1"/>
  <c r="E24" i="3"/>
  <c r="D24" i="3"/>
  <c r="H23" i="3"/>
  <c r="N23" i="3"/>
  <c r="E23" i="3"/>
  <c r="D23" i="3"/>
  <c r="H22" i="3"/>
  <c r="N22" i="3" s="1"/>
  <c r="E22" i="3"/>
  <c r="D22" i="3"/>
  <c r="H21" i="3"/>
  <c r="N21" i="3"/>
  <c r="E21" i="3"/>
  <c r="D21" i="3"/>
  <c r="H20" i="3"/>
  <c r="N20" i="3" s="1"/>
  <c r="E20" i="3"/>
  <c r="D20" i="3"/>
  <c r="H19" i="3"/>
  <c r="N19" i="3"/>
  <c r="E19" i="3"/>
  <c r="D19" i="3"/>
  <c r="H18" i="3"/>
  <c r="N18" i="3" s="1"/>
  <c r="E18" i="3"/>
  <c r="D18" i="3"/>
  <c r="H17" i="3"/>
  <c r="N17" i="3"/>
  <c r="E17" i="3"/>
  <c r="D17" i="3"/>
  <c r="H16" i="3"/>
  <c r="N16" i="3"/>
  <c r="E16" i="3"/>
  <c r="D16" i="3"/>
  <c r="H15" i="3"/>
  <c r="N15" i="3"/>
  <c r="E15" i="3"/>
  <c r="D15" i="3"/>
  <c r="E14" i="3"/>
  <c r="D14" i="3"/>
  <c r="H13" i="3"/>
  <c r="N13" i="3"/>
  <c r="E13" i="3"/>
  <c r="D13" i="3"/>
  <c r="H12" i="3"/>
  <c r="N12" i="3" s="1"/>
  <c r="E12" i="3"/>
  <c r="D12" i="3"/>
  <c r="H11" i="3"/>
  <c r="N11" i="3"/>
  <c r="E11" i="3"/>
  <c r="D11" i="3"/>
  <c r="H10" i="3"/>
  <c r="N10" i="3"/>
  <c r="E10" i="3"/>
  <c r="D10" i="3"/>
  <c r="H9" i="3"/>
  <c r="N9" i="3"/>
  <c r="E9" i="3"/>
  <c r="D9" i="3"/>
  <c r="H8" i="3"/>
  <c r="N8" i="3" s="1"/>
  <c r="E8" i="3"/>
  <c r="D8" i="3"/>
  <c r="H7" i="3"/>
  <c r="N7" i="3"/>
  <c r="E7" i="3"/>
  <c r="D7" i="3"/>
  <c r="H6" i="3"/>
  <c r="N6" i="3"/>
  <c r="E6" i="3"/>
  <c r="D6" i="3"/>
  <c r="H5" i="3"/>
  <c r="N5" i="3"/>
  <c r="E5" i="3"/>
  <c r="D5" i="3"/>
  <c r="H4" i="3"/>
  <c r="N4" i="3" s="1"/>
  <c r="E4" i="3"/>
  <c r="D4" i="3"/>
  <c r="H3" i="3"/>
  <c r="N3" i="3"/>
  <c r="E3" i="3"/>
  <c r="D3" i="3"/>
</calcChain>
</file>

<file path=xl/comments1.xml><?xml version="1.0" encoding="utf-8"?>
<comments xmlns="http://schemas.openxmlformats.org/spreadsheetml/2006/main">
  <authors>
    <author>Jeff Mauk</author>
  </authors>
  <commentList>
    <comment ref="J5" authorId="0" shapeId="0">
      <text>
        <r>
          <rPr>
            <sz val="9"/>
            <color indexed="81"/>
            <rFont val="Tahoma"/>
            <family val="2"/>
          </rPr>
          <t xml:space="preserve">Was this calculated from the As_ppm column, or from the "As_ppm_rep_cen" column? </t>
        </r>
      </text>
    </comment>
  </commentList>
</comments>
</file>

<file path=xl/comments2.xml><?xml version="1.0" encoding="utf-8"?>
<comments xmlns="http://schemas.openxmlformats.org/spreadsheetml/2006/main">
  <authors>
    <author>Jeff Mauk</author>
  </authors>
  <commentList>
    <comment ref="N9" authorId="0" shapeId="0">
      <text>
        <r>
          <rPr>
            <sz val="9"/>
            <color indexed="81"/>
            <rFont val="Tahoma"/>
            <family val="2"/>
          </rPr>
          <t xml:space="preserve">Was this calculated from the As_ppm column, or from the "As_ppm_rep_cen" column? </t>
        </r>
      </text>
    </comment>
  </commentList>
</comments>
</file>

<file path=xl/sharedStrings.xml><?xml version="1.0" encoding="utf-8"?>
<sst xmlns="http://schemas.openxmlformats.org/spreadsheetml/2006/main" count="550" uniqueCount="135">
  <si>
    <t>Revised Te statistics by using only uncensored data, and by eliminating the three outliers with 2,000 ppm Te from the database; 19 November 2014</t>
  </si>
  <si>
    <t>2015 0115 Inserted new statistical values in white cells, as calculated from "AK BestValue Ag-Cr seds 2015 0113.xlsx"</t>
  </si>
  <si>
    <t>2015 0115 Yellow cells are previous values</t>
  </si>
  <si>
    <t>2015 0121 Added K-M values from Bronwen Wang</t>
  </si>
  <si>
    <t>2015 0122 Inserted new statistical values in white cells, as calculated from "AK BestValue Cd-Eu seds 2015 0121.xlsx"</t>
  </si>
  <si>
    <t>2015 0123 Inserted new statistical values in white cells, as calculated from "AK BestValue F-Ir seds 2015 0123.xlsx"</t>
  </si>
  <si>
    <t>2015 0126 Inserted new statistical values in white cells, as calculated from "AK BestValue K-Mo seds 2015 0123.xlsx"</t>
  </si>
  <si>
    <t>2015 0126 Inserted new statistical values in white cells, as calculated from "AK BestValue Cl seds 2015 0126.xlsx"</t>
  </si>
  <si>
    <t>2015 0127 Inserted new statistical values in white cells, as calculated from "AK BestValue Na-Pt seds 2015 0127.xlsx"</t>
  </si>
  <si>
    <t>2015 0127 Inserted new statistical values in white cells, as calculated from "AK BestValue La seds 2015 0127.xlsx"</t>
  </si>
  <si>
    <t>No data from Matt</t>
  </si>
  <si>
    <t>2015 0127 Inserted new statistical values in white cells, as calculated from "AK BestValue Ta-Zr seds 2015 0127.xlsx"</t>
  </si>
  <si>
    <t>2015 0127 Added K-M values for Ge, Ho, In from Bronwen Wang</t>
  </si>
  <si>
    <t>Used only uncensored Te data, and deleted the 3 samples with 2000 ppm Te</t>
  </si>
  <si>
    <t>2015 0202 Adden K-M values for Rb, Re, Rh, Ru, Sb, and Se from Bronwen Wang</t>
  </si>
  <si>
    <t>2015 0205 Added K-M values for Cl from Bronwen</t>
  </si>
  <si>
    <t>2015 0212 Added K-M values for Sn from Bronwen</t>
  </si>
  <si>
    <t>2015 0223 Added K-M values for Sr from Bronwen</t>
  </si>
  <si>
    <t>The spreadsheet "Statistical values" contains February 2015 values</t>
  </si>
  <si>
    <t>The spreadsheet "Comparison" compares 2014 values (in yellow) with February 2015 values (no color)</t>
  </si>
  <si>
    <t>Data are too highly censored</t>
  </si>
  <si>
    <t>No. analyzed</t>
  </si>
  <si>
    <t>No censored</t>
  </si>
  <si>
    <t>Mean</t>
  </si>
  <si>
    <t>Std</t>
  </si>
  <si>
    <t>IQR</t>
  </si>
  <si>
    <t>25th</t>
  </si>
  <si>
    <t>Median</t>
  </si>
  <si>
    <t>75th</t>
  </si>
  <si>
    <t>91st</t>
  </si>
  <si>
    <t>98th</t>
  </si>
  <si>
    <t>Median + IQR</t>
  </si>
  <si>
    <t>DGGS</t>
  </si>
  <si>
    <t>NURE</t>
  </si>
  <si>
    <t>% censored</t>
  </si>
  <si>
    <t>USGS</t>
  </si>
  <si>
    <t>DGGS + NURE + USGS</t>
  </si>
  <si>
    <t>Ag</t>
  </si>
  <si>
    <t>Element</t>
  </si>
  <si>
    <t>Ce</t>
  </si>
  <si>
    <t>Co</t>
  </si>
  <si>
    <t>Cr</t>
  </si>
  <si>
    <t>Cu</t>
  </si>
  <si>
    <t>Dy</t>
  </si>
  <si>
    <t>Er</t>
  </si>
  <si>
    <t>n/a</t>
  </si>
  <si>
    <t>Eu</t>
  </si>
  <si>
    <t>Ga</t>
  </si>
  <si>
    <t>DGGS + USGS</t>
  </si>
  <si>
    <t>Combined databases</t>
  </si>
  <si>
    <t>Gd</t>
  </si>
  <si>
    <t>Ge</t>
  </si>
  <si>
    <t>In</t>
  </si>
  <si>
    <t>Ir</t>
  </si>
  <si>
    <t>Data are too highly censored; use Pt or Pd instead</t>
  </si>
  <si>
    <t>La</t>
  </si>
  <si>
    <t>Li</t>
  </si>
  <si>
    <t>Nb</t>
  </si>
  <si>
    <t>Nd</t>
  </si>
  <si>
    <t>Ni</t>
  </si>
  <si>
    <t>Os</t>
  </si>
  <si>
    <t>Pd</t>
  </si>
  <si>
    <t>Pt</t>
  </si>
  <si>
    <t>Rh</t>
  </si>
  <si>
    <t>Sb</t>
  </si>
  <si>
    <t>Sc</t>
  </si>
  <si>
    <t>Sn</t>
  </si>
  <si>
    <t>Ta</t>
  </si>
  <si>
    <t>Te</t>
  </si>
  <si>
    <t>Th</t>
  </si>
  <si>
    <t>Ti</t>
  </si>
  <si>
    <t>U</t>
  </si>
  <si>
    <t>W</t>
  </si>
  <si>
    <t>Y</t>
  </si>
  <si>
    <t>Zr</t>
  </si>
  <si>
    <t>Hg</t>
  </si>
  <si>
    <t>Lu</t>
  </si>
  <si>
    <t>Pr</t>
  </si>
  <si>
    <t>Sm</t>
  </si>
  <si>
    <t>Sr</t>
  </si>
  <si>
    <t>Used K-M</t>
  </si>
  <si>
    <t>Tm</t>
  </si>
  <si>
    <t>Comments</t>
  </si>
  <si>
    <t>V</t>
  </si>
  <si>
    <t>Yb</t>
  </si>
  <si>
    <t>Zn</t>
  </si>
  <si>
    <t>As</t>
  </si>
  <si>
    <t>Bi</t>
  </si>
  <si>
    <t>Ho</t>
  </si>
  <si>
    <t>Mo</t>
  </si>
  <si>
    <t>Tb</t>
  </si>
  <si>
    <t>This worksheet contains statistical values for Alaska sediment geochemistry compiled from calculations by Bronwen Wang, Greg Lee, and Jeff Mauk</t>
  </si>
  <si>
    <t>Au</t>
  </si>
  <si>
    <t>*</t>
  </si>
  <si>
    <t>Cd</t>
  </si>
  <si>
    <t>Se</t>
  </si>
  <si>
    <t>Re</t>
  </si>
  <si>
    <t>No &gt; DL</t>
  </si>
  <si>
    <t>Pb</t>
  </si>
  <si>
    <t>Pb was added 26 February 2014</t>
  </si>
  <si>
    <t>Au was updated based on K-M on 27 February 2014</t>
  </si>
  <si>
    <t>Al</t>
  </si>
  <si>
    <t>Fe</t>
  </si>
  <si>
    <t>K</t>
  </si>
  <si>
    <t>Al, Fe, K, Mg, and Mn added 05 March 2014</t>
  </si>
  <si>
    <t>Mg</t>
  </si>
  <si>
    <t>Mn</t>
  </si>
  <si>
    <t>Used K-M; Data are too highly censored; use Pt or Pd instead</t>
  </si>
  <si>
    <t>Addded comments on Re and Os 10 March 2014</t>
  </si>
  <si>
    <t>B</t>
  </si>
  <si>
    <t>Ba</t>
  </si>
  <si>
    <t>Be</t>
  </si>
  <si>
    <t>Br</t>
  </si>
  <si>
    <t>C</t>
  </si>
  <si>
    <t>Ca</t>
  </si>
  <si>
    <t>Cl</t>
  </si>
  <si>
    <t>Cs</t>
  </si>
  <si>
    <t>F</t>
  </si>
  <si>
    <t>Hf</t>
  </si>
  <si>
    <t>Na</t>
  </si>
  <si>
    <t>P</t>
  </si>
  <si>
    <t>Rb</t>
  </si>
  <si>
    <t>Ru</t>
  </si>
  <si>
    <t>S</t>
  </si>
  <si>
    <t>Si</t>
  </si>
  <si>
    <t>Tl</t>
  </si>
  <si>
    <t>Only six analyses; statistics and maps would be meaningless</t>
  </si>
  <si>
    <t>NURE + USGS</t>
  </si>
  <si>
    <t>Added B, Ba, Be, Br, C, Ca, Cl, Cs, F, Hf, Na, P, Rb, Ru, S, Si, and Tl 22 May 2014</t>
  </si>
  <si>
    <t>Revised Gd to correct errors 28 May 2014</t>
  </si>
  <si>
    <t>Used K-M on USGS data only</t>
  </si>
  <si>
    <t>Used K-M based on USGS data only</t>
  </si>
  <si>
    <t>Checked all data for all elements, eliminated all errors 18 June 2014</t>
  </si>
  <si>
    <t>Still need Te median estimate from K-M if possible</t>
  </si>
  <si>
    <t>Used only uncensored Te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</si>
</sst>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_(* #,##0_);_(* \(#,##0\);_(* &quot;-&quot;??_);_(@_)"/>
    <numFmt numFmtId="167" formatCode="0.0000"/>
    <numFmt numFmtId="168" formatCode="0.000"/>
  </numFmts>
  <fonts count="6" x14ac:knownFonts="1">
    <font>
      <sz val="11"/>
      <color theme="1"/>
      <name val="Calibri"/>
      <family val="2"/>
      <scheme val="minor"/>
    </font>
    <font>
      <b/>
      <sz val="11"/>
      <color theme="1"/>
      <name val="Calibri"/>
      <family val="2"/>
      <scheme val="minor"/>
    </font>
    <font>
      <sz val="11"/>
      <color theme="1"/>
      <name val="Calibri"/>
      <family val="2"/>
      <scheme val="minor"/>
    </font>
    <font>
      <sz val="11"/>
      <name val="Calibri"/>
      <family val="2"/>
      <scheme val="minor"/>
    </font>
    <font>
      <sz val="9"/>
      <color indexed="81"/>
      <name val="Tahoma"/>
      <family val="2"/>
    </font>
    <font>
      <sz val="8"/>
      <name val="Verdana"/>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1">
    <border>
      <left/>
      <right/>
      <top/>
      <bottom/>
      <diagonal/>
    </border>
  </borders>
  <cellStyleXfs count="2">
    <xf numFmtId="0" fontId="0" fillId="0" borderId="0"/>
    <xf numFmtId="43" fontId="2" fillId="0" borderId="0" applyFont="0" applyFill="0" applyBorder="0" applyAlignment="0" applyProtection="0"/>
  </cellStyleXfs>
  <cellXfs count="64">
    <xf numFmtId="0" fontId="0" fillId="0" borderId="0" xfId="0"/>
    <xf numFmtId="9" fontId="0" fillId="0" borderId="0" xfId="0" applyNumberFormat="1"/>
    <xf numFmtId="0" fontId="1" fillId="0" borderId="0" xfId="0" applyFont="1"/>
    <xf numFmtId="0" fontId="1" fillId="0" borderId="0" xfId="0" applyFont="1" applyBorder="1" applyAlignment="1">
      <alignment horizontal="right"/>
    </xf>
    <xf numFmtId="0" fontId="1" fillId="0" borderId="0" xfId="0" applyFont="1" applyBorder="1" applyAlignment="1">
      <alignment horizontal="center"/>
    </xf>
    <xf numFmtId="0" fontId="0" fillId="0" borderId="0" xfId="0" applyFill="1"/>
    <xf numFmtId="0" fontId="1" fillId="0" borderId="0" xfId="0" applyFont="1" applyFill="1" applyBorder="1" applyAlignment="1">
      <alignment horizontal="right"/>
    </xf>
    <xf numFmtId="0" fontId="0" fillId="0" borderId="0" xfId="0" applyAlignment="1"/>
    <xf numFmtId="2" fontId="0" fillId="0" borderId="0" xfId="0" applyNumberFormat="1" applyFill="1"/>
    <xf numFmtId="3" fontId="0" fillId="0" borderId="0" xfId="0" applyNumberFormat="1" applyFill="1"/>
    <xf numFmtId="164" fontId="0" fillId="0" borderId="0" xfId="0" applyNumberFormat="1" applyFill="1"/>
    <xf numFmtId="0" fontId="0" fillId="0" borderId="0" xfId="0" applyFill="1" applyAlignment="1"/>
    <xf numFmtId="2" fontId="3" fillId="0" borderId="0" xfId="0" applyNumberFormat="1" applyFont="1" applyFill="1"/>
    <xf numFmtId="0" fontId="0" fillId="2" borderId="0" xfId="0" applyFill="1"/>
    <xf numFmtId="9" fontId="0" fillId="2" borderId="0" xfId="0" applyNumberFormat="1" applyFill="1"/>
    <xf numFmtId="164" fontId="0" fillId="2" borderId="0" xfId="0" applyNumberFormat="1" applyFill="1"/>
    <xf numFmtId="3" fontId="0" fillId="2" borderId="0" xfId="0" applyNumberFormat="1" applyFill="1"/>
    <xf numFmtId="2" fontId="0" fillId="2" borderId="0" xfId="0" applyNumberFormat="1" applyFill="1"/>
    <xf numFmtId="1" fontId="0" fillId="2" borderId="0" xfId="0" applyNumberFormat="1" applyFill="1"/>
    <xf numFmtId="0" fontId="0" fillId="2" borderId="0" xfId="0" applyFill="1" applyAlignment="1">
      <alignment horizontal="right"/>
    </xf>
    <xf numFmtId="164" fontId="0" fillId="2" borderId="0" xfId="0" applyNumberFormat="1" applyFill="1" applyAlignment="1">
      <alignment horizontal="right"/>
    </xf>
    <xf numFmtId="166" fontId="0" fillId="2" borderId="0" xfId="0" applyNumberFormat="1" applyFill="1"/>
    <xf numFmtId="167" fontId="0" fillId="2" borderId="0" xfId="0" applyNumberFormat="1" applyFill="1"/>
    <xf numFmtId="2" fontId="0" fillId="2" borderId="0" xfId="0" applyNumberFormat="1" applyFill="1" applyAlignment="1">
      <alignment horizontal="right"/>
    </xf>
    <xf numFmtId="9" fontId="0" fillId="2" borderId="0" xfId="0" applyNumberFormat="1" applyFill="1" applyAlignment="1">
      <alignment horizontal="right"/>
    </xf>
    <xf numFmtId="165" fontId="0" fillId="2" borderId="0" xfId="0" applyNumberFormat="1" applyFill="1"/>
    <xf numFmtId="0" fontId="0" fillId="2" borderId="0" xfId="0" applyNumberFormat="1" applyFill="1"/>
    <xf numFmtId="168" fontId="0" fillId="2" borderId="0" xfId="0" applyNumberFormat="1" applyFill="1"/>
    <xf numFmtId="168" fontId="0" fillId="2" borderId="0" xfId="0" applyNumberFormat="1" applyFill="1" applyAlignment="1">
      <alignment horizontal="right"/>
    </xf>
    <xf numFmtId="0" fontId="0" fillId="2" borderId="0" xfId="0" applyFill="1" applyAlignment="1"/>
    <xf numFmtId="2" fontId="0" fillId="2" borderId="0" xfId="0" applyNumberFormat="1" applyFill="1" applyAlignment="1"/>
    <xf numFmtId="10" fontId="0" fillId="2" borderId="0" xfId="0" applyNumberFormat="1" applyFill="1"/>
    <xf numFmtId="10" fontId="0" fillId="2" borderId="0" xfId="0" applyNumberFormat="1" applyFill="1" applyAlignment="1">
      <alignment horizontal="right"/>
    </xf>
    <xf numFmtId="0" fontId="2" fillId="2" borderId="0" xfId="0" applyFont="1" applyFill="1" applyAlignment="1">
      <alignment horizontal="right" vertical="center"/>
    </xf>
    <xf numFmtId="9" fontId="0" fillId="0" borderId="0" xfId="0" applyNumberFormat="1" applyFill="1"/>
    <xf numFmtId="1" fontId="0" fillId="0" borderId="0" xfId="0" applyNumberFormat="1" applyFill="1"/>
    <xf numFmtId="0" fontId="0" fillId="0" borderId="0" xfId="0" applyFill="1" applyAlignment="1">
      <alignment horizontal="right"/>
    </xf>
    <xf numFmtId="164" fontId="0" fillId="0" borderId="0" xfId="0" applyNumberFormat="1" applyFill="1" applyAlignment="1">
      <alignment horizontal="right"/>
    </xf>
    <xf numFmtId="0" fontId="0" fillId="3" borderId="0" xfId="0" applyFill="1"/>
    <xf numFmtId="2" fontId="3" fillId="3" borderId="0" xfId="0" applyNumberFormat="1" applyFont="1" applyFill="1"/>
    <xf numFmtId="0" fontId="0" fillId="3" borderId="0" xfId="0" applyFill="1" applyAlignment="1">
      <alignment horizontal="right"/>
    </xf>
    <xf numFmtId="2" fontId="0" fillId="3" borderId="0" xfId="0" applyNumberFormat="1" applyFill="1"/>
    <xf numFmtId="168" fontId="0" fillId="3" borderId="0" xfId="0" applyNumberFormat="1" applyFill="1"/>
    <xf numFmtId="0" fontId="0" fillId="3" borderId="0" xfId="0" applyNumberFormat="1" applyFill="1"/>
    <xf numFmtId="165" fontId="0" fillId="3" borderId="0" xfId="0" applyNumberFormat="1" applyFill="1"/>
    <xf numFmtId="0" fontId="0" fillId="3" borderId="0" xfId="0" applyFill="1" applyAlignment="1"/>
    <xf numFmtId="2" fontId="0" fillId="3" borderId="0" xfId="0" applyNumberFormat="1" applyFill="1" applyAlignment="1"/>
    <xf numFmtId="1" fontId="0" fillId="3" borderId="0" xfId="0" applyNumberFormat="1" applyFill="1"/>
    <xf numFmtId="168" fontId="0" fillId="3" borderId="0" xfId="0" applyNumberFormat="1" applyFill="1" applyAlignment="1">
      <alignment horizontal="right"/>
    </xf>
    <xf numFmtId="10" fontId="0" fillId="3" borderId="0" xfId="0" applyNumberFormat="1" applyFill="1"/>
    <xf numFmtId="165" fontId="0" fillId="0" borderId="0" xfId="0" applyNumberFormat="1" applyFill="1"/>
    <xf numFmtId="166" fontId="0" fillId="0" borderId="0" xfId="0" applyNumberFormat="1" applyFill="1"/>
    <xf numFmtId="165" fontId="0" fillId="0" borderId="0" xfId="0" applyNumberFormat="1" applyFill="1" applyAlignment="1">
      <alignment horizontal="right"/>
    </xf>
    <xf numFmtId="1" fontId="0" fillId="0" borderId="0" xfId="0" applyNumberFormat="1" applyFill="1" applyAlignment="1">
      <alignment horizontal="right"/>
    </xf>
    <xf numFmtId="167" fontId="0" fillId="0" borderId="0" xfId="0" applyNumberFormat="1" applyFill="1"/>
    <xf numFmtId="2" fontId="0" fillId="0" borderId="0" xfId="0" applyNumberFormat="1" applyFill="1" applyAlignment="1">
      <alignment horizontal="right"/>
    </xf>
    <xf numFmtId="9" fontId="0" fillId="0" borderId="0" xfId="0" applyNumberFormat="1" applyFill="1" applyAlignment="1">
      <alignment horizontal="right"/>
    </xf>
    <xf numFmtId="168" fontId="0" fillId="0" borderId="0" xfId="0" applyNumberFormat="1" applyFill="1"/>
    <xf numFmtId="168" fontId="0" fillId="0" borderId="0" xfId="0" applyNumberFormat="1" applyFill="1" applyAlignment="1">
      <alignment horizontal="right"/>
    </xf>
    <xf numFmtId="10" fontId="0" fillId="0" borderId="0" xfId="0" applyNumberFormat="1" applyFill="1"/>
    <xf numFmtId="2" fontId="0" fillId="0" borderId="0" xfId="0" applyNumberFormat="1" applyFill="1" applyAlignment="1"/>
    <xf numFmtId="166" fontId="0" fillId="0" borderId="0" xfId="1" applyNumberFormat="1" applyFont="1" applyFill="1"/>
    <xf numFmtId="10" fontId="0" fillId="0" borderId="0" xfId="0" applyNumberFormat="1" applyFill="1" applyAlignment="1">
      <alignment horizontal="right"/>
    </xf>
    <xf numFmtId="166" fontId="0" fillId="0" borderId="0" xfId="1" applyNumberFormat="1" applyFont="1"/>
  </cellXfs>
  <cellStyles count="2">
    <cellStyle name="Comma" xfId="1" builtinId="3"/>
    <cellStyle name="Normal" xfId="0" builtinId="0"/>
  </cellStyles>
  <dxfs count="0"/>
  <tableStyles count="0" defaultTableStyle="TableStyleMedium2"/>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9524</xdr:rowOff>
    </xdr:from>
    <xdr:to>
      <xdr:col>11</xdr:col>
      <xdr:colOff>590549</xdr:colOff>
      <xdr:row>80</xdr:row>
      <xdr:rowOff>9525</xdr:rowOff>
    </xdr:to>
    <xdr:sp macro="" textlink="">
      <xdr:nvSpPr>
        <xdr:cNvPr id="2" name="Rectangle 1"/>
        <xdr:cNvSpPr/>
      </xdr:nvSpPr>
      <xdr:spPr>
        <a:xfrm>
          <a:off x="9524" y="9524"/>
          <a:ext cx="7077075" cy="15240001"/>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lang="en-US" sz="1100" b="1">
              <a:solidFill>
                <a:schemeClr val="dk1"/>
              </a:solidFill>
              <a:effectLst/>
              <a:latin typeface="+mn-lt"/>
              <a:ea typeface="+mn-ea"/>
              <a:cs typeface="+mn-cs"/>
            </a:rPr>
            <a:t>Appendix A. Stream-Sediment-Geochemistry Summary Statistics and Percentile-Value Cutoffs Used in the Study Entitled “GIS-Based Identification of Areas that have Resource Potential for Critical Minerals in Six Selected Groups of Deposit Types in Alaska”</a:t>
          </a:r>
        </a:p>
        <a:p>
          <a:endParaRPr lang="en-US" sz="1100" b="1">
            <a:solidFill>
              <a:schemeClr val="dk1"/>
            </a:solidFill>
            <a:effectLst/>
            <a:latin typeface="+mn-lt"/>
            <a:ea typeface="+mn-ea"/>
            <a:cs typeface="+mn-cs"/>
          </a:endParaRPr>
        </a:p>
        <a:p>
          <a:r>
            <a:rPr lang="en-US" sz="1100">
              <a:solidFill>
                <a:schemeClr val="dk1"/>
              </a:solidFill>
              <a:effectLst/>
              <a:latin typeface="+mn-lt"/>
              <a:ea typeface="+mn-ea"/>
              <a:cs typeface="+mn-cs"/>
            </a:rPr>
            <a:t>Geochemical data of stream-sediment samples, which were used in the study entitled “GIS-based identification of areas that have resource potential for critical minerals in six selected groups of deposit types in Alaska” (Karl and others, 2016), represent one of the most comprehensive, most evenly spaced, and highest density datasets for estimating mineral resource potential across Alaska. Bedrock is obscured in many areas by unconsolidated sediment and vegetation. Stream-sediment data show patterns of element concentration that reflect rock types in their respective drainage basins and, thus, provide clues about the composition of rocks in areas of poor exposure and limited geologic mapping. We refer to this dataset as stream-sediment geochemistry because, although some samples were collected from a variety of surface-water bodies, more than 80 percent of the sediment samples in the Alaska Geochemical Database, Version 2.0 (AGDB2), were collected from streams.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Stream-sediment geochemical data from the AGDB2, National Uranium Resource Evaluation (NURE), and Alaska Division of Geological &amp; Geophysical Surveys (ADGGS) datasets were combined into a single dataset from which the median, 75th, 91st, and 98th percentile values were calculated. The combined dataset produces the most comprehensive statewide coverage of geochemical data, but analytical methods differed among samples. Furthermore, the combined datasets contain multiple detection limits for a single element, thus, resulting in multiple data-censoring limits. </a:t>
          </a:r>
        </a:p>
        <a:p>
          <a:r>
            <a:rPr lang="en-US" sz="1100">
              <a:solidFill>
                <a:schemeClr val="dk1"/>
              </a:solidFill>
              <a:effectLst/>
              <a:latin typeface="+mn-lt"/>
              <a:ea typeface="+mn-ea"/>
              <a:cs typeface="+mn-cs"/>
            </a:rPr>
            <a:t>Censored data are those that fall outside the detection limit for a specific element analyzed by a particular method. Some elements have highly censored data; for these elements, summary statistics were strongly skewed by either omitting the censored data or substituting values such as one-half of the lowest determination limit. For example, if the geochemical data for an element are 90 percent censored, then substitution of a value such as one-half of the lowest determination limit for the censored data will yield artificially low mean, median, and percentile values. Similarly, if the data are 90 percent censored, then omission of the censored data will leave only anomalously enriched data, and statistics calculated on that subset of the data will yield percentile values that are artificially high. Therefore, two schemes were used to calculate statistical values for each element—substitution and Kaplan-Meier—depending on the amount of censored data.</a:t>
          </a:r>
        </a:p>
        <a:p>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The substitution method.</a:t>
          </a:r>
          <a:r>
            <a:rPr lang="en-US" sz="1100">
              <a:solidFill>
                <a:schemeClr val="dk1"/>
              </a:solidFill>
              <a:effectLst/>
              <a:latin typeface="+mn-lt"/>
              <a:ea typeface="+mn-ea"/>
              <a:cs typeface="+mn-cs"/>
            </a:rPr>
            <a:t>—For elements that have 40 percent or less censored data, all censored values were replaced with a value of one-half that of the minimum noncensored value, or one-half of the minimum lower limit of determination, whichever was the lesser. The digits 1,1 were added at the end of the replaced values to make those values identifiable in the database. Summary statistics were then calculated by standard procedures.</a:t>
          </a:r>
        </a:p>
        <a:p>
          <a:endParaRPr lang="en-US" sz="1100">
            <a:solidFill>
              <a:schemeClr val="dk1"/>
            </a:solidFill>
            <a:effectLst/>
            <a:latin typeface="+mn-lt"/>
            <a:ea typeface="+mn-ea"/>
            <a:cs typeface="+mn-cs"/>
          </a:endParaRPr>
        </a:p>
        <a:p>
          <a:r>
            <a:rPr lang="en-US" sz="1100" i="1">
              <a:solidFill>
                <a:schemeClr val="dk1"/>
              </a:solidFill>
              <a:effectLst/>
              <a:latin typeface="+mn-lt"/>
              <a:ea typeface="+mn-ea"/>
              <a:cs typeface="+mn-cs"/>
            </a:rPr>
            <a:t>The Kaplan-Meier method.</a:t>
          </a:r>
          <a:r>
            <a:rPr lang="en-US" sz="1100">
              <a:solidFill>
                <a:schemeClr val="dk1"/>
              </a:solidFill>
              <a:effectLst/>
              <a:latin typeface="+mn-lt"/>
              <a:ea typeface="+mn-ea"/>
              <a:cs typeface="+mn-cs"/>
            </a:rPr>
            <a:t>—For elements that have more than 40 percent censored data, the Kaplan-Meier method was used for estimating summary statistics. This method is a nonparametric, statistical approach that is frequently used in calculating summary statistics for censored data (Helsel, 2012). The procedure was run using the Minitab program, which is detailed in Helsel (2012). The Kaplan-Meier method was useful in this study because it accommodates multiple censoring levels or ranks, such as those in the stream-sediment-geochemistry dataset; it uses both the uncensored data and the relative information contained within the censored data to estimate the summary statistics. Each unique uncensored value is placed in numeric order and then ranked such that the censored data are accounted for during the ranking (Helsel, 2012). To rank the uncensored data, the censored values are placed at the determination limit for their respective method because the true analytic value for the sample cannot be higher than this value; then the rank of the uncensored value increases to account for the number of intervening censored values. Percentile values are estimated without interpolation, and the mean is estimated by integrating the area under the Kaplan-Meier survival curve (Helsel, 2012).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This appendix contains three spreadsheets entitled, “Metadata,” “Statistical Values,” and “Comparison.” Metadata mainly consist of a history of the creation of the Statistical Values spreadsheet. The “Statistical Values” spreadsheet gives statistics about the stream-sediment geochemical values used in the scoring schemes that were established to estimate potential for the six groups of deposit types considered in this study and for each of 71 chemical elements in the combined datasets (AGDB2, NURE, and ADGGS) in Alaska. In alphabetical sequence, the spreadsheet columns give the following information and statistical values: (A) the chemical element analyzed, (B) the number of samples analyzed (all datasets combined), (C) the number of analytical values censored (outside the method detection limits), (D) the number of analytical values greater than the lower detection limit [‘DL’], (E) the percentage of analytical values that were censored, (F) the mean analytical value, (G) the standard deviation of the analytical values, (H) the interquartile range [‘IQR’] of the analytical values, (I) the 25th percentile value of the analytical values, (J) the median of the analytical values, (K) the 75th percentile value of the analytical values, (L) the 91st percentile value of the analytical values, (M) the 98th percentile value of the analytical values, (N) the value of the median plus interquartile range of the values, and (O) the method by which the statistics in columns B through N were calculated (either by substituting for censored values or by using the Kaplan-Meier [‘K-M’, noted in the ‘comments’ column in the Statistical Values spreadsheet] method).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On the “Comparison” spreadsheet, the median values obtained in our statewide study are compared with the median values from the earlier similar study of the Bureau of Land Management's Central Yukon Planning Area (Jones and others, 2015). The statistical values that were calculated for the data used in our study are highlighted in yellow and blue; the comparable (also statewide) statistical values for the Central Yukon Planning Area study, which are shown one line below, have a white background. Of note is the fact that the number of samples for most elements is different for each of the two studies, for the following two reasons: (1) Between the two time periods in which the studies were conducted, a number of additional samples were analyzed, and their values were added to the combined datasets (for example, for the rare earth elements such as dysprosium [Dy], erbium [Er], and europium [Eu]). (2) For other elements, the number of samples decreased because, for all elements by all methods, duplication was eliminated. The duplication was caused by the large number of archived stream sediment samples that were previously collected and analyzed by the U.S. Geological Survey and were reanalyzed by a new (and improved) chemical-analysis method; these analyses were assigned a new laboratory number, resulting in new values (and new laboratory numbers) at an already existing location. That duplication has been eliminated and the values now used for every location are considered to be the "best values."</a:t>
          </a: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References Cited</a:t>
          </a:r>
        </a:p>
        <a:p>
          <a:r>
            <a:rPr lang="en-US" sz="1100">
              <a:solidFill>
                <a:schemeClr val="dk1"/>
              </a:solidFill>
              <a:effectLst/>
              <a:latin typeface="+mn-lt"/>
              <a:ea typeface="+mn-ea"/>
              <a:cs typeface="+mn-cs"/>
            </a:rPr>
            <a:t>Helsel, D.R., 2012, Statistics for censored environmental data using Minitab and R (2d ed.): New York, John Wiley and Sons, 344 p.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Jones, J.V., III, Karl, S.M., Labay, K.A., Shew, N.B., Granitto, Matthew, Hayes, T.S., Mauk, J.L., Schmidt, J.M., Todd, Erin, Wang, Bronwen, Werdon, M.B., and Yager, D.B., 2015, GIS-based identification of areas with mineral resource potential for six selected deposit groups, Bureau of Land Management Central Yukon Planning area, Alaska: U.S. Geological Survey Open-File Report 2015–1021, 78 p., 5 appendixes, 12 plates, scale 1:3,825,000, </a:t>
          </a:r>
          <a:r>
            <a:rPr lang="en-US" sz="1100" u="none" strike="noStrike">
              <a:solidFill>
                <a:schemeClr val="dk1"/>
              </a:solidFill>
              <a:effectLst/>
              <a:latin typeface="+mn-lt"/>
              <a:ea typeface="+mn-ea"/>
              <a:cs typeface="+mn-cs"/>
            </a:rPr>
            <a:t>http://dx.doi.org/ofr20151021</a:t>
          </a:r>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Karl, S.M., Jones, J.V., III, and Hayes, T.S., eds., 2016, GIS-based identification of areas that have resource potential for critical minerals in six selected groups of deposit types in Alaska: U.S. Geological Survey Open-File Report 2016–1191, 99 p., 5 appendixes, 12 plates, scale 1:10,500,000, </a:t>
          </a:r>
          <a:r>
            <a:rPr lang="en-US" sz="1100" u="none" strike="noStrike">
              <a:solidFill>
                <a:schemeClr val="dk1"/>
              </a:solidFill>
              <a:effectLst/>
              <a:latin typeface="+mn-lt"/>
              <a:ea typeface="+mn-ea"/>
              <a:cs typeface="+mn-cs"/>
            </a:rPr>
            <a:t>http://dx.doi.org/10.3133/ofr20161191</a:t>
          </a:r>
          <a:r>
            <a:rPr lang="en-US" sz="1100">
              <a:solidFill>
                <a:schemeClr val="dk1"/>
              </a:solidFill>
              <a:effectLst/>
              <a:latin typeface="+mn-lt"/>
              <a:ea typeface="+mn-ea"/>
              <a:cs typeface="+mn-cs"/>
            </a:rPr>
            <a:t>.</a:t>
          </a:r>
        </a:p>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82" sqref="A82"/>
    </sheetView>
  </sheetViews>
  <sheetFormatPr defaultColWidth="8.85546875" defaultRowHeight="15" x14ac:dyDescent="0.25"/>
  <sheetData/>
  <phoneticPr fontId="5" type="noConversion"/>
  <pageMargins left="0.7" right="0.7" top="0.75" bottom="0.75" header="0.3" footer="0.3"/>
  <pageSetup orientation="portrait" r:id="rId1"/>
  <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4" sqref="A4"/>
    </sheetView>
  </sheetViews>
  <sheetFormatPr defaultColWidth="8.85546875" defaultRowHeight="15" x14ac:dyDescent="0.25"/>
  <sheetData>
    <row r="1" spans="1:1" x14ac:dyDescent="0.25">
      <c r="A1" t="s">
        <v>91</v>
      </c>
    </row>
    <row r="2" spans="1:1" x14ac:dyDescent="0.25">
      <c r="A2" t="s">
        <v>18</v>
      </c>
    </row>
    <row r="3" spans="1:1" x14ac:dyDescent="0.25">
      <c r="A3" t="s">
        <v>19</v>
      </c>
    </row>
    <row r="4" spans="1:1" x14ac:dyDescent="0.25">
      <c r="A4" t="s">
        <v>99</v>
      </c>
    </row>
    <row r="5" spans="1:1" x14ac:dyDescent="0.25">
      <c r="A5" t="s">
        <v>100</v>
      </c>
    </row>
    <row r="6" spans="1:1" x14ac:dyDescent="0.25">
      <c r="A6" t="s">
        <v>104</v>
      </c>
    </row>
    <row r="7" spans="1:1" x14ac:dyDescent="0.25">
      <c r="A7" t="s">
        <v>108</v>
      </c>
    </row>
    <row r="8" spans="1:1" x14ac:dyDescent="0.25">
      <c r="A8" t="s">
        <v>128</v>
      </c>
    </row>
    <row r="9" spans="1:1" x14ac:dyDescent="0.25">
      <c r="A9" t="s">
        <v>129</v>
      </c>
    </row>
    <row r="10" spans="1:1" x14ac:dyDescent="0.25">
      <c r="A10" t="s">
        <v>132</v>
      </c>
    </row>
    <row r="11" spans="1:1" x14ac:dyDescent="0.25">
      <c r="A11" t="s">
        <v>133</v>
      </c>
    </row>
    <row r="12" spans="1:1" x14ac:dyDescent="0.25">
      <c r="A12" t="s">
        <v>0</v>
      </c>
    </row>
    <row r="13" spans="1:1" x14ac:dyDescent="0.25">
      <c r="A13" t="s">
        <v>1</v>
      </c>
    </row>
    <row r="14" spans="1:1" x14ac:dyDescent="0.25">
      <c r="A14" t="s">
        <v>2</v>
      </c>
    </row>
    <row r="15" spans="1:1" x14ac:dyDescent="0.25">
      <c r="A15" t="s">
        <v>3</v>
      </c>
    </row>
    <row r="16" spans="1:1" x14ac:dyDescent="0.25">
      <c r="A16" t="s">
        <v>4</v>
      </c>
    </row>
    <row r="17" spans="1:1" x14ac:dyDescent="0.25">
      <c r="A17" t="s">
        <v>5</v>
      </c>
    </row>
    <row r="18" spans="1:1" x14ac:dyDescent="0.25">
      <c r="A18" t="s">
        <v>6</v>
      </c>
    </row>
    <row r="19" spans="1:1" x14ac:dyDescent="0.25">
      <c r="A19" t="s">
        <v>7</v>
      </c>
    </row>
    <row r="20" spans="1:1" x14ac:dyDescent="0.25">
      <c r="A20" t="s">
        <v>8</v>
      </c>
    </row>
    <row r="21" spans="1:1" x14ac:dyDescent="0.25">
      <c r="A21" t="s">
        <v>9</v>
      </c>
    </row>
    <row r="22" spans="1:1" x14ac:dyDescent="0.25">
      <c r="A22" t="s">
        <v>11</v>
      </c>
    </row>
    <row r="23" spans="1:1" x14ac:dyDescent="0.25">
      <c r="A23" t="s">
        <v>12</v>
      </c>
    </row>
    <row r="24" spans="1:1" x14ac:dyDescent="0.25">
      <c r="A24" t="s">
        <v>14</v>
      </c>
    </row>
    <row r="25" spans="1:1" x14ac:dyDescent="0.25">
      <c r="A25" t="s">
        <v>15</v>
      </c>
    </row>
    <row r="26" spans="1:1" x14ac:dyDescent="0.25">
      <c r="A26" t="s">
        <v>16</v>
      </c>
    </row>
    <row r="27" spans="1:1" x14ac:dyDescent="0.25">
      <c r="A27" t="s">
        <v>17</v>
      </c>
    </row>
  </sheetData>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3"/>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ColWidth="8.85546875" defaultRowHeight="15" x14ac:dyDescent="0.25"/>
  <cols>
    <col min="2" max="2" width="12.42578125" customWidth="1"/>
    <col min="3" max="4" width="12.140625" customWidth="1"/>
    <col min="5" max="5" width="11.140625" customWidth="1"/>
    <col min="7" max="13" width="9.42578125" bestFit="1" customWidth="1"/>
    <col min="14" max="14" width="12.7109375" customWidth="1"/>
    <col min="15" max="15" width="10.42578125" customWidth="1"/>
  </cols>
  <sheetData>
    <row r="1" spans="1:15" x14ac:dyDescent="0.25">
      <c r="A1" s="2" t="s">
        <v>38</v>
      </c>
      <c r="B1" s="3" t="s">
        <v>21</v>
      </c>
      <c r="C1" s="3" t="s">
        <v>22</v>
      </c>
      <c r="D1" s="3" t="s">
        <v>97</v>
      </c>
      <c r="E1" s="3" t="s">
        <v>34</v>
      </c>
      <c r="F1" s="3" t="s">
        <v>23</v>
      </c>
      <c r="G1" s="3" t="s">
        <v>24</v>
      </c>
      <c r="H1" s="3" t="s">
        <v>25</v>
      </c>
      <c r="I1" s="3" t="s">
        <v>26</v>
      </c>
      <c r="J1" s="3" t="s">
        <v>27</v>
      </c>
      <c r="K1" s="3" t="s">
        <v>28</v>
      </c>
      <c r="L1" s="3" t="s">
        <v>29</v>
      </c>
      <c r="M1" s="3" t="s">
        <v>30</v>
      </c>
      <c r="N1" s="3" t="s">
        <v>31</v>
      </c>
      <c r="O1" s="6" t="s">
        <v>82</v>
      </c>
    </row>
    <row r="2" spans="1:15" x14ac:dyDescent="0.25">
      <c r="A2" s="2"/>
      <c r="B2" s="2"/>
      <c r="C2" s="2"/>
      <c r="D2" s="2"/>
      <c r="E2" s="2"/>
      <c r="F2" s="2"/>
      <c r="G2" s="2"/>
      <c r="H2" s="2"/>
      <c r="I2" s="2"/>
      <c r="J2" s="2"/>
      <c r="K2" s="2"/>
      <c r="L2" s="2"/>
      <c r="M2" s="2"/>
      <c r="N2" s="2"/>
    </row>
    <row r="3" spans="1:15" s="5" customFormat="1" x14ac:dyDescent="0.25">
      <c r="A3" s="5" t="s">
        <v>37</v>
      </c>
      <c r="B3" s="9">
        <v>149868</v>
      </c>
      <c r="C3" s="9">
        <v>136016</v>
      </c>
      <c r="D3" s="9">
        <f t="shared" ref="D3:D62" si="0">B3-C3</f>
        <v>13852</v>
      </c>
      <c r="E3" s="34">
        <f t="shared" ref="E3:E7" si="1">C3/B3</f>
        <v>0.90757199669042088</v>
      </c>
      <c r="F3" s="5">
        <v>0.25</v>
      </c>
      <c r="G3" s="5">
        <v>5.17</v>
      </c>
      <c r="H3" s="8">
        <f t="shared" ref="H3:H10" si="2">K3-I3</f>
        <v>0.10999999999999999</v>
      </c>
      <c r="I3" s="5">
        <v>0.04</v>
      </c>
      <c r="J3" s="5">
        <v>0.08</v>
      </c>
      <c r="K3" s="5">
        <v>0.15</v>
      </c>
      <c r="L3" s="5">
        <v>0.4</v>
      </c>
      <c r="M3" s="5">
        <v>1</v>
      </c>
      <c r="N3" s="8">
        <f t="shared" ref="N3:N10" si="3">J3+H3</f>
        <v>0.19</v>
      </c>
      <c r="O3" s="5" t="s">
        <v>80</v>
      </c>
    </row>
    <row r="4" spans="1:15" s="5" customFormat="1" x14ac:dyDescent="0.25">
      <c r="A4" s="5" t="s">
        <v>101</v>
      </c>
      <c r="B4" s="9">
        <v>92271</v>
      </c>
      <c r="C4" s="9">
        <v>187</v>
      </c>
      <c r="D4" s="9">
        <f t="shared" si="0"/>
        <v>92084</v>
      </c>
      <c r="E4" s="10">
        <f t="shared" si="1"/>
        <v>2.0266389223049497E-3</v>
      </c>
      <c r="F4" s="8">
        <v>5.4944530548060415</v>
      </c>
      <c r="G4" s="8">
        <v>2.4273126824787234</v>
      </c>
      <c r="H4" s="8">
        <f t="shared" si="2"/>
        <v>2.8884999999999996</v>
      </c>
      <c r="I4" s="8">
        <v>4.2195</v>
      </c>
      <c r="J4" s="12">
        <v>6.1289999999999996</v>
      </c>
      <c r="K4" s="8">
        <v>7.1079999999999997</v>
      </c>
      <c r="L4" s="8">
        <v>7.9729999999999999</v>
      </c>
      <c r="M4" s="8">
        <v>9.2680000000000007</v>
      </c>
      <c r="N4" s="8">
        <f t="shared" si="3"/>
        <v>9.0174999999999983</v>
      </c>
    </row>
    <row r="5" spans="1:15" s="5" customFormat="1" x14ac:dyDescent="0.25">
      <c r="A5" s="5" t="s">
        <v>86</v>
      </c>
      <c r="B5" s="9">
        <v>133133</v>
      </c>
      <c r="C5" s="9">
        <v>60464</v>
      </c>
      <c r="D5" s="9">
        <f t="shared" si="0"/>
        <v>72669</v>
      </c>
      <c r="E5" s="34">
        <f t="shared" si="1"/>
        <v>0.45416237897440903</v>
      </c>
      <c r="F5" s="35">
        <v>22.8</v>
      </c>
      <c r="G5" s="35">
        <v>226</v>
      </c>
      <c r="H5" s="8">
        <f t="shared" si="2"/>
        <v>12.000000000000002</v>
      </c>
      <c r="I5" s="5">
        <v>5.01</v>
      </c>
      <c r="J5" s="5">
        <v>10.11</v>
      </c>
      <c r="K5" s="5">
        <v>17.010000000000002</v>
      </c>
      <c r="L5" s="35">
        <v>34.01</v>
      </c>
      <c r="M5" s="5">
        <v>110.11</v>
      </c>
      <c r="N5" s="8">
        <f t="shared" si="3"/>
        <v>22.11</v>
      </c>
      <c r="O5" s="5" t="s">
        <v>80</v>
      </c>
    </row>
    <row r="6" spans="1:15" s="5" customFormat="1" x14ac:dyDescent="0.25">
      <c r="A6" s="5" t="s">
        <v>92</v>
      </c>
      <c r="B6" s="9">
        <v>150294</v>
      </c>
      <c r="C6" s="9">
        <v>137252</v>
      </c>
      <c r="D6" s="9">
        <f t="shared" si="0"/>
        <v>13042</v>
      </c>
      <c r="E6" s="34">
        <f t="shared" si="1"/>
        <v>0.91322341543907271</v>
      </c>
      <c r="F6" s="35">
        <v>0.61</v>
      </c>
      <c r="G6" s="35">
        <v>65</v>
      </c>
      <c r="H6" s="57">
        <f t="shared" si="2"/>
        <v>7.0000000000000001E-3</v>
      </c>
      <c r="I6" s="36">
        <v>1E-3</v>
      </c>
      <c r="J6" s="36">
        <v>8.0000000000000002E-3</v>
      </c>
      <c r="K6" s="36">
        <v>8.0000000000000002E-3</v>
      </c>
      <c r="L6" s="58">
        <v>0.02</v>
      </c>
      <c r="M6" s="36">
        <v>0.1</v>
      </c>
      <c r="N6" s="57">
        <f t="shared" si="3"/>
        <v>1.4999999999999999E-2</v>
      </c>
      <c r="O6" s="5" t="s">
        <v>80</v>
      </c>
    </row>
    <row r="7" spans="1:15" s="5" customFormat="1" x14ac:dyDescent="0.25">
      <c r="A7" s="5" t="s">
        <v>109</v>
      </c>
      <c r="B7" s="9">
        <v>72387</v>
      </c>
      <c r="C7" s="9">
        <v>9872</v>
      </c>
      <c r="D7" s="9">
        <f t="shared" si="0"/>
        <v>62515</v>
      </c>
      <c r="E7" s="34">
        <f t="shared" si="1"/>
        <v>0.13637807893682569</v>
      </c>
      <c r="F7" s="35">
        <v>65.399114900577459</v>
      </c>
      <c r="G7" s="35">
        <v>89.655777140566769</v>
      </c>
      <c r="H7" s="35">
        <f t="shared" si="2"/>
        <v>85</v>
      </c>
      <c r="I7" s="5">
        <v>15</v>
      </c>
      <c r="J7" s="36">
        <v>50</v>
      </c>
      <c r="K7" s="36">
        <v>100</v>
      </c>
      <c r="L7" s="36">
        <v>150</v>
      </c>
      <c r="M7" s="36">
        <v>200</v>
      </c>
      <c r="N7" s="5">
        <f t="shared" si="3"/>
        <v>135</v>
      </c>
    </row>
    <row r="8" spans="1:15" s="5" customFormat="1" x14ac:dyDescent="0.25">
      <c r="A8" s="5" t="s">
        <v>110</v>
      </c>
      <c r="B8" s="51">
        <v>148918</v>
      </c>
      <c r="C8" s="9">
        <v>7895</v>
      </c>
      <c r="D8" s="9">
        <f t="shared" si="0"/>
        <v>141023</v>
      </c>
      <c r="E8" s="34">
        <f>C8/B8</f>
        <v>5.3015753636229332E-2</v>
      </c>
      <c r="F8" s="35">
        <v>857.96661485418542</v>
      </c>
      <c r="G8" s="35">
        <v>6767.6331372967506</v>
      </c>
      <c r="H8" s="35">
        <f t="shared" si="2"/>
        <v>485</v>
      </c>
      <c r="I8" s="35">
        <v>435</v>
      </c>
      <c r="J8" s="5">
        <v>684</v>
      </c>
      <c r="K8" s="36">
        <v>920</v>
      </c>
      <c r="L8" s="53">
        <v>1471.8600000000151</v>
      </c>
      <c r="M8" s="53">
        <v>2627.0799999999872</v>
      </c>
      <c r="N8" s="35">
        <f t="shared" si="3"/>
        <v>1169</v>
      </c>
    </row>
    <row r="9" spans="1:15" s="5" customFormat="1" x14ac:dyDescent="0.25">
      <c r="A9" s="5" t="s">
        <v>111</v>
      </c>
      <c r="B9" s="9">
        <v>105075</v>
      </c>
      <c r="C9" s="9">
        <v>34181</v>
      </c>
      <c r="D9" s="9">
        <f t="shared" si="0"/>
        <v>70894</v>
      </c>
      <c r="E9" s="34">
        <f>C9/B9</f>
        <v>0.32530097549369497</v>
      </c>
      <c r="F9" s="8">
        <v>1.207901970591867</v>
      </c>
      <c r="G9" s="8">
        <v>1.6240965359701471</v>
      </c>
      <c r="H9" s="8">
        <f t="shared" si="2"/>
        <v>1.9948900000000001</v>
      </c>
      <c r="I9" s="54">
        <v>5.11E-3</v>
      </c>
      <c r="J9" s="8">
        <v>1</v>
      </c>
      <c r="K9" s="55">
        <v>2</v>
      </c>
      <c r="L9" s="55">
        <v>3</v>
      </c>
      <c r="M9" s="55">
        <v>5</v>
      </c>
      <c r="N9" s="8">
        <f t="shared" si="3"/>
        <v>2.9948899999999998</v>
      </c>
    </row>
    <row r="10" spans="1:15" s="5" customFormat="1" x14ac:dyDescent="0.25">
      <c r="A10" s="5" t="s">
        <v>87</v>
      </c>
      <c r="B10" s="9">
        <v>144511</v>
      </c>
      <c r="C10" s="9">
        <v>127551</v>
      </c>
      <c r="D10" s="9">
        <f t="shared" si="0"/>
        <v>16960</v>
      </c>
      <c r="E10" s="34">
        <f>C10/B10</f>
        <v>0.88263869186428712</v>
      </c>
      <c r="F10" s="8">
        <v>0.87</v>
      </c>
      <c r="G10" s="8">
        <v>4.1500000000000004</v>
      </c>
      <c r="H10" s="8">
        <f t="shared" si="2"/>
        <v>0.27</v>
      </c>
      <c r="I10" s="8">
        <v>0.1</v>
      </c>
      <c r="J10" s="8">
        <v>0.2</v>
      </c>
      <c r="K10" s="8">
        <v>0.37</v>
      </c>
      <c r="L10" s="8">
        <v>2.2999999999999998</v>
      </c>
      <c r="M10" s="8">
        <v>7.48</v>
      </c>
      <c r="N10" s="8">
        <f t="shared" si="3"/>
        <v>0.47000000000000003</v>
      </c>
      <c r="O10" s="5" t="s">
        <v>80</v>
      </c>
    </row>
    <row r="11" spans="1:15" s="5" customFormat="1" x14ac:dyDescent="0.25">
      <c r="A11" s="5" t="s">
        <v>114</v>
      </c>
      <c r="B11" s="9">
        <v>147740</v>
      </c>
      <c r="C11" s="9">
        <v>7425</v>
      </c>
      <c r="D11" s="9">
        <f t="shared" si="0"/>
        <v>140315</v>
      </c>
      <c r="E11" s="34">
        <f t="shared" ref="E11:E15" si="4">C11/B11</f>
        <v>5.0257208609719779E-2</v>
      </c>
      <c r="F11" s="50">
        <v>2.3899510891043332</v>
      </c>
      <c r="G11" s="50">
        <v>3.7306430194213189</v>
      </c>
      <c r="H11" s="8">
        <f t="shared" ref="H11:H12" si="5">K11-I11</f>
        <v>1.7812500000000002</v>
      </c>
      <c r="I11" s="8">
        <v>0.7</v>
      </c>
      <c r="J11" s="8">
        <v>1.38</v>
      </c>
      <c r="K11" s="8">
        <v>2.4812500000000002</v>
      </c>
      <c r="L11" s="8">
        <v>5</v>
      </c>
      <c r="M11" s="8">
        <v>15.872200000000012</v>
      </c>
      <c r="N11" s="8">
        <f t="shared" ref="N11:N12" si="6">J11+H11</f>
        <v>3.1612499999999999</v>
      </c>
      <c r="O11" s="8"/>
    </row>
    <row r="12" spans="1:15" s="5" customFormat="1" x14ac:dyDescent="0.25">
      <c r="A12" s="5" t="s">
        <v>94</v>
      </c>
      <c r="B12" s="9">
        <v>145691</v>
      </c>
      <c r="C12" s="9">
        <v>119771</v>
      </c>
      <c r="D12" s="9">
        <f t="shared" si="0"/>
        <v>25920</v>
      </c>
      <c r="E12" s="34">
        <f t="shared" si="4"/>
        <v>0.82208921621788578</v>
      </c>
      <c r="F12" s="8">
        <v>0.63</v>
      </c>
      <c r="G12" s="50">
        <v>21.6</v>
      </c>
      <c r="H12" s="8">
        <f t="shared" si="5"/>
        <v>0.24999999999999997</v>
      </c>
      <c r="I12" s="8">
        <v>0.1</v>
      </c>
      <c r="J12" s="8">
        <v>0.2</v>
      </c>
      <c r="K12" s="8">
        <v>0.35</v>
      </c>
      <c r="L12" s="8">
        <v>0.85</v>
      </c>
      <c r="M12" s="8">
        <v>3.4</v>
      </c>
      <c r="N12" s="8">
        <f t="shared" si="6"/>
        <v>0.44999999999999996</v>
      </c>
      <c r="O12" s="5" t="s">
        <v>80</v>
      </c>
    </row>
    <row r="13" spans="1:15" s="5" customFormat="1" x14ac:dyDescent="0.25">
      <c r="A13" s="5" t="s">
        <v>39</v>
      </c>
      <c r="B13" s="9">
        <v>89184</v>
      </c>
      <c r="C13" s="9">
        <v>5379</v>
      </c>
      <c r="D13" s="9">
        <f t="shared" si="0"/>
        <v>83805</v>
      </c>
      <c r="E13" s="34">
        <f t="shared" si="4"/>
        <v>6.0313509149623253E-2</v>
      </c>
      <c r="F13" s="35">
        <v>66.221478004006599</v>
      </c>
      <c r="G13" s="35">
        <v>392.3539539486664</v>
      </c>
      <c r="H13" s="35">
        <f t="shared" ref="H13" si="7">K13-I13</f>
        <v>42</v>
      </c>
      <c r="I13" s="35">
        <v>34</v>
      </c>
      <c r="J13" s="35">
        <v>55.11</v>
      </c>
      <c r="K13" s="35">
        <v>76</v>
      </c>
      <c r="L13" s="35">
        <v>105</v>
      </c>
      <c r="M13" s="35">
        <v>175</v>
      </c>
      <c r="N13" s="35">
        <f t="shared" ref="N13" si="8">J13+H13</f>
        <v>97.11</v>
      </c>
    </row>
    <row r="14" spans="1:15" s="5" customFormat="1" x14ac:dyDescent="0.25">
      <c r="A14" s="5" t="s">
        <v>115</v>
      </c>
      <c r="B14" s="9">
        <v>58044</v>
      </c>
      <c r="C14" s="9">
        <v>45487</v>
      </c>
      <c r="D14" s="9">
        <f t="shared" si="0"/>
        <v>12557</v>
      </c>
      <c r="E14" s="34">
        <f t="shared" si="4"/>
        <v>0.783664116876852</v>
      </c>
      <c r="F14" s="57">
        <v>1.4E-2</v>
      </c>
      <c r="G14" s="57">
        <v>8.7999999999999995E-2</v>
      </c>
      <c r="H14" s="58" t="s">
        <v>45</v>
      </c>
      <c r="I14" s="58" t="s">
        <v>45</v>
      </c>
      <c r="J14" s="58" t="s">
        <v>45</v>
      </c>
      <c r="K14" s="57">
        <v>5.0000000000000001E-3</v>
      </c>
      <c r="L14" s="57">
        <v>3.9E-2</v>
      </c>
      <c r="M14" s="57">
        <v>9.4E-2</v>
      </c>
      <c r="N14" s="53" t="s">
        <v>45</v>
      </c>
      <c r="O14" s="5" t="s">
        <v>80</v>
      </c>
    </row>
    <row r="15" spans="1:15" s="5" customFormat="1" x14ac:dyDescent="0.25">
      <c r="A15" s="5" t="s">
        <v>40</v>
      </c>
      <c r="B15" s="9">
        <v>149222</v>
      </c>
      <c r="C15" s="9">
        <v>5626</v>
      </c>
      <c r="D15" s="9">
        <f t="shared" si="0"/>
        <v>143596</v>
      </c>
      <c r="E15" s="34">
        <f t="shared" si="4"/>
        <v>3.7702215491013387E-2</v>
      </c>
      <c r="F15" s="50">
        <v>20.375571756168139</v>
      </c>
      <c r="G15" s="50">
        <v>17.550253300608023</v>
      </c>
      <c r="H15" s="35">
        <f t="shared" ref="H15:H30" si="9">K15-I15</f>
        <v>12.600000000000001</v>
      </c>
      <c r="I15" s="52">
        <v>11.5</v>
      </c>
      <c r="J15" s="50">
        <v>16.899999999999999</v>
      </c>
      <c r="K15" s="35">
        <v>24.1</v>
      </c>
      <c r="L15" s="35">
        <v>36</v>
      </c>
      <c r="M15" s="35">
        <v>70</v>
      </c>
      <c r="N15" s="35">
        <f t="shared" ref="N15:N45" si="10">J15+H15</f>
        <v>29.5</v>
      </c>
    </row>
    <row r="16" spans="1:15" s="5" customFormat="1" x14ac:dyDescent="0.25">
      <c r="A16" s="5" t="s">
        <v>41</v>
      </c>
      <c r="B16" s="9">
        <v>148963</v>
      </c>
      <c r="C16" s="9">
        <v>4879</v>
      </c>
      <c r="D16" s="9">
        <f t="shared" si="0"/>
        <v>144084</v>
      </c>
      <c r="E16" s="34">
        <f t="shared" ref="E16:E30" si="11">C16/B16</f>
        <v>3.2753099763028405E-2</v>
      </c>
      <c r="F16" s="35">
        <v>129.27949728086577</v>
      </c>
      <c r="G16" s="35">
        <v>286.09455372469796</v>
      </c>
      <c r="H16" s="35">
        <f t="shared" si="9"/>
        <v>75</v>
      </c>
      <c r="I16" s="53">
        <v>60</v>
      </c>
      <c r="J16" s="35">
        <v>92</v>
      </c>
      <c r="K16" s="35">
        <v>135</v>
      </c>
      <c r="L16" s="35">
        <v>200</v>
      </c>
      <c r="M16" s="35">
        <v>528</v>
      </c>
      <c r="N16" s="35">
        <f t="shared" si="10"/>
        <v>167</v>
      </c>
    </row>
    <row r="17" spans="1:18" s="5" customFormat="1" x14ac:dyDescent="0.25">
      <c r="A17" s="5" t="s">
        <v>116</v>
      </c>
      <c r="B17" s="9">
        <v>78392</v>
      </c>
      <c r="C17" s="9">
        <v>30716</v>
      </c>
      <c r="D17" s="9">
        <f t="shared" si="0"/>
        <v>47676</v>
      </c>
      <c r="E17" s="34">
        <f t="shared" si="11"/>
        <v>0.39182569649964283</v>
      </c>
      <c r="F17" s="5">
        <v>3.36</v>
      </c>
      <c r="G17" s="5">
        <v>3.39</v>
      </c>
      <c r="H17" s="8">
        <f t="shared" si="9"/>
        <v>3.5999999999999996</v>
      </c>
      <c r="I17" s="5">
        <v>1</v>
      </c>
      <c r="J17" s="5">
        <v>2.8</v>
      </c>
      <c r="K17" s="5">
        <v>4.5999999999999996</v>
      </c>
      <c r="L17" s="5">
        <v>7</v>
      </c>
      <c r="M17" s="5">
        <v>11.8</v>
      </c>
      <c r="N17" s="8">
        <f t="shared" si="10"/>
        <v>6.3999999999999995</v>
      </c>
      <c r="O17" s="5" t="s">
        <v>80</v>
      </c>
    </row>
    <row r="18" spans="1:18" s="5" customFormat="1" x14ac:dyDescent="0.25">
      <c r="A18" s="5" t="s">
        <v>42</v>
      </c>
      <c r="B18" s="9">
        <v>152854</v>
      </c>
      <c r="C18" s="9">
        <v>3191</v>
      </c>
      <c r="D18" s="9">
        <f t="shared" si="0"/>
        <v>149663</v>
      </c>
      <c r="E18" s="34">
        <f t="shared" si="11"/>
        <v>2.087613016342392E-2</v>
      </c>
      <c r="F18" s="50">
        <v>48.513056017768491</v>
      </c>
      <c r="G18" s="35">
        <v>302.81689290261068</v>
      </c>
      <c r="H18" s="35">
        <f t="shared" si="9"/>
        <v>30</v>
      </c>
      <c r="I18" s="5">
        <v>20</v>
      </c>
      <c r="J18" s="5">
        <v>30</v>
      </c>
      <c r="K18" s="5">
        <v>50</v>
      </c>
      <c r="L18" s="5">
        <v>78</v>
      </c>
      <c r="M18" s="5">
        <v>150</v>
      </c>
      <c r="N18" s="35">
        <f t="shared" si="10"/>
        <v>60</v>
      </c>
    </row>
    <row r="19" spans="1:18" s="5" customFormat="1" x14ac:dyDescent="0.25">
      <c r="A19" s="5" t="s">
        <v>43</v>
      </c>
      <c r="B19" s="9">
        <v>72485</v>
      </c>
      <c r="C19" s="9">
        <v>4870</v>
      </c>
      <c r="D19" s="9">
        <f t="shared" si="0"/>
        <v>67615</v>
      </c>
      <c r="E19" s="34">
        <f t="shared" si="11"/>
        <v>6.7186314409877906E-2</v>
      </c>
      <c r="F19" s="8">
        <v>4.7348538253423529</v>
      </c>
      <c r="G19" s="8">
        <v>2.9394107679391266</v>
      </c>
      <c r="H19" s="8">
        <f t="shared" si="9"/>
        <v>2.1800000000000002</v>
      </c>
      <c r="I19" s="8">
        <v>3.82</v>
      </c>
      <c r="J19" s="8">
        <v>5</v>
      </c>
      <c r="K19" s="8">
        <v>6</v>
      </c>
      <c r="L19" s="8">
        <v>7</v>
      </c>
      <c r="M19" s="8">
        <v>11</v>
      </c>
      <c r="N19" s="8">
        <f t="shared" si="10"/>
        <v>7.18</v>
      </c>
    </row>
    <row r="20" spans="1:18" s="5" customFormat="1" x14ac:dyDescent="0.25">
      <c r="A20" s="5" t="s">
        <v>44</v>
      </c>
      <c r="B20" s="9">
        <v>7144</v>
      </c>
      <c r="C20" s="5">
        <v>437</v>
      </c>
      <c r="D20" s="9">
        <f t="shared" si="0"/>
        <v>6707</v>
      </c>
      <c r="E20" s="34">
        <f t="shared" si="11"/>
        <v>6.1170212765957445E-2</v>
      </c>
      <c r="F20" s="8">
        <v>3.1961536618140176</v>
      </c>
      <c r="G20" s="8">
        <v>3.5900030373331697</v>
      </c>
      <c r="H20" s="8">
        <f t="shared" si="9"/>
        <v>1.0999999999999996</v>
      </c>
      <c r="I20" s="8">
        <v>2.2000000000000002</v>
      </c>
      <c r="J20" s="5">
        <v>2.57</v>
      </c>
      <c r="K20" s="8">
        <v>3.3</v>
      </c>
      <c r="L20" s="5">
        <v>4.87</v>
      </c>
      <c r="M20" s="8">
        <v>9.8570000000000153</v>
      </c>
      <c r="N20" s="8">
        <f t="shared" si="10"/>
        <v>3.6699999999999995</v>
      </c>
    </row>
    <row r="21" spans="1:18" s="5" customFormat="1" x14ac:dyDescent="0.25">
      <c r="A21" s="5" t="s">
        <v>46</v>
      </c>
      <c r="B21" s="9">
        <v>80993</v>
      </c>
      <c r="C21" s="9">
        <v>11775</v>
      </c>
      <c r="D21" s="9">
        <f t="shared" si="0"/>
        <v>69218</v>
      </c>
      <c r="E21" s="34">
        <f t="shared" si="11"/>
        <v>0.14538293432765795</v>
      </c>
      <c r="F21" s="8">
        <v>1.2672013896263967</v>
      </c>
      <c r="G21" s="8">
        <v>2.8774148122400396</v>
      </c>
      <c r="H21" s="8">
        <f t="shared" si="9"/>
        <v>0.5</v>
      </c>
      <c r="I21" s="8">
        <v>1</v>
      </c>
      <c r="J21" s="8">
        <v>1.2110000000000001</v>
      </c>
      <c r="K21" s="8">
        <v>1.5</v>
      </c>
      <c r="L21" s="8">
        <v>1.9</v>
      </c>
      <c r="M21" s="8">
        <v>2.7</v>
      </c>
      <c r="N21" s="8">
        <f t="shared" si="10"/>
        <v>1.7110000000000001</v>
      </c>
    </row>
    <row r="22" spans="1:18" s="5" customFormat="1" x14ac:dyDescent="0.25">
      <c r="A22" s="5" t="s">
        <v>117</v>
      </c>
      <c r="B22" s="9">
        <v>714</v>
      </c>
      <c r="C22" s="9">
        <v>0</v>
      </c>
      <c r="D22" s="9">
        <f t="shared" si="0"/>
        <v>714</v>
      </c>
      <c r="E22" s="34">
        <f t="shared" si="11"/>
        <v>0</v>
      </c>
      <c r="F22" s="57">
        <v>5.0850140056022564E-2</v>
      </c>
      <c r="G22" s="57">
        <v>3.4236758478517593E-2</v>
      </c>
      <c r="H22" s="57">
        <f t="shared" si="9"/>
        <v>1.9999999999999997E-2</v>
      </c>
      <c r="I22" s="57">
        <v>0.04</v>
      </c>
      <c r="J22" s="57">
        <v>0.05</v>
      </c>
      <c r="K22" s="57">
        <v>0.06</v>
      </c>
      <c r="L22" s="57">
        <v>7.0000000000000007E-2</v>
      </c>
      <c r="M22" s="57">
        <v>9.8440000000000055E-2</v>
      </c>
      <c r="N22" s="57">
        <f t="shared" si="10"/>
        <v>7.0000000000000007E-2</v>
      </c>
    </row>
    <row r="23" spans="1:18" s="5" customFormat="1" x14ac:dyDescent="0.25">
      <c r="A23" s="5" t="s">
        <v>102</v>
      </c>
      <c r="B23" s="9">
        <v>151456</v>
      </c>
      <c r="C23" s="9">
        <v>469</v>
      </c>
      <c r="D23" s="9">
        <f t="shared" si="0"/>
        <v>150987</v>
      </c>
      <c r="E23" s="59">
        <f t="shared" si="11"/>
        <v>3.0966089161208535E-3</v>
      </c>
      <c r="F23" s="8">
        <v>4.6950937629277076</v>
      </c>
      <c r="G23" s="8">
        <v>3.1637822876749628</v>
      </c>
      <c r="H23" s="8">
        <f t="shared" si="9"/>
        <v>2.2519999999999998</v>
      </c>
      <c r="I23" s="8">
        <v>3</v>
      </c>
      <c r="J23" s="8">
        <v>3.9820000000000002</v>
      </c>
      <c r="K23" s="8">
        <v>5.2519999999999998</v>
      </c>
      <c r="L23" s="50">
        <v>10</v>
      </c>
      <c r="M23" s="50">
        <v>15</v>
      </c>
      <c r="N23" s="8">
        <f t="shared" si="10"/>
        <v>6.234</v>
      </c>
    </row>
    <row r="24" spans="1:18" s="5" customFormat="1" x14ac:dyDescent="0.25">
      <c r="A24" s="5" t="s">
        <v>47</v>
      </c>
      <c r="B24" s="9">
        <v>29811</v>
      </c>
      <c r="C24" s="5">
        <v>988</v>
      </c>
      <c r="D24" s="9">
        <f t="shared" si="0"/>
        <v>28823</v>
      </c>
      <c r="E24" s="10">
        <f t="shared" si="11"/>
        <v>3.3142128744423197E-2</v>
      </c>
      <c r="F24" s="50">
        <v>17.82627501828193</v>
      </c>
      <c r="G24" s="50">
        <v>13.88707504209181</v>
      </c>
      <c r="H24" s="8">
        <f t="shared" si="9"/>
        <v>6.6</v>
      </c>
      <c r="I24" s="5">
        <v>13.4</v>
      </c>
      <c r="J24" s="5">
        <v>16.7</v>
      </c>
      <c r="K24" s="5">
        <v>20</v>
      </c>
      <c r="L24" s="5">
        <v>30</v>
      </c>
      <c r="M24" s="5">
        <v>50</v>
      </c>
      <c r="N24" s="50">
        <f t="shared" si="10"/>
        <v>23.299999999999997</v>
      </c>
    </row>
    <row r="25" spans="1:18" s="5" customFormat="1" x14ac:dyDescent="0.25">
      <c r="A25" s="5" t="s">
        <v>50</v>
      </c>
      <c r="B25" s="9">
        <v>7063</v>
      </c>
      <c r="C25" s="9">
        <v>223</v>
      </c>
      <c r="D25" s="9">
        <f t="shared" si="0"/>
        <v>6840</v>
      </c>
      <c r="E25" s="10">
        <f t="shared" si="11"/>
        <v>3.1572985983293216E-2</v>
      </c>
      <c r="F25" s="8">
        <v>5.9005897394874793</v>
      </c>
      <c r="G25" s="8">
        <v>5.1458526053105818</v>
      </c>
      <c r="H25" s="8">
        <f t="shared" si="9"/>
        <v>2.335</v>
      </c>
      <c r="I25" s="5">
        <v>3.87</v>
      </c>
      <c r="J25" s="8">
        <v>4.7</v>
      </c>
      <c r="K25" s="8">
        <v>6.2050000000000001</v>
      </c>
      <c r="L25" s="8">
        <v>9.5842000000000009</v>
      </c>
      <c r="M25" s="5">
        <v>19.399999999999999</v>
      </c>
      <c r="N25" s="8">
        <f t="shared" si="10"/>
        <v>7.0350000000000001</v>
      </c>
    </row>
    <row r="26" spans="1:18" s="5" customFormat="1" x14ac:dyDescent="0.25">
      <c r="A26" s="5" t="s">
        <v>51</v>
      </c>
      <c r="B26" s="9">
        <v>16504</v>
      </c>
      <c r="C26" s="9">
        <v>8961</v>
      </c>
      <c r="D26" s="9">
        <f t="shared" si="0"/>
        <v>7543</v>
      </c>
      <c r="E26" s="34">
        <f t="shared" si="11"/>
        <v>0.54295928259815807</v>
      </c>
      <c r="F26" s="8">
        <v>1.9</v>
      </c>
      <c r="G26" s="5">
        <v>2.52</v>
      </c>
      <c r="H26" s="8">
        <f t="shared" si="9"/>
        <v>1</v>
      </c>
      <c r="I26" s="8">
        <v>1</v>
      </c>
      <c r="J26" s="8">
        <v>2</v>
      </c>
      <c r="K26" s="8">
        <v>2</v>
      </c>
      <c r="L26" s="50">
        <v>3</v>
      </c>
      <c r="M26" s="5">
        <v>7.7</v>
      </c>
      <c r="N26" s="8">
        <f t="shared" si="10"/>
        <v>3</v>
      </c>
      <c r="O26" s="5" t="s">
        <v>80</v>
      </c>
    </row>
    <row r="27" spans="1:18" s="5" customFormat="1" x14ac:dyDescent="0.25">
      <c r="A27" s="5" t="s">
        <v>118</v>
      </c>
      <c r="B27" s="9">
        <v>78209</v>
      </c>
      <c r="C27" s="9">
        <v>9634</v>
      </c>
      <c r="D27" s="9">
        <f t="shared" si="0"/>
        <v>68575</v>
      </c>
      <c r="E27" s="34">
        <f t="shared" si="11"/>
        <v>0.1231827539030035</v>
      </c>
      <c r="F27" s="8">
        <v>6.976763320082231</v>
      </c>
      <c r="G27" s="50">
        <v>23.769573932338794</v>
      </c>
      <c r="H27" s="8">
        <f t="shared" si="9"/>
        <v>4.1000000000000005</v>
      </c>
      <c r="I27" s="50">
        <v>3.8</v>
      </c>
      <c r="J27" s="50">
        <v>5.6109999999999998</v>
      </c>
      <c r="K27" s="50">
        <v>7.9</v>
      </c>
      <c r="L27" s="50">
        <v>11.4</v>
      </c>
      <c r="M27" s="50">
        <v>21.5</v>
      </c>
      <c r="N27" s="8">
        <f t="shared" si="10"/>
        <v>9.7110000000000003</v>
      </c>
    </row>
    <row r="28" spans="1:18" s="5" customFormat="1" x14ac:dyDescent="0.25">
      <c r="A28" s="5" t="s">
        <v>75</v>
      </c>
      <c r="B28" s="9">
        <v>30863</v>
      </c>
      <c r="C28" s="9">
        <v>3268</v>
      </c>
      <c r="D28" s="9">
        <f t="shared" si="0"/>
        <v>27595</v>
      </c>
      <c r="E28" s="34">
        <f t="shared" si="11"/>
        <v>0.105887308427567</v>
      </c>
      <c r="F28" s="8">
        <v>2.2141302404169068</v>
      </c>
      <c r="G28" s="50">
        <v>77.454444210391657</v>
      </c>
      <c r="H28" s="8">
        <f t="shared" si="9"/>
        <v>0.10999999999999999</v>
      </c>
      <c r="I28" s="5">
        <v>0.04</v>
      </c>
      <c r="J28" s="5">
        <v>0.08</v>
      </c>
      <c r="K28" s="5">
        <v>0.15</v>
      </c>
      <c r="L28" s="5">
        <v>0.35</v>
      </c>
      <c r="M28" s="5">
        <v>1.5</v>
      </c>
      <c r="N28" s="8">
        <f t="shared" si="10"/>
        <v>0.19</v>
      </c>
    </row>
    <row r="29" spans="1:18" s="5" customFormat="1" x14ac:dyDescent="0.25">
      <c r="A29" s="5" t="s">
        <v>88</v>
      </c>
      <c r="B29" s="9">
        <v>16773</v>
      </c>
      <c r="C29" s="9">
        <v>9750</v>
      </c>
      <c r="D29" s="9">
        <f t="shared" si="0"/>
        <v>7023</v>
      </c>
      <c r="E29" s="34">
        <f t="shared" si="11"/>
        <v>0.58129136111607937</v>
      </c>
      <c r="F29" s="5">
        <v>1.1100000000000001</v>
      </c>
      <c r="G29" s="50">
        <v>1.1399999999999999</v>
      </c>
      <c r="H29" s="8">
        <f t="shared" si="9"/>
        <v>0.40999999999999992</v>
      </c>
      <c r="I29" s="5">
        <v>0.74</v>
      </c>
      <c r="J29" s="5">
        <v>0.89</v>
      </c>
      <c r="K29" s="50">
        <v>1.1499999999999999</v>
      </c>
      <c r="L29" s="50">
        <v>1.77</v>
      </c>
      <c r="M29" s="50">
        <v>4</v>
      </c>
      <c r="N29" s="8">
        <f t="shared" si="10"/>
        <v>1.2999999999999998</v>
      </c>
      <c r="O29" s="5" t="s">
        <v>80</v>
      </c>
    </row>
    <row r="30" spans="1:18" s="5" customFormat="1" x14ac:dyDescent="0.25">
      <c r="A30" s="5" t="s">
        <v>52</v>
      </c>
      <c r="B30" s="9">
        <v>10336</v>
      </c>
      <c r="C30" s="9">
        <v>7306</v>
      </c>
      <c r="D30" s="9">
        <f t="shared" si="0"/>
        <v>3030</v>
      </c>
      <c r="E30" s="34">
        <f t="shared" si="11"/>
        <v>0.70684984520123839</v>
      </c>
      <c r="F30" s="5">
        <v>8.5000000000000006E-2</v>
      </c>
      <c r="G30" s="5">
        <v>1.85</v>
      </c>
      <c r="H30" s="8">
        <f t="shared" si="9"/>
        <v>1.6E-2</v>
      </c>
      <c r="I30" s="5">
        <v>4.3999999999999997E-2</v>
      </c>
      <c r="J30" s="5">
        <v>0.05</v>
      </c>
      <c r="K30" s="5">
        <v>0.06</v>
      </c>
      <c r="L30" s="5">
        <v>0.08</v>
      </c>
      <c r="M30" s="5">
        <v>0.16</v>
      </c>
      <c r="N30" s="8">
        <f t="shared" si="10"/>
        <v>6.6000000000000003E-2</v>
      </c>
      <c r="O30" s="5" t="s">
        <v>80</v>
      </c>
    </row>
    <row r="31" spans="1:18" s="5" customFormat="1" x14ac:dyDescent="0.25">
      <c r="A31" s="5" t="s">
        <v>53</v>
      </c>
      <c r="D31" s="9">
        <f t="shared" si="0"/>
        <v>0</v>
      </c>
      <c r="E31" s="34"/>
      <c r="F31" s="11" t="s">
        <v>54</v>
      </c>
      <c r="G31" s="11"/>
      <c r="H31" s="11"/>
      <c r="I31" s="11"/>
      <c r="J31" s="11"/>
      <c r="K31" s="11"/>
      <c r="L31" s="11"/>
      <c r="M31" s="11"/>
      <c r="N31" s="8">
        <f t="shared" si="10"/>
        <v>0</v>
      </c>
      <c r="O31" s="11"/>
      <c r="P31" s="11"/>
      <c r="Q31" s="11"/>
      <c r="R31" s="11"/>
    </row>
    <row r="32" spans="1:18" s="5" customFormat="1" x14ac:dyDescent="0.25">
      <c r="A32" s="5" t="s">
        <v>103</v>
      </c>
      <c r="B32" s="61">
        <v>86148</v>
      </c>
      <c r="C32" s="61">
        <v>10078</v>
      </c>
      <c r="D32" s="9">
        <f t="shared" si="0"/>
        <v>76070</v>
      </c>
      <c r="E32" s="34">
        <f t="shared" ref="E32:E73" si="12">C32/B32</f>
        <v>0.11698472396341181</v>
      </c>
      <c r="F32" s="60">
        <v>1.1910829213448679</v>
      </c>
      <c r="G32" s="60">
        <v>0.75746590452300344</v>
      </c>
      <c r="H32" s="8">
        <f t="shared" ref="H32:H45" si="13">K32-I32</f>
        <v>0.78499999999999992</v>
      </c>
      <c r="I32" s="5">
        <v>0.8</v>
      </c>
      <c r="J32" s="5">
        <v>1.23</v>
      </c>
      <c r="K32" s="8">
        <v>1.585</v>
      </c>
      <c r="L32" s="8">
        <v>2.0551540000000008</v>
      </c>
      <c r="M32" s="8">
        <v>2.9475559999999938</v>
      </c>
      <c r="N32" s="8">
        <f t="shared" si="10"/>
        <v>2.0149999999999997</v>
      </c>
      <c r="O32" s="11"/>
      <c r="P32" s="11"/>
      <c r="Q32" s="11"/>
      <c r="R32" s="11"/>
    </row>
    <row r="33" spans="1:15" s="5" customFormat="1" x14ac:dyDescent="0.25">
      <c r="A33" s="5" t="s">
        <v>55</v>
      </c>
      <c r="B33" s="61">
        <v>147217</v>
      </c>
      <c r="C33" s="61">
        <v>33548</v>
      </c>
      <c r="D33" s="9">
        <f t="shared" si="0"/>
        <v>113669</v>
      </c>
      <c r="E33" s="34">
        <f t="shared" si="12"/>
        <v>0.22788129088352568</v>
      </c>
      <c r="F33" s="50">
        <v>45.839207371098716</v>
      </c>
      <c r="G33" s="35">
        <v>345.09812107977967</v>
      </c>
      <c r="H33" s="35">
        <f t="shared" si="13"/>
        <v>17</v>
      </c>
      <c r="I33" s="35">
        <v>26</v>
      </c>
      <c r="J33" s="35">
        <v>27.1111</v>
      </c>
      <c r="K33" s="5">
        <v>43</v>
      </c>
      <c r="L33" s="5">
        <v>70</v>
      </c>
      <c r="M33" s="5">
        <v>150</v>
      </c>
      <c r="N33" s="35">
        <f t="shared" si="10"/>
        <v>44.1111</v>
      </c>
    </row>
    <row r="34" spans="1:15" s="5" customFormat="1" x14ac:dyDescent="0.25">
      <c r="A34" s="5" t="s">
        <v>56</v>
      </c>
      <c r="B34" s="61">
        <v>46086</v>
      </c>
      <c r="C34" s="61">
        <v>4548</v>
      </c>
      <c r="D34" s="9">
        <f t="shared" si="0"/>
        <v>41538</v>
      </c>
      <c r="E34" s="34">
        <f t="shared" si="12"/>
        <v>9.8685067048561378E-2</v>
      </c>
      <c r="F34" s="50">
        <v>27.60582487089221</v>
      </c>
      <c r="G34" s="50">
        <v>21.425376342823938</v>
      </c>
      <c r="H34" s="8">
        <f t="shared" si="13"/>
        <v>23</v>
      </c>
      <c r="I34" s="5">
        <v>14</v>
      </c>
      <c r="J34" s="5">
        <v>23.11</v>
      </c>
      <c r="K34" s="5">
        <v>37</v>
      </c>
      <c r="L34" s="5">
        <v>54</v>
      </c>
      <c r="M34" s="5">
        <v>85</v>
      </c>
      <c r="N34" s="8">
        <f t="shared" si="10"/>
        <v>46.11</v>
      </c>
    </row>
    <row r="35" spans="1:15" s="5" customFormat="1" x14ac:dyDescent="0.25">
      <c r="A35" s="5" t="s">
        <v>76</v>
      </c>
      <c r="B35" s="61">
        <v>76205</v>
      </c>
      <c r="C35" s="61">
        <v>13199</v>
      </c>
      <c r="D35" s="9">
        <f t="shared" si="0"/>
        <v>63006</v>
      </c>
      <c r="E35" s="34">
        <f t="shared" si="12"/>
        <v>0.17320385801456598</v>
      </c>
      <c r="F35" s="57">
        <v>0.40175987874805219</v>
      </c>
      <c r="G35" s="8">
        <v>2.3812808120359223</v>
      </c>
      <c r="H35" s="8">
        <f t="shared" si="13"/>
        <v>0.10000000000000003</v>
      </c>
      <c r="I35" s="5">
        <v>0.3</v>
      </c>
      <c r="J35" s="5">
        <v>0.311</v>
      </c>
      <c r="K35" s="5">
        <v>0.4</v>
      </c>
      <c r="L35" s="5">
        <v>0.6</v>
      </c>
      <c r="M35" s="5">
        <v>0.9</v>
      </c>
      <c r="N35" s="8">
        <f t="shared" si="10"/>
        <v>0.41100000000000003</v>
      </c>
    </row>
    <row r="36" spans="1:15" s="5" customFormat="1" x14ac:dyDescent="0.25">
      <c r="A36" s="5" t="s">
        <v>105</v>
      </c>
      <c r="B36" s="61">
        <v>146915</v>
      </c>
      <c r="C36" s="61">
        <v>5619</v>
      </c>
      <c r="D36" s="9">
        <f t="shared" si="0"/>
        <v>141296</v>
      </c>
      <c r="E36" s="10">
        <f t="shared" si="12"/>
        <v>3.824660517986591E-2</v>
      </c>
      <c r="F36" s="8">
        <v>1.4211593117313812</v>
      </c>
      <c r="G36" s="8">
        <v>1.2275330356311343</v>
      </c>
      <c r="H36" s="8">
        <f t="shared" si="13"/>
        <v>1.0363</v>
      </c>
      <c r="I36" s="8">
        <v>0.72370000000000001</v>
      </c>
      <c r="J36" s="8">
        <v>1.0610999999999999</v>
      </c>
      <c r="K36" s="8">
        <v>1.76</v>
      </c>
      <c r="L36" s="8">
        <v>3</v>
      </c>
      <c r="M36" s="8">
        <v>5</v>
      </c>
      <c r="N36" s="8">
        <f t="shared" si="10"/>
        <v>2.0973999999999999</v>
      </c>
      <c r="O36" s="11"/>
    </row>
    <row r="37" spans="1:15" s="5" customFormat="1" x14ac:dyDescent="0.25">
      <c r="A37" s="5" t="s">
        <v>106</v>
      </c>
      <c r="B37" s="61">
        <v>149802</v>
      </c>
      <c r="C37" s="61">
        <v>51</v>
      </c>
      <c r="D37" s="9">
        <f t="shared" si="0"/>
        <v>149751</v>
      </c>
      <c r="E37" s="59">
        <f t="shared" si="12"/>
        <v>3.404493931990227E-4</v>
      </c>
      <c r="F37" s="8">
        <v>9.7817098923891413E-2</v>
      </c>
      <c r="G37" s="8">
        <v>0.13152339585447581</v>
      </c>
      <c r="H37" s="8">
        <f t="shared" si="13"/>
        <v>0.06</v>
      </c>
      <c r="I37" s="8">
        <v>0.05</v>
      </c>
      <c r="J37" s="8">
        <v>7.1099999999999997E-2</v>
      </c>
      <c r="K37" s="8">
        <v>0.11</v>
      </c>
      <c r="L37" s="8">
        <v>0.17299999999999999</v>
      </c>
      <c r="M37" s="8">
        <v>0.30129800000000106</v>
      </c>
      <c r="N37" s="8">
        <f t="shared" si="10"/>
        <v>0.13109999999999999</v>
      </c>
      <c r="O37" s="11"/>
    </row>
    <row r="38" spans="1:15" s="5" customFormat="1" x14ac:dyDescent="0.25">
      <c r="A38" s="5" t="s">
        <v>89</v>
      </c>
      <c r="B38" s="61">
        <v>95684</v>
      </c>
      <c r="C38" s="61">
        <v>65103</v>
      </c>
      <c r="D38" s="9">
        <f t="shared" si="0"/>
        <v>30581</v>
      </c>
      <c r="E38" s="34">
        <f t="shared" si="12"/>
        <v>0.68039588645959614</v>
      </c>
      <c r="F38" s="5">
        <v>2.2000000000000002</v>
      </c>
      <c r="G38" s="5">
        <v>9.1</v>
      </c>
      <c r="H38" s="8">
        <f t="shared" si="13"/>
        <v>1.9999999999999998</v>
      </c>
      <c r="I38" s="5">
        <v>0.3</v>
      </c>
      <c r="J38" s="5">
        <v>0.93</v>
      </c>
      <c r="K38" s="5">
        <v>2.2999999999999998</v>
      </c>
      <c r="L38" s="5">
        <v>5</v>
      </c>
      <c r="M38" s="5">
        <v>10</v>
      </c>
      <c r="N38" s="8">
        <f t="shared" si="10"/>
        <v>2.9299999999999997</v>
      </c>
      <c r="O38" s="5" t="s">
        <v>80</v>
      </c>
    </row>
    <row r="39" spans="1:15" s="5" customFormat="1" x14ac:dyDescent="0.25">
      <c r="A39" s="5" t="s">
        <v>119</v>
      </c>
      <c r="B39" s="9">
        <v>89121</v>
      </c>
      <c r="C39" s="9">
        <v>482</v>
      </c>
      <c r="D39" s="9">
        <f t="shared" si="0"/>
        <v>88639</v>
      </c>
      <c r="E39" s="34">
        <f t="shared" si="12"/>
        <v>5.4083773745806267E-3</v>
      </c>
      <c r="F39" s="8">
        <v>1.2114234756140352</v>
      </c>
      <c r="G39" s="8">
        <v>0.74506967337813179</v>
      </c>
      <c r="H39" s="8">
        <f t="shared" si="13"/>
        <v>0.93810000000000004</v>
      </c>
      <c r="I39" s="8">
        <v>0.67889999999999995</v>
      </c>
      <c r="J39" s="8">
        <v>1.18</v>
      </c>
      <c r="K39" s="8">
        <v>1.617</v>
      </c>
      <c r="L39" s="8">
        <v>2.1890000000000001</v>
      </c>
      <c r="M39" s="8">
        <v>3</v>
      </c>
      <c r="N39" s="8">
        <f t="shared" si="10"/>
        <v>2.1181000000000001</v>
      </c>
    </row>
    <row r="40" spans="1:15" s="5" customFormat="1" x14ac:dyDescent="0.25">
      <c r="A40" s="5" t="s">
        <v>57</v>
      </c>
      <c r="B40" s="9">
        <v>140827</v>
      </c>
      <c r="C40" s="9">
        <v>105346</v>
      </c>
      <c r="D40" s="9">
        <f t="shared" si="0"/>
        <v>35481</v>
      </c>
      <c r="E40" s="34">
        <f t="shared" si="12"/>
        <v>0.74805257514539114</v>
      </c>
      <c r="F40" s="5">
        <v>9.2899999999999991</v>
      </c>
      <c r="G40" s="35">
        <v>179.8</v>
      </c>
      <c r="H40" s="8">
        <f t="shared" si="13"/>
        <v>11.01</v>
      </c>
      <c r="I40" s="5">
        <v>1</v>
      </c>
      <c r="J40" s="5">
        <v>9.01</v>
      </c>
      <c r="K40" s="5">
        <v>12.01</v>
      </c>
      <c r="L40" s="5">
        <v>17.010000000000002</v>
      </c>
      <c r="M40" s="5">
        <v>32.9</v>
      </c>
      <c r="N40" s="8">
        <v>20.02</v>
      </c>
      <c r="O40" s="5" t="s">
        <v>80</v>
      </c>
    </row>
    <row r="41" spans="1:15" s="5" customFormat="1" x14ac:dyDescent="0.25">
      <c r="A41" s="5" t="s">
        <v>58</v>
      </c>
      <c r="B41" s="9">
        <v>17271</v>
      </c>
      <c r="C41" s="9">
        <v>1070</v>
      </c>
      <c r="D41" s="9">
        <f t="shared" si="0"/>
        <v>16201</v>
      </c>
      <c r="E41" s="34">
        <f t="shared" si="12"/>
        <v>6.1953563777430373E-2</v>
      </c>
      <c r="F41" s="8">
        <v>28.343230293554804</v>
      </c>
      <c r="G41" s="8">
        <v>27.815077729047339</v>
      </c>
      <c r="H41" s="8">
        <f t="shared" si="13"/>
        <v>12.899999999999999</v>
      </c>
      <c r="I41" s="35">
        <v>18</v>
      </c>
      <c r="J41" s="35">
        <v>23.11</v>
      </c>
      <c r="K41" s="35">
        <v>30.9</v>
      </c>
      <c r="L41" s="35">
        <v>46.270000000000074</v>
      </c>
      <c r="M41" s="35">
        <v>90.559999999999846</v>
      </c>
      <c r="N41" s="8">
        <f t="shared" si="10"/>
        <v>36.01</v>
      </c>
    </row>
    <row r="42" spans="1:15" s="5" customFormat="1" x14ac:dyDescent="0.25">
      <c r="A42" s="5" t="s">
        <v>59</v>
      </c>
      <c r="B42" s="9">
        <v>149302</v>
      </c>
      <c r="C42" s="9">
        <v>13795</v>
      </c>
      <c r="D42" s="9">
        <f t="shared" si="0"/>
        <v>135507</v>
      </c>
      <c r="E42" s="34">
        <f t="shared" si="12"/>
        <v>9.2396618933436925E-2</v>
      </c>
      <c r="F42" s="35">
        <v>44.182091346528402</v>
      </c>
      <c r="G42" s="35">
        <v>74.624817471690307</v>
      </c>
      <c r="H42" s="8">
        <f t="shared" si="13"/>
        <v>30</v>
      </c>
      <c r="I42" s="5">
        <v>20</v>
      </c>
      <c r="J42" s="35">
        <v>31.11</v>
      </c>
      <c r="K42" s="5">
        <v>50</v>
      </c>
      <c r="L42" s="5">
        <v>81</v>
      </c>
      <c r="M42" s="5">
        <v>150</v>
      </c>
      <c r="N42" s="8">
        <f t="shared" si="10"/>
        <v>61.11</v>
      </c>
    </row>
    <row r="43" spans="1:15" s="5" customFormat="1" x14ac:dyDescent="0.25">
      <c r="A43" s="5" t="s">
        <v>60</v>
      </c>
      <c r="B43" s="5">
        <v>314</v>
      </c>
      <c r="C43" s="5">
        <v>288</v>
      </c>
      <c r="D43" s="9">
        <f t="shared" si="0"/>
        <v>26</v>
      </c>
      <c r="E43" s="34">
        <f t="shared" si="12"/>
        <v>0.91719745222929938</v>
      </c>
      <c r="F43" s="5">
        <v>6.0000000000000001E-3</v>
      </c>
      <c r="G43" s="5">
        <v>1.4999999999999999E-2</v>
      </c>
      <c r="H43" s="8">
        <f t="shared" si="13"/>
        <v>5.0000000000000001E-3</v>
      </c>
      <c r="I43" s="5">
        <v>3.0000000000000001E-3</v>
      </c>
      <c r="J43" s="5">
        <v>5.0000000000000001E-3</v>
      </c>
      <c r="K43" s="5">
        <v>8.0000000000000002E-3</v>
      </c>
      <c r="L43" s="5">
        <v>1.6E-2</v>
      </c>
      <c r="M43" s="5">
        <v>2.3E-2</v>
      </c>
      <c r="N43" s="8">
        <f t="shared" si="10"/>
        <v>0.01</v>
      </c>
      <c r="O43" s="5" t="s">
        <v>80</v>
      </c>
    </row>
    <row r="44" spans="1:15" s="5" customFormat="1" x14ac:dyDescent="0.25">
      <c r="A44" s="5" t="s">
        <v>120</v>
      </c>
      <c r="B44" s="5">
        <v>35655</v>
      </c>
      <c r="C44" s="9">
        <v>6810</v>
      </c>
      <c r="D44" s="9">
        <f t="shared" si="0"/>
        <v>28845</v>
      </c>
      <c r="E44" s="34">
        <f t="shared" si="12"/>
        <v>0.19099705511148507</v>
      </c>
      <c r="F44" s="57">
        <v>7.8052494306815254E-2</v>
      </c>
      <c r="G44" s="57">
        <v>7.1807858463830573E-2</v>
      </c>
      <c r="H44" s="57">
        <f t="shared" si="13"/>
        <v>3.7999999999999999E-2</v>
      </c>
      <c r="I44" s="57">
        <v>5.1999999999999998E-2</v>
      </c>
      <c r="J44" s="57">
        <v>6.1100000000000002E-2</v>
      </c>
      <c r="K44" s="57">
        <v>0.09</v>
      </c>
      <c r="L44" s="57">
        <v>0.13</v>
      </c>
      <c r="M44" s="57">
        <v>0.21991999999999826</v>
      </c>
      <c r="N44" s="57">
        <f t="shared" si="10"/>
        <v>9.9099999999999994E-2</v>
      </c>
    </row>
    <row r="45" spans="1:15" s="5" customFormat="1" x14ac:dyDescent="0.25">
      <c r="A45" s="5" t="s">
        <v>98</v>
      </c>
      <c r="B45" s="5">
        <v>152840</v>
      </c>
      <c r="C45" s="5">
        <v>30147</v>
      </c>
      <c r="D45" s="9">
        <f t="shared" si="0"/>
        <v>122693</v>
      </c>
      <c r="E45" s="34">
        <f t="shared" si="12"/>
        <v>0.19724548547500653</v>
      </c>
      <c r="F45" s="50">
        <v>23.713054826991115</v>
      </c>
      <c r="G45" s="35">
        <v>453.64162177965324</v>
      </c>
      <c r="H45" s="35">
        <f t="shared" si="13"/>
        <v>14</v>
      </c>
      <c r="I45" s="35">
        <v>6</v>
      </c>
      <c r="J45" s="35">
        <v>11</v>
      </c>
      <c r="K45" s="35">
        <v>20</v>
      </c>
      <c r="L45" s="35">
        <v>30</v>
      </c>
      <c r="M45" s="35">
        <v>70</v>
      </c>
      <c r="N45" s="35">
        <f t="shared" si="10"/>
        <v>25</v>
      </c>
    </row>
    <row r="46" spans="1:15" s="5" customFormat="1" x14ac:dyDescent="0.25">
      <c r="A46" s="5" t="s">
        <v>61</v>
      </c>
      <c r="B46" s="9">
        <v>10227</v>
      </c>
      <c r="C46" s="9">
        <v>7015</v>
      </c>
      <c r="D46" s="9">
        <f t="shared" si="0"/>
        <v>3212</v>
      </c>
      <c r="E46" s="34">
        <f t="shared" si="12"/>
        <v>0.68592940256184609</v>
      </c>
      <c r="F46" s="5">
        <v>2.5000000000000001E-2</v>
      </c>
      <c r="G46" s="5">
        <v>1.41</v>
      </c>
      <c r="H46" s="55" t="s">
        <v>45</v>
      </c>
      <c r="I46" s="55" t="s">
        <v>45</v>
      </c>
      <c r="J46" s="5">
        <v>1E-3</v>
      </c>
      <c r="K46" s="5">
        <v>3.0000000000000001E-3</v>
      </c>
      <c r="L46" s="5">
        <v>8.9999999999999993E-3</v>
      </c>
      <c r="M46" s="5">
        <v>5.2999999999999999E-2</v>
      </c>
      <c r="N46" s="55" t="s">
        <v>45</v>
      </c>
      <c r="O46" s="5" t="s">
        <v>80</v>
      </c>
    </row>
    <row r="47" spans="1:15" s="5" customFormat="1" x14ac:dyDescent="0.25">
      <c r="A47" s="5" t="s">
        <v>77</v>
      </c>
      <c r="B47" s="9">
        <v>7635</v>
      </c>
      <c r="C47" s="9">
        <v>856</v>
      </c>
      <c r="D47" s="9">
        <f t="shared" si="0"/>
        <v>6779</v>
      </c>
      <c r="E47" s="34">
        <f t="shared" si="12"/>
        <v>0.11211525867714472</v>
      </c>
      <c r="F47" s="8">
        <v>8.3181672770141333</v>
      </c>
      <c r="G47" s="8">
        <v>10.533566312907809</v>
      </c>
      <c r="H47" s="8">
        <f t="shared" ref="H47" si="14">K47-I47</f>
        <v>4.28</v>
      </c>
      <c r="I47" s="8">
        <v>4.46</v>
      </c>
      <c r="J47" s="8">
        <v>5.52</v>
      </c>
      <c r="K47" s="8">
        <v>8.74</v>
      </c>
      <c r="L47" s="8">
        <v>15.5</v>
      </c>
      <c r="M47" s="8">
        <v>33.631999999999969</v>
      </c>
      <c r="N47" s="8">
        <f t="shared" ref="N47" si="15">J47+H47</f>
        <v>9.8000000000000007</v>
      </c>
    </row>
    <row r="48" spans="1:15" s="5" customFormat="1" x14ac:dyDescent="0.25">
      <c r="A48" s="5" t="s">
        <v>62</v>
      </c>
      <c r="B48" s="9">
        <v>9644</v>
      </c>
      <c r="C48" s="9">
        <v>6197</v>
      </c>
      <c r="D48" s="9">
        <f t="shared" si="0"/>
        <v>3447</v>
      </c>
      <c r="E48" s="34">
        <f t="shared" si="12"/>
        <v>0.64257569473247611</v>
      </c>
      <c r="H48" s="55" t="s">
        <v>45</v>
      </c>
      <c r="I48" s="36" t="s">
        <v>45</v>
      </c>
      <c r="J48" s="5">
        <v>1.5E-3</v>
      </c>
      <c r="K48" s="5">
        <v>4.0000000000000001E-3</v>
      </c>
      <c r="L48" s="5">
        <v>6.0000000000000001E-3</v>
      </c>
      <c r="M48" s="5">
        <v>1.4999999999999999E-2</v>
      </c>
      <c r="N48" s="55" t="s">
        <v>45</v>
      </c>
      <c r="O48" s="5" t="s">
        <v>80</v>
      </c>
    </row>
    <row r="49" spans="1:18" s="5" customFormat="1" x14ac:dyDescent="0.25">
      <c r="A49" s="5" t="s">
        <v>121</v>
      </c>
      <c r="B49" s="9">
        <v>78431</v>
      </c>
      <c r="C49" s="9">
        <v>47417</v>
      </c>
      <c r="D49" s="9">
        <f t="shared" si="0"/>
        <v>31014</v>
      </c>
      <c r="E49" s="34">
        <f t="shared" si="12"/>
        <v>0.60456962170570305</v>
      </c>
      <c r="F49" s="5">
        <v>43.1</v>
      </c>
      <c r="G49" s="50">
        <v>53</v>
      </c>
      <c r="H49" s="8">
        <f t="shared" ref="H49" si="16">K49-I49</f>
        <v>58</v>
      </c>
      <c r="I49" s="50">
        <v>9</v>
      </c>
      <c r="J49" s="5">
        <v>23.7</v>
      </c>
      <c r="K49" s="5">
        <v>67</v>
      </c>
      <c r="L49" s="5">
        <v>106</v>
      </c>
      <c r="M49" s="5">
        <v>163</v>
      </c>
      <c r="N49" s="35">
        <f t="shared" ref="N49" si="17">J49+H49</f>
        <v>81.7</v>
      </c>
      <c r="O49" s="5" t="s">
        <v>80</v>
      </c>
    </row>
    <row r="50" spans="1:18" s="5" customFormat="1" x14ac:dyDescent="0.25">
      <c r="A50" s="5" t="s">
        <v>96</v>
      </c>
      <c r="B50" s="9">
        <v>2785</v>
      </c>
      <c r="C50" s="9">
        <v>2609</v>
      </c>
      <c r="D50" s="9">
        <f t="shared" si="0"/>
        <v>176</v>
      </c>
      <c r="E50" s="34">
        <f t="shared" si="12"/>
        <v>0.93680430879712751</v>
      </c>
      <c r="F50" s="57">
        <v>1E-3</v>
      </c>
      <c r="G50" s="57">
        <v>3.0000000000000001E-3</v>
      </c>
      <c r="H50" s="11" t="s">
        <v>20</v>
      </c>
      <c r="I50" s="36"/>
      <c r="J50" s="36"/>
      <c r="K50" s="36"/>
      <c r="L50" s="36">
        <v>1E-3</v>
      </c>
      <c r="M50" s="36">
        <v>5.0000000000000001E-3</v>
      </c>
      <c r="N50" s="55" t="s">
        <v>45</v>
      </c>
      <c r="O50" s="5" t="s">
        <v>80</v>
      </c>
    </row>
    <row r="51" spans="1:18" s="5" customFormat="1" x14ac:dyDescent="0.25">
      <c r="A51" s="5" t="s">
        <v>63</v>
      </c>
      <c r="B51" s="5">
        <v>933</v>
      </c>
      <c r="C51" s="5">
        <v>912</v>
      </c>
      <c r="D51" s="9">
        <f t="shared" si="0"/>
        <v>21</v>
      </c>
      <c r="E51" s="34">
        <f t="shared" si="12"/>
        <v>0.977491961414791</v>
      </c>
      <c r="F51" s="5">
        <v>6.9999999999999999E-4</v>
      </c>
      <c r="G51" s="5">
        <v>1E-3</v>
      </c>
      <c r="H51" s="11" t="s">
        <v>54</v>
      </c>
      <c r="I51" s="36"/>
      <c r="J51" s="36"/>
      <c r="K51" s="36"/>
      <c r="L51" s="36"/>
      <c r="M51" s="36"/>
      <c r="N51" s="55"/>
      <c r="O51" s="11" t="s">
        <v>80</v>
      </c>
      <c r="P51" s="11"/>
      <c r="Q51" s="11"/>
      <c r="R51" s="11"/>
    </row>
    <row r="52" spans="1:18" s="5" customFormat="1" x14ac:dyDescent="0.25">
      <c r="A52" s="5" t="s">
        <v>122</v>
      </c>
      <c r="B52" s="5">
        <v>933</v>
      </c>
      <c r="C52" s="9">
        <v>885</v>
      </c>
      <c r="D52" s="9">
        <f t="shared" si="0"/>
        <v>48</v>
      </c>
      <c r="E52" s="34">
        <f t="shared" si="12"/>
        <v>0.94855305466237938</v>
      </c>
      <c r="F52" s="5">
        <v>1.1000000000000001E-3</v>
      </c>
      <c r="G52" s="5">
        <v>4.7000000000000002E-3</v>
      </c>
      <c r="H52" s="11" t="s">
        <v>54</v>
      </c>
      <c r="I52" s="36"/>
      <c r="J52" s="36"/>
      <c r="K52" s="36"/>
      <c r="L52" s="36"/>
      <c r="M52" s="36"/>
      <c r="N52" s="55"/>
      <c r="O52" s="11" t="s">
        <v>80</v>
      </c>
      <c r="P52" s="11"/>
      <c r="Q52" s="11"/>
      <c r="R52" s="11"/>
    </row>
    <row r="53" spans="1:18" s="5" customFormat="1" x14ac:dyDescent="0.25">
      <c r="A53" s="5" t="s">
        <v>64</v>
      </c>
      <c r="B53" s="9">
        <v>150127</v>
      </c>
      <c r="C53" s="9">
        <v>124688</v>
      </c>
      <c r="D53" s="9">
        <f t="shared" si="0"/>
        <v>25439</v>
      </c>
      <c r="E53" s="34">
        <f t="shared" si="12"/>
        <v>0.83055013421969404</v>
      </c>
      <c r="F53" s="5">
        <v>4.1100000000000003</v>
      </c>
      <c r="G53" s="5">
        <v>127</v>
      </c>
      <c r="H53" s="8">
        <f t="shared" ref="H53" si="18">K53-I53</f>
        <v>0.79900000000000004</v>
      </c>
      <c r="I53" s="5">
        <v>0.51100000000000001</v>
      </c>
      <c r="J53" s="5">
        <v>0.81100000000000005</v>
      </c>
      <c r="K53" s="5">
        <v>1.31</v>
      </c>
      <c r="L53" s="5">
        <v>2.6</v>
      </c>
      <c r="M53" s="5">
        <v>9.9</v>
      </c>
      <c r="N53" s="8">
        <f t="shared" ref="N53:N59" si="19">J53+H53</f>
        <v>1.61</v>
      </c>
      <c r="O53" s="11" t="s">
        <v>80</v>
      </c>
    </row>
    <row r="54" spans="1:18" s="5" customFormat="1" x14ac:dyDescent="0.25">
      <c r="A54" s="5" t="s">
        <v>65</v>
      </c>
      <c r="B54" s="9">
        <v>146228</v>
      </c>
      <c r="C54" s="9">
        <v>1639</v>
      </c>
      <c r="D54" s="9">
        <f t="shared" si="0"/>
        <v>144589</v>
      </c>
      <c r="E54" s="34">
        <f t="shared" si="12"/>
        <v>1.1208523675356293E-2</v>
      </c>
      <c r="F54" s="50">
        <v>16.345998696146008</v>
      </c>
      <c r="G54" s="50">
        <v>10.870320460983041</v>
      </c>
      <c r="H54" s="8">
        <f t="shared" ref="H54:H59" si="20">K54-I54</f>
        <v>9.3000000000000007</v>
      </c>
      <c r="I54" s="50">
        <v>10.7</v>
      </c>
      <c r="J54" s="35">
        <v>15</v>
      </c>
      <c r="K54" s="35">
        <v>20</v>
      </c>
      <c r="L54" s="35">
        <v>30</v>
      </c>
      <c r="M54" s="35">
        <v>50</v>
      </c>
      <c r="N54" s="8">
        <f t="shared" si="19"/>
        <v>24.3</v>
      </c>
    </row>
    <row r="55" spans="1:18" s="5" customFormat="1" x14ac:dyDescent="0.25">
      <c r="A55" s="5" t="s">
        <v>95</v>
      </c>
      <c r="B55" s="9">
        <v>53642</v>
      </c>
      <c r="C55" s="9">
        <v>45998</v>
      </c>
      <c r="D55" s="9">
        <f t="shared" si="0"/>
        <v>7644</v>
      </c>
      <c r="E55" s="34">
        <f t="shared" si="12"/>
        <v>0.85749972036836808</v>
      </c>
      <c r="F55" s="8">
        <v>0.79500000000000004</v>
      </c>
      <c r="G55" s="50">
        <v>5</v>
      </c>
      <c r="H55" s="8">
        <f t="shared" si="20"/>
        <v>0.7</v>
      </c>
      <c r="I55" s="50">
        <v>0.3</v>
      </c>
      <c r="J55" s="50">
        <v>0.5</v>
      </c>
      <c r="K55" s="50">
        <v>1</v>
      </c>
      <c r="L55" s="50">
        <v>1.7</v>
      </c>
      <c r="M55" s="50">
        <v>3</v>
      </c>
      <c r="N55" s="8">
        <f t="shared" si="19"/>
        <v>1.2</v>
      </c>
      <c r="O55" s="5" t="s">
        <v>80</v>
      </c>
    </row>
    <row r="56" spans="1:18" s="5" customFormat="1" x14ac:dyDescent="0.25">
      <c r="A56" s="5" t="s">
        <v>124</v>
      </c>
      <c r="B56" s="9">
        <v>1893</v>
      </c>
      <c r="C56" s="9">
        <v>1</v>
      </c>
      <c r="D56" s="9">
        <f t="shared" si="0"/>
        <v>1892</v>
      </c>
      <c r="E56" s="10">
        <f t="shared" si="12"/>
        <v>5.2826201796090863E-4</v>
      </c>
      <c r="F56" s="50">
        <v>16.685544179080996</v>
      </c>
      <c r="G56" s="50">
        <v>10.184241598589526</v>
      </c>
      <c r="H56" s="8">
        <f t="shared" si="20"/>
        <v>18.988890000000001</v>
      </c>
      <c r="I56" s="50">
        <v>10.11111</v>
      </c>
      <c r="J56" s="50">
        <v>10.11111</v>
      </c>
      <c r="K56" s="50">
        <v>29.1</v>
      </c>
      <c r="L56" s="50">
        <v>34.111109999999996</v>
      </c>
      <c r="M56" s="50">
        <v>34.311109999999999</v>
      </c>
      <c r="N56" s="8">
        <f t="shared" si="19"/>
        <v>29.1</v>
      </c>
    </row>
    <row r="57" spans="1:18" s="5" customFormat="1" x14ac:dyDescent="0.25">
      <c r="A57" s="5" t="s">
        <v>78</v>
      </c>
      <c r="B57" s="9">
        <v>76534</v>
      </c>
      <c r="C57" s="9">
        <v>7541</v>
      </c>
      <c r="D57" s="9">
        <f t="shared" si="0"/>
        <v>68993</v>
      </c>
      <c r="E57" s="34">
        <f t="shared" si="12"/>
        <v>9.8531371677947052E-2</v>
      </c>
      <c r="F57" s="8">
        <v>5.8442474351260589</v>
      </c>
      <c r="G57" s="50">
        <v>30.30970277364997</v>
      </c>
      <c r="H57" s="8">
        <f t="shared" si="20"/>
        <v>3.0000000000000004</v>
      </c>
      <c r="I57" s="50">
        <v>3.4</v>
      </c>
      <c r="J57" s="50">
        <v>4.6109999999999998</v>
      </c>
      <c r="K57" s="50">
        <v>6.4</v>
      </c>
      <c r="L57" s="50">
        <v>8.8000000000000007</v>
      </c>
      <c r="M57" s="50">
        <v>16.399999999999999</v>
      </c>
      <c r="N57" s="8">
        <f t="shared" si="19"/>
        <v>7.6110000000000007</v>
      </c>
    </row>
    <row r="58" spans="1:18" s="5" customFormat="1" x14ac:dyDescent="0.25">
      <c r="A58" s="5" t="s">
        <v>66</v>
      </c>
      <c r="B58" s="9">
        <v>145514</v>
      </c>
      <c r="C58" s="9">
        <v>131741</v>
      </c>
      <c r="D58" s="9">
        <f t="shared" si="0"/>
        <v>13773</v>
      </c>
      <c r="E58" s="34">
        <f t="shared" si="12"/>
        <v>0.90534931346811987</v>
      </c>
      <c r="F58" s="5">
        <v>20.100000000000001</v>
      </c>
      <c r="G58" s="9">
        <v>1014</v>
      </c>
      <c r="H58" s="8">
        <f t="shared" ref="H58" si="21">K58-I58</f>
        <v>1</v>
      </c>
      <c r="I58" s="5">
        <v>1</v>
      </c>
      <c r="J58" s="5">
        <v>1</v>
      </c>
      <c r="K58" s="5">
        <v>2</v>
      </c>
      <c r="L58" s="5">
        <v>5</v>
      </c>
      <c r="M58" s="5">
        <v>19</v>
      </c>
      <c r="N58" s="8">
        <f t="shared" si="19"/>
        <v>2</v>
      </c>
      <c r="O58" s="5" t="s">
        <v>80</v>
      </c>
    </row>
    <row r="59" spans="1:18" s="5" customFormat="1" x14ac:dyDescent="0.25">
      <c r="A59" s="5" t="s">
        <v>79</v>
      </c>
      <c r="B59" s="9">
        <v>144288</v>
      </c>
      <c r="C59" s="9">
        <v>60857</v>
      </c>
      <c r="D59" s="9">
        <f t="shared" si="0"/>
        <v>83431</v>
      </c>
      <c r="E59" s="34">
        <f t="shared" si="12"/>
        <v>0.42177450654247062</v>
      </c>
      <c r="F59" s="5">
        <v>222</v>
      </c>
      <c r="G59" s="5">
        <v>232</v>
      </c>
      <c r="H59" s="35">
        <f t="shared" si="20"/>
        <v>200</v>
      </c>
      <c r="I59" s="5">
        <v>100</v>
      </c>
      <c r="J59" s="5">
        <v>187</v>
      </c>
      <c r="K59" s="5">
        <v>300</v>
      </c>
      <c r="L59" s="5">
        <v>500</v>
      </c>
      <c r="M59" s="5">
        <v>700</v>
      </c>
      <c r="N59" s="35">
        <f t="shared" si="19"/>
        <v>387</v>
      </c>
      <c r="O59" s="5" t="s">
        <v>80</v>
      </c>
    </row>
    <row r="60" spans="1:18" s="5" customFormat="1" x14ac:dyDescent="0.25">
      <c r="A60" s="5" t="s">
        <v>67</v>
      </c>
      <c r="B60" s="9">
        <v>84414</v>
      </c>
      <c r="C60" s="9">
        <v>74068</v>
      </c>
      <c r="D60" s="9">
        <f t="shared" si="0"/>
        <v>10346</v>
      </c>
      <c r="E60" s="34">
        <f t="shared" si="12"/>
        <v>0.87743739190181724</v>
      </c>
      <c r="F60" s="5">
        <v>1.28</v>
      </c>
      <c r="G60" s="50">
        <v>26.45</v>
      </c>
      <c r="H60" s="36" t="s">
        <v>45</v>
      </c>
      <c r="I60" s="36" t="s">
        <v>45</v>
      </c>
      <c r="J60" s="5">
        <v>0.6</v>
      </c>
      <c r="K60" s="5">
        <v>0.8</v>
      </c>
      <c r="L60" s="5">
        <v>1</v>
      </c>
      <c r="M60" s="5">
        <v>3</v>
      </c>
      <c r="N60" s="55" t="s">
        <v>45</v>
      </c>
      <c r="O60" s="5" t="s">
        <v>80</v>
      </c>
    </row>
    <row r="61" spans="1:18" s="5" customFormat="1" x14ac:dyDescent="0.25">
      <c r="A61" s="5" t="s">
        <v>90</v>
      </c>
      <c r="B61" s="9">
        <v>69780</v>
      </c>
      <c r="C61" s="9">
        <v>58562</v>
      </c>
      <c r="D61" s="9">
        <f t="shared" si="0"/>
        <v>11218</v>
      </c>
      <c r="E61" s="34">
        <f t="shared" si="12"/>
        <v>0.83923760389796498</v>
      </c>
      <c r="F61" s="5">
        <v>0.7</v>
      </c>
      <c r="G61" s="5">
        <v>0.7</v>
      </c>
      <c r="H61" s="8">
        <f t="shared" ref="H61" si="22">K61-I61</f>
        <v>0.27999999999999992</v>
      </c>
      <c r="I61" s="5">
        <v>0.54</v>
      </c>
      <c r="J61" s="5">
        <v>0.68</v>
      </c>
      <c r="K61" s="5">
        <v>0.82</v>
      </c>
      <c r="L61" s="5">
        <v>0.97</v>
      </c>
      <c r="M61" s="5">
        <v>1.68</v>
      </c>
      <c r="N61" s="8">
        <f t="shared" ref="N61:N73" si="23">J61+H61</f>
        <v>0.96</v>
      </c>
      <c r="O61" s="5" t="s">
        <v>80</v>
      </c>
    </row>
    <row r="62" spans="1:18" s="5" customFormat="1" x14ac:dyDescent="0.25">
      <c r="A62" s="5" t="s">
        <v>68</v>
      </c>
      <c r="B62" s="9">
        <v>11622</v>
      </c>
      <c r="C62" s="9">
        <v>10421</v>
      </c>
      <c r="D62" s="9">
        <f t="shared" si="0"/>
        <v>1201</v>
      </c>
      <c r="E62" s="34">
        <f t="shared" si="12"/>
        <v>0.89666150404405442</v>
      </c>
      <c r="F62" s="57">
        <v>0.50911519198664734</v>
      </c>
      <c r="G62" s="8">
        <v>2.4705569576424042</v>
      </c>
      <c r="H62" s="8">
        <f t="shared" ref="H62" si="24">K62-I62</f>
        <v>0.22999999999999998</v>
      </c>
      <c r="I62" s="5">
        <v>7.0000000000000007E-2</v>
      </c>
      <c r="J62" s="5">
        <v>0.1</v>
      </c>
      <c r="K62" s="5">
        <v>0.3</v>
      </c>
      <c r="L62" s="5">
        <v>1.1000000000000001</v>
      </c>
      <c r="M62" s="5">
        <v>3.9</v>
      </c>
      <c r="N62" s="8">
        <f t="shared" si="23"/>
        <v>0.32999999999999996</v>
      </c>
      <c r="O62" s="5" t="s">
        <v>13</v>
      </c>
    </row>
    <row r="63" spans="1:18" s="5" customFormat="1" x14ac:dyDescent="0.25">
      <c r="A63" s="5" t="s">
        <v>69</v>
      </c>
      <c r="B63" s="9">
        <v>115274</v>
      </c>
      <c r="C63" s="9">
        <v>37860</v>
      </c>
      <c r="D63" s="9">
        <f t="shared" ref="D63:D73" si="25">B63-C63</f>
        <v>77414</v>
      </c>
      <c r="E63" s="34">
        <f t="shared" si="12"/>
        <v>0.32843485955202389</v>
      </c>
      <c r="F63" s="50">
        <v>12.12907843746582</v>
      </c>
      <c r="G63" s="35">
        <v>184.96353085595803</v>
      </c>
      <c r="H63" s="8">
        <f t="shared" ref="H63" si="26">K63-I63</f>
        <v>3.988999999999999</v>
      </c>
      <c r="I63" s="8">
        <v>5.2110000000000003</v>
      </c>
      <c r="J63" s="50">
        <v>5.5</v>
      </c>
      <c r="K63" s="5">
        <v>9.1999999999999993</v>
      </c>
      <c r="L63" s="5">
        <v>14</v>
      </c>
      <c r="M63" s="5">
        <v>32.1</v>
      </c>
      <c r="N63" s="8">
        <f t="shared" si="23"/>
        <v>9.488999999999999</v>
      </c>
    </row>
    <row r="64" spans="1:18" s="5" customFormat="1" x14ac:dyDescent="0.25">
      <c r="A64" s="5" t="s">
        <v>70</v>
      </c>
      <c r="B64" s="9">
        <v>147908</v>
      </c>
      <c r="C64" s="9">
        <v>4340</v>
      </c>
      <c r="D64" s="9">
        <f t="shared" si="25"/>
        <v>143568</v>
      </c>
      <c r="E64" s="10">
        <f t="shared" si="12"/>
        <v>2.934256429672499E-2</v>
      </c>
      <c r="F64" s="8">
        <v>0.47680436541639465</v>
      </c>
      <c r="G64" s="8">
        <v>0.25590641455438734</v>
      </c>
      <c r="H64" s="8">
        <f t="shared" ref="H64" si="27">K64-I64</f>
        <v>0.2717</v>
      </c>
      <c r="I64" s="8">
        <v>0.3</v>
      </c>
      <c r="J64" s="8">
        <v>0.47970000000000002</v>
      </c>
      <c r="K64" s="8">
        <v>0.57169999999999999</v>
      </c>
      <c r="L64" s="8">
        <v>0.77337399999999901</v>
      </c>
      <c r="M64" s="8">
        <v>1.11111</v>
      </c>
      <c r="N64" s="8">
        <f t="shared" si="23"/>
        <v>0.75140000000000007</v>
      </c>
    </row>
    <row r="65" spans="1:15" s="5" customFormat="1" x14ac:dyDescent="0.25">
      <c r="A65" s="5" t="s">
        <v>125</v>
      </c>
      <c r="B65" s="9">
        <v>14781</v>
      </c>
      <c r="C65" s="9">
        <v>6665</v>
      </c>
      <c r="D65" s="9">
        <f t="shared" si="25"/>
        <v>8116</v>
      </c>
      <c r="E65" s="34">
        <f t="shared" si="12"/>
        <v>0.45091671740748257</v>
      </c>
      <c r="F65" s="5">
        <v>0.52</v>
      </c>
      <c r="G65" s="5">
        <v>1.1499999999999999</v>
      </c>
      <c r="H65" s="8">
        <f t="shared" ref="H65:H73" si="28">K65-I65</f>
        <v>0.3</v>
      </c>
      <c r="I65" s="5">
        <v>0.3</v>
      </c>
      <c r="J65" s="5">
        <v>0.4</v>
      </c>
      <c r="K65" s="5">
        <v>0.6</v>
      </c>
      <c r="L65" s="5">
        <v>0.89</v>
      </c>
      <c r="M65" s="5">
        <v>1.6</v>
      </c>
      <c r="N65" s="8">
        <v>0.7</v>
      </c>
      <c r="O65" s="5" t="s">
        <v>80</v>
      </c>
    </row>
    <row r="66" spans="1:15" s="5" customFormat="1" x14ac:dyDescent="0.25">
      <c r="A66" s="5" t="s">
        <v>81</v>
      </c>
      <c r="B66" s="9">
        <v>7038</v>
      </c>
      <c r="C66" s="9">
        <v>377</v>
      </c>
      <c r="D66" s="9">
        <f t="shared" si="25"/>
        <v>6661</v>
      </c>
      <c r="E66" s="34">
        <f t="shared" si="12"/>
        <v>5.3566354077863032E-2</v>
      </c>
      <c r="F66" s="8">
        <v>0.47898622193805573</v>
      </c>
      <c r="G66" s="8">
        <v>0.67607161690688089</v>
      </c>
      <c r="H66" s="8">
        <f t="shared" si="28"/>
        <v>0.16999999999999998</v>
      </c>
      <c r="I66" s="5">
        <v>0.32</v>
      </c>
      <c r="J66" s="5">
        <v>0.38</v>
      </c>
      <c r="K66" s="5">
        <v>0.49</v>
      </c>
      <c r="L66" s="8">
        <v>0.72670000000000068</v>
      </c>
      <c r="M66" s="5">
        <v>1.53</v>
      </c>
      <c r="N66" s="8">
        <f t="shared" si="23"/>
        <v>0.55000000000000004</v>
      </c>
    </row>
    <row r="67" spans="1:15" s="5" customFormat="1" x14ac:dyDescent="0.25">
      <c r="A67" s="5" t="s">
        <v>71</v>
      </c>
      <c r="B67" s="9">
        <v>91558</v>
      </c>
      <c r="C67" s="9">
        <v>6580</v>
      </c>
      <c r="D67" s="9">
        <f t="shared" si="25"/>
        <v>84978</v>
      </c>
      <c r="E67" s="34">
        <f t="shared" si="12"/>
        <v>7.1867013259354726E-2</v>
      </c>
      <c r="F67" s="50">
        <v>5.0980356777119429</v>
      </c>
      <c r="G67" s="50">
        <v>38.062371367528286</v>
      </c>
      <c r="H67" s="8">
        <f t="shared" si="28"/>
        <v>1.46</v>
      </c>
      <c r="I67" s="50">
        <v>2.14</v>
      </c>
      <c r="J67" s="50">
        <v>2.7</v>
      </c>
      <c r="K67" s="50">
        <v>3.6</v>
      </c>
      <c r="L67" s="50">
        <v>6.25</v>
      </c>
      <c r="M67" s="50">
        <v>21.768600000000006</v>
      </c>
      <c r="N67" s="8">
        <f t="shared" si="23"/>
        <v>4.16</v>
      </c>
    </row>
    <row r="68" spans="1:15" s="5" customFormat="1" x14ac:dyDescent="0.25">
      <c r="A68" s="5" t="s">
        <v>83</v>
      </c>
      <c r="B68" s="9">
        <v>146961</v>
      </c>
      <c r="C68" s="9">
        <v>1229</v>
      </c>
      <c r="D68" s="9">
        <f t="shared" si="25"/>
        <v>145732</v>
      </c>
      <c r="E68" s="10">
        <f t="shared" si="12"/>
        <v>8.3627629098876576E-3</v>
      </c>
      <c r="F68" s="35">
        <v>149.13655312708201</v>
      </c>
      <c r="G68" s="35">
        <v>103.72744845227447</v>
      </c>
      <c r="H68" s="35">
        <f t="shared" si="28"/>
        <v>90</v>
      </c>
      <c r="I68" s="5">
        <v>100</v>
      </c>
      <c r="J68" s="5">
        <v>136</v>
      </c>
      <c r="K68" s="5">
        <v>190</v>
      </c>
      <c r="L68" s="5">
        <v>269</v>
      </c>
      <c r="M68" s="5">
        <v>455</v>
      </c>
      <c r="N68" s="35">
        <f t="shared" si="23"/>
        <v>226</v>
      </c>
    </row>
    <row r="69" spans="1:15" s="5" customFormat="1" x14ac:dyDescent="0.25">
      <c r="A69" s="5" t="s">
        <v>72</v>
      </c>
      <c r="B69" s="9">
        <v>144501</v>
      </c>
      <c r="C69" s="9">
        <v>129848</v>
      </c>
      <c r="D69" s="9">
        <f t="shared" si="25"/>
        <v>14653</v>
      </c>
      <c r="E69" s="34">
        <f t="shared" si="12"/>
        <v>0.89859585746811443</v>
      </c>
      <c r="F69" s="5">
        <v>6.11</v>
      </c>
      <c r="G69" s="5">
        <v>163</v>
      </c>
      <c r="H69" s="8">
        <f t="shared" si="28"/>
        <v>1.3900000000000001</v>
      </c>
      <c r="I69" s="5">
        <v>0.61</v>
      </c>
      <c r="J69" s="5">
        <v>1</v>
      </c>
      <c r="K69" s="5">
        <v>2</v>
      </c>
      <c r="L69" s="5">
        <v>6</v>
      </c>
      <c r="M69" s="5">
        <v>22</v>
      </c>
      <c r="N69" s="8">
        <f t="shared" si="23"/>
        <v>2.39</v>
      </c>
      <c r="O69" s="5" t="s">
        <v>80</v>
      </c>
    </row>
    <row r="70" spans="1:15" s="5" customFormat="1" x14ac:dyDescent="0.25">
      <c r="A70" s="5" t="s">
        <v>73</v>
      </c>
      <c r="B70" s="9">
        <v>86724</v>
      </c>
      <c r="C70" s="9">
        <v>1325</v>
      </c>
      <c r="D70" s="9">
        <f t="shared" si="25"/>
        <v>85399</v>
      </c>
      <c r="E70" s="10">
        <f t="shared" si="12"/>
        <v>1.527835431945021E-2</v>
      </c>
      <c r="F70" s="50">
        <v>28.29052789101074</v>
      </c>
      <c r="G70" s="50">
        <v>23.66620723578934</v>
      </c>
      <c r="H70" s="8">
        <f t="shared" si="28"/>
        <v>12.2</v>
      </c>
      <c r="I70" s="35">
        <v>17.8</v>
      </c>
      <c r="J70" s="5">
        <v>20</v>
      </c>
      <c r="K70" s="5">
        <v>30</v>
      </c>
      <c r="L70" s="5">
        <v>50</v>
      </c>
      <c r="M70" s="5">
        <v>70</v>
      </c>
      <c r="N70" s="8">
        <f t="shared" si="23"/>
        <v>32.200000000000003</v>
      </c>
    </row>
    <row r="71" spans="1:15" s="5" customFormat="1" x14ac:dyDescent="0.25">
      <c r="A71" s="5" t="s">
        <v>84</v>
      </c>
      <c r="B71" s="9">
        <v>81682</v>
      </c>
      <c r="C71" s="9">
        <v>25094</v>
      </c>
      <c r="D71" s="9">
        <f t="shared" si="25"/>
        <v>56588</v>
      </c>
      <c r="E71" s="34">
        <f t="shared" si="12"/>
        <v>0.3072157880561201</v>
      </c>
      <c r="F71" s="8">
        <v>3.3708156631837394</v>
      </c>
      <c r="G71" s="8">
        <v>12.828070923313259</v>
      </c>
      <c r="H71" s="8">
        <f t="shared" si="28"/>
        <v>2.0999999999999996</v>
      </c>
      <c r="I71" s="50">
        <v>2</v>
      </c>
      <c r="J71" s="50">
        <v>2.8</v>
      </c>
      <c r="K71" s="50">
        <v>4.0999999999999996</v>
      </c>
      <c r="L71" s="50">
        <v>5.7</v>
      </c>
      <c r="M71" s="50">
        <v>8.6999999999999993</v>
      </c>
      <c r="N71" s="8">
        <f t="shared" si="23"/>
        <v>4.8999999999999995</v>
      </c>
    </row>
    <row r="72" spans="1:15" s="5" customFormat="1" x14ac:dyDescent="0.25">
      <c r="A72" s="5" t="s">
        <v>85</v>
      </c>
      <c r="B72" s="9">
        <v>155396</v>
      </c>
      <c r="C72" s="9">
        <v>44893</v>
      </c>
      <c r="D72" s="9">
        <f t="shared" si="25"/>
        <v>110503</v>
      </c>
      <c r="E72" s="34">
        <f t="shared" si="12"/>
        <v>0.28889418003037404</v>
      </c>
      <c r="F72" s="35">
        <v>107.5258794342911</v>
      </c>
      <c r="G72" s="35">
        <v>622.59370862443848</v>
      </c>
      <c r="H72" s="35">
        <f t="shared" si="28"/>
        <v>64</v>
      </c>
      <c r="I72" s="5">
        <v>55</v>
      </c>
      <c r="J72" s="5">
        <v>70</v>
      </c>
      <c r="K72" s="5">
        <v>119</v>
      </c>
      <c r="L72" s="5">
        <v>200</v>
      </c>
      <c r="M72" s="5">
        <v>330</v>
      </c>
      <c r="N72" s="35">
        <f t="shared" si="23"/>
        <v>134</v>
      </c>
    </row>
    <row r="73" spans="1:15" x14ac:dyDescent="0.25">
      <c r="A73" s="5" t="s">
        <v>74</v>
      </c>
      <c r="B73" s="63">
        <v>121289</v>
      </c>
      <c r="C73" s="63">
        <v>1203</v>
      </c>
      <c r="D73" s="9">
        <f t="shared" si="25"/>
        <v>120086</v>
      </c>
      <c r="E73" s="10">
        <f t="shared" si="12"/>
        <v>9.9184592172414654E-3</v>
      </c>
      <c r="F73" s="35">
        <v>191.49003565667007</v>
      </c>
      <c r="G73" s="35">
        <v>214.54627143864315</v>
      </c>
      <c r="H73" s="8">
        <f t="shared" si="28"/>
        <v>101</v>
      </c>
      <c r="I73" s="5">
        <v>100</v>
      </c>
      <c r="J73" s="5">
        <v>150</v>
      </c>
      <c r="K73" s="5">
        <v>201</v>
      </c>
      <c r="L73" s="5">
        <v>307</v>
      </c>
      <c r="M73" s="5">
        <v>700</v>
      </c>
      <c r="N73" s="8">
        <f t="shared" si="23"/>
        <v>251</v>
      </c>
    </row>
    <row r="74" spans="1:15" x14ac:dyDescent="0.25">
      <c r="A74" s="5"/>
      <c r="E74" s="1"/>
    </row>
    <row r="75" spans="1:15" x14ac:dyDescent="0.25">
      <c r="E75" s="1"/>
    </row>
    <row r="76" spans="1:15" x14ac:dyDescent="0.25">
      <c r="E76" s="1"/>
    </row>
    <row r="77" spans="1:15" x14ac:dyDescent="0.25">
      <c r="E77" s="1"/>
    </row>
    <row r="78" spans="1:15" x14ac:dyDescent="0.25">
      <c r="E78" s="1"/>
    </row>
    <row r="79" spans="1:15" x14ac:dyDescent="0.25">
      <c r="E79" s="1"/>
    </row>
    <row r="80" spans="1:15" x14ac:dyDescent="0.25">
      <c r="E80" s="1"/>
    </row>
    <row r="81" spans="5:5" x14ac:dyDescent="0.25">
      <c r="E81" s="1"/>
    </row>
    <row r="82" spans="5:5" x14ac:dyDescent="0.25">
      <c r="E82" s="1"/>
    </row>
    <row r="83" spans="5:5" x14ac:dyDescent="0.25">
      <c r="E83" s="1"/>
    </row>
  </sheetData>
  <pageMargins left="0.7" right="0.7" top="0.75" bottom="0.75" header="0.3" footer="0.3"/>
  <legacy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65"/>
  <sheetViews>
    <sheetView workbookViewId="0">
      <pane xSplit="1" ySplit="3" topLeftCell="B4" activePane="bottomRight" state="frozen"/>
      <selection pane="topRight" activeCell="B1" sqref="B1"/>
      <selection pane="bottomLeft" activeCell="A4" sqref="A4"/>
      <selection pane="bottomRight" activeCell="B4" sqref="B4"/>
    </sheetView>
  </sheetViews>
  <sheetFormatPr defaultColWidth="8.85546875" defaultRowHeight="15" x14ac:dyDescent="0.25"/>
  <cols>
    <col min="2" max="3" width="12.140625" customWidth="1"/>
    <col min="4" max="4" width="11.140625" customWidth="1"/>
    <col min="5" max="5" width="19.7109375" customWidth="1"/>
    <col min="6" max="6" width="12.42578125" customWidth="1"/>
    <col min="7" max="8" width="12.140625" customWidth="1"/>
    <col min="9" max="9" width="11.140625" customWidth="1"/>
    <col min="11" max="17" width="9.42578125" bestFit="1" customWidth="1"/>
    <col min="18" max="18" width="12.7109375" customWidth="1"/>
    <col min="19" max="19" width="10.42578125" customWidth="1"/>
  </cols>
  <sheetData>
    <row r="1" spans="1:19" x14ac:dyDescent="0.25">
      <c r="A1" s="2" t="s">
        <v>38</v>
      </c>
      <c r="B1" s="3" t="s">
        <v>34</v>
      </c>
      <c r="C1" s="3" t="s">
        <v>34</v>
      </c>
      <c r="D1" s="3" t="s">
        <v>34</v>
      </c>
      <c r="E1" s="4" t="s">
        <v>49</v>
      </c>
      <c r="F1" s="3" t="s">
        <v>21</v>
      </c>
      <c r="G1" s="3" t="s">
        <v>22</v>
      </c>
      <c r="H1" s="3" t="s">
        <v>97</v>
      </c>
      <c r="I1" s="3" t="s">
        <v>34</v>
      </c>
      <c r="J1" s="3" t="s">
        <v>23</v>
      </c>
      <c r="K1" s="3" t="s">
        <v>24</v>
      </c>
      <c r="L1" s="3" t="s">
        <v>25</v>
      </c>
      <c r="M1" s="3" t="s">
        <v>26</v>
      </c>
      <c r="N1" s="3" t="s">
        <v>27</v>
      </c>
      <c r="O1" s="3" t="s">
        <v>28</v>
      </c>
      <c r="P1" s="3" t="s">
        <v>29</v>
      </c>
      <c r="Q1" s="3" t="s">
        <v>30</v>
      </c>
      <c r="R1" s="3" t="s">
        <v>31</v>
      </c>
      <c r="S1" s="6" t="s">
        <v>82</v>
      </c>
    </row>
    <row r="2" spans="1:19" x14ac:dyDescent="0.25">
      <c r="A2" s="2"/>
      <c r="B2" s="3" t="s">
        <v>32</v>
      </c>
      <c r="C2" s="3" t="s">
        <v>33</v>
      </c>
      <c r="D2" s="3" t="s">
        <v>35</v>
      </c>
      <c r="E2" s="2"/>
      <c r="F2" s="2"/>
      <c r="G2" s="2"/>
      <c r="H2" s="2"/>
      <c r="I2" s="2"/>
      <c r="J2" s="2"/>
      <c r="K2" s="2"/>
      <c r="L2" s="2"/>
      <c r="M2" s="2"/>
      <c r="N2" s="2"/>
      <c r="O2" s="2"/>
      <c r="P2" s="2"/>
      <c r="Q2" s="2"/>
      <c r="R2" s="2"/>
    </row>
    <row r="4" spans="1:19" x14ac:dyDescent="0.25">
      <c r="A4" s="13" t="s">
        <v>37</v>
      </c>
      <c r="B4" s="14">
        <v>0.6</v>
      </c>
      <c r="C4" s="15">
        <v>0.996</v>
      </c>
      <c r="D4" s="14">
        <v>0.88</v>
      </c>
      <c r="E4" s="13" t="s">
        <v>36</v>
      </c>
      <c r="F4" s="16">
        <v>157957</v>
      </c>
      <c r="G4" s="16">
        <v>144156</v>
      </c>
      <c r="H4" s="16">
        <f>F4-G4</f>
        <v>13801</v>
      </c>
      <c r="I4" s="14">
        <f t="shared" ref="I4:I13" si="0">G4/F4</f>
        <v>0.91262812031122398</v>
      </c>
      <c r="J4" s="13">
        <v>0.25</v>
      </c>
      <c r="K4" s="13">
        <v>5.07</v>
      </c>
      <c r="L4" s="13">
        <v>0.12</v>
      </c>
      <c r="M4" s="13">
        <v>0.04</v>
      </c>
      <c r="N4" s="38">
        <v>0.08</v>
      </c>
      <c r="O4" s="13">
        <v>0.16</v>
      </c>
      <c r="P4" s="13">
        <v>0.4</v>
      </c>
      <c r="Q4" s="13">
        <v>1</v>
      </c>
      <c r="R4" s="13">
        <v>0.2</v>
      </c>
      <c r="S4" s="13" t="s">
        <v>80</v>
      </c>
    </row>
    <row r="5" spans="1:19" s="5" customFormat="1" x14ac:dyDescent="0.25">
      <c r="A5" s="5" t="s">
        <v>37</v>
      </c>
      <c r="B5" s="34"/>
      <c r="C5" s="10"/>
      <c r="D5" s="34"/>
      <c r="F5" s="9">
        <v>149868</v>
      </c>
      <c r="G5" s="9">
        <v>136016</v>
      </c>
      <c r="H5" s="9">
        <f t="shared" ref="H5:H128" si="1">F5-G5</f>
        <v>13852</v>
      </c>
      <c r="I5" s="34">
        <f t="shared" si="0"/>
        <v>0.90757199669042088</v>
      </c>
      <c r="J5" s="5">
        <v>0.25</v>
      </c>
      <c r="K5" s="5">
        <v>5.17</v>
      </c>
      <c r="L5" s="8">
        <f t="shared" ref="L5:L19" si="2">O5-M5</f>
        <v>0.10999999999999999</v>
      </c>
      <c r="M5" s="5">
        <v>0.04</v>
      </c>
      <c r="N5" s="5">
        <v>0.08</v>
      </c>
      <c r="O5" s="5">
        <v>0.15</v>
      </c>
      <c r="P5" s="5">
        <v>0.4</v>
      </c>
      <c r="Q5" s="5">
        <v>1</v>
      </c>
      <c r="R5" s="8">
        <f t="shared" ref="R5:R19" si="3">N5+L5</f>
        <v>0.19</v>
      </c>
      <c r="S5" s="5" t="s">
        <v>80</v>
      </c>
    </row>
    <row r="6" spans="1:19" x14ac:dyDescent="0.25">
      <c r="A6" s="13" t="s">
        <v>101</v>
      </c>
      <c r="B6" s="15">
        <v>0</v>
      </c>
      <c r="C6" s="15">
        <v>3.0275742143832662E-3</v>
      </c>
      <c r="D6" s="15">
        <v>1.2137886389385066E-4</v>
      </c>
      <c r="E6" s="13" t="s">
        <v>36</v>
      </c>
      <c r="F6" s="16">
        <v>92433</v>
      </c>
      <c r="G6" s="16">
        <v>197</v>
      </c>
      <c r="H6" s="16">
        <f t="shared" si="1"/>
        <v>92236</v>
      </c>
      <c r="I6" s="15">
        <f t="shared" si="0"/>
        <v>2.1312734629407248E-3</v>
      </c>
      <c r="J6" s="17">
        <v>5.370114862946231</v>
      </c>
      <c r="K6" s="17">
        <v>2.4574641504018313</v>
      </c>
      <c r="L6" s="17">
        <f t="shared" si="2"/>
        <v>3.1139999999999999</v>
      </c>
      <c r="M6" s="17">
        <v>3.91</v>
      </c>
      <c r="N6" s="39">
        <v>6.0330000000000004</v>
      </c>
      <c r="O6" s="17">
        <v>7.024</v>
      </c>
      <c r="P6" s="17">
        <v>7.9</v>
      </c>
      <c r="Q6" s="17">
        <v>9.2216399999999847</v>
      </c>
      <c r="R6" s="17">
        <f t="shared" si="3"/>
        <v>9.1470000000000002</v>
      </c>
      <c r="S6" s="13"/>
    </row>
    <row r="7" spans="1:19" s="5" customFormat="1" x14ac:dyDescent="0.25">
      <c r="A7" s="5" t="s">
        <v>101</v>
      </c>
      <c r="B7" s="10"/>
      <c r="C7" s="10"/>
      <c r="D7" s="10"/>
      <c r="F7" s="9">
        <v>92271</v>
      </c>
      <c r="G7" s="9">
        <v>187</v>
      </c>
      <c r="H7" s="9">
        <f t="shared" si="1"/>
        <v>92084</v>
      </c>
      <c r="I7" s="10">
        <f t="shared" si="0"/>
        <v>2.0266389223049497E-3</v>
      </c>
      <c r="J7" s="8">
        <v>5.4944530548060415</v>
      </c>
      <c r="K7" s="8">
        <v>2.4273126824787234</v>
      </c>
      <c r="L7" s="8">
        <f t="shared" si="2"/>
        <v>2.8884999999999996</v>
      </c>
      <c r="M7" s="8">
        <v>4.2195</v>
      </c>
      <c r="N7" s="12">
        <v>6.1289999999999996</v>
      </c>
      <c r="O7" s="8">
        <v>7.1079999999999997</v>
      </c>
      <c r="P7" s="8">
        <v>7.9729999999999999</v>
      </c>
      <c r="Q7" s="8">
        <v>9.2680000000000007</v>
      </c>
      <c r="R7" s="8">
        <f t="shared" si="3"/>
        <v>9.0174999999999983</v>
      </c>
    </row>
    <row r="8" spans="1:19" x14ac:dyDescent="0.25">
      <c r="A8" s="13" t="s">
        <v>86</v>
      </c>
      <c r="B8" s="14">
        <v>0.18047742131670974</v>
      </c>
      <c r="C8" s="14">
        <v>0.13240763699479297</v>
      </c>
      <c r="D8" s="14">
        <v>0.64597618188379646</v>
      </c>
      <c r="E8" s="13" t="s">
        <v>36</v>
      </c>
      <c r="F8" s="16">
        <v>139612</v>
      </c>
      <c r="G8" s="16">
        <v>64341</v>
      </c>
      <c r="H8" s="16">
        <f t="shared" si="1"/>
        <v>75271</v>
      </c>
      <c r="I8" s="14">
        <f t="shared" si="0"/>
        <v>0.46085580036100049</v>
      </c>
      <c r="J8" s="18">
        <v>22.1</v>
      </c>
      <c r="K8" s="18">
        <v>213.2</v>
      </c>
      <c r="L8" s="13">
        <f t="shared" si="2"/>
        <v>12</v>
      </c>
      <c r="M8" s="13">
        <v>5</v>
      </c>
      <c r="N8" s="38">
        <v>10</v>
      </c>
      <c r="O8" s="13">
        <v>17</v>
      </c>
      <c r="P8" s="18">
        <v>32.700000000000003</v>
      </c>
      <c r="Q8" s="13">
        <v>109</v>
      </c>
      <c r="R8" s="13">
        <f t="shared" si="3"/>
        <v>22</v>
      </c>
      <c r="S8" s="13" t="s">
        <v>80</v>
      </c>
    </row>
    <row r="9" spans="1:19" s="5" customFormat="1" x14ac:dyDescent="0.25">
      <c r="A9" s="5" t="s">
        <v>86</v>
      </c>
      <c r="B9" s="34"/>
      <c r="C9" s="34"/>
      <c r="D9" s="34"/>
      <c r="F9" s="9">
        <v>133133</v>
      </c>
      <c r="G9" s="9">
        <v>60464</v>
      </c>
      <c r="H9" s="9">
        <f t="shared" si="1"/>
        <v>72669</v>
      </c>
      <c r="I9" s="34">
        <f t="shared" si="0"/>
        <v>0.45416237897440903</v>
      </c>
      <c r="J9" s="35">
        <v>22.8</v>
      </c>
      <c r="K9" s="35">
        <v>226</v>
      </c>
      <c r="L9" s="8">
        <f t="shared" si="2"/>
        <v>12.000000000000002</v>
      </c>
      <c r="M9" s="5">
        <v>5.01</v>
      </c>
      <c r="N9" s="5">
        <v>10.11</v>
      </c>
      <c r="O9" s="5">
        <v>17.010000000000002</v>
      </c>
      <c r="P9" s="35">
        <v>34.01</v>
      </c>
      <c r="Q9" s="5">
        <v>110.11</v>
      </c>
      <c r="R9" s="8">
        <f t="shared" si="3"/>
        <v>22.11</v>
      </c>
      <c r="S9" s="5" t="s">
        <v>80</v>
      </c>
    </row>
    <row r="10" spans="1:19" x14ac:dyDescent="0.25">
      <c r="A10" s="13" t="s">
        <v>92</v>
      </c>
      <c r="B10" s="14">
        <v>0.59502298304010148</v>
      </c>
      <c r="C10" s="14">
        <v>0.98950642495837127</v>
      </c>
      <c r="D10" s="14">
        <v>0.91192876458142402</v>
      </c>
      <c r="E10" s="13" t="s">
        <v>36</v>
      </c>
      <c r="F10" s="16">
        <v>158350</v>
      </c>
      <c r="G10" s="16">
        <v>147343</v>
      </c>
      <c r="H10" s="16">
        <f t="shared" si="1"/>
        <v>11007</v>
      </c>
      <c r="I10" s="14">
        <f t="shared" si="0"/>
        <v>0.93048942216608777</v>
      </c>
      <c r="J10" s="18">
        <v>0.6</v>
      </c>
      <c r="K10" s="18">
        <v>63</v>
      </c>
      <c r="L10" s="13">
        <f t="shared" si="2"/>
        <v>6.0000000000000001E-3</v>
      </c>
      <c r="M10" s="19">
        <v>1E-3</v>
      </c>
      <c r="N10" s="40">
        <v>2E-3</v>
      </c>
      <c r="O10" s="19">
        <v>7.0000000000000001E-3</v>
      </c>
      <c r="P10" s="19">
        <v>1.7999999999999999E-2</v>
      </c>
      <c r="Q10" s="13">
        <v>0.1</v>
      </c>
      <c r="R10" s="13">
        <f t="shared" si="3"/>
        <v>8.0000000000000002E-3</v>
      </c>
      <c r="S10" s="13" t="s">
        <v>80</v>
      </c>
    </row>
    <row r="11" spans="1:19" s="5" customFormat="1" x14ac:dyDescent="0.25">
      <c r="A11" s="5" t="s">
        <v>92</v>
      </c>
      <c r="B11" s="34"/>
      <c r="C11" s="34"/>
      <c r="D11" s="34"/>
      <c r="F11" s="9">
        <v>150294</v>
      </c>
      <c r="G11" s="9">
        <v>137252</v>
      </c>
      <c r="H11" s="9">
        <f t="shared" si="1"/>
        <v>13042</v>
      </c>
      <c r="I11" s="34">
        <f t="shared" si="0"/>
        <v>0.91322341543907271</v>
      </c>
      <c r="J11" s="35">
        <v>0.61</v>
      </c>
      <c r="K11" s="35">
        <v>65</v>
      </c>
      <c r="L11" s="57">
        <f t="shared" si="2"/>
        <v>7.0000000000000001E-3</v>
      </c>
      <c r="M11" s="36">
        <v>1E-3</v>
      </c>
      <c r="N11" s="36">
        <v>8.0000000000000002E-3</v>
      </c>
      <c r="O11" s="36">
        <v>8.0000000000000002E-3</v>
      </c>
      <c r="P11" s="58">
        <v>0.02</v>
      </c>
      <c r="Q11" s="36">
        <v>0.1</v>
      </c>
      <c r="R11" s="57">
        <f t="shared" si="3"/>
        <v>1.4999999999999999E-2</v>
      </c>
      <c r="S11" s="5" t="s">
        <v>80</v>
      </c>
    </row>
    <row r="12" spans="1:19" x14ac:dyDescent="0.25">
      <c r="A12" s="13" t="s">
        <v>109</v>
      </c>
      <c r="B12" s="14">
        <v>0.14097538242228191</v>
      </c>
      <c r="C12" s="20" t="s">
        <v>45</v>
      </c>
      <c r="D12" s="14">
        <v>0.14113207547169815</v>
      </c>
      <c r="E12" s="13" t="s">
        <v>48</v>
      </c>
      <c r="F12" s="16">
        <v>72956</v>
      </c>
      <c r="G12" s="16">
        <v>10285</v>
      </c>
      <c r="H12" s="16">
        <f t="shared" si="1"/>
        <v>62671</v>
      </c>
      <c r="I12" s="14">
        <f t="shared" si="0"/>
        <v>0.14097538242228191</v>
      </c>
      <c r="J12" s="18">
        <v>64.917304054627152</v>
      </c>
      <c r="K12" s="18">
        <v>89.466626126643988</v>
      </c>
      <c r="L12" s="13">
        <f t="shared" si="2"/>
        <v>85</v>
      </c>
      <c r="M12" s="13">
        <v>15</v>
      </c>
      <c r="N12" s="40">
        <v>50</v>
      </c>
      <c r="O12" s="19">
        <v>100</v>
      </c>
      <c r="P12" s="19">
        <v>150</v>
      </c>
      <c r="Q12" s="19">
        <v>200</v>
      </c>
      <c r="R12" s="13">
        <f t="shared" si="3"/>
        <v>135</v>
      </c>
      <c r="S12" s="13"/>
    </row>
    <row r="13" spans="1:19" s="5" customFormat="1" x14ac:dyDescent="0.25">
      <c r="A13" s="5" t="s">
        <v>109</v>
      </c>
      <c r="B13" s="34"/>
      <c r="C13" s="37"/>
      <c r="D13" s="34"/>
      <c r="F13" s="9">
        <v>72387</v>
      </c>
      <c r="G13" s="9">
        <v>9872</v>
      </c>
      <c r="H13" s="9">
        <f t="shared" ref="H13" si="4">F13-G13</f>
        <v>62515</v>
      </c>
      <c r="I13" s="34">
        <f t="shared" si="0"/>
        <v>0.13637807893682569</v>
      </c>
      <c r="J13" s="35">
        <v>65.399114900577459</v>
      </c>
      <c r="K13" s="35">
        <v>89.655777140566769</v>
      </c>
      <c r="L13" s="35">
        <f t="shared" si="2"/>
        <v>85</v>
      </c>
      <c r="M13" s="5">
        <v>15</v>
      </c>
      <c r="N13" s="36">
        <v>50</v>
      </c>
      <c r="O13" s="36">
        <v>100</v>
      </c>
      <c r="P13" s="36">
        <v>150</v>
      </c>
      <c r="Q13" s="36">
        <v>200</v>
      </c>
      <c r="R13" s="5">
        <f t="shared" si="3"/>
        <v>135</v>
      </c>
    </row>
    <row r="14" spans="1:19" x14ac:dyDescent="0.25">
      <c r="A14" s="13" t="s">
        <v>110</v>
      </c>
      <c r="B14" s="14">
        <v>2.3792486583184225E-2</v>
      </c>
      <c r="C14" s="14">
        <v>0.12345794392523368</v>
      </c>
      <c r="D14" s="15">
        <v>2.888876100592741E-3</v>
      </c>
      <c r="E14" s="13" t="s">
        <v>36</v>
      </c>
      <c r="F14" s="21">
        <v>156675</v>
      </c>
      <c r="G14" s="16">
        <v>8310</v>
      </c>
      <c r="H14" s="16">
        <f t="shared" si="1"/>
        <v>148365</v>
      </c>
      <c r="I14" s="14">
        <f t="shared" ref="I14:I16" si="5">G14/F14</f>
        <v>5.3039731929152706E-2</v>
      </c>
      <c r="J14" s="18">
        <v>860.26051424713989</v>
      </c>
      <c r="K14" s="18">
        <v>6606.8142132333205</v>
      </c>
      <c r="L14" s="13">
        <f t="shared" si="2"/>
        <v>503</v>
      </c>
      <c r="M14" s="13">
        <v>428</v>
      </c>
      <c r="N14" s="38">
        <v>688</v>
      </c>
      <c r="O14" s="19">
        <v>931</v>
      </c>
      <c r="P14" s="19">
        <v>1500</v>
      </c>
      <c r="Q14" s="19">
        <v>2910</v>
      </c>
      <c r="R14" s="13">
        <f t="shared" si="3"/>
        <v>1191</v>
      </c>
      <c r="S14" s="13"/>
    </row>
    <row r="15" spans="1:19" s="5" customFormat="1" x14ac:dyDescent="0.25">
      <c r="A15" s="5" t="s">
        <v>110</v>
      </c>
      <c r="B15" s="34"/>
      <c r="C15" s="34"/>
      <c r="D15" s="10"/>
      <c r="F15" s="51">
        <v>148918</v>
      </c>
      <c r="G15" s="9">
        <v>7895</v>
      </c>
      <c r="H15" s="9">
        <f t="shared" si="1"/>
        <v>141023</v>
      </c>
      <c r="I15" s="34">
        <f>G15/F15</f>
        <v>5.3015753636229332E-2</v>
      </c>
      <c r="J15" s="35">
        <v>857.96661485418542</v>
      </c>
      <c r="K15" s="35">
        <v>6767.6331372967506</v>
      </c>
      <c r="L15" s="35">
        <f t="shared" si="2"/>
        <v>485</v>
      </c>
      <c r="M15" s="35">
        <v>435</v>
      </c>
      <c r="N15" s="5">
        <v>684</v>
      </c>
      <c r="O15" s="36">
        <v>920</v>
      </c>
      <c r="P15" s="53">
        <v>1471.8600000000151</v>
      </c>
      <c r="Q15" s="53">
        <v>2627.0799999999872</v>
      </c>
      <c r="R15" s="35">
        <f t="shared" si="3"/>
        <v>1169</v>
      </c>
    </row>
    <row r="16" spans="1:19" x14ac:dyDescent="0.25">
      <c r="A16" s="13" t="s">
        <v>111</v>
      </c>
      <c r="B16" s="14">
        <v>2.8846153846153855E-2</v>
      </c>
      <c r="C16" s="14">
        <v>0.28455284552845528</v>
      </c>
      <c r="D16" s="14">
        <v>0.36879839726274088</v>
      </c>
      <c r="E16" s="13" t="s">
        <v>36</v>
      </c>
      <c r="F16" s="16">
        <v>108773</v>
      </c>
      <c r="G16" s="16">
        <v>38091</v>
      </c>
      <c r="H16" s="16">
        <f t="shared" si="1"/>
        <v>70682</v>
      </c>
      <c r="I16" s="14">
        <f t="shared" si="5"/>
        <v>0.35018800621477758</v>
      </c>
      <c r="J16" s="17">
        <v>1.1646185475250579</v>
      </c>
      <c r="K16" s="17">
        <v>1.5527030764275369</v>
      </c>
      <c r="L16" s="17">
        <f t="shared" si="2"/>
        <v>1.9948900000000001</v>
      </c>
      <c r="M16" s="22">
        <v>5.11E-3</v>
      </c>
      <c r="N16" s="41">
        <v>1</v>
      </c>
      <c r="O16" s="23">
        <v>2</v>
      </c>
      <c r="P16" s="23">
        <v>2.1</v>
      </c>
      <c r="Q16" s="23">
        <v>5</v>
      </c>
      <c r="R16" s="17">
        <f t="shared" si="3"/>
        <v>2.9948899999999998</v>
      </c>
      <c r="S16" s="13"/>
    </row>
    <row r="17" spans="1:20" s="5" customFormat="1" x14ac:dyDescent="0.25">
      <c r="A17" s="5" t="s">
        <v>111</v>
      </c>
      <c r="B17" s="34"/>
      <c r="C17" s="34"/>
      <c r="D17" s="34"/>
      <c r="F17" s="9">
        <v>105075</v>
      </c>
      <c r="G17" s="9">
        <v>34181</v>
      </c>
      <c r="H17" s="9">
        <f t="shared" ref="H17" si="6">F17-G17</f>
        <v>70894</v>
      </c>
      <c r="I17" s="34">
        <f>G17/F17</f>
        <v>0.32530097549369497</v>
      </c>
      <c r="J17" s="8">
        <v>1.207901970591867</v>
      </c>
      <c r="K17" s="8">
        <v>1.6240965359701471</v>
      </c>
      <c r="L17" s="8">
        <f t="shared" si="2"/>
        <v>1.9948900000000001</v>
      </c>
      <c r="M17" s="54">
        <v>5.11E-3</v>
      </c>
      <c r="N17" s="8">
        <v>1</v>
      </c>
      <c r="O17" s="55">
        <v>2</v>
      </c>
      <c r="P17" s="55">
        <v>3</v>
      </c>
      <c r="Q17" s="55">
        <v>5</v>
      </c>
      <c r="R17" s="8">
        <f t="shared" si="3"/>
        <v>2.9948899999999998</v>
      </c>
    </row>
    <row r="18" spans="1:20" x14ac:dyDescent="0.25">
      <c r="A18" s="13" t="s">
        <v>87</v>
      </c>
      <c r="B18" s="14">
        <v>0.42037645652823419</v>
      </c>
      <c r="C18" s="14">
        <v>0.89623722818967777</v>
      </c>
      <c r="D18" s="14">
        <v>0.94254504990405252</v>
      </c>
      <c r="E18" s="13" t="s">
        <v>36</v>
      </c>
      <c r="F18" s="16">
        <v>152488</v>
      </c>
      <c r="G18" s="16">
        <v>139151</v>
      </c>
      <c r="H18" s="16">
        <f t="shared" si="1"/>
        <v>13337</v>
      </c>
      <c r="I18" s="14">
        <f>G18/F18</f>
        <v>0.91253737999055662</v>
      </c>
      <c r="J18" s="17">
        <v>0.86699999999999999</v>
      </c>
      <c r="K18" s="17">
        <v>4.2</v>
      </c>
      <c r="L18" s="17">
        <f t="shared" si="2"/>
        <v>0.30000000000000004</v>
      </c>
      <c r="M18" s="17">
        <v>0.1</v>
      </c>
      <c r="N18" s="41">
        <v>0.2</v>
      </c>
      <c r="O18" s="17">
        <v>0.4</v>
      </c>
      <c r="P18" s="17">
        <v>2.1</v>
      </c>
      <c r="Q18" s="17">
        <v>7</v>
      </c>
      <c r="R18" s="17">
        <f t="shared" si="3"/>
        <v>0.5</v>
      </c>
      <c r="S18" s="13" t="s">
        <v>80</v>
      </c>
    </row>
    <row r="19" spans="1:20" s="5" customFormat="1" x14ac:dyDescent="0.25">
      <c r="A19" s="5" t="s">
        <v>87</v>
      </c>
      <c r="B19" s="34"/>
      <c r="C19" s="34"/>
      <c r="D19" s="34"/>
      <c r="F19" s="9">
        <v>144511</v>
      </c>
      <c r="G19" s="9">
        <v>127551</v>
      </c>
      <c r="H19" s="9">
        <f t="shared" si="1"/>
        <v>16960</v>
      </c>
      <c r="I19" s="34">
        <f>G19/F19</f>
        <v>0.88263869186428712</v>
      </c>
      <c r="J19" s="8">
        <v>0.87</v>
      </c>
      <c r="K19" s="8">
        <v>4.1500000000000004</v>
      </c>
      <c r="L19" s="8">
        <f t="shared" si="2"/>
        <v>0.27</v>
      </c>
      <c r="M19" s="8">
        <v>0.1</v>
      </c>
      <c r="N19" s="8">
        <v>0.2</v>
      </c>
      <c r="O19" s="8">
        <v>0.37</v>
      </c>
      <c r="P19" s="8">
        <v>2.2999999999999998</v>
      </c>
      <c r="Q19" s="8">
        <v>7.48</v>
      </c>
      <c r="R19" s="8">
        <f t="shared" si="3"/>
        <v>0.47000000000000003</v>
      </c>
      <c r="S19" s="5" t="s">
        <v>80</v>
      </c>
    </row>
    <row r="20" spans="1:20" x14ac:dyDescent="0.25">
      <c r="A20" s="13" t="s">
        <v>112</v>
      </c>
      <c r="B20" s="24" t="s">
        <v>45</v>
      </c>
      <c r="C20" s="24" t="s">
        <v>45</v>
      </c>
      <c r="D20" s="14">
        <v>0</v>
      </c>
      <c r="E20" s="13" t="s">
        <v>35</v>
      </c>
      <c r="F20" s="16"/>
      <c r="G20" s="16"/>
      <c r="H20" s="16">
        <f t="shared" si="1"/>
        <v>0</v>
      </c>
      <c r="I20" s="14"/>
      <c r="J20" s="25"/>
      <c r="K20" s="25"/>
      <c r="L20" s="13"/>
      <c r="M20" s="13"/>
      <c r="N20" s="38"/>
      <c r="O20" s="13"/>
      <c r="P20" s="25"/>
      <c r="Q20" s="13"/>
      <c r="R20" s="13"/>
      <c r="S20" s="13" t="s">
        <v>126</v>
      </c>
    </row>
    <row r="21" spans="1:20" x14ac:dyDescent="0.25">
      <c r="A21" s="13" t="s">
        <v>113</v>
      </c>
      <c r="B21" s="24" t="s">
        <v>45</v>
      </c>
      <c r="C21" s="24" t="s">
        <v>45</v>
      </c>
      <c r="D21" s="15">
        <v>5.6818181818182323E-3</v>
      </c>
      <c r="E21" s="13" t="s">
        <v>35</v>
      </c>
      <c r="F21" s="16">
        <v>528</v>
      </c>
      <c r="G21" s="16">
        <v>3</v>
      </c>
      <c r="H21" s="16">
        <f t="shared" si="1"/>
        <v>525</v>
      </c>
      <c r="I21" s="15">
        <f t="shared" ref="I21:I22" si="7">G21/F21</f>
        <v>5.681818181818182E-3</v>
      </c>
      <c r="J21" s="17">
        <v>3.595536553030303</v>
      </c>
      <c r="K21" s="17">
        <v>4.8644777660781768</v>
      </c>
      <c r="L21" s="17">
        <f>O21-M21</f>
        <v>2.94</v>
      </c>
      <c r="M21" s="17">
        <v>0.73</v>
      </c>
      <c r="N21" s="41">
        <v>1.9049999999999998</v>
      </c>
      <c r="O21" s="17">
        <v>3.67</v>
      </c>
      <c r="P21" s="17">
        <v>8.6527999999999992</v>
      </c>
      <c r="Q21" s="25">
        <v>20.146000000000004</v>
      </c>
      <c r="R21" s="17">
        <f>N21+L21</f>
        <v>4.8449999999999998</v>
      </c>
      <c r="S21" s="13"/>
    </row>
    <row r="22" spans="1:20" x14ac:dyDescent="0.25">
      <c r="A22" s="13" t="s">
        <v>114</v>
      </c>
      <c r="B22" s="14">
        <v>0.26488456865127585</v>
      </c>
      <c r="C22" s="14">
        <v>0.10004815234781528</v>
      </c>
      <c r="D22" s="15">
        <v>4.4541098757966413E-3</v>
      </c>
      <c r="E22" s="13" t="s">
        <v>36</v>
      </c>
      <c r="F22" s="16">
        <v>155305</v>
      </c>
      <c r="G22" s="16">
        <v>8132</v>
      </c>
      <c r="H22" s="16">
        <f t="shared" si="1"/>
        <v>147173</v>
      </c>
      <c r="I22" s="14">
        <f t="shared" si="7"/>
        <v>5.2361482244615433E-2</v>
      </c>
      <c r="J22" s="25">
        <v>2.3524921333767592</v>
      </c>
      <c r="K22" s="25">
        <v>3.7064064062590343</v>
      </c>
      <c r="L22" s="17">
        <f>O22-M22</f>
        <v>1.6816</v>
      </c>
      <c r="M22" s="17">
        <v>0.6784</v>
      </c>
      <c r="N22" s="38">
        <v>1.35</v>
      </c>
      <c r="O22" s="13">
        <v>2.36</v>
      </c>
      <c r="P22" s="17">
        <v>5</v>
      </c>
      <c r="Q22" s="13">
        <v>15.67</v>
      </c>
      <c r="R22" s="17">
        <f>N22+L22</f>
        <v>3.0316000000000001</v>
      </c>
      <c r="S22" s="17"/>
    </row>
    <row r="23" spans="1:20" s="5" customFormat="1" x14ac:dyDescent="0.25">
      <c r="A23" s="5" t="s">
        <v>114</v>
      </c>
      <c r="B23" s="34"/>
      <c r="C23" s="34"/>
      <c r="D23" s="10"/>
      <c r="F23" s="9">
        <v>147740</v>
      </c>
      <c r="G23" s="9">
        <v>7425</v>
      </c>
      <c r="H23" s="9">
        <f t="shared" ref="H23" si="8">F23-G23</f>
        <v>140315</v>
      </c>
      <c r="I23" s="34">
        <f t="shared" ref="I23:I31" si="9">G23/F23</f>
        <v>5.0257208609719779E-2</v>
      </c>
      <c r="J23" s="50">
        <v>2.3899510891043332</v>
      </c>
      <c r="K23" s="50">
        <v>3.7306430194213189</v>
      </c>
      <c r="L23" s="8">
        <f t="shared" ref="L23:L25" si="10">O23-M23</f>
        <v>1.7812500000000002</v>
      </c>
      <c r="M23" s="8">
        <v>0.7</v>
      </c>
      <c r="N23" s="8">
        <v>1.38</v>
      </c>
      <c r="O23" s="8">
        <v>2.4812500000000002</v>
      </c>
      <c r="P23" s="8">
        <v>5</v>
      </c>
      <c r="Q23" s="8">
        <v>15.872200000000012</v>
      </c>
      <c r="R23" s="8">
        <f t="shared" ref="R23:R25" si="11">N23+L23</f>
        <v>3.1612499999999999</v>
      </c>
      <c r="S23" s="8"/>
    </row>
    <row r="24" spans="1:20" x14ac:dyDescent="0.25">
      <c r="A24" s="13" t="s">
        <v>94</v>
      </c>
      <c r="B24" s="14">
        <v>0.70544554455445541</v>
      </c>
      <c r="C24" s="14">
        <v>0.98130075975897302</v>
      </c>
      <c r="D24" s="14">
        <v>0.75941973096204884</v>
      </c>
      <c r="E24" s="13" t="s">
        <v>36</v>
      </c>
      <c r="F24" s="16">
        <v>153682</v>
      </c>
      <c r="G24" s="16">
        <v>130020</v>
      </c>
      <c r="H24" s="16">
        <f t="shared" si="1"/>
        <v>23662</v>
      </c>
      <c r="I24" s="14">
        <f t="shared" si="9"/>
        <v>0.84603271690894188</v>
      </c>
      <c r="J24" s="17">
        <v>0.59</v>
      </c>
      <c r="K24" s="25">
        <v>20</v>
      </c>
      <c r="L24" s="17">
        <f>O24-M24</f>
        <v>0.24000000000000002</v>
      </c>
      <c r="M24" s="17">
        <v>0.1</v>
      </c>
      <c r="N24" s="41">
        <v>0.2</v>
      </c>
      <c r="O24" s="17">
        <v>0.34</v>
      </c>
      <c r="P24" s="17">
        <v>0.85</v>
      </c>
      <c r="Q24" s="17">
        <v>3</v>
      </c>
      <c r="R24" s="17">
        <f>N24+L24</f>
        <v>0.44000000000000006</v>
      </c>
      <c r="S24" s="13" t="s">
        <v>80</v>
      </c>
    </row>
    <row r="25" spans="1:20" s="5" customFormat="1" x14ac:dyDescent="0.25">
      <c r="A25" s="5" t="s">
        <v>94</v>
      </c>
      <c r="B25" s="34"/>
      <c r="C25" s="34"/>
      <c r="D25" s="34"/>
      <c r="F25" s="9">
        <v>145691</v>
      </c>
      <c r="G25" s="9">
        <v>119771</v>
      </c>
      <c r="H25" s="9">
        <f t="shared" si="1"/>
        <v>25920</v>
      </c>
      <c r="I25" s="34">
        <f t="shared" si="9"/>
        <v>0.82208921621788578</v>
      </c>
      <c r="J25" s="8">
        <v>0.63</v>
      </c>
      <c r="K25" s="50">
        <v>21.6</v>
      </c>
      <c r="L25" s="8">
        <f t="shared" si="10"/>
        <v>0.24999999999999997</v>
      </c>
      <c r="M25" s="8">
        <v>0.1</v>
      </c>
      <c r="N25" s="8">
        <v>0.2</v>
      </c>
      <c r="O25" s="8">
        <v>0.35</v>
      </c>
      <c r="P25" s="8">
        <v>0.85</v>
      </c>
      <c r="Q25" s="8">
        <v>3.4</v>
      </c>
      <c r="R25" s="8">
        <f t="shared" si="11"/>
        <v>0.44999999999999996</v>
      </c>
      <c r="S25" s="5" t="s">
        <v>80</v>
      </c>
    </row>
    <row r="26" spans="1:20" x14ac:dyDescent="0.25">
      <c r="A26" s="13" t="s">
        <v>39</v>
      </c>
      <c r="B26" s="15">
        <v>1E-3</v>
      </c>
      <c r="C26" s="15">
        <v>6.2E-2</v>
      </c>
      <c r="D26" s="14">
        <v>0.11</v>
      </c>
      <c r="E26" s="13" t="s">
        <v>36</v>
      </c>
      <c r="F26" s="16">
        <v>92619</v>
      </c>
      <c r="G26" s="16">
        <v>6536</v>
      </c>
      <c r="H26" s="16">
        <f t="shared" si="1"/>
        <v>86083</v>
      </c>
      <c r="I26" s="14">
        <f t="shared" si="9"/>
        <v>7.0568673814228183E-2</v>
      </c>
      <c r="J26" s="13">
        <v>64</v>
      </c>
      <c r="K26" s="13">
        <v>385</v>
      </c>
      <c r="L26" s="26">
        <f>O26-M26</f>
        <v>43</v>
      </c>
      <c r="M26" s="13">
        <v>32</v>
      </c>
      <c r="N26" s="38">
        <v>55</v>
      </c>
      <c r="O26" s="13">
        <v>75</v>
      </c>
      <c r="P26" s="13">
        <v>103</v>
      </c>
      <c r="Q26" s="13">
        <v>166</v>
      </c>
      <c r="R26" s="26">
        <f>N26+L26</f>
        <v>98</v>
      </c>
      <c r="S26" s="13"/>
    </row>
    <row r="27" spans="1:20" s="5" customFormat="1" x14ac:dyDescent="0.25">
      <c r="A27" s="5" t="s">
        <v>39</v>
      </c>
      <c r="B27" s="10"/>
      <c r="C27" s="10"/>
      <c r="D27" s="34"/>
      <c r="F27" s="9">
        <v>89184</v>
      </c>
      <c r="G27" s="9">
        <v>5379</v>
      </c>
      <c r="H27" s="9">
        <f t="shared" ref="H27" si="12">F27-G27</f>
        <v>83805</v>
      </c>
      <c r="I27" s="34">
        <f t="shared" si="9"/>
        <v>6.0313509149623253E-2</v>
      </c>
      <c r="J27" s="35">
        <v>66.221478004006599</v>
      </c>
      <c r="K27" s="35">
        <v>392.3539539486664</v>
      </c>
      <c r="L27" s="35">
        <f t="shared" ref="L27" si="13">O27-M27</f>
        <v>42</v>
      </c>
      <c r="M27" s="35">
        <v>34</v>
      </c>
      <c r="N27" s="35">
        <v>55.11</v>
      </c>
      <c r="O27" s="35">
        <v>76</v>
      </c>
      <c r="P27" s="35">
        <v>105</v>
      </c>
      <c r="Q27" s="35">
        <v>175</v>
      </c>
      <c r="R27" s="35">
        <f t="shared" ref="R27" si="14">N27+L27</f>
        <v>97.11</v>
      </c>
    </row>
    <row r="28" spans="1:20" x14ac:dyDescent="0.25">
      <c r="A28" s="13" t="s">
        <v>115</v>
      </c>
      <c r="B28" s="24" t="s">
        <v>45</v>
      </c>
      <c r="C28" s="14">
        <v>0.78948612117584038</v>
      </c>
      <c r="D28" s="15">
        <v>0</v>
      </c>
      <c r="E28" s="13" t="s">
        <v>127</v>
      </c>
      <c r="F28" s="16">
        <v>63610</v>
      </c>
      <c r="G28" s="16">
        <v>50115</v>
      </c>
      <c r="H28" s="16">
        <f t="shared" si="1"/>
        <v>13495</v>
      </c>
      <c r="I28" s="14">
        <f t="shared" si="9"/>
        <v>0.78784782266939157</v>
      </c>
      <c r="J28" s="27">
        <v>1.4200000000000001E-2</v>
      </c>
      <c r="K28" s="27">
        <v>9.4280000000000003E-2</v>
      </c>
      <c r="L28" s="23" t="s">
        <v>45</v>
      </c>
      <c r="M28" s="28" t="s">
        <v>45</v>
      </c>
      <c r="N28" s="42">
        <v>2.0999999999999999E-3</v>
      </c>
      <c r="O28" s="27">
        <v>4.7999999999999996E-3</v>
      </c>
      <c r="P28" s="27">
        <v>3.8100000000000002E-2</v>
      </c>
      <c r="Q28" s="27">
        <v>9.0499999999999997E-2</v>
      </c>
      <c r="R28" s="23" t="s">
        <v>45</v>
      </c>
      <c r="S28" s="13" t="s">
        <v>80</v>
      </c>
      <c r="T28" s="5"/>
    </row>
    <row r="29" spans="1:20" s="5" customFormat="1" x14ac:dyDescent="0.25">
      <c r="A29" s="5" t="s">
        <v>115</v>
      </c>
      <c r="B29" s="56"/>
      <c r="C29" s="34"/>
      <c r="D29" s="10"/>
      <c r="F29" s="9">
        <v>58044</v>
      </c>
      <c r="G29" s="9">
        <v>45487</v>
      </c>
      <c r="H29" s="9">
        <f t="shared" si="1"/>
        <v>12557</v>
      </c>
      <c r="I29" s="34">
        <f t="shared" si="9"/>
        <v>0.783664116876852</v>
      </c>
      <c r="J29" s="57">
        <v>1.4E-2</v>
      </c>
      <c r="K29" s="57">
        <v>8.7999999999999995E-2</v>
      </c>
      <c r="L29" s="58" t="s">
        <v>45</v>
      </c>
      <c r="M29" s="58" t="s">
        <v>45</v>
      </c>
      <c r="N29" s="58" t="s">
        <v>45</v>
      </c>
      <c r="O29" s="57">
        <v>5.0000000000000001E-3</v>
      </c>
      <c r="P29" s="57">
        <v>3.9E-2</v>
      </c>
      <c r="Q29" s="57">
        <v>9.4E-2</v>
      </c>
      <c r="R29" s="53" t="s">
        <v>45</v>
      </c>
      <c r="S29" s="5" t="s">
        <v>80</v>
      </c>
    </row>
    <row r="30" spans="1:20" x14ac:dyDescent="0.25">
      <c r="A30" s="13" t="s">
        <v>40</v>
      </c>
      <c r="B30" s="14">
        <v>0.12</v>
      </c>
      <c r="C30" s="15">
        <v>4.5999999999999999E-2</v>
      </c>
      <c r="D30" s="15">
        <v>0.03</v>
      </c>
      <c r="E30" s="13" t="s">
        <v>36</v>
      </c>
      <c r="F30" s="16">
        <v>160418</v>
      </c>
      <c r="G30" s="16">
        <v>6566</v>
      </c>
      <c r="H30" s="16">
        <f t="shared" si="1"/>
        <v>153852</v>
      </c>
      <c r="I30" s="14">
        <f t="shared" si="9"/>
        <v>4.0930568888778066E-2</v>
      </c>
      <c r="J30" s="13">
        <v>20.3</v>
      </c>
      <c r="K30" s="13">
        <v>17.8</v>
      </c>
      <c r="L30" s="26">
        <f t="shared" ref="L30:L61" si="15">O30-M30</f>
        <v>12.7</v>
      </c>
      <c r="M30" s="13">
        <v>11.3</v>
      </c>
      <c r="N30" s="38">
        <v>16.7</v>
      </c>
      <c r="O30" s="13">
        <v>24</v>
      </c>
      <c r="P30" s="13">
        <v>36</v>
      </c>
      <c r="Q30" s="13">
        <v>70</v>
      </c>
      <c r="R30" s="26">
        <f t="shared" ref="R30:R63" si="16">N30+L30</f>
        <v>29.4</v>
      </c>
      <c r="S30" s="13"/>
    </row>
    <row r="31" spans="1:20" s="5" customFormat="1" x14ac:dyDescent="0.25">
      <c r="A31" s="5" t="s">
        <v>40</v>
      </c>
      <c r="B31" s="34"/>
      <c r="C31" s="10"/>
      <c r="D31" s="10"/>
      <c r="F31" s="9">
        <v>149222</v>
      </c>
      <c r="G31" s="9">
        <v>5626</v>
      </c>
      <c r="H31" s="9">
        <f t="shared" ref="H31" si="17">F31-G31</f>
        <v>143596</v>
      </c>
      <c r="I31" s="34">
        <f t="shared" si="9"/>
        <v>3.7702215491013387E-2</v>
      </c>
      <c r="J31" s="50">
        <v>20.375571756168139</v>
      </c>
      <c r="K31" s="50">
        <v>17.550253300608023</v>
      </c>
      <c r="L31" s="35">
        <f t="shared" si="15"/>
        <v>12.600000000000001</v>
      </c>
      <c r="M31" s="52">
        <v>11.5</v>
      </c>
      <c r="N31" s="50">
        <v>16.899999999999999</v>
      </c>
      <c r="O31" s="35">
        <v>24.1</v>
      </c>
      <c r="P31" s="35">
        <v>36</v>
      </c>
      <c r="Q31" s="35">
        <v>70</v>
      </c>
      <c r="R31" s="35">
        <f t="shared" si="16"/>
        <v>29.5</v>
      </c>
    </row>
    <row r="32" spans="1:20" x14ac:dyDescent="0.25">
      <c r="A32" s="13" t="s">
        <v>41</v>
      </c>
      <c r="B32" s="15">
        <v>4.2000000000000003E-2</v>
      </c>
      <c r="C32" s="15">
        <v>6.4000000000000001E-2</v>
      </c>
      <c r="D32" s="15">
        <v>1.6E-2</v>
      </c>
      <c r="E32" s="13" t="s">
        <v>36</v>
      </c>
      <c r="F32" s="16">
        <v>160130</v>
      </c>
      <c r="G32" s="16">
        <v>5838</v>
      </c>
      <c r="H32" s="16">
        <f t="shared" si="1"/>
        <v>154292</v>
      </c>
      <c r="I32" s="14">
        <v>3.5999999999999997E-2</v>
      </c>
      <c r="J32" s="13">
        <v>128</v>
      </c>
      <c r="K32" s="13">
        <v>272</v>
      </c>
      <c r="L32" s="26">
        <f t="shared" si="15"/>
        <v>79</v>
      </c>
      <c r="M32" s="13">
        <v>57</v>
      </c>
      <c r="N32" s="38">
        <v>91</v>
      </c>
      <c r="O32" s="13">
        <v>136</v>
      </c>
      <c r="P32" s="13">
        <v>200</v>
      </c>
      <c r="Q32" s="13">
        <v>500</v>
      </c>
      <c r="R32" s="26">
        <f t="shared" si="16"/>
        <v>170</v>
      </c>
      <c r="S32" s="13"/>
    </row>
    <row r="33" spans="1:20" s="5" customFormat="1" x14ac:dyDescent="0.25">
      <c r="A33" s="5" t="s">
        <v>41</v>
      </c>
      <c r="B33" s="10"/>
      <c r="C33" s="10"/>
      <c r="D33" s="10"/>
      <c r="F33" s="9">
        <v>148963</v>
      </c>
      <c r="G33" s="9">
        <v>4879</v>
      </c>
      <c r="H33" s="9">
        <f t="shared" ref="H33" si="18">F33-G33</f>
        <v>144084</v>
      </c>
      <c r="I33" s="34">
        <f>G33/F33</f>
        <v>3.2753099763028405E-2</v>
      </c>
      <c r="J33" s="35">
        <v>129.27949728086577</v>
      </c>
      <c r="K33" s="35">
        <v>286.09455372469796</v>
      </c>
      <c r="L33" s="35">
        <f t="shared" si="15"/>
        <v>75</v>
      </c>
      <c r="M33" s="53">
        <v>60</v>
      </c>
      <c r="N33" s="35">
        <v>92</v>
      </c>
      <c r="O33" s="35">
        <v>135</v>
      </c>
      <c r="P33" s="35">
        <v>200</v>
      </c>
      <c r="Q33" s="35">
        <v>528</v>
      </c>
      <c r="R33" s="35">
        <f t="shared" si="16"/>
        <v>167</v>
      </c>
    </row>
    <row r="34" spans="1:20" x14ac:dyDescent="0.25">
      <c r="A34" s="13" t="s">
        <v>116</v>
      </c>
      <c r="B34" s="15">
        <v>1.6813787305590577E-2</v>
      </c>
      <c r="C34" s="14">
        <v>0.47072617960905283</v>
      </c>
      <c r="D34" s="15">
        <v>2.6901442895573502E-2</v>
      </c>
      <c r="E34" s="13" t="s">
        <v>36</v>
      </c>
      <c r="F34" s="16">
        <v>72385</v>
      </c>
      <c r="G34" s="16">
        <v>30099</v>
      </c>
      <c r="H34" s="16">
        <f t="shared" si="1"/>
        <v>42286</v>
      </c>
      <c r="I34" s="14">
        <f t="shared" ref="I34:I96" si="19">G34/F34</f>
        <v>0.41581819437728812</v>
      </c>
      <c r="J34" s="13">
        <v>3.25</v>
      </c>
      <c r="K34" s="13">
        <v>3.69</v>
      </c>
      <c r="L34" s="26">
        <f t="shared" si="15"/>
        <v>3.8599999999999994</v>
      </c>
      <c r="M34" s="13">
        <v>0.74</v>
      </c>
      <c r="N34" s="38">
        <v>2.8</v>
      </c>
      <c r="O34" s="13">
        <v>4.5999999999999996</v>
      </c>
      <c r="P34" s="13">
        <v>6.8</v>
      </c>
      <c r="Q34" s="13">
        <v>11.1</v>
      </c>
      <c r="R34" s="26">
        <f t="shared" si="16"/>
        <v>6.6599999999999993</v>
      </c>
      <c r="S34" s="13" t="s">
        <v>80</v>
      </c>
    </row>
    <row r="35" spans="1:20" s="5" customFormat="1" x14ac:dyDescent="0.25">
      <c r="A35" s="5" t="s">
        <v>116</v>
      </c>
      <c r="B35" s="10"/>
      <c r="C35" s="34"/>
      <c r="D35" s="10"/>
      <c r="F35" s="9">
        <v>78392</v>
      </c>
      <c r="G35" s="9">
        <v>30716</v>
      </c>
      <c r="H35" s="9">
        <f t="shared" si="1"/>
        <v>47676</v>
      </c>
      <c r="I35" s="34">
        <f>G35/F35</f>
        <v>0.39182569649964283</v>
      </c>
      <c r="J35" s="5">
        <v>3.36</v>
      </c>
      <c r="K35" s="5">
        <v>3.39</v>
      </c>
      <c r="L35" s="8">
        <f t="shared" si="15"/>
        <v>3.5999999999999996</v>
      </c>
      <c r="M35" s="5">
        <v>1</v>
      </c>
      <c r="N35" s="5">
        <v>2.8</v>
      </c>
      <c r="O35" s="5">
        <v>4.5999999999999996</v>
      </c>
      <c r="P35" s="5">
        <v>7</v>
      </c>
      <c r="Q35" s="5">
        <v>11.8</v>
      </c>
      <c r="R35" s="8">
        <f t="shared" si="16"/>
        <v>6.3999999999999995</v>
      </c>
      <c r="S35" s="5" t="s">
        <v>80</v>
      </c>
    </row>
    <row r="36" spans="1:20" x14ac:dyDescent="0.25">
      <c r="A36" s="13" t="s">
        <v>42</v>
      </c>
      <c r="B36" s="15">
        <v>5.4000000000000003E-3</v>
      </c>
      <c r="C36" s="15">
        <v>4.1000000000000002E-2</v>
      </c>
      <c r="D36" s="15">
        <v>1.0999999999999999E-2</v>
      </c>
      <c r="E36" s="13" t="s">
        <v>36</v>
      </c>
      <c r="F36" s="16">
        <v>160931</v>
      </c>
      <c r="G36" s="16">
        <v>3556</v>
      </c>
      <c r="H36" s="16">
        <f t="shared" si="1"/>
        <v>157375</v>
      </c>
      <c r="I36" s="14">
        <f t="shared" si="19"/>
        <v>2.2096426418775749E-2</v>
      </c>
      <c r="J36" s="13">
        <v>48.5</v>
      </c>
      <c r="K36" s="13">
        <v>324</v>
      </c>
      <c r="L36" s="26">
        <f t="shared" si="15"/>
        <v>30</v>
      </c>
      <c r="M36" s="13">
        <v>20</v>
      </c>
      <c r="N36" s="38">
        <v>30</v>
      </c>
      <c r="O36" s="13">
        <v>50</v>
      </c>
      <c r="P36" s="13">
        <v>76</v>
      </c>
      <c r="Q36" s="13">
        <v>150</v>
      </c>
      <c r="R36" s="26">
        <f t="shared" si="16"/>
        <v>60</v>
      </c>
      <c r="S36" s="13"/>
    </row>
    <row r="37" spans="1:20" s="5" customFormat="1" x14ac:dyDescent="0.25">
      <c r="A37" s="5" t="s">
        <v>42</v>
      </c>
      <c r="B37" s="10"/>
      <c r="C37" s="10"/>
      <c r="D37" s="10"/>
      <c r="F37" s="9">
        <v>152854</v>
      </c>
      <c r="G37" s="9">
        <v>3191</v>
      </c>
      <c r="H37" s="9">
        <f t="shared" si="1"/>
        <v>149663</v>
      </c>
      <c r="I37" s="34">
        <f>G37/F37</f>
        <v>2.087613016342392E-2</v>
      </c>
      <c r="J37" s="50">
        <v>48.513056017768491</v>
      </c>
      <c r="K37" s="35">
        <v>302.81689290261068</v>
      </c>
      <c r="L37" s="35">
        <f t="shared" si="15"/>
        <v>30</v>
      </c>
      <c r="M37" s="5">
        <v>20</v>
      </c>
      <c r="N37" s="5">
        <v>30</v>
      </c>
      <c r="O37" s="5">
        <v>50</v>
      </c>
      <c r="P37" s="5">
        <v>78</v>
      </c>
      <c r="Q37" s="5">
        <v>150</v>
      </c>
      <c r="R37" s="35">
        <f t="shared" si="16"/>
        <v>60</v>
      </c>
    </row>
    <row r="38" spans="1:20" x14ac:dyDescent="0.25">
      <c r="A38" s="13" t="s">
        <v>43</v>
      </c>
      <c r="B38" s="15">
        <v>1.4999999999999999E-2</v>
      </c>
      <c r="C38" s="15">
        <v>6.8000000000000005E-2</v>
      </c>
      <c r="D38" s="14">
        <v>0.17</v>
      </c>
      <c r="E38" s="13" t="s">
        <v>36</v>
      </c>
      <c r="F38" s="16">
        <v>66906</v>
      </c>
      <c r="G38" s="16">
        <v>4803</v>
      </c>
      <c r="H38" s="16">
        <f t="shared" si="1"/>
        <v>62103</v>
      </c>
      <c r="I38" s="14">
        <f t="shared" si="19"/>
        <v>7.1787283651690431E-2</v>
      </c>
      <c r="J38" s="17">
        <v>4.66</v>
      </c>
      <c r="K38" s="17">
        <v>2.64</v>
      </c>
      <c r="L38" s="26">
        <f t="shared" si="15"/>
        <v>3</v>
      </c>
      <c r="M38" s="26">
        <v>3</v>
      </c>
      <c r="N38" s="43">
        <v>5</v>
      </c>
      <c r="O38" s="26">
        <v>6</v>
      </c>
      <c r="P38" s="26">
        <v>7</v>
      </c>
      <c r="Q38" s="26">
        <v>10</v>
      </c>
      <c r="R38" s="26">
        <f t="shared" si="16"/>
        <v>8</v>
      </c>
      <c r="S38" s="13"/>
    </row>
    <row r="39" spans="1:20" s="5" customFormat="1" x14ac:dyDescent="0.25">
      <c r="A39" s="5" t="s">
        <v>43</v>
      </c>
      <c r="B39" s="10"/>
      <c r="C39" s="10"/>
      <c r="D39" s="34"/>
      <c r="F39" s="9">
        <v>72485</v>
      </c>
      <c r="G39" s="9">
        <v>4870</v>
      </c>
      <c r="H39" s="9">
        <f t="shared" si="1"/>
        <v>67615</v>
      </c>
      <c r="I39" s="34">
        <f>G39/F39</f>
        <v>6.7186314409877906E-2</v>
      </c>
      <c r="J39" s="8">
        <v>4.7348538253423529</v>
      </c>
      <c r="K39" s="8">
        <v>2.9394107679391266</v>
      </c>
      <c r="L39" s="8">
        <f t="shared" si="15"/>
        <v>2.1800000000000002</v>
      </c>
      <c r="M39" s="8">
        <v>3.82</v>
      </c>
      <c r="N39" s="8">
        <v>5</v>
      </c>
      <c r="O39" s="8">
        <v>6</v>
      </c>
      <c r="P39" s="8">
        <v>7</v>
      </c>
      <c r="Q39" s="8">
        <v>11</v>
      </c>
      <c r="R39" s="8">
        <f t="shared" si="16"/>
        <v>7.18</v>
      </c>
    </row>
    <row r="40" spans="1:20" x14ac:dyDescent="0.25">
      <c r="A40" s="13" t="s">
        <v>44</v>
      </c>
      <c r="B40" s="24" t="s">
        <v>45</v>
      </c>
      <c r="C40" s="20" t="s">
        <v>45</v>
      </c>
      <c r="D40" s="14">
        <v>0.18</v>
      </c>
      <c r="E40" s="13" t="s">
        <v>35</v>
      </c>
      <c r="F40" s="16">
        <v>2422</v>
      </c>
      <c r="G40" s="13">
        <v>431</v>
      </c>
      <c r="H40" s="16">
        <f t="shared" si="1"/>
        <v>1991</v>
      </c>
      <c r="I40" s="14">
        <f t="shared" si="19"/>
        <v>0.17795210569777042</v>
      </c>
      <c r="J40" s="13">
        <v>2.63</v>
      </c>
      <c r="K40" s="13">
        <v>2.4500000000000002</v>
      </c>
      <c r="L40" s="26">
        <f t="shared" si="15"/>
        <v>1.27</v>
      </c>
      <c r="M40" s="13">
        <v>1.85</v>
      </c>
      <c r="N40" s="38">
        <v>2.4500000000000002</v>
      </c>
      <c r="O40" s="13">
        <v>3.12</v>
      </c>
      <c r="P40" s="13">
        <v>4.55</v>
      </c>
      <c r="Q40" s="13">
        <v>8.56</v>
      </c>
      <c r="R40" s="26">
        <f t="shared" si="16"/>
        <v>3.72</v>
      </c>
      <c r="S40" s="13"/>
    </row>
    <row r="41" spans="1:20" s="5" customFormat="1" x14ac:dyDescent="0.25">
      <c r="A41" s="5" t="s">
        <v>44</v>
      </c>
      <c r="B41" s="56"/>
      <c r="C41" s="37"/>
      <c r="D41" s="34"/>
      <c r="F41" s="9">
        <v>7144</v>
      </c>
      <c r="G41" s="5">
        <v>437</v>
      </c>
      <c r="H41" s="9">
        <f t="shared" si="1"/>
        <v>6707</v>
      </c>
      <c r="I41" s="34">
        <f>G41/F41</f>
        <v>6.1170212765957445E-2</v>
      </c>
      <c r="J41" s="8">
        <v>3.1961536618140176</v>
      </c>
      <c r="K41" s="8">
        <v>3.5900030373331697</v>
      </c>
      <c r="L41" s="8">
        <f t="shared" si="15"/>
        <v>1.0999999999999996</v>
      </c>
      <c r="M41" s="8">
        <v>2.2000000000000002</v>
      </c>
      <c r="N41" s="5">
        <v>2.57</v>
      </c>
      <c r="O41" s="8">
        <v>3.3</v>
      </c>
      <c r="P41" s="5">
        <v>4.87</v>
      </c>
      <c r="Q41" s="8">
        <v>9.8570000000000153</v>
      </c>
      <c r="R41" s="8">
        <f t="shared" si="16"/>
        <v>3.6699999999999995</v>
      </c>
    </row>
    <row r="42" spans="1:20" x14ac:dyDescent="0.25">
      <c r="A42" s="13" t="s">
        <v>46</v>
      </c>
      <c r="B42" s="14">
        <v>0.44</v>
      </c>
      <c r="C42" s="15">
        <v>8.2000000000000003E-2</v>
      </c>
      <c r="D42" s="14">
        <v>0.69</v>
      </c>
      <c r="E42" s="13" t="s">
        <v>36</v>
      </c>
      <c r="F42" s="16">
        <v>80398</v>
      </c>
      <c r="G42" s="16">
        <v>15723</v>
      </c>
      <c r="H42" s="16">
        <f t="shared" si="1"/>
        <v>64675</v>
      </c>
      <c r="I42" s="14">
        <f t="shared" si="19"/>
        <v>0.19556456628274335</v>
      </c>
      <c r="J42" s="17">
        <v>1.1260173881189692</v>
      </c>
      <c r="K42" s="17">
        <v>2.9181541392410622</v>
      </c>
      <c r="L42" s="26">
        <f t="shared" si="15"/>
        <v>0.8</v>
      </c>
      <c r="M42" s="26">
        <v>0.7</v>
      </c>
      <c r="N42" s="43">
        <v>1.2</v>
      </c>
      <c r="O42" s="26">
        <v>1.5</v>
      </c>
      <c r="P42" s="26">
        <v>1.9</v>
      </c>
      <c r="Q42" s="26">
        <v>2.9</v>
      </c>
      <c r="R42" s="26">
        <f t="shared" si="16"/>
        <v>2</v>
      </c>
      <c r="S42" s="13"/>
      <c r="T42" s="5"/>
    </row>
    <row r="43" spans="1:20" s="5" customFormat="1" x14ac:dyDescent="0.25">
      <c r="A43" s="5" t="s">
        <v>46</v>
      </c>
      <c r="B43" s="34"/>
      <c r="C43" s="10"/>
      <c r="D43" s="34"/>
      <c r="F43" s="9">
        <v>80993</v>
      </c>
      <c r="G43" s="9">
        <v>11775</v>
      </c>
      <c r="H43" s="9">
        <f t="shared" ref="H43:H63" si="20">F43-G43</f>
        <v>69218</v>
      </c>
      <c r="I43" s="34">
        <f>G43/F43</f>
        <v>0.14538293432765795</v>
      </c>
      <c r="J43" s="8">
        <v>1.2672013896263967</v>
      </c>
      <c r="K43" s="8">
        <v>2.8774148122400396</v>
      </c>
      <c r="L43" s="8">
        <f t="shared" si="15"/>
        <v>0.5</v>
      </c>
      <c r="M43" s="8">
        <v>1</v>
      </c>
      <c r="N43" s="8">
        <v>1.2110000000000001</v>
      </c>
      <c r="O43" s="8">
        <v>1.5</v>
      </c>
      <c r="P43" s="8">
        <v>1.9</v>
      </c>
      <c r="Q43" s="8">
        <v>2.7</v>
      </c>
      <c r="R43" s="8">
        <f t="shared" si="16"/>
        <v>1.7110000000000001</v>
      </c>
    </row>
    <row r="44" spans="1:20" x14ac:dyDescent="0.25">
      <c r="A44" s="13" t="s">
        <v>117</v>
      </c>
      <c r="B44" s="24" t="s">
        <v>45</v>
      </c>
      <c r="C44" s="20" t="s">
        <v>45</v>
      </c>
      <c r="D44" s="15">
        <v>1.2285012285012664E-3</v>
      </c>
      <c r="E44" s="13" t="s">
        <v>35</v>
      </c>
      <c r="F44" s="16">
        <v>814</v>
      </c>
      <c r="G44" s="16">
        <v>1</v>
      </c>
      <c r="H44" s="16">
        <f t="shared" si="1"/>
        <v>813</v>
      </c>
      <c r="I44" s="15">
        <f t="shared" si="19"/>
        <v>1.2285012285012285E-3</v>
      </c>
      <c r="J44" s="17">
        <v>4.8307260442260302E-2</v>
      </c>
      <c r="K44" s="27">
        <v>3.2936363839460213E-2</v>
      </c>
      <c r="L44" s="26">
        <f t="shared" si="15"/>
        <v>0.03</v>
      </c>
      <c r="M44" s="26">
        <v>0.03</v>
      </c>
      <c r="N44" s="43">
        <v>0.05</v>
      </c>
      <c r="O44" s="26">
        <v>0.06</v>
      </c>
      <c r="P44" s="26">
        <v>7.0000000000000007E-2</v>
      </c>
      <c r="Q44" s="26">
        <v>0.09</v>
      </c>
      <c r="R44" s="26">
        <f t="shared" si="16"/>
        <v>0.08</v>
      </c>
      <c r="S44" s="13"/>
    </row>
    <row r="45" spans="1:20" s="5" customFormat="1" x14ac:dyDescent="0.25">
      <c r="A45" s="5" t="s">
        <v>117</v>
      </c>
      <c r="B45" s="56"/>
      <c r="C45" s="37"/>
      <c r="D45" s="10"/>
      <c r="F45" s="9">
        <v>714</v>
      </c>
      <c r="G45" s="9">
        <v>0</v>
      </c>
      <c r="H45" s="9">
        <f t="shared" si="20"/>
        <v>714</v>
      </c>
      <c r="I45" s="34">
        <f>G45/F45</f>
        <v>0</v>
      </c>
      <c r="J45" s="57">
        <v>5.0850140056022564E-2</v>
      </c>
      <c r="K45" s="57">
        <v>3.4236758478517593E-2</v>
      </c>
      <c r="L45" s="57">
        <f t="shared" si="15"/>
        <v>1.9999999999999997E-2</v>
      </c>
      <c r="M45" s="57">
        <v>0.04</v>
      </c>
      <c r="N45" s="57">
        <v>0.05</v>
      </c>
      <c r="O45" s="57">
        <v>0.06</v>
      </c>
      <c r="P45" s="57">
        <v>7.0000000000000007E-2</v>
      </c>
      <c r="Q45" s="57">
        <v>9.8440000000000055E-2</v>
      </c>
      <c r="R45" s="57">
        <f t="shared" si="16"/>
        <v>7.0000000000000007E-2</v>
      </c>
    </row>
    <row r="46" spans="1:20" x14ac:dyDescent="0.25">
      <c r="A46" s="13" t="s">
        <v>102</v>
      </c>
      <c r="B46" s="15">
        <v>4.6558106788396891E-4</v>
      </c>
      <c r="C46" s="15">
        <v>6.4669578870458766E-3</v>
      </c>
      <c r="D46" s="15">
        <v>6.3337752246280798E-3</v>
      </c>
      <c r="E46" s="13" t="s">
        <v>36</v>
      </c>
      <c r="F46" s="16">
        <v>159178</v>
      </c>
      <c r="G46" s="16">
        <v>499</v>
      </c>
      <c r="H46" s="16">
        <f t="shared" si="1"/>
        <v>158679</v>
      </c>
      <c r="I46" s="15">
        <f t="shared" si="19"/>
        <v>3.1348553192024026E-3</v>
      </c>
      <c r="J46" s="17">
        <v>4.7322071571547433</v>
      </c>
      <c r="K46" s="17">
        <v>3.2092607873048453</v>
      </c>
      <c r="L46" s="17">
        <f t="shared" si="15"/>
        <v>2.2949999999999999</v>
      </c>
      <c r="M46" s="17">
        <v>2.992</v>
      </c>
      <c r="N46" s="41">
        <v>3.97</v>
      </c>
      <c r="O46" s="17">
        <v>5.2869999999999999</v>
      </c>
      <c r="P46" s="25">
        <v>10</v>
      </c>
      <c r="Q46" s="25">
        <v>15</v>
      </c>
      <c r="R46" s="17">
        <f t="shared" si="16"/>
        <v>6.2650000000000006</v>
      </c>
      <c r="S46" s="13"/>
    </row>
    <row r="47" spans="1:20" s="5" customFormat="1" x14ac:dyDescent="0.25">
      <c r="A47" s="5" t="s">
        <v>102</v>
      </c>
      <c r="B47" s="10"/>
      <c r="C47" s="10"/>
      <c r="D47" s="10"/>
      <c r="F47" s="9">
        <v>151456</v>
      </c>
      <c r="G47" s="9">
        <v>469</v>
      </c>
      <c r="H47" s="9">
        <f t="shared" si="20"/>
        <v>150987</v>
      </c>
      <c r="I47" s="59">
        <f>G47/F47</f>
        <v>3.0966089161208535E-3</v>
      </c>
      <c r="J47" s="8">
        <v>4.6950937629277076</v>
      </c>
      <c r="K47" s="8">
        <v>3.1637822876749628</v>
      </c>
      <c r="L47" s="8">
        <f t="shared" si="15"/>
        <v>2.2519999999999998</v>
      </c>
      <c r="M47" s="8">
        <v>3</v>
      </c>
      <c r="N47" s="8">
        <v>3.9820000000000002</v>
      </c>
      <c r="O47" s="8">
        <v>5.2519999999999998</v>
      </c>
      <c r="P47" s="50">
        <v>10</v>
      </c>
      <c r="Q47" s="50">
        <v>15</v>
      </c>
      <c r="R47" s="8">
        <f t="shared" si="16"/>
        <v>6.234</v>
      </c>
    </row>
    <row r="48" spans="1:20" x14ac:dyDescent="0.25">
      <c r="A48" s="13" t="s">
        <v>47</v>
      </c>
      <c r="B48" s="14">
        <v>0.21</v>
      </c>
      <c r="C48" s="20" t="s">
        <v>45</v>
      </c>
      <c r="D48" s="15">
        <v>1.7000000000000001E-2</v>
      </c>
      <c r="E48" s="13" t="s">
        <v>48</v>
      </c>
      <c r="F48" s="16">
        <v>25341</v>
      </c>
      <c r="G48" s="13">
        <v>997</v>
      </c>
      <c r="H48" s="16">
        <f t="shared" si="1"/>
        <v>24344</v>
      </c>
      <c r="I48" s="14">
        <f t="shared" si="19"/>
        <v>3.9343356615761021E-2</v>
      </c>
      <c r="J48" s="13">
        <v>18.2</v>
      </c>
      <c r="K48" s="13">
        <v>15</v>
      </c>
      <c r="L48" s="26">
        <f t="shared" si="15"/>
        <v>7</v>
      </c>
      <c r="M48" s="13">
        <v>13</v>
      </c>
      <c r="N48" s="38">
        <v>16.100000000000001</v>
      </c>
      <c r="O48" s="13">
        <v>20</v>
      </c>
      <c r="P48" s="13">
        <v>30</v>
      </c>
      <c r="Q48" s="13">
        <v>50</v>
      </c>
      <c r="R48" s="26">
        <f t="shared" si="16"/>
        <v>23.1</v>
      </c>
      <c r="S48" s="13"/>
    </row>
    <row r="49" spans="1:22" s="5" customFormat="1" x14ac:dyDescent="0.25">
      <c r="A49" s="5" t="s">
        <v>47</v>
      </c>
      <c r="B49" s="34"/>
      <c r="C49" s="37"/>
      <c r="D49" s="10"/>
      <c r="F49" s="9">
        <v>29811</v>
      </c>
      <c r="G49" s="5">
        <v>988</v>
      </c>
      <c r="H49" s="9">
        <f t="shared" si="20"/>
        <v>28823</v>
      </c>
      <c r="I49" s="10">
        <f>G49/F49</f>
        <v>3.3142128744423197E-2</v>
      </c>
      <c r="J49" s="50">
        <v>17.82627501828193</v>
      </c>
      <c r="K49" s="50">
        <v>13.88707504209181</v>
      </c>
      <c r="L49" s="8">
        <f t="shared" si="15"/>
        <v>6.6</v>
      </c>
      <c r="M49" s="5">
        <v>13.4</v>
      </c>
      <c r="N49" s="5">
        <v>16.7</v>
      </c>
      <c r="O49" s="5">
        <v>20</v>
      </c>
      <c r="P49" s="5">
        <v>30</v>
      </c>
      <c r="Q49" s="5">
        <v>50</v>
      </c>
      <c r="R49" s="50">
        <f t="shared" si="16"/>
        <v>23.299999999999997</v>
      </c>
    </row>
    <row r="50" spans="1:22" x14ac:dyDescent="0.25">
      <c r="A50" s="13" t="s">
        <v>50</v>
      </c>
      <c r="B50" s="20" t="s">
        <v>45</v>
      </c>
      <c r="C50" s="20" t="s">
        <v>45</v>
      </c>
      <c r="D50" s="15">
        <v>9.4E-2</v>
      </c>
      <c r="E50" s="13" t="s">
        <v>35</v>
      </c>
      <c r="F50" s="16">
        <v>2341</v>
      </c>
      <c r="G50" s="16">
        <v>220</v>
      </c>
      <c r="H50" s="16">
        <f t="shared" si="1"/>
        <v>2121</v>
      </c>
      <c r="I50" s="14">
        <f t="shared" si="19"/>
        <v>9.397693293464332E-2</v>
      </c>
      <c r="J50" s="17">
        <v>6.153785007072142</v>
      </c>
      <c r="K50" s="17">
        <v>5.231084352935798</v>
      </c>
      <c r="L50" s="17">
        <f t="shared" si="15"/>
        <v>2.68</v>
      </c>
      <c r="M50" s="13">
        <v>3.47</v>
      </c>
      <c r="N50" s="38">
        <v>4.54</v>
      </c>
      <c r="O50" s="13">
        <v>6.15</v>
      </c>
      <c r="P50" s="13">
        <v>10.640000000000009</v>
      </c>
      <c r="Q50" s="13">
        <v>20</v>
      </c>
      <c r="R50" s="17">
        <f t="shared" si="16"/>
        <v>7.2200000000000006</v>
      </c>
      <c r="S50" s="13"/>
    </row>
    <row r="51" spans="1:22" s="5" customFormat="1" x14ac:dyDescent="0.25">
      <c r="A51" s="5" t="s">
        <v>50</v>
      </c>
      <c r="B51" s="37"/>
      <c r="C51" s="37"/>
      <c r="D51" s="10"/>
      <c r="F51" s="9">
        <v>7063</v>
      </c>
      <c r="G51" s="9">
        <v>223</v>
      </c>
      <c r="H51" s="9">
        <f t="shared" si="20"/>
        <v>6840</v>
      </c>
      <c r="I51" s="10">
        <f>G51/F51</f>
        <v>3.1572985983293216E-2</v>
      </c>
      <c r="J51" s="8">
        <v>5.9005897394874793</v>
      </c>
      <c r="K51" s="8">
        <v>5.1458526053105818</v>
      </c>
      <c r="L51" s="8">
        <f t="shared" si="15"/>
        <v>2.335</v>
      </c>
      <c r="M51" s="5">
        <v>3.87</v>
      </c>
      <c r="N51" s="8">
        <v>4.7</v>
      </c>
      <c r="O51" s="8">
        <v>6.2050000000000001</v>
      </c>
      <c r="P51" s="8">
        <v>9.5842000000000009</v>
      </c>
      <c r="Q51" s="5">
        <v>19.399999999999999</v>
      </c>
      <c r="R51" s="8">
        <f t="shared" si="16"/>
        <v>7.0350000000000001</v>
      </c>
    </row>
    <row r="52" spans="1:22" x14ac:dyDescent="0.25">
      <c r="A52" s="13" t="s">
        <v>51</v>
      </c>
      <c r="B52" s="20" t="s">
        <v>45</v>
      </c>
      <c r="C52" s="20" t="s">
        <v>45</v>
      </c>
      <c r="D52" s="14">
        <v>0.78</v>
      </c>
      <c r="E52" s="13" t="s">
        <v>35</v>
      </c>
      <c r="F52" s="16">
        <v>12794</v>
      </c>
      <c r="G52" s="16">
        <v>9263</v>
      </c>
      <c r="H52" s="16">
        <f t="shared" si="1"/>
        <v>3531</v>
      </c>
      <c r="I52" s="14">
        <f t="shared" si="19"/>
        <v>0.72401125527591059</v>
      </c>
      <c r="J52" s="13">
        <v>2.65</v>
      </c>
      <c r="K52" s="13">
        <v>4.07</v>
      </c>
      <c r="L52" s="17">
        <f t="shared" si="15"/>
        <v>1</v>
      </c>
      <c r="M52" s="17">
        <v>1</v>
      </c>
      <c r="N52" s="41">
        <v>2</v>
      </c>
      <c r="O52" s="17">
        <v>2</v>
      </c>
      <c r="P52" s="13">
        <v>5.9</v>
      </c>
      <c r="Q52" s="13">
        <v>9.1</v>
      </c>
      <c r="R52" s="26">
        <f t="shared" si="16"/>
        <v>3</v>
      </c>
      <c r="S52" s="13" t="s">
        <v>80</v>
      </c>
    </row>
    <row r="53" spans="1:22" s="5" customFormat="1" x14ac:dyDescent="0.25">
      <c r="A53" s="5" t="s">
        <v>51</v>
      </c>
      <c r="B53" s="37"/>
      <c r="C53" s="37"/>
      <c r="D53" s="34"/>
      <c r="F53" s="9">
        <v>16504</v>
      </c>
      <c r="G53" s="9">
        <v>8961</v>
      </c>
      <c r="H53" s="9">
        <f t="shared" si="20"/>
        <v>7543</v>
      </c>
      <c r="I53" s="34">
        <f>G53/F53</f>
        <v>0.54295928259815807</v>
      </c>
      <c r="J53" s="8">
        <v>1.9</v>
      </c>
      <c r="K53" s="5">
        <v>2.52</v>
      </c>
      <c r="L53" s="8">
        <f t="shared" si="15"/>
        <v>1</v>
      </c>
      <c r="M53" s="8">
        <v>1</v>
      </c>
      <c r="N53" s="8">
        <v>2</v>
      </c>
      <c r="O53" s="8">
        <v>2</v>
      </c>
      <c r="P53" s="50">
        <v>3</v>
      </c>
      <c r="Q53" s="5">
        <v>7.7</v>
      </c>
      <c r="R53" s="8">
        <f t="shared" si="16"/>
        <v>3</v>
      </c>
      <c r="S53" s="5" t="s">
        <v>80</v>
      </c>
    </row>
    <row r="54" spans="1:22" x14ac:dyDescent="0.25">
      <c r="A54" s="13" t="s">
        <v>118</v>
      </c>
      <c r="B54" s="20">
        <v>3.1100974497201284E-3</v>
      </c>
      <c r="C54" s="24">
        <v>0.12232697530671499</v>
      </c>
      <c r="D54" s="14">
        <v>0.45221510169963774</v>
      </c>
      <c r="E54" s="13" t="s">
        <v>36</v>
      </c>
      <c r="F54" s="16">
        <v>72478</v>
      </c>
      <c r="G54" s="16">
        <v>9475</v>
      </c>
      <c r="H54" s="16">
        <f t="shared" si="1"/>
        <v>63003</v>
      </c>
      <c r="I54" s="14">
        <f t="shared" si="19"/>
        <v>0.13072932476061702</v>
      </c>
      <c r="J54" s="17">
        <v>6.7770567648111051</v>
      </c>
      <c r="K54" s="25">
        <v>23.261227634847007</v>
      </c>
      <c r="L54" s="26">
        <f t="shared" si="15"/>
        <v>4.3000000000000007</v>
      </c>
      <c r="M54" s="25">
        <v>3.6</v>
      </c>
      <c r="N54" s="44">
        <v>5.6</v>
      </c>
      <c r="O54" s="25">
        <v>7.9</v>
      </c>
      <c r="P54" s="25">
        <v>11.2</v>
      </c>
      <c r="Q54" s="25">
        <v>20.399999999999999</v>
      </c>
      <c r="R54" s="26">
        <f t="shared" si="16"/>
        <v>9.9</v>
      </c>
      <c r="S54" s="13"/>
    </row>
    <row r="55" spans="1:22" s="5" customFormat="1" x14ac:dyDescent="0.25">
      <c r="A55" s="5" t="s">
        <v>118</v>
      </c>
      <c r="B55" s="37"/>
      <c r="C55" s="56"/>
      <c r="D55" s="34"/>
      <c r="F55" s="9">
        <v>78209</v>
      </c>
      <c r="G55" s="9">
        <v>9634</v>
      </c>
      <c r="H55" s="9">
        <f t="shared" si="20"/>
        <v>68575</v>
      </c>
      <c r="I55" s="34">
        <f>G55/F55</f>
        <v>0.1231827539030035</v>
      </c>
      <c r="J55" s="8">
        <v>6.976763320082231</v>
      </c>
      <c r="K55" s="50">
        <v>23.769573932338794</v>
      </c>
      <c r="L55" s="8">
        <f t="shared" si="15"/>
        <v>4.1000000000000005</v>
      </c>
      <c r="M55" s="50">
        <v>3.8</v>
      </c>
      <c r="N55" s="50">
        <v>5.6109999999999998</v>
      </c>
      <c r="O55" s="50">
        <v>7.9</v>
      </c>
      <c r="P55" s="50">
        <v>11.4</v>
      </c>
      <c r="Q55" s="50">
        <v>21.5</v>
      </c>
      <c r="R55" s="8">
        <f t="shared" si="16"/>
        <v>9.7110000000000003</v>
      </c>
    </row>
    <row r="56" spans="1:22" x14ac:dyDescent="0.25">
      <c r="A56" s="13" t="s">
        <v>75</v>
      </c>
      <c r="B56" s="20">
        <v>7.5921908893709089E-3</v>
      </c>
      <c r="C56" s="20" t="s">
        <v>45</v>
      </c>
      <c r="D56" s="14">
        <v>0.10842894091120103</v>
      </c>
      <c r="E56" s="13" t="s">
        <v>48</v>
      </c>
      <c r="F56" s="16">
        <v>31080</v>
      </c>
      <c r="G56" s="16">
        <v>27803</v>
      </c>
      <c r="H56" s="16">
        <f t="shared" si="1"/>
        <v>3277</v>
      </c>
      <c r="I56" s="14">
        <f t="shared" si="19"/>
        <v>0.89456241956241955</v>
      </c>
      <c r="J56" s="13">
        <v>2.2000000000000002</v>
      </c>
      <c r="K56" s="25">
        <v>77.19</v>
      </c>
      <c r="L56" s="13">
        <f t="shared" si="15"/>
        <v>0.10999999999999999</v>
      </c>
      <c r="M56" s="13">
        <v>0.04</v>
      </c>
      <c r="N56" s="38">
        <v>0.08</v>
      </c>
      <c r="O56" s="13">
        <v>0.15</v>
      </c>
      <c r="P56" s="13">
        <v>0.35</v>
      </c>
      <c r="Q56" s="13">
        <v>1.5</v>
      </c>
      <c r="R56" s="13">
        <f t="shared" si="16"/>
        <v>0.19</v>
      </c>
      <c r="S56" s="13"/>
    </row>
    <row r="57" spans="1:22" s="5" customFormat="1" x14ac:dyDescent="0.25">
      <c r="A57" s="5" t="s">
        <v>75</v>
      </c>
      <c r="B57" s="37"/>
      <c r="C57" s="37"/>
      <c r="D57" s="34"/>
      <c r="F57" s="9">
        <v>30863</v>
      </c>
      <c r="G57" s="9">
        <v>3268</v>
      </c>
      <c r="H57" s="9">
        <f t="shared" si="20"/>
        <v>27595</v>
      </c>
      <c r="I57" s="34">
        <f>G57/F57</f>
        <v>0.105887308427567</v>
      </c>
      <c r="J57" s="8">
        <v>2.2141302404169068</v>
      </c>
      <c r="K57" s="50">
        <v>77.454444210391657</v>
      </c>
      <c r="L57" s="8">
        <f t="shared" si="15"/>
        <v>0.10999999999999999</v>
      </c>
      <c r="M57" s="5">
        <v>0.04</v>
      </c>
      <c r="N57" s="5">
        <v>0.08</v>
      </c>
      <c r="O57" s="5">
        <v>0.15</v>
      </c>
      <c r="P57" s="5">
        <v>0.35</v>
      </c>
      <c r="Q57" s="5">
        <v>1.5</v>
      </c>
      <c r="R57" s="8">
        <f t="shared" si="16"/>
        <v>0.19</v>
      </c>
    </row>
    <row r="58" spans="1:22" x14ac:dyDescent="0.25">
      <c r="A58" s="13" t="s">
        <v>88</v>
      </c>
      <c r="B58" s="20" t="s">
        <v>45</v>
      </c>
      <c r="C58" s="20" t="s">
        <v>45</v>
      </c>
      <c r="D58" s="14">
        <v>0.80935875216637787</v>
      </c>
      <c r="E58" s="13" t="s">
        <v>35</v>
      </c>
      <c r="F58" s="16">
        <v>12117</v>
      </c>
      <c r="G58" s="16">
        <v>9807</v>
      </c>
      <c r="H58" s="16">
        <f t="shared" si="1"/>
        <v>2310</v>
      </c>
      <c r="I58" s="14">
        <f t="shared" si="19"/>
        <v>0.80935875216637787</v>
      </c>
      <c r="J58" s="13">
        <v>0.86</v>
      </c>
      <c r="K58" s="25">
        <v>1.3</v>
      </c>
      <c r="L58" s="13">
        <f t="shared" si="15"/>
        <v>0.3600000000000001</v>
      </c>
      <c r="M58" s="13">
        <v>0.72</v>
      </c>
      <c r="N58" s="38">
        <v>0.86</v>
      </c>
      <c r="O58" s="25">
        <v>1.08</v>
      </c>
      <c r="P58" s="25">
        <v>1.77</v>
      </c>
      <c r="Q58" s="25">
        <v>4</v>
      </c>
      <c r="R58" s="13">
        <f t="shared" si="16"/>
        <v>1.2200000000000002</v>
      </c>
      <c r="S58" s="13" t="s">
        <v>80</v>
      </c>
    </row>
    <row r="59" spans="1:22" s="5" customFormat="1" x14ac:dyDescent="0.25">
      <c r="A59" s="5" t="s">
        <v>88</v>
      </c>
      <c r="B59" s="37"/>
      <c r="C59" s="37"/>
      <c r="D59" s="34"/>
      <c r="F59" s="9">
        <v>16773</v>
      </c>
      <c r="G59" s="9">
        <v>9750</v>
      </c>
      <c r="H59" s="9">
        <f t="shared" si="20"/>
        <v>7023</v>
      </c>
      <c r="I59" s="34">
        <f>G59/F59</f>
        <v>0.58129136111607937</v>
      </c>
      <c r="J59" s="5">
        <v>1.1100000000000001</v>
      </c>
      <c r="K59" s="50">
        <v>1.1399999999999999</v>
      </c>
      <c r="L59" s="8">
        <f t="shared" si="15"/>
        <v>0.40999999999999992</v>
      </c>
      <c r="M59" s="5">
        <v>0.74</v>
      </c>
      <c r="N59" s="5">
        <v>0.89</v>
      </c>
      <c r="O59" s="50">
        <v>1.1499999999999999</v>
      </c>
      <c r="P59" s="50">
        <v>1.77</v>
      </c>
      <c r="Q59" s="50">
        <v>4</v>
      </c>
      <c r="R59" s="8">
        <f t="shared" si="16"/>
        <v>1.2999999999999998</v>
      </c>
      <c r="S59" s="5" t="s">
        <v>80</v>
      </c>
    </row>
    <row r="60" spans="1:22" x14ac:dyDescent="0.25">
      <c r="A60" s="13" t="s">
        <v>52</v>
      </c>
      <c r="B60" s="14">
        <v>0</v>
      </c>
      <c r="C60" s="20" t="s">
        <v>45</v>
      </c>
      <c r="D60" s="14">
        <v>0.71</v>
      </c>
      <c r="E60" s="13" t="s">
        <v>48</v>
      </c>
      <c r="F60" s="16">
        <v>5919</v>
      </c>
      <c r="G60" s="16">
        <v>3543</v>
      </c>
      <c r="H60" s="16">
        <f t="shared" si="1"/>
        <v>2376</v>
      </c>
      <c r="I60" s="14">
        <f t="shared" si="19"/>
        <v>0.59858084135833756</v>
      </c>
      <c r="J60" s="13">
        <v>6.0100000000000001E-2</v>
      </c>
      <c r="K60" s="13">
        <v>6.5799999999999997E-2</v>
      </c>
      <c r="L60" s="13">
        <f t="shared" si="15"/>
        <v>1.7000000000000001E-2</v>
      </c>
      <c r="M60" s="13">
        <v>4.2999999999999997E-2</v>
      </c>
      <c r="N60" s="38">
        <v>0.05</v>
      </c>
      <c r="O60" s="13">
        <v>0.06</v>
      </c>
      <c r="P60" s="13">
        <v>0.08</v>
      </c>
      <c r="Q60" s="13">
        <v>0.17</v>
      </c>
      <c r="R60" s="26">
        <f t="shared" si="16"/>
        <v>6.7000000000000004E-2</v>
      </c>
      <c r="S60" s="13" t="s">
        <v>80</v>
      </c>
    </row>
    <row r="61" spans="1:22" s="5" customFormat="1" x14ac:dyDescent="0.25">
      <c r="A61" s="5" t="s">
        <v>52</v>
      </c>
      <c r="B61" s="34"/>
      <c r="C61" s="37"/>
      <c r="D61" s="34"/>
      <c r="F61" s="9">
        <v>10336</v>
      </c>
      <c r="G61" s="9">
        <v>7306</v>
      </c>
      <c r="H61" s="9">
        <f t="shared" si="20"/>
        <v>3030</v>
      </c>
      <c r="I61" s="34">
        <f>G61/F61</f>
        <v>0.70684984520123839</v>
      </c>
      <c r="J61" s="5">
        <v>8.5000000000000006E-2</v>
      </c>
      <c r="K61" s="5">
        <v>1.85</v>
      </c>
      <c r="L61" s="8">
        <f t="shared" si="15"/>
        <v>1.6E-2</v>
      </c>
      <c r="M61" s="5">
        <v>4.3999999999999997E-2</v>
      </c>
      <c r="N61" s="5">
        <v>0.05</v>
      </c>
      <c r="O61" s="5">
        <v>0.06</v>
      </c>
      <c r="P61" s="5">
        <v>0.08</v>
      </c>
      <c r="Q61" s="5">
        <v>0.16</v>
      </c>
      <c r="R61" s="8">
        <f t="shared" si="16"/>
        <v>6.6000000000000003E-2</v>
      </c>
      <c r="S61" s="5" t="s">
        <v>80</v>
      </c>
    </row>
    <row r="62" spans="1:22" x14ac:dyDescent="0.25">
      <c r="A62" s="13" t="s">
        <v>53</v>
      </c>
      <c r="B62" s="20" t="s">
        <v>45</v>
      </c>
      <c r="C62" s="20" t="s">
        <v>45</v>
      </c>
      <c r="D62" s="14">
        <v>0.98</v>
      </c>
      <c r="E62" s="13" t="s">
        <v>35</v>
      </c>
      <c r="F62" s="13">
        <v>924</v>
      </c>
      <c r="G62" s="13">
        <v>906</v>
      </c>
      <c r="H62" s="16">
        <f t="shared" si="1"/>
        <v>18</v>
      </c>
      <c r="I62" s="14">
        <f t="shared" si="19"/>
        <v>0.98051948051948057</v>
      </c>
      <c r="J62" s="29" t="s">
        <v>54</v>
      </c>
      <c r="K62" s="29"/>
      <c r="L62" s="29"/>
      <c r="M62" s="29"/>
      <c r="N62" s="45"/>
      <c r="O62" s="29"/>
      <c r="P62" s="29"/>
      <c r="Q62" s="29"/>
      <c r="R62" s="29"/>
      <c r="S62" s="29"/>
      <c r="T62" s="7"/>
      <c r="U62" s="7"/>
      <c r="V62" s="7"/>
    </row>
    <row r="63" spans="1:22" s="5" customFormat="1" x14ac:dyDescent="0.25">
      <c r="A63" s="5" t="s">
        <v>53</v>
      </c>
      <c r="B63" s="37"/>
      <c r="C63" s="37"/>
      <c r="D63" s="34"/>
      <c r="H63" s="9">
        <f t="shared" si="20"/>
        <v>0</v>
      </c>
      <c r="I63" s="34"/>
      <c r="J63" s="11" t="s">
        <v>54</v>
      </c>
      <c r="K63" s="11"/>
      <c r="L63" s="11"/>
      <c r="M63" s="11"/>
      <c r="N63" s="11"/>
      <c r="O63" s="11"/>
      <c r="P63" s="11"/>
      <c r="Q63" s="11"/>
      <c r="R63" s="8">
        <f t="shared" si="16"/>
        <v>0</v>
      </c>
      <c r="S63" s="11"/>
      <c r="T63" s="11"/>
      <c r="U63" s="11"/>
      <c r="V63" s="11"/>
    </row>
    <row r="64" spans="1:22" x14ac:dyDescent="0.25">
      <c r="A64" s="13" t="s">
        <v>103</v>
      </c>
      <c r="B64" s="20">
        <v>1.8062397372742289E-3</v>
      </c>
      <c r="C64" s="24">
        <v>0.16523785772180311</v>
      </c>
      <c r="D64" s="15">
        <v>3.3242671501964027E-3</v>
      </c>
      <c r="E64" s="13" t="s">
        <v>36</v>
      </c>
      <c r="F64" s="16">
        <v>85735</v>
      </c>
      <c r="G64" s="16">
        <v>10644</v>
      </c>
      <c r="H64" s="16">
        <f t="shared" si="1"/>
        <v>75091</v>
      </c>
      <c r="I64" s="14">
        <f t="shared" si="19"/>
        <v>0.12414999708403802</v>
      </c>
      <c r="J64" s="30">
        <v>1.1532793042866363</v>
      </c>
      <c r="K64" s="30">
        <v>0.74663931906439529</v>
      </c>
      <c r="L64" s="17">
        <f t="shared" ref="L64:L90" si="21">O64-M64</f>
        <v>0.81489999999999996</v>
      </c>
      <c r="M64" s="30">
        <v>0.74609999999999999</v>
      </c>
      <c r="N64" s="46">
        <v>1.2190000000000001</v>
      </c>
      <c r="O64" s="30">
        <v>1.5609999999999999</v>
      </c>
      <c r="P64" s="30">
        <v>2</v>
      </c>
      <c r="Q64" s="30">
        <v>2.7863199999999924</v>
      </c>
      <c r="R64" s="17">
        <f t="shared" ref="R64:R90" si="22">N64+L64</f>
        <v>2.0339</v>
      </c>
      <c r="S64" s="29"/>
      <c r="T64" s="11"/>
      <c r="U64" s="11"/>
      <c r="V64" s="11"/>
    </row>
    <row r="65" spans="1:22" s="5" customFormat="1" x14ac:dyDescent="0.25">
      <c r="A65" s="5" t="s">
        <v>103</v>
      </c>
      <c r="B65" s="37"/>
      <c r="C65" s="56"/>
      <c r="D65" s="10"/>
      <c r="F65" s="61">
        <v>86148</v>
      </c>
      <c r="G65" s="61">
        <v>10078</v>
      </c>
      <c r="H65" s="9">
        <f t="shared" si="1"/>
        <v>76070</v>
      </c>
      <c r="I65" s="34">
        <f>G65/F65</f>
        <v>0.11698472396341181</v>
      </c>
      <c r="J65" s="60">
        <v>1.1910829213448679</v>
      </c>
      <c r="K65" s="60">
        <v>0.75746590452300344</v>
      </c>
      <c r="L65" s="8">
        <f t="shared" si="21"/>
        <v>0.78499999999999992</v>
      </c>
      <c r="M65" s="5">
        <v>0.8</v>
      </c>
      <c r="N65" s="5">
        <v>1.23</v>
      </c>
      <c r="O65" s="8">
        <v>1.585</v>
      </c>
      <c r="P65" s="8">
        <v>2.0551540000000008</v>
      </c>
      <c r="Q65" s="8">
        <v>2.9475559999999938</v>
      </c>
      <c r="R65" s="8">
        <f t="shared" si="22"/>
        <v>2.0149999999999997</v>
      </c>
      <c r="S65" s="11"/>
      <c r="T65" s="11"/>
      <c r="U65" s="11"/>
      <c r="V65" s="11"/>
    </row>
    <row r="66" spans="1:22" x14ac:dyDescent="0.25">
      <c r="A66" s="13" t="s">
        <v>55</v>
      </c>
      <c r="B66" s="15">
        <v>6.8999999999999999E-3</v>
      </c>
      <c r="C66" s="14">
        <v>0.2</v>
      </c>
      <c r="D66" s="14">
        <v>0.28000000000000003</v>
      </c>
      <c r="E66" s="13" t="s">
        <v>36</v>
      </c>
      <c r="F66" s="16">
        <v>154749</v>
      </c>
      <c r="G66" s="16">
        <v>36767</v>
      </c>
      <c r="H66" s="16">
        <f t="shared" si="1"/>
        <v>117982</v>
      </c>
      <c r="I66" s="14">
        <f t="shared" si="19"/>
        <v>0.23759119606588733</v>
      </c>
      <c r="J66" s="13">
        <v>39.1</v>
      </c>
      <c r="K66" s="13">
        <v>337</v>
      </c>
      <c r="L66" s="13">
        <f t="shared" si="21"/>
        <v>40</v>
      </c>
      <c r="M66" s="13">
        <v>3</v>
      </c>
      <c r="N66" s="38">
        <v>27</v>
      </c>
      <c r="O66" s="13">
        <v>43</v>
      </c>
      <c r="P66" s="13">
        <v>70</v>
      </c>
      <c r="Q66" s="13">
        <v>150</v>
      </c>
      <c r="R66" s="26">
        <f t="shared" si="22"/>
        <v>67</v>
      </c>
      <c r="S66" s="13"/>
    </row>
    <row r="67" spans="1:22" s="5" customFormat="1" x14ac:dyDescent="0.25">
      <c r="A67" s="5" t="s">
        <v>55</v>
      </c>
      <c r="B67" s="10"/>
      <c r="C67" s="34"/>
      <c r="D67" s="34"/>
      <c r="F67" s="61">
        <v>147217</v>
      </c>
      <c r="G67" s="61">
        <v>33548</v>
      </c>
      <c r="H67" s="9">
        <f t="shared" si="1"/>
        <v>113669</v>
      </c>
      <c r="I67" s="34">
        <f>G67/F67</f>
        <v>0.22788129088352568</v>
      </c>
      <c r="J67" s="50">
        <v>45.839207371098716</v>
      </c>
      <c r="K67" s="35">
        <v>345.09812107977967</v>
      </c>
      <c r="L67" s="35">
        <f t="shared" si="21"/>
        <v>17</v>
      </c>
      <c r="M67" s="35">
        <v>26</v>
      </c>
      <c r="N67" s="35">
        <v>27.1111</v>
      </c>
      <c r="O67" s="5">
        <v>43</v>
      </c>
      <c r="P67" s="5">
        <v>70</v>
      </c>
      <c r="Q67" s="5">
        <v>150</v>
      </c>
      <c r="R67" s="35">
        <f t="shared" si="22"/>
        <v>44.1111</v>
      </c>
    </row>
    <row r="68" spans="1:22" x14ac:dyDescent="0.25">
      <c r="A68" s="13" t="s">
        <v>56</v>
      </c>
      <c r="B68" s="31">
        <v>2.9999999999999997E-4</v>
      </c>
      <c r="C68" s="15">
        <v>1.9E-3</v>
      </c>
      <c r="D68" s="14">
        <v>0.21</v>
      </c>
      <c r="E68" s="13" t="s">
        <v>36</v>
      </c>
      <c r="F68" s="16">
        <v>42952</v>
      </c>
      <c r="G68" s="16">
        <v>4518</v>
      </c>
      <c r="H68" s="16">
        <f t="shared" si="1"/>
        <v>38434</v>
      </c>
      <c r="I68" s="14">
        <f t="shared" si="19"/>
        <v>0.10518718569566027</v>
      </c>
      <c r="J68" s="13">
        <v>26.2</v>
      </c>
      <c r="K68" s="13">
        <v>22.8</v>
      </c>
      <c r="L68" s="13">
        <f t="shared" si="21"/>
        <v>28</v>
      </c>
      <c r="M68" s="13">
        <v>9</v>
      </c>
      <c r="N68" s="38">
        <v>23</v>
      </c>
      <c r="O68" s="13">
        <v>37</v>
      </c>
      <c r="P68" s="13">
        <v>56</v>
      </c>
      <c r="Q68" s="13">
        <v>87</v>
      </c>
      <c r="R68" s="26">
        <f t="shared" si="22"/>
        <v>51</v>
      </c>
      <c r="S68" s="13"/>
    </row>
    <row r="69" spans="1:22" s="5" customFormat="1" x14ac:dyDescent="0.25">
      <c r="A69" s="5" t="s">
        <v>56</v>
      </c>
      <c r="B69" s="59"/>
      <c r="C69" s="10"/>
      <c r="D69" s="34"/>
      <c r="F69" s="61">
        <v>46086</v>
      </c>
      <c r="G69" s="61">
        <v>4548</v>
      </c>
      <c r="H69" s="9">
        <f t="shared" si="1"/>
        <v>41538</v>
      </c>
      <c r="I69" s="34">
        <f>G69/F69</f>
        <v>9.8685067048561378E-2</v>
      </c>
      <c r="J69" s="50">
        <v>27.60582487089221</v>
      </c>
      <c r="K69" s="50">
        <v>21.425376342823938</v>
      </c>
      <c r="L69" s="8">
        <f t="shared" si="21"/>
        <v>23</v>
      </c>
      <c r="M69" s="5">
        <v>14</v>
      </c>
      <c r="N69" s="5">
        <v>23.11</v>
      </c>
      <c r="O69" s="5">
        <v>37</v>
      </c>
      <c r="P69" s="5">
        <v>54</v>
      </c>
      <c r="Q69" s="5">
        <v>85</v>
      </c>
      <c r="R69" s="8">
        <f t="shared" si="22"/>
        <v>46.11</v>
      </c>
    </row>
    <row r="70" spans="1:22" x14ac:dyDescent="0.25">
      <c r="A70" s="13" t="s">
        <v>76</v>
      </c>
      <c r="B70" s="14">
        <v>0.3716286307053942</v>
      </c>
      <c r="C70" s="14">
        <v>0.17743729535805486</v>
      </c>
      <c r="D70" s="14">
        <v>0.10899999999999999</v>
      </c>
      <c r="E70" s="13" t="s">
        <v>36</v>
      </c>
      <c r="F70" s="16">
        <v>70687</v>
      </c>
      <c r="G70" s="16">
        <v>13086</v>
      </c>
      <c r="H70" s="16">
        <f t="shared" si="1"/>
        <v>57601</v>
      </c>
      <c r="I70" s="14">
        <f t="shared" si="19"/>
        <v>0.18512597790258464</v>
      </c>
      <c r="J70" s="13">
        <v>0.38600000000000001</v>
      </c>
      <c r="K70" s="13">
        <v>2.4540000000000002</v>
      </c>
      <c r="L70" s="13">
        <f t="shared" si="21"/>
        <v>0.2</v>
      </c>
      <c r="M70" s="13">
        <v>0.2</v>
      </c>
      <c r="N70" s="38">
        <v>0.3</v>
      </c>
      <c r="O70" s="13">
        <v>0.4</v>
      </c>
      <c r="P70" s="13">
        <v>0.6</v>
      </c>
      <c r="Q70" s="13">
        <v>0.9</v>
      </c>
      <c r="R70" s="13">
        <f t="shared" si="22"/>
        <v>0.5</v>
      </c>
      <c r="S70" s="13"/>
    </row>
    <row r="71" spans="1:22" s="5" customFormat="1" x14ac:dyDescent="0.25">
      <c r="A71" s="5" t="s">
        <v>76</v>
      </c>
      <c r="B71" s="34"/>
      <c r="C71" s="34"/>
      <c r="D71" s="34"/>
      <c r="F71" s="61">
        <v>76205</v>
      </c>
      <c r="G71" s="61">
        <v>13199</v>
      </c>
      <c r="H71" s="9">
        <f t="shared" si="1"/>
        <v>63006</v>
      </c>
      <c r="I71" s="34">
        <f>G71/F71</f>
        <v>0.17320385801456598</v>
      </c>
      <c r="J71" s="57">
        <v>0.40175987874805219</v>
      </c>
      <c r="K71" s="8">
        <v>2.3812808120359223</v>
      </c>
      <c r="L71" s="8">
        <f t="shared" si="21"/>
        <v>0.10000000000000003</v>
      </c>
      <c r="M71" s="5">
        <v>0.3</v>
      </c>
      <c r="N71" s="5">
        <v>0.311</v>
      </c>
      <c r="O71" s="5">
        <v>0.4</v>
      </c>
      <c r="P71" s="5">
        <v>0.6</v>
      </c>
      <c r="Q71" s="5">
        <v>0.9</v>
      </c>
      <c r="R71" s="8">
        <f t="shared" si="22"/>
        <v>0.41100000000000003</v>
      </c>
    </row>
    <row r="72" spans="1:22" x14ac:dyDescent="0.25">
      <c r="A72" s="13" t="s">
        <v>105</v>
      </c>
      <c r="B72" s="15">
        <v>4.1560102301789748E-3</v>
      </c>
      <c r="C72" s="15">
        <v>9.3487019148505879E-2</v>
      </c>
      <c r="D72" s="15">
        <v>5.0448301956018682E-4</v>
      </c>
      <c r="E72" s="13" t="s">
        <v>36</v>
      </c>
      <c r="F72" s="16">
        <v>154633</v>
      </c>
      <c r="G72" s="16">
        <v>6066</v>
      </c>
      <c r="H72" s="16">
        <f t="shared" si="1"/>
        <v>148567</v>
      </c>
      <c r="I72" s="14">
        <f t="shared" si="19"/>
        <v>3.9228366519436342E-2</v>
      </c>
      <c r="J72" s="17">
        <v>1.4174767118533043</v>
      </c>
      <c r="K72" s="17">
        <v>1.224014025574043</v>
      </c>
      <c r="L72" s="17">
        <f t="shared" si="21"/>
        <v>1.0284</v>
      </c>
      <c r="M72" s="17">
        <v>0.71660000000000001</v>
      </c>
      <c r="N72" s="41">
        <v>1.0569999999999999</v>
      </c>
      <c r="O72" s="17">
        <v>1.7450000000000001</v>
      </c>
      <c r="P72" s="17">
        <v>3</v>
      </c>
      <c r="Q72" s="17">
        <v>5</v>
      </c>
      <c r="R72" s="17">
        <f t="shared" si="22"/>
        <v>2.0853999999999999</v>
      </c>
      <c r="S72" s="29"/>
      <c r="T72" s="5"/>
      <c r="U72" s="5"/>
      <c r="V72" s="5"/>
    </row>
    <row r="73" spans="1:22" s="5" customFormat="1" x14ac:dyDescent="0.25">
      <c r="A73" s="5" t="s">
        <v>105</v>
      </c>
      <c r="B73" s="10"/>
      <c r="C73" s="10"/>
      <c r="D73" s="10"/>
      <c r="F73" s="61">
        <v>146915</v>
      </c>
      <c r="G73" s="61">
        <v>5619</v>
      </c>
      <c r="H73" s="9">
        <f t="shared" si="1"/>
        <v>141296</v>
      </c>
      <c r="I73" s="10">
        <f>G73/F73</f>
        <v>3.824660517986591E-2</v>
      </c>
      <c r="J73" s="8">
        <v>1.4211593117313812</v>
      </c>
      <c r="K73" s="8">
        <v>1.2275330356311343</v>
      </c>
      <c r="L73" s="8">
        <f t="shared" si="21"/>
        <v>1.0363</v>
      </c>
      <c r="M73" s="8">
        <v>0.72370000000000001</v>
      </c>
      <c r="N73" s="8">
        <v>1.0610999999999999</v>
      </c>
      <c r="O73" s="8">
        <v>1.76</v>
      </c>
      <c r="P73" s="8">
        <v>3</v>
      </c>
      <c r="Q73" s="8">
        <v>5</v>
      </c>
      <c r="R73" s="8">
        <f t="shared" si="22"/>
        <v>2.0973999999999999</v>
      </c>
      <c r="S73" s="11"/>
    </row>
    <row r="74" spans="1:22" x14ac:dyDescent="0.25">
      <c r="A74" s="13" t="s">
        <v>106</v>
      </c>
      <c r="B74" s="15">
        <v>5.5619246529470256E-4</v>
      </c>
      <c r="C74" s="31">
        <v>6.2048211460274949E-5</v>
      </c>
      <c r="D74" s="15">
        <v>0</v>
      </c>
      <c r="E74" s="13" t="s">
        <v>36</v>
      </c>
      <c r="F74" s="16">
        <v>157523</v>
      </c>
      <c r="G74" s="16">
        <v>52</v>
      </c>
      <c r="H74" s="16">
        <f t="shared" si="1"/>
        <v>157471</v>
      </c>
      <c r="I74" s="31">
        <f t="shared" si="19"/>
        <v>3.3011052354259377E-4</v>
      </c>
      <c r="J74" s="17">
        <v>9.7222382504538518E-2</v>
      </c>
      <c r="K74" s="17">
        <v>0.12312268120998575</v>
      </c>
      <c r="L74" s="27">
        <f t="shared" si="21"/>
        <v>5.8700000000000002E-2</v>
      </c>
      <c r="M74" s="13">
        <v>0.05</v>
      </c>
      <c r="N74" s="41">
        <v>7.0000000000000007E-2</v>
      </c>
      <c r="O74" s="17">
        <v>0.1087</v>
      </c>
      <c r="P74" s="17">
        <v>0.17937900000000082</v>
      </c>
      <c r="Q74" s="17">
        <v>0.3019</v>
      </c>
      <c r="R74" s="17">
        <f t="shared" si="22"/>
        <v>0.12870000000000001</v>
      </c>
      <c r="S74" s="29"/>
      <c r="T74" s="5"/>
      <c r="U74" s="5"/>
      <c r="V74" s="5"/>
    </row>
    <row r="75" spans="1:22" s="5" customFormat="1" x14ac:dyDescent="0.25">
      <c r="A75" s="5" t="s">
        <v>106</v>
      </c>
      <c r="B75" s="10"/>
      <c r="C75" s="59"/>
      <c r="D75" s="10"/>
      <c r="F75" s="61">
        <v>149802</v>
      </c>
      <c r="G75" s="61">
        <v>51</v>
      </c>
      <c r="H75" s="9">
        <f t="shared" si="1"/>
        <v>149751</v>
      </c>
      <c r="I75" s="59">
        <f>G75/F75</f>
        <v>3.404493931990227E-4</v>
      </c>
      <c r="J75" s="8">
        <v>9.7817098923891413E-2</v>
      </c>
      <c r="K75" s="8">
        <v>0.13152339585447581</v>
      </c>
      <c r="L75" s="8">
        <f t="shared" si="21"/>
        <v>0.06</v>
      </c>
      <c r="M75" s="8">
        <v>0.05</v>
      </c>
      <c r="N75" s="8">
        <v>7.1099999999999997E-2</v>
      </c>
      <c r="O75" s="8">
        <v>0.11</v>
      </c>
      <c r="P75" s="8">
        <v>0.17299999999999999</v>
      </c>
      <c r="Q75" s="8">
        <v>0.30129800000000106</v>
      </c>
      <c r="R75" s="8">
        <f t="shared" si="22"/>
        <v>0.13109999999999999</v>
      </c>
      <c r="S75" s="11"/>
    </row>
    <row r="76" spans="1:22" x14ac:dyDescent="0.25">
      <c r="A76" s="13" t="s">
        <v>89</v>
      </c>
      <c r="B76" s="14">
        <v>0.30460026797677531</v>
      </c>
      <c r="C76" s="20" t="s">
        <v>45</v>
      </c>
      <c r="D76" s="14">
        <v>0.74129844482843743</v>
      </c>
      <c r="E76" s="13" t="s">
        <v>48</v>
      </c>
      <c r="F76" s="16">
        <v>98078</v>
      </c>
      <c r="G76" s="16">
        <v>68794</v>
      </c>
      <c r="H76" s="16">
        <f t="shared" si="1"/>
        <v>29284</v>
      </c>
      <c r="I76" s="14">
        <f t="shared" si="19"/>
        <v>0.70142131772670735</v>
      </c>
      <c r="J76" s="13">
        <v>2.2000000000000002</v>
      </c>
      <c r="K76" s="13">
        <v>8.8000000000000007</v>
      </c>
      <c r="L76" s="13">
        <f t="shared" si="21"/>
        <v>1.9000000000000001</v>
      </c>
      <c r="M76" s="13">
        <v>0.3</v>
      </c>
      <c r="N76" s="38">
        <v>0.88</v>
      </c>
      <c r="O76" s="13">
        <v>2.2000000000000002</v>
      </c>
      <c r="P76" s="13">
        <v>5</v>
      </c>
      <c r="Q76" s="13">
        <v>10</v>
      </c>
      <c r="R76" s="13">
        <f t="shared" si="22"/>
        <v>2.7800000000000002</v>
      </c>
      <c r="S76" s="13" t="s">
        <v>80</v>
      </c>
    </row>
    <row r="77" spans="1:22" s="5" customFormat="1" x14ac:dyDescent="0.25">
      <c r="A77" s="5" t="s">
        <v>89</v>
      </c>
      <c r="B77" s="34"/>
      <c r="C77" s="37"/>
      <c r="D77" s="34"/>
      <c r="F77" s="61">
        <v>95684</v>
      </c>
      <c r="G77" s="61">
        <v>65103</v>
      </c>
      <c r="H77" s="9">
        <f t="shared" si="1"/>
        <v>30581</v>
      </c>
      <c r="I77" s="34">
        <f>G77/F77</f>
        <v>0.68039588645959614</v>
      </c>
      <c r="J77" s="5">
        <v>2.2000000000000002</v>
      </c>
      <c r="K77" s="5">
        <v>9.1</v>
      </c>
      <c r="L77" s="8">
        <f t="shared" si="21"/>
        <v>1.9999999999999998</v>
      </c>
      <c r="M77" s="5">
        <v>0.3</v>
      </c>
      <c r="N77" s="5">
        <v>0.93</v>
      </c>
      <c r="O77" s="5">
        <v>2.2999999999999998</v>
      </c>
      <c r="P77" s="5">
        <v>5</v>
      </c>
      <c r="Q77" s="5">
        <v>10</v>
      </c>
      <c r="R77" s="8">
        <f t="shared" si="22"/>
        <v>2.9299999999999997</v>
      </c>
      <c r="S77" s="5" t="s">
        <v>80</v>
      </c>
    </row>
    <row r="78" spans="1:22" x14ac:dyDescent="0.25">
      <c r="A78" s="13" t="s">
        <v>119</v>
      </c>
      <c r="B78" s="15">
        <v>8.4396871140387519E-3</v>
      </c>
      <c r="C78" s="32">
        <v>4.8085126184682636E-4</v>
      </c>
      <c r="D78" s="15">
        <v>2.1217871312747993E-2</v>
      </c>
      <c r="E78" s="13" t="s">
        <v>36</v>
      </c>
      <c r="F78" s="16">
        <v>92515</v>
      </c>
      <c r="G78" s="16">
        <v>564</v>
      </c>
      <c r="H78" s="16">
        <f t="shared" si="1"/>
        <v>91951</v>
      </c>
      <c r="I78" s="15">
        <f t="shared" si="19"/>
        <v>6.096308706696211E-3</v>
      </c>
      <c r="J78" s="17">
        <v>1.1891511892698217</v>
      </c>
      <c r="K78" s="17">
        <v>0.73956826626897532</v>
      </c>
      <c r="L78" s="17">
        <f t="shared" si="21"/>
        <v>0.93370000000000009</v>
      </c>
      <c r="M78" s="17">
        <v>0.65629999999999999</v>
      </c>
      <c r="N78" s="41">
        <v>1.151</v>
      </c>
      <c r="O78" s="17">
        <v>1.59</v>
      </c>
      <c r="P78" s="17">
        <v>2.1509999999999998</v>
      </c>
      <c r="Q78" s="17">
        <v>3</v>
      </c>
      <c r="R78" s="17">
        <f t="shared" si="22"/>
        <v>2.0847000000000002</v>
      </c>
      <c r="S78" s="13"/>
    </row>
    <row r="79" spans="1:22" s="5" customFormat="1" x14ac:dyDescent="0.25">
      <c r="A79" s="5" t="s">
        <v>119</v>
      </c>
      <c r="B79" s="10"/>
      <c r="C79" s="62"/>
      <c r="D79" s="10"/>
      <c r="F79" s="9">
        <v>89121</v>
      </c>
      <c r="G79" s="9">
        <v>482</v>
      </c>
      <c r="H79" s="9">
        <f t="shared" ref="H79" si="23">F79-G79</f>
        <v>88639</v>
      </c>
      <c r="I79" s="34">
        <f>G79/F79</f>
        <v>5.4083773745806267E-3</v>
      </c>
      <c r="J79" s="8">
        <v>1.2114234756140352</v>
      </c>
      <c r="K79" s="8">
        <v>0.74506967337813179</v>
      </c>
      <c r="L79" s="8">
        <f t="shared" ref="L79" si="24">O79-M79</f>
        <v>0.93810000000000004</v>
      </c>
      <c r="M79" s="8">
        <v>0.67889999999999995</v>
      </c>
      <c r="N79" s="8">
        <v>1.18</v>
      </c>
      <c r="O79" s="8">
        <v>1.617</v>
      </c>
      <c r="P79" s="8">
        <v>2.1890000000000001</v>
      </c>
      <c r="Q79" s="8">
        <v>3</v>
      </c>
      <c r="R79" s="8">
        <f t="shared" ref="R79" si="25">N79+L79</f>
        <v>2.1181000000000001</v>
      </c>
    </row>
    <row r="80" spans="1:22" x14ac:dyDescent="0.25">
      <c r="A80" s="13" t="s">
        <v>57</v>
      </c>
      <c r="B80" s="14">
        <v>0.11</v>
      </c>
      <c r="C80" s="14">
        <v>0.98</v>
      </c>
      <c r="D80" s="14">
        <v>0.67</v>
      </c>
      <c r="E80" s="13" t="s">
        <v>36</v>
      </c>
      <c r="F80" s="16">
        <v>147528</v>
      </c>
      <c r="G80" s="16">
        <v>115402</v>
      </c>
      <c r="H80" s="16">
        <f t="shared" si="1"/>
        <v>32126</v>
      </c>
      <c r="I80" s="14">
        <f t="shared" si="19"/>
        <v>0.78223794805053959</v>
      </c>
      <c r="J80" s="13">
        <v>8.09</v>
      </c>
      <c r="K80" s="13">
        <v>14.97</v>
      </c>
      <c r="L80" s="26">
        <f t="shared" si="21"/>
        <v>10.199999999999999</v>
      </c>
      <c r="M80" s="13">
        <v>0.8</v>
      </c>
      <c r="N80" s="38">
        <v>9</v>
      </c>
      <c r="O80" s="13">
        <v>11</v>
      </c>
      <c r="P80" s="13">
        <v>17</v>
      </c>
      <c r="Q80" s="13">
        <v>23</v>
      </c>
      <c r="R80" s="26">
        <f t="shared" si="22"/>
        <v>19.2</v>
      </c>
      <c r="S80" s="13" t="s">
        <v>80</v>
      </c>
    </row>
    <row r="81" spans="1:19" s="5" customFormat="1" x14ac:dyDescent="0.25">
      <c r="A81" s="5" t="s">
        <v>57</v>
      </c>
      <c r="B81" s="34"/>
      <c r="C81" s="34"/>
      <c r="D81" s="34"/>
      <c r="F81" s="9">
        <v>140827</v>
      </c>
      <c r="G81" s="9">
        <v>105346</v>
      </c>
      <c r="H81" s="9">
        <f t="shared" ref="H81" si="26">F81-G81</f>
        <v>35481</v>
      </c>
      <c r="I81" s="34">
        <f>G81/F81</f>
        <v>0.74805257514539114</v>
      </c>
      <c r="J81" s="5">
        <v>9.2899999999999991</v>
      </c>
      <c r="K81" s="35">
        <v>179.8</v>
      </c>
      <c r="L81" s="8">
        <f t="shared" ref="L81" si="27">O81-M81</f>
        <v>11.01</v>
      </c>
      <c r="M81" s="5">
        <v>1</v>
      </c>
      <c r="N81" s="5">
        <v>9.01</v>
      </c>
      <c r="O81" s="5">
        <v>12.01</v>
      </c>
      <c r="P81" s="5">
        <v>17.010000000000002</v>
      </c>
      <c r="Q81" s="5">
        <v>32.9</v>
      </c>
      <c r="R81" s="8">
        <v>20.02</v>
      </c>
      <c r="S81" s="5" t="s">
        <v>80</v>
      </c>
    </row>
    <row r="82" spans="1:19" x14ac:dyDescent="0.25">
      <c r="A82" s="13" t="s">
        <v>58</v>
      </c>
      <c r="B82" s="20" t="s">
        <v>45</v>
      </c>
      <c r="C82" s="20" t="s">
        <v>45</v>
      </c>
      <c r="D82" s="15">
        <v>8.5000000000000006E-2</v>
      </c>
      <c r="E82" s="13" t="s">
        <v>35</v>
      </c>
      <c r="F82" s="16">
        <v>12615</v>
      </c>
      <c r="G82" s="16">
        <v>1077</v>
      </c>
      <c r="H82" s="16">
        <f t="shared" si="1"/>
        <v>11538</v>
      </c>
      <c r="I82" s="14">
        <f t="shared" si="19"/>
        <v>8.537455410225922E-2</v>
      </c>
      <c r="J82" s="13">
        <v>25.3</v>
      </c>
      <c r="K82" s="13">
        <v>22.5</v>
      </c>
      <c r="L82" s="26">
        <f t="shared" si="21"/>
        <v>12</v>
      </c>
      <c r="M82" s="13">
        <v>17</v>
      </c>
      <c r="N82" s="38">
        <v>23</v>
      </c>
      <c r="O82" s="13">
        <v>29</v>
      </c>
      <c r="P82" s="13">
        <v>41</v>
      </c>
      <c r="Q82" s="13">
        <v>72</v>
      </c>
      <c r="R82" s="26">
        <f t="shared" si="22"/>
        <v>35</v>
      </c>
      <c r="S82" s="13"/>
    </row>
    <row r="83" spans="1:19" s="5" customFormat="1" x14ac:dyDescent="0.25">
      <c r="A83" s="5" t="s">
        <v>58</v>
      </c>
      <c r="B83" s="37"/>
      <c r="C83" s="37"/>
      <c r="D83" s="10"/>
      <c r="F83" s="9">
        <v>17271</v>
      </c>
      <c r="G83" s="9">
        <v>1070</v>
      </c>
      <c r="H83" s="9">
        <f t="shared" ref="H83" si="28">F83-G83</f>
        <v>16201</v>
      </c>
      <c r="I83" s="34">
        <f>G83/F83</f>
        <v>6.1953563777430373E-2</v>
      </c>
      <c r="J83" s="8">
        <v>28.343230293554804</v>
      </c>
      <c r="K83" s="8">
        <v>27.815077729047339</v>
      </c>
      <c r="L83" s="8">
        <f t="shared" ref="L83" si="29">O83-M83</f>
        <v>12.899999999999999</v>
      </c>
      <c r="M83" s="35">
        <v>18</v>
      </c>
      <c r="N83" s="35">
        <v>23.11</v>
      </c>
      <c r="O83" s="35">
        <v>30.9</v>
      </c>
      <c r="P83" s="35">
        <v>46.270000000000074</v>
      </c>
      <c r="Q83" s="35">
        <v>90.559999999999846</v>
      </c>
      <c r="R83" s="8">
        <f t="shared" ref="R83" si="30">N83+L83</f>
        <v>36.01</v>
      </c>
    </row>
    <row r="84" spans="1:19" x14ac:dyDescent="0.25">
      <c r="A84" s="13" t="s">
        <v>59</v>
      </c>
      <c r="B84" s="14">
        <v>0.21</v>
      </c>
      <c r="C84" s="14">
        <v>0.19</v>
      </c>
      <c r="D84" s="15">
        <v>1.7000000000000001E-2</v>
      </c>
      <c r="E84" s="13" t="s">
        <v>36</v>
      </c>
      <c r="F84" s="16">
        <v>157255</v>
      </c>
      <c r="G84" s="16">
        <v>14828</v>
      </c>
      <c r="H84" s="16">
        <f t="shared" si="1"/>
        <v>142427</v>
      </c>
      <c r="I84" s="14">
        <f t="shared" si="19"/>
        <v>9.4292709293822136E-2</v>
      </c>
      <c r="J84" s="13">
        <v>44</v>
      </c>
      <c r="K84" s="13">
        <v>75</v>
      </c>
      <c r="L84" s="26">
        <f t="shared" si="21"/>
        <v>30</v>
      </c>
      <c r="M84" s="13">
        <v>20</v>
      </c>
      <c r="N84" s="38">
        <v>31</v>
      </c>
      <c r="O84" s="13">
        <v>50</v>
      </c>
      <c r="P84" s="13">
        <v>84</v>
      </c>
      <c r="Q84" s="13">
        <v>150</v>
      </c>
      <c r="R84" s="26">
        <f t="shared" si="22"/>
        <v>61</v>
      </c>
      <c r="S84" s="13"/>
    </row>
    <row r="85" spans="1:19" s="5" customFormat="1" x14ac:dyDescent="0.25">
      <c r="A85" s="5" t="s">
        <v>59</v>
      </c>
      <c r="B85" s="34"/>
      <c r="C85" s="34"/>
      <c r="D85" s="10"/>
      <c r="F85" s="9">
        <v>149302</v>
      </c>
      <c r="G85" s="9">
        <v>13795</v>
      </c>
      <c r="H85" s="9">
        <f t="shared" ref="H85" si="31">F85-G85</f>
        <v>135507</v>
      </c>
      <c r="I85" s="34">
        <f>G85/F85</f>
        <v>9.2396618933436925E-2</v>
      </c>
      <c r="J85" s="35">
        <v>44.182091346528402</v>
      </c>
      <c r="K85" s="35">
        <v>74.624817471690307</v>
      </c>
      <c r="L85" s="8">
        <f t="shared" ref="L85" si="32">O85-M85</f>
        <v>30</v>
      </c>
      <c r="M85" s="5">
        <v>20</v>
      </c>
      <c r="N85" s="35">
        <v>31.11</v>
      </c>
      <c r="O85" s="5">
        <v>50</v>
      </c>
      <c r="P85" s="5">
        <v>81</v>
      </c>
      <c r="Q85" s="5">
        <v>150</v>
      </c>
      <c r="R85" s="8">
        <f t="shared" ref="R85" si="33">N85+L85</f>
        <v>61.11</v>
      </c>
    </row>
    <row r="86" spans="1:19" x14ac:dyDescent="0.25">
      <c r="A86" s="13" t="s">
        <v>60</v>
      </c>
      <c r="B86" s="20" t="s">
        <v>45</v>
      </c>
      <c r="C86" s="20" t="s">
        <v>45</v>
      </c>
      <c r="D86" s="14">
        <v>0.95</v>
      </c>
      <c r="E86" s="13" t="s">
        <v>35</v>
      </c>
      <c r="F86" s="13">
        <v>301</v>
      </c>
      <c r="G86" s="13">
        <v>286</v>
      </c>
      <c r="H86" s="16">
        <f t="shared" si="1"/>
        <v>15</v>
      </c>
      <c r="I86" s="14">
        <f t="shared" si="19"/>
        <v>0.95016611295681064</v>
      </c>
      <c r="J86" s="13">
        <v>7.1000000000000004E-3</v>
      </c>
      <c r="K86" s="13">
        <v>5.4999999999999997E-3</v>
      </c>
      <c r="L86" s="26">
        <f t="shared" si="21"/>
        <v>5.0000000000000001E-3</v>
      </c>
      <c r="M86" s="13">
        <v>3.0000000000000001E-3</v>
      </c>
      <c r="N86" s="38">
        <v>5.0000000000000001E-3</v>
      </c>
      <c r="O86" s="13">
        <v>8.0000000000000002E-3</v>
      </c>
      <c r="P86" s="13">
        <v>1.6E-2</v>
      </c>
      <c r="Q86" s="13">
        <v>2.3E-2</v>
      </c>
      <c r="R86" s="26">
        <f t="shared" si="22"/>
        <v>0.01</v>
      </c>
      <c r="S86" s="13" t="s">
        <v>107</v>
      </c>
    </row>
    <row r="87" spans="1:19" s="5" customFormat="1" x14ac:dyDescent="0.25">
      <c r="A87" s="5" t="s">
        <v>60</v>
      </c>
      <c r="B87" s="37"/>
      <c r="C87" s="37"/>
      <c r="D87" s="34"/>
      <c r="F87" s="5">
        <v>314</v>
      </c>
      <c r="G87" s="5">
        <v>288</v>
      </c>
      <c r="H87" s="9">
        <f t="shared" ref="H87" si="34">F87-G87</f>
        <v>26</v>
      </c>
      <c r="I87" s="34">
        <f>G87/F87</f>
        <v>0.91719745222929938</v>
      </c>
      <c r="J87" s="5">
        <v>6.0000000000000001E-3</v>
      </c>
      <c r="K87" s="5">
        <v>1.4999999999999999E-2</v>
      </c>
      <c r="L87" s="8">
        <f t="shared" ref="L87" si="35">O87-M87</f>
        <v>5.0000000000000001E-3</v>
      </c>
      <c r="M87" s="5">
        <v>3.0000000000000001E-3</v>
      </c>
      <c r="N87" s="5">
        <v>5.0000000000000001E-3</v>
      </c>
      <c r="O87" s="5">
        <v>8.0000000000000002E-3</v>
      </c>
      <c r="P87" s="5">
        <v>1.6E-2</v>
      </c>
      <c r="Q87" s="5">
        <v>2.3E-2</v>
      </c>
      <c r="R87" s="8">
        <f t="shared" ref="R87" si="36">N87+L87</f>
        <v>0.01</v>
      </c>
      <c r="S87" s="5" t="s">
        <v>80</v>
      </c>
    </row>
    <row r="88" spans="1:19" x14ac:dyDescent="0.25">
      <c r="A88" s="13" t="s">
        <v>120</v>
      </c>
      <c r="B88" s="32">
        <v>0</v>
      </c>
      <c r="C88" s="20" t="s">
        <v>45</v>
      </c>
      <c r="D88" s="14">
        <v>0.23626517029883853</v>
      </c>
      <c r="E88" s="13" t="s">
        <v>48</v>
      </c>
      <c r="F88" s="13">
        <v>31653</v>
      </c>
      <c r="G88" s="16">
        <v>7242</v>
      </c>
      <c r="H88" s="16">
        <f t="shared" si="1"/>
        <v>24411</v>
      </c>
      <c r="I88" s="14">
        <f t="shared" si="19"/>
        <v>0.22879347929106245</v>
      </c>
      <c r="J88" s="27">
        <v>6.234506576375496E-2</v>
      </c>
      <c r="K88" s="27">
        <v>8.0660089668012469E-2</v>
      </c>
      <c r="L88" s="27">
        <f t="shared" si="21"/>
        <v>7.0000000000000007E-2</v>
      </c>
      <c r="M88" s="27">
        <v>1.4999999999999999E-2</v>
      </c>
      <c r="N88" s="42">
        <v>5.5E-2</v>
      </c>
      <c r="O88" s="27">
        <v>8.5000000000000006E-2</v>
      </c>
      <c r="P88" s="27">
        <v>0.13</v>
      </c>
      <c r="Q88" s="27">
        <v>0.21995999999999913</v>
      </c>
      <c r="R88" s="27">
        <f t="shared" si="22"/>
        <v>0.125</v>
      </c>
      <c r="S88" s="13"/>
    </row>
    <row r="89" spans="1:19" s="5" customFormat="1" x14ac:dyDescent="0.25">
      <c r="A89" s="5" t="s">
        <v>120</v>
      </c>
      <c r="B89" s="62"/>
      <c r="C89" s="37"/>
      <c r="D89" s="34"/>
      <c r="F89" s="5">
        <v>35655</v>
      </c>
      <c r="G89" s="9">
        <v>6810</v>
      </c>
      <c r="H89" s="9">
        <f t="shared" ref="H89" si="37">F89-G89</f>
        <v>28845</v>
      </c>
      <c r="I89" s="34">
        <f>G89/F89</f>
        <v>0.19099705511148507</v>
      </c>
      <c r="J89" s="57">
        <v>7.8052494306815254E-2</v>
      </c>
      <c r="K89" s="57">
        <v>7.1807858463830573E-2</v>
      </c>
      <c r="L89" s="57">
        <f t="shared" ref="L89" si="38">O89-M89</f>
        <v>3.7999999999999999E-2</v>
      </c>
      <c r="M89" s="57">
        <v>5.1999999999999998E-2</v>
      </c>
      <c r="N89" s="57">
        <v>6.1100000000000002E-2</v>
      </c>
      <c r="O89" s="57">
        <v>0.09</v>
      </c>
      <c r="P89" s="57">
        <v>0.13</v>
      </c>
      <c r="Q89" s="57">
        <v>0.21991999999999826</v>
      </c>
      <c r="R89" s="57">
        <f t="shared" ref="R89" si="39">N89+L89</f>
        <v>9.9099999999999994E-2</v>
      </c>
    </row>
    <row r="90" spans="1:19" x14ac:dyDescent="0.25">
      <c r="A90" s="13" t="s">
        <v>98</v>
      </c>
      <c r="B90" s="20">
        <v>2.2967518739188897E-2</v>
      </c>
      <c r="C90" s="20">
        <v>0.42155161121299445</v>
      </c>
      <c r="D90" s="15">
        <v>7.791046111185651E-2</v>
      </c>
      <c r="E90" s="13" t="s">
        <v>36</v>
      </c>
      <c r="F90" s="13">
        <v>160914</v>
      </c>
      <c r="G90" s="13">
        <v>32952</v>
      </c>
      <c r="H90" s="16">
        <f t="shared" si="1"/>
        <v>127962</v>
      </c>
      <c r="I90" s="14">
        <f t="shared" si="19"/>
        <v>0.20478019314664977</v>
      </c>
      <c r="J90" s="25">
        <v>22.316114493992195</v>
      </c>
      <c r="K90" s="18">
        <v>316.97780906654725</v>
      </c>
      <c r="L90" s="13">
        <f t="shared" si="21"/>
        <v>15</v>
      </c>
      <c r="M90" s="13">
        <v>5</v>
      </c>
      <c r="N90" s="38">
        <v>11</v>
      </c>
      <c r="O90" s="13">
        <v>20</v>
      </c>
      <c r="P90" s="13">
        <v>30</v>
      </c>
      <c r="Q90" s="13">
        <v>70</v>
      </c>
      <c r="R90" s="13">
        <f t="shared" si="22"/>
        <v>26</v>
      </c>
      <c r="S90" s="13"/>
    </row>
    <row r="91" spans="1:19" s="5" customFormat="1" x14ac:dyDescent="0.25">
      <c r="A91" s="5" t="s">
        <v>98</v>
      </c>
      <c r="B91" s="37"/>
      <c r="C91" s="37"/>
      <c r="D91" s="10"/>
      <c r="F91" s="5">
        <v>152840</v>
      </c>
      <c r="G91" s="5">
        <v>30147</v>
      </c>
      <c r="H91" s="9">
        <f t="shared" ref="H91" si="40">F91-G91</f>
        <v>122693</v>
      </c>
      <c r="I91" s="34">
        <f>G91/F91</f>
        <v>0.19724548547500653</v>
      </c>
      <c r="J91" s="50">
        <v>23.713054826991115</v>
      </c>
      <c r="K91" s="35">
        <v>453.64162177965324</v>
      </c>
      <c r="L91" s="35">
        <f t="shared" ref="L91" si="41">O91-M91</f>
        <v>14</v>
      </c>
      <c r="M91" s="35">
        <v>6</v>
      </c>
      <c r="N91" s="35">
        <v>11</v>
      </c>
      <c r="O91" s="35">
        <v>20</v>
      </c>
      <c r="P91" s="35">
        <v>30</v>
      </c>
      <c r="Q91" s="35">
        <v>70</v>
      </c>
      <c r="R91" s="35">
        <f t="shared" ref="R91" si="42">N91+L91</f>
        <v>25</v>
      </c>
    </row>
    <row r="92" spans="1:19" x14ac:dyDescent="0.25">
      <c r="A92" s="13" t="s">
        <v>61</v>
      </c>
      <c r="B92" s="14">
        <v>0.96</v>
      </c>
      <c r="C92" s="20" t="s">
        <v>45</v>
      </c>
      <c r="D92" s="14">
        <v>0.76</v>
      </c>
      <c r="E92" s="13" t="s">
        <v>48</v>
      </c>
      <c r="F92" s="16">
        <v>7383</v>
      </c>
      <c r="G92" s="16">
        <v>5624</v>
      </c>
      <c r="H92" s="16">
        <f t="shared" si="1"/>
        <v>1759</v>
      </c>
      <c r="I92" s="14">
        <f t="shared" si="19"/>
        <v>0.76174996613842616</v>
      </c>
      <c r="J92" s="13">
        <v>3.3000000000000002E-2</v>
      </c>
      <c r="K92" s="13">
        <v>1.66</v>
      </c>
      <c r="L92" s="19" t="s">
        <v>45</v>
      </c>
      <c r="M92" s="19" t="s">
        <v>45</v>
      </c>
      <c r="N92" s="38">
        <v>1E-3</v>
      </c>
      <c r="O92" s="13">
        <v>2E-3</v>
      </c>
      <c r="P92" s="13">
        <v>5.0000000000000001E-3</v>
      </c>
      <c r="Q92" s="13">
        <v>3.5999999999999997E-2</v>
      </c>
      <c r="R92" s="19" t="s">
        <v>45</v>
      </c>
      <c r="S92" s="13" t="s">
        <v>130</v>
      </c>
    </row>
    <row r="93" spans="1:19" s="5" customFormat="1" x14ac:dyDescent="0.25">
      <c r="A93" s="5" t="s">
        <v>61</v>
      </c>
      <c r="B93" s="34"/>
      <c r="C93" s="37"/>
      <c r="D93" s="34"/>
      <c r="F93" s="9">
        <v>10227</v>
      </c>
      <c r="G93" s="9">
        <v>7015</v>
      </c>
      <c r="H93" s="9">
        <f t="shared" ref="H93" si="43">F93-G93</f>
        <v>3212</v>
      </c>
      <c r="I93" s="34">
        <f>G93/F93</f>
        <v>0.68592940256184609</v>
      </c>
      <c r="J93" s="5">
        <v>2.5000000000000001E-2</v>
      </c>
      <c r="K93" s="5">
        <v>1.41</v>
      </c>
      <c r="L93" s="5" t="s">
        <v>45</v>
      </c>
      <c r="M93" s="5" t="s">
        <v>45</v>
      </c>
      <c r="N93" s="5">
        <v>1E-3</v>
      </c>
      <c r="O93" s="5">
        <v>3.0000000000000001E-3</v>
      </c>
      <c r="P93" s="5">
        <v>8.9999999999999993E-3</v>
      </c>
      <c r="Q93" s="5">
        <v>5.2999999999999999E-2</v>
      </c>
      <c r="R93" s="5" t="s">
        <v>45</v>
      </c>
      <c r="S93" s="5" t="s">
        <v>80</v>
      </c>
    </row>
    <row r="94" spans="1:19" x14ac:dyDescent="0.25">
      <c r="A94" s="13" t="s">
        <v>77</v>
      </c>
      <c r="B94" s="20" t="s">
        <v>45</v>
      </c>
      <c r="C94" s="20" t="s">
        <v>45</v>
      </c>
      <c r="D94" s="14">
        <v>0.29282526604874703</v>
      </c>
      <c r="E94" s="13" t="s">
        <v>35</v>
      </c>
      <c r="F94" s="16">
        <v>2913</v>
      </c>
      <c r="G94" s="16">
        <v>853</v>
      </c>
      <c r="H94" s="16">
        <f t="shared" si="1"/>
        <v>2060</v>
      </c>
      <c r="I94" s="14">
        <f t="shared" si="19"/>
        <v>0.29282526604874698</v>
      </c>
      <c r="J94" s="17">
        <v>6.0810000000000004</v>
      </c>
      <c r="K94" s="17">
        <v>9.173</v>
      </c>
      <c r="L94" s="13">
        <f>O94-M94</f>
        <v>7.1800000000000006</v>
      </c>
      <c r="M94" s="19">
        <v>0.22</v>
      </c>
      <c r="N94" s="38">
        <v>4.78</v>
      </c>
      <c r="O94" s="13">
        <v>7.4</v>
      </c>
      <c r="P94" s="13">
        <v>12.3</v>
      </c>
      <c r="Q94" s="25">
        <v>28.451999999999952</v>
      </c>
      <c r="R94" s="25">
        <f>N94+L94</f>
        <v>11.96</v>
      </c>
      <c r="S94" s="13"/>
    </row>
    <row r="95" spans="1:19" s="5" customFormat="1" x14ac:dyDescent="0.25">
      <c r="A95" s="5" t="s">
        <v>77</v>
      </c>
      <c r="B95" s="37"/>
      <c r="C95" s="37"/>
      <c r="D95" s="34"/>
      <c r="F95" s="9">
        <v>7635</v>
      </c>
      <c r="G95" s="9">
        <v>856</v>
      </c>
      <c r="H95" s="9">
        <f t="shared" ref="H95" si="44">F95-G95</f>
        <v>6779</v>
      </c>
      <c r="I95" s="34">
        <f>G95/F95</f>
        <v>0.11211525867714472</v>
      </c>
      <c r="J95" s="8">
        <v>8.3181672770141333</v>
      </c>
      <c r="K95" s="8">
        <v>10.533566312907809</v>
      </c>
      <c r="L95" s="8">
        <f t="shared" ref="L95" si="45">O95-M95</f>
        <v>4.28</v>
      </c>
      <c r="M95" s="8">
        <v>4.46</v>
      </c>
      <c r="N95" s="8">
        <v>5.52</v>
      </c>
      <c r="O95" s="8">
        <v>8.74</v>
      </c>
      <c r="P95" s="8">
        <v>15.5</v>
      </c>
      <c r="Q95" s="8">
        <v>33.631999999999969</v>
      </c>
      <c r="R95" s="8">
        <f t="shared" ref="R95" si="46">N95+L95</f>
        <v>9.8000000000000007</v>
      </c>
    </row>
    <row r="96" spans="1:19" x14ac:dyDescent="0.25">
      <c r="A96" s="13" t="s">
        <v>62</v>
      </c>
      <c r="B96" s="14">
        <v>0.89</v>
      </c>
      <c r="C96" s="20" t="s">
        <v>45</v>
      </c>
      <c r="D96" s="14">
        <v>0.8</v>
      </c>
      <c r="E96" s="13" t="s">
        <v>35</v>
      </c>
      <c r="F96" s="16">
        <v>6800</v>
      </c>
      <c r="G96" s="16">
        <v>5466</v>
      </c>
      <c r="H96" s="16">
        <f t="shared" si="1"/>
        <v>1334</v>
      </c>
      <c r="I96" s="14">
        <f t="shared" si="19"/>
        <v>0.80382352941176471</v>
      </c>
      <c r="J96" s="13">
        <v>5.0000000000000001E-3</v>
      </c>
      <c r="K96" s="17">
        <v>0.1646</v>
      </c>
      <c r="L96" s="19" t="s">
        <v>45</v>
      </c>
      <c r="M96" s="19" t="s">
        <v>45</v>
      </c>
      <c r="N96" s="38">
        <v>5.0000000000000001E-4</v>
      </c>
      <c r="O96" s="13">
        <v>1.1000000000000001E-3</v>
      </c>
      <c r="P96" s="13">
        <v>1.4999999999999999E-2</v>
      </c>
      <c r="Q96" s="13">
        <v>2.7E-2</v>
      </c>
      <c r="R96" s="19" t="s">
        <v>45</v>
      </c>
      <c r="S96" s="13" t="s">
        <v>80</v>
      </c>
    </row>
    <row r="97" spans="1:22" s="5" customFormat="1" x14ac:dyDescent="0.25">
      <c r="A97" s="5" t="s">
        <v>62</v>
      </c>
      <c r="B97" s="34"/>
      <c r="C97" s="37"/>
      <c r="D97" s="34"/>
      <c r="F97" s="9">
        <v>9644</v>
      </c>
      <c r="G97" s="9">
        <v>6197</v>
      </c>
      <c r="H97" s="9">
        <f t="shared" ref="H97" si="47">F97-G97</f>
        <v>3447</v>
      </c>
      <c r="I97" s="34">
        <f>G97/F97</f>
        <v>0.64257569473247611</v>
      </c>
      <c r="L97" s="8" t="s">
        <v>45</v>
      </c>
      <c r="M97" s="5" t="s">
        <v>45</v>
      </c>
      <c r="N97" s="5">
        <v>1.5E-3</v>
      </c>
      <c r="O97" s="5">
        <v>4.0000000000000001E-3</v>
      </c>
      <c r="P97" s="5">
        <v>6.0000000000000001E-3</v>
      </c>
      <c r="Q97" s="5">
        <v>1.4999999999999999E-2</v>
      </c>
      <c r="R97" s="8" t="s">
        <v>45</v>
      </c>
      <c r="S97" s="5" t="s">
        <v>80</v>
      </c>
    </row>
    <row r="98" spans="1:22" x14ac:dyDescent="0.25">
      <c r="A98" s="13" t="s">
        <v>121</v>
      </c>
      <c r="B98" s="15">
        <v>4.4163383786025245E-2</v>
      </c>
      <c r="C98" s="20">
        <v>0.73318438566955646</v>
      </c>
      <c r="D98" s="15">
        <v>7.3349633251829083E-4</v>
      </c>
      <c r="E98" s="13" t="s">
        <v>36</v>
      </c>
      <c r="F98" s="16">
        <v>72470</v>
      </c>
      <c r="G98" s="16">
        <v>46815</v>
      </c>
      <c r="H98" s="16">
        <f t="shared" si="1"/>
        <v>25655</v>
      </c>
      <c r="I98" s="14">
        <f t="shared" ref="I98:I148" si="48">G98/F98</f>
        <v>0.64599144473575276</v>
      </c>
      <c r="J98" s="25">
        <v>38.941000000000003</v>
      </c>
      <c r="K98" s="13">
        <v>53.1</v>
      </c>
      <c r="L98" s="26">
        <f>O98-M98</f>
        <v>57.7</v>
      </c>
      <c r="M98" s="13">
        <v>7.3</v>
      </c>
      <c r="N98" s="38">
        <v>13.3</v>
      </c>
      <c r="O98" s="13">
        <v>65</v>
      </c>
      <c r="P98" s="13">
        <v>102</v>
      </c>
      <c r="Q98" s="13">
        <v>154</v>
      </c>
      <c r="R98" s="26">
        <f>N98+L98</f>
        <v>71</v>
      </c>
      <c r="S98" s="13" t="s">
        <v>80</v>
      </c>
    </row>
    <row r="99" spans="1:22" s="5" customFormat="1" x14ac:dyDescent="0.25">
      <c r="A99" s="5" t="s">
        <v>121</v>
      </c>
      <c r="B99" s="10"/>
      <c r="C99" s="37"/>
      <c r="D99" s="10"/>
      <c r="F99" s="9">
        <v>78431</v>
      </c>
      <c r="G99" s="9">
        <v>47417</v>
      </c>
      <c r="H99" s="9">
        <f t="shared" si="1"/>
        <v>31014</v>
      </c>
      <c r="I99" s="34">
        <f>G99/F99</f>
        <v>0.60456962170570305</v>
      </c>
      <c r="J99" s="5">
        <v>43.1</v>
      </c>
      <c r="K99" s="50">
        <v>53</v>
      </c>
      <c r="L99" s="8">
        <f t="shared" ref="L99" si="49">O99-M99</f>
        <v>58</v>
      </c>
      <c r="M99" s="50">
        <v>9</v>
      </c>
      <c r="N99" s="5">
        <v>23.7</v>
      </c>
      <c r="O99" s="5">
        <v>67</v>
      </c>
      <c r="P99" s="5">
        <v>106</v>
      </c>
      <c r="Q99" s="5">
        <v>163</v>
      </c>
      <c r="R99" s="35">
        <f t="shared" ref="R99" si="50">N99+L99</f>
        <v>81.7</v>
      </c>
      <c r="S99" s="5" t="s">
        <v>80</v>
      </c>
    </row>
    <row r="100" spans="1:22" x14ac:dyDescent="0.25">
      <c r="A100" s="13" t="s">
        <v>96</v>
      </c>
      <c r="B100" s="14">
        <v>0.85254988913525498</v>
      </c>
      <c r="C100" s="20" t="s">
        <v>45</v>
      </c>
      <c r="D100" s="15">
        <v>0.99644128113879005</v>
      </c>
      <c r="E100" s="13" t="s">
        <v>48</v>
      </c>
      <c r="F100" s="16">
        <v>2588</v>
      </c>
      <c r="G100" s="16">
        <v>2449</v>
      </c>
      <c r="H100" s="16">
        <f t="shared" si="1"/>
        <v>139</v>
      </c>
      <c r="I100" s="14">
        <f t="shared" si="48"/>
        <v>0.94629057187016996</v>
      </c>
      <c r="J100" s="13">
        <v>1.4E-3</v>
      </c>
      <c r="K100" s="13">
        <v>3.0000000000000001E-3</v>
      </c>
      <c r="L100" s="19" t="s">
        <v>45</v>
      </c>
      <c r="M100" s="19" t="s">
        <v>93</v>
      </c>
      <c r="N100" s="40" t="s">
        <v>93</v>
      </c>
      <c r="O100" s="19" t="s">
        <v>93</v>
      </c>
      <c r="P100" s="13">
        <v>2E-3</v>
      </c>
      <c r="Q100" s="13">
        <v>5.0000000000000001E-3</v>
      </c>
      <c r="R100" s="19" t="s">
        <v>45</v>
      </c>
      <c r="S100" s="13" t="s">
        <v>107</v>
      </c>
    </row>
    <row r="101" spans="1:22" s="5" customFormat="1" x14ac:dyDescent="0.25">
      <c r="A101" s="5" t="s">
        <v>96</v>
      </c>
      <c r="B101" s="34"/>
      <c r="C101" s="37"/>
      <c r="D101" s="10"/>
      <c r="F101" s="9">
        <v>2785</v>
      </c>
      <c r="G101" s="9">
        <v>2609</v>
      </c>
      <c r="H101" s="9">
        <f t="shared" si="1"/>
        <v>176</v>
      </c>
      <c r="I101" s="34">
        <f>G101/F101</f>
        <v>0.93680430879712751</v>
      </c>
      <c r="J101" s="57">
        <v>1E-3</v>
      </c>
      <c r="K101" s="57">
        <v>3.0000000000000001E-3</v>
      </c>
      <c r="L101" s="8" t="e">
        <f t="shared" ref="L101" si="51">O101-M101</f>
        <v>#VALUE!</v>
      </c>
      <c r="M101" s="36" t="s">
        <v>45</v>
      </c>
      <c r="N101" s="36" t="s">
        <v>45</v>
      </c>
      <c r="O101" s="36" t="s">
        <v>45</v>
      </c>
      <c r="P101" s="36">
        <v>1E-3</v>
      </c>
      <c r="Q101" s="36">
        <v>5.0000000000000001E-3</v>
      </c>
      <c r="R101" s="55" t="s">
        <v>45</v>
      </c>
      <c r="S101" s="5" t="s">
        <v>80</v>
      </c>
    </row>
    <row r="102" spans="1:22" x14ac:dyDescent="0.25">
      <c r="A102" s="13" t="s">
        <v>63</v>
      </c>
      <c r="B102" s="20" t="s">
        <v>45</v>
      </c>
      <c r="C102" s="20" t="s">
        <v>45</v>
      </c>
      <c r="D102" s="14">
        <v>0.98</v>
      </c>
      <c r="E102" s="13" t="s">
        <v>35</v>
      </c>
      <c r="F102" s="13">
        <v>920</v>
      </c>
      <c r="G102" s="13">
        <v>904</v>
      </c>
      <c r="H102" s="16">
        <f t="shared" si="1"/>
        <v>16</v>
      </c>
      <c r="I102" s="14">
        <f t="shared" si="48"/>
        <v>0.9826086956521739</v>
      </c>
      <c r="J102" s="29" t="s">
        <v>54</v>
      </c>
      <c r="K102" s="29"/>
      <c r="L102" s="29"/>
      <c r="M102" s="29"/>
      <c r="N102" s="45"/>
      <c r="O102" s="29"/>
      <c r="P102" s="29"/>
      <c r="Q102" s="29"/>
      <c r="R102" s="29"/>
      <c r="S102" s="29"/>
      <c r="T102" s="7"/>
      <c r="U102" s="7"/>
      <c r="V102" s="7"/>
    </row>
    <row r="103" spans="1:22" s="5" customFormat="1" x14ac:dyDescent="0.25">
      <c r="A103" s="5" t="s">
        <v>63</v>
      </c>
      <c r="B103" s="37"/>
      <c r="C103" s="37"/>
      <c r="D103" s="34"/>
      <c r="F103" s="5">
        <v>933</v>
      </c>
      <c r="G103" s="5">
        <v>912</v>
      </c>
      <c r="H103" s="9">
        <f t="shared" si="1"/>
        <v>21</v>
      </c>
      <c r="I103" s="34">
        <f>G103/F103</f>
        <v>0.977491961414791</v>
      </c>
      <c r="J103" s="5">
        <v>6.9999999999999999E-4</v>
      </c>
      <c r="K103" s="5">
        <v>1E-3</v>
      </c>
      <c r="L103" s="36" t="s">
        <v>45</v>
      </c>
      <c r="M103" s="36" t="s">
        <v>45</v>
      </c>
      <c r="N103" s="36" t="s">
        <v>45</v>
      </c>
      <c r="O103" s="36" t="s">
        <v>45</v>
      </c>
      <c r="P103" s="36" t="s">
        <v>45</v>
      </c>
      <c r="Q103" s="36">
        <v>4.0000000000000001E-3</v>
      </c>
      <c r="R103" s="55" t="s">
        <v>45</v>
      </c>
      <c r="S103" s="11" t="s">
        <v>80</v>
      </c>
      <c r="T103" s="11"/>
      <c r="U103" s="11"/>
      <c r="V103" s="11"/>
    </row>
    <row r="104" spans="1:22" x14ac:dyDescent="0.25">
      <c r="A104" s="13" t="s">
        <v>122</v>
      </c>
      <c r="B104" s="20" t="s">
        <v>45</v>
      </c>
      <c r="C104" s="20" t="s">
        <v>45</v>
      </c>
      <c r="D104" s="14">
        <v>0.96086956521739131</v>
      </c>
      <c r="E104" s="13" t="s">
        <v>35</v>
      </c>
      <c r="F104" s="13">
        <v>920</v>
      </c>
      <c r="G104" s="16">
        <v>884</v>
      </c>
      <c r="H104" s="16">
        <f t="shared" si="1"/>
        <v>36</v>
      </c>
      <c r="I104" s="14">
        <f t="shared" si="48"/>
        <v>0.96086956521739131</v>
      </c>
      <c r="J104" s="29" t="s">
        <v>54</v>
      </c>
      <c r="K104" s="29"/>
      <c r="L104" s="29"/>
      <c r="M104" s="29"/>
      <c r="N104" s="45"/>
      <c r="O104" s="29"/>
      <c r="P104" s="29"/>
      <c r="Q104" s="29"/>
      <c r="R104" s="29"/>
      <c r="S104" s="29"/>
      <c r="T104" s="7"/>
      <c r="U104" s="7"/>
      <c r="V104" s="7"/>
    </row>
    <row r="105" spans="1:22" s="5" customFormat="1" x14ac:dyDescent="0.25">
      <c r="A105" s="5" t="s">
        <v>122</v>
      </c>
      <c r="B105" s="37"/>
      <c r="C105" s="37"/>
      <c r="D105" s="34"/>
      <c r="F105" s="5">
        <v>933</v>
      </c>
      <c r="G105" s="9">
        <v>885</v>
      </c>
      <c r="H105" s="9">
        <f t="shared" si="1"/>
        <v>48</v>
      </c>
      <c r="I105" s="34">
        <f>G105/F105</f>
        <v>0.94855305466237938</v>
      </c>
      <c r="J105" s="5">
        <v>1.1000000000000001E-3</v>
      </c>
      <c r="K105" s="5">
        <v>4.7000000000000002E-3</v>
      </c>
      <c r="L105" s="36" t="s">
        <v>45</v>
      </c>
      <c r="M105" s="36" t="s">
        <v>45</v>
      </c>
      <c r="N105" s="36" t="s">
        <v>45</v>
      </c>
      <c r="O105" s="36">
        <v>5.0000000000000001E-4</v>
      </c>
      <c r="P105" s="36">
        <v>2E-3</v>
      </c>
      <c r="Q105" s="36">
        <v>8.9999999999999993E-3</v>
      </c>
      <c r="R105" s="55" t="s">
        <v>45</v>
      </c>
      <c r="S105" s="11" t="s">
        <v>80</v>
      </c>
      <c r="T105" s="11"/>
      <c r="U105" s="11"/>
      <c r="V105" s="11"/>
    </row>
    <row r="106" spans="1:22" x14ac:dyDescent="0.25">
      <c r="A106" s="13" t="s">
        <v>123</v>
      </c>
      <c r="B106" s="20" t="s">
        <v>45</v>
      </c>
      <c r="C106" s="20" t="s">
        <v>45</v>
      </c>
      <c r="D106" s="14">
        <v>6.1224489795918324E-2</v>
      </c>
      <c r="E106" s="13" t="s">
        <v>35</v>
      </c>
      <c r="F106" s="13">
        <v>2744</v>
      </c>
      <c r="G106" s="16">
        <v>168</v>
      </c>
      <c r="H106" s="16">
        <f t="shared" si="1"/>
        <v>2576</v>
      </c>
      <c r="I106" s="14">
        <f t="shared" si="48"/>
        <v>6.1224489795918366E-2</v>
      </c>
      <c r="J106" s="30">
        <v>0.23999434402332326</v>
      </c>
      <c r="K106" s="30">
        <v>1.4175312419321899</v>
      </c>
      <c r="L106" s="17">
        <f t="shared" ref="L106:L121" si="52">O106-M106</f>
        <v>0.05</v>
      </c>
      <c r="M106" s="30">
        <v>0.03</v>
      </c>
      <c r="N106" s="46">
        <v>0.04</v>
      </c>
      <c r="O106" s="30">
        <v>0.08</v>
      </c>
      <c r="P106" s="30">
        <v>0.3</v>
      </c>
      <c r="Q106" s="30">
        <v>1.0341999999999962</v>
      </c>
      <c r="R106" s="17">
        <f t="shared" ref="R106:R121" si="53">N106+L106</f>
        <v>0.09</v>
      </c>
      <c r="S106" s="29"/>
      <c r="T106" s="7"/>
      <c r="U106" s="7"/>
      <c r="V106" s="7"/>
    </row>
    <row r="107" spans="1:22" s="5" customFormat="1" x14ac:dyDescent="0.25">
      <c r="A107" s="5" t="s">
        <v>123</v>
      </c>
      <c r="B107" s="37"/>
      <c r="C107" s="37"/>
      <c r="D107" s="34"/>
      <c r="G107" s="9"/>
      <c r="H107" s="9">
        <f t="shared" si="1"/>
        <v>0</v>
      </c>
      <c r="I107" s="34" t="e">
        <f>G107/F107</f>
        <v>#DIV/0!</v>
      </c>
      <c r="L107" s="8">
        <f t="shared" si="52"/>
        <v>0</v>
      </c>
      <c r="R107" s="8">
        <f t="shared" si="53"/>
        <v>0</v>
      </c>
      <c r="S107" s="11" t="s">
        <v>10</v>
      </c>
      <c r="T107" s="11"/>
      <c r="U107" s="11"/>
      <c r="V107" s="11"/>
    </row>
    <row r="108" spans="1:22" x14ac:dyDescent="0.25">
      <c r="A108" s="13" t="s">
        <v>64</v>
      </c>
      <c r="B108" s="14">
        <v>0.22</v>
      </c>
      <c r="C108" s="14">
        <v>0.95</v>
      </c>
      <c r="D108" s="14">
        <v>0.84</v>
      </c>
      <c r="E108" s="13" t="s">
        <v>36</v>
      </c>
      <c r="F108" s="16">
        <v>152758</v>
      </c>
      <c r="G108" s="16">
        <v>131362</v>
      </c>
      <c r="H108" s="16">
        <f t="shared" si="1"/>
        <v>21396</v>
      </c>
      <c r="I108" s="14">
        <f t="shared" si="48"/>
        <v>0.85993532253629923</v>
      </c>
      <c r="J108" s="13">
        <v>3.9</v>
      </c>
      <c r="K108" s="18">
        <v>119.68</v>
      </c>
      <c r="L108" s="25">
        <v>0.67</v>
      </c>
      <c r="M108" s="13">
        <v>0.5</v>
      </c>
      <c r="N108" s="38">
        <v>0.8</v>
      </c>
      <c r="O108" s="13">
        <v>1.2</v>
      </c>
      <c r="P108" s="13">
        <v>2.2999999999999998</v>
      </c>
      <c r="Q108" s="13">
        <v>9.1999999999999993</v>
      </c>
      <c r="R108" s="26">
        <f t="shared" si="53"/>
        <v>1.4700000000000002</v>
      </c>
      <c r="S108" s="13" t="s">
        <v>80</v>
      </c>
    </row>
    <row r="109" spans="1:22" s="5" customFormat="1" x14ac:dyDescent="0.25">
      <c r="A109" s="5" t="s">
        <v>64</v>
      </c>
      <c r="B109" s="34"/>
      <c r="C109" s="34"/>
      <c r="D109" s="34"/>
      <c r="F109" s="9">
        <v>150127</v>
      </c>
      <c r="G109" s="9">
        <v>124688</v>
      </c>
      <c r="H109" s="9">
        <f t="shared" si="1"/>
        <v>25439</v>
      </c>
      <c r="I109" s="34">
        <f>G109/F109</f>
        <v>0.83055013421969404</v>
      </c>
      <c r="J109" s="5">
        <v>4.1100000000000003</v>
      </c>
      <c r="K109" s="5">
        <v>127</v>
      </c>
      <c r="L109" s="8">
        <f t="shared" ref="L109" si="54">O109-M109</f>
        <v>0.79900000000000004</v>
      </c>
      <c r="M109" s="5">
        <v>0.51100000000000001</v>
      </c>
      <c r="N109" s="5">
        <v>0.81100000000000005</v>
      </c>
      <c r="O109" s="5">
        <v>1.31</v>
      </c>
      <c r="P109" s="5">
        <v>2.6</v>
      </c>
      <c r="Q109" s="5">
        <v>9.9</v>
      </c>
      <c r="R109" s="8">
        <f t="shared" si="53"/>
        <v>1.61</v>
      </c>
      <c r="S109" s="11" t="s">
        <v>80</v>
      </c>
    </row>
    <row r="110" spans="1:22" x14ac:dyDescent="0.25">
      <c r="A110" s="13" t="s">
        <v>65</v>
      </c>
      <c r="B110" s="15">
        <v>2E-3</v>
      </c>
      <c r="C110" s="15">
        <v>1E-3</v>
      </c>
      <c r="D110" s="15">
        <v>2.1000000000000001E-2</v>
      </c>
      <c r="E110" s="13" t="s">
        <v>36</v>
      </c>
      <c r="F110" s="16">
        <v>153712</v>
      </c>
      <c r="G110" s="16">
        <v>1853</v>
      </c>
      <c r="H110" s="16">
        <f t="shared" si="1"/>
        <v>151859</v>
      </c>
      <c r="I110" s="14">
        <f t="shared" si="48"/>
        <v>1.2055011970438222E-2</v>
      </c>
      <c r="J110" s="13">
        <v>16.3</v>
      </c>
      <c r="K110" s="13">
        <v>10.9</v>
      </c>
      <c r="L110" s="26">
        <f t="shared" si="52"/>
        <v>9.4</v>
      </c>
      <c r="M110" s="13">
        <v>10.6</v>
      </c>
      <c r="N110" s="38">
        <v>15</v>
      </c>
      <c r="O110" s="13">
        <v>20</v>
      </c>
      <c r="P110" s="13">
        <v>30</v>
      </c>
      <c r="Q110" s="13">
        <v>50</v>
      </c>
      <c r="R110" s="26">
        <f t="shared" si="53"/>
        <v>24.4</v>
      </c>
      <c r="S110" s="13"/>
    </row>
    <row r="111" spans="1:22" s="5" customFormat="1" x14ac:dyDescent="0.25">
      <c r="A111" s="5" t="s">
        <v>65</v>
      </c>
      <c r="B111" s="10"/>
      <c r="C111" s="10"/>
      <c r="D111" s="10"/>
      <c r="F111" s="9">
        <v>146228</v>
      </c>
      <c r="G111" s="9">
        <v>1639</v>
      </c>
      <c r="H111" s="9">
        <f t="shared" si="1"/>
        <v>144589</v>
      </c>
      <c r="I111" s="34">
        <f>G111/F111</f>
        <v>1.1208523675356293E-2</v>
      </c>
      <c r="J111" s="50">
        <v>16.345998696146008</v>
      </c>
      <c r="K111" s="50">
        <v>10.870320460983041</v>
      </c>
      <c r="L111" s="8">
        <f t="shared" si="52"/>
        <v>9.3000000000000007</v>
      </c>
      <c r="M111" s="50">
        <v>10.7</v>
      </c>
      <c r="N111" s="35">
        <v>15</v>
      </c>
      <c r="O111" s="35">
        <v>20</v>
      </c>
      <c r="P111" s="35">
        <v>30</v>
      </c>
      <c r="Q111" s="35">
        <v>50</v>
      </c>
      <c r="R111" s="8">
        <f t="shared" si="53"/>
        <v>24.3</v>
      </c>
    </row>
    <row r="112" spans="1:22" x14ac:dyDescent="0.25">
      <c r="A112" s="13" t="s">
        <v>95</v>
      </c>
      <c r="B112" s="14">
        <v>0.81485612313183142</v>
      </c>
      <c r="C112" s="15">
        <v>0.99614543651240894</v>
      </c>
      <c r="D112" s="14">
        <v>0.14119398944090966</v>
      </c>
      <c r="E112" s="13" t="s">
        <v>36</v>
      </c>
      <c r="F112" s="16">
        <v>56233</v>
      </c>
      <c r="G112" s="16">
        <v>48888</v>
      </c>
      <c r="H112" s="16">
        <f t="shared" si="1"/>
        <v>7345</v>
      </c>
      <c r="I112" s="14">
        <f t="shared" si="48"/>
        <v>0.86938274678569527</v>
      </c>
      <c r="J112" s="13">
        <v>0.77</v>
      </c>
      <c r="K112" s="13">
        <v>5</v>
      </c>
      <c r="L112" s="13">
        <f t="shared" si="52"/>
        <v>0.60000000000000009</v>
      </c>
      <c r="M112" s="13">
        <v>0.3</v>
      </c>
      <c r="N112" s="38">
        <v>0.5</v>
      </c>
      <c r="O112" s="13">
        <v>0.9</v>
      </c>
      <c r="P112" s="13">
        <v>1.6</v>
      </c>
      <c r="Q112" s="13">
        <v>3</v>
      </c>
      <c r="R112" s="13">
        <f t="shared" si="53"/>
        <v>1.1000000000000001</v>
      </c>
      <c r="S112" s="13" t="s">
        <v>80</v>
      </c>
    </row>
    <row r="113" spans="1:19" s="5" customFormat="1" x14ac:dyDescent="0.25">
      <c r="A113" s="5" t="s">
        <v>95</v>
      </c>
      <c r="B113" s="34"/>
      <c r="C113" s="10"/>
      <c r="D113" s="34"/>
      <c r="F113" s="9">
        <v>53642</v>
      </c>
      <c r="G113" s="9">
        <v>45998</v>
      </c>
      <c r="H113" s="9">
        <f t="shared" si="1"/>
        <v>7644</v>
      </c>
      <c r="I113" s="34">
        <f>G113/F113</f>
        <v>0.85749972036836808</v>
      </c>
      <c r="J113" s="8">
        <v>0.79500000000000004</v>
      </c>
      <c r="K113" s="50">
        <v>5</v>
      </c>
      <c r="L113" s="8">
        <f t="shared" si="52"/>
        <v>0.7</v>
      </c>
      <c r="M113" s="50">
        <v>0.3</v>
      </c>
      <c r="N113" s="50">
        <v>0.5</v>
      </c>
      <c r="O113" s="50">
        <v>1</v>
      </c>
      <c r="P113" s="50">
        <v>1.7</v>
      </c>
      <c r="Q113" s="50">
        <v>3</v>
      </c>
      <c r="R113" s="8">
        <f t="shared" si="53"/>
        <v>1.2</v>
      </c>
      <c r="S113" s="5" t="s">
        <v>80</v>
      </c>
    </row>
    <row r="114" spans="1:19" x14ac:dyDescent="0.25">
      <c r="A114" s="13" t="s">
        <v>124</v>
      </c>
      <c r="B114" s="20" t="s">
        <v>45</v>
      </c>
      <c r="C114" s="20" t="s">
        <v>45</v>
      </c>
      <c r="D114" s="15">
        <v>5.2966101694917889E-4</v>
      </c>
      <c r="E114" s="13" t="s">
        <v>35</v>
      </c>
      <c r="F114" s="16">
        <v>1888</v>
      </c>
      <c r="G114" s="16">
        <v>1</v>
      </c>
      <c r="H114" s="16">
        <f t="shared" si="1"/>
        <v>1887</v>
      </c>
      <c r="I114" s="15">
        <f t="shared" si="48"/>
        <v>5.2966101694915254E-4</v>
      </c>
      <c r="J114" s="25">
        <v>16.65743386175847</v>
      </c>
      <c r="K114" s="25">
        <v>10.180493019355751</v>
      </c>
      <c r="L114" s="25">
        <f t="shared" si="52"/>
        <v>18.988890000000001</v>
      </c>
      <c r="M114" s="25">
        <v>10.11111</v>
      </c>
      <c r="N114" s="44">
        <v>10.11111</v>
      </c>
      <c r="O114" s="25">
        <v>29.1</v>
      </c>
      <c r="P114" s="25">
        <v>34.111109999999996</v>
      </c>
      <c r="Q114" s="25">
        <v>34.311109999999999</v>
      </c>
      <c r="R114" s="25">
        <f t="shared" si="53"/>
        <v>29.1</v>
      </c>
      <c r="S114" s="13"/>
    </row>
    <row r="115" spans="1:19" s="5" customFormat="1" x14ac:dyDescent="0.25">
      <c r="A115" s="5" t="s">
        <v>124</v>
      </c>
      <c r="B115" s="37"/>
      <c r="C115" s="37"/>
      <c r="D115" s="10"/>
      <c r="F115" s="9">
        <v>1893</v>
      </c>
      <c r="G115" s="9">
        <v>1</v>
      </c>
      <c r="H115" s="9">
        <f t="shared" si="1"/>
        <v>1892</v>
      </c>
      <c r="I115" s="10">
        <f>G115/F115</f>
        <v>5.2826201796090863E-4</v>
      </c>
      <c r="J115" s="50">
        <v>16.685544179080996</v>
      </c>
      <c r="K115" s="50">
        <v>10.184241598589526</v>
      </c>
      <c r="L115" s="8">
        <f t="shared" si="52"/>
        <v>18.988890000000001</v>
      </c>
      <c r="M115" s="50">
        <v>10.11111</v>
      </c>
      <c r="N115" s="50">
        <v>10.11111</v>
      </c>
      <c r="O115" s="50">
        <v>29.1</v>
      </c>
      <c r="P115" s="50">
        <v>34.111109999999996</v>
      </c>
      <c r="Q115" s="50">
        <v>34.311109999999999</v>
      </c>
      <c r="R115" s="8">
        <f t="shared" si="53"/>
        <v>29.1</v>
      </c>
    </row>
    <row r="116" spans="1:19" x14ac:dyDescent="0.25">
      <c r="A116" s="13" t="s">
        <v>78</v>
      </c>
      <c r="B116" s="15">
        <v>3.6307053941908585E-3</v>
      </c>
      <c r="C116" s="14">
        <v>0.10174880763116056</v>
      </c>
      <c r="D116" s="14">
        <v>0.31429548563611487</v>
      </c>
      <c r="E116" s="13" t="s">
        <v>36</v>
      </c>
      <c r="F116" s="16">
        <v>70938</v>
      </c>
      <c r="G116" s="16">
        <v>7461</v>
      </c>
      <c r="H116" s="16">
        <f t="shared" si="1"/>
        <v>63477</v>
      </c>
      <c r="I116" s="14">
        <f t="shared" si="48"/>
        <v>0.10517635117990358</v>
      </c>
      <c r="J116" s="13">
        <v>5.73</v>
      </c>
      <c r="K116" s="25">
        <v>31.43</v>
      </c>
      <c r="L116" s="13">
        <f t="shared" si="52"/>
        <v>3.0999999999999996</v>
      </c>
      <c r="M116" s="13">
        <v>3.2</v>
      </c>
      <c r="N116" s="38">
        <v>4.5999999999999996</v>
      </c>
      <c r="O116" s="13">
        <v>6.3</v>
      </c>
      <c r="P116" s="13">
        <v>8.6999999999999993</v>
      </c>
      <c r="Q116" s="18">
        <v>15.722000000000117</v>
      </c>
      <c r="R116" s="13">
        <f t="shared" si="53"/>
        <v>7.6999999999999993</v>
      </c>
      <c r="S116" s="13"/>
    </row>
    <row r="117" spans="1:19" s="5" customFormat="1" x14ac:dyDescent="0.25">
      <c r="A117" s="5" t="s">
        <v>78</v>
      </c>
      <c r="B117" s="10"/>
      <c r="C117" s="34"/>
      <c r="D117" s="34"/>
      <c r="F117" s="9">
        <v>76534</v>
      </c>
      <c r="G117" s="9">
        <v>7541</v>
      </c>
      <c r="H117" s="9">
        <f t="shared" si="1"/>
        <v>68993</v>
      </c>
      <c r="I117" s="34">
        <f>G117/F117</f>
        <v>9.8531371677947052E-2</v>
      </c>
      <c r="J117" s="8">
        <v>5.8442474351260589</v>
      </c>
      <c r="K117" s="50">
        <v>30.30970277364997</v>
      </c>
      <c r="L117" s="8">
        <f t="shared" si="52"/>
        <v>3.0000000000000004</v>
      </c>
      <c r="M117" s="50">
        <v>3.4</v>
      </c>
      <c r="N117" s="50">
        <v>4.6109999999999998</v>
      </c>
      <c r="O117" s="50">
        <v>6.4</v>
      </c>
      <c r="P117" s="50">
        <v>8.8000000000000007</v>
      </c>
      <c r="Q117" s="50">
        <v>16.399999999999999</v>
      </c>
      <c r="R117" s="8">
        <f t="shared" si="53"/>
        <v>7.6110000000000007</v>
      </c>
    </row>
    <row r="118" spans="1:19" x14ac:dyDescent="0.25">
      <c r="A118" s="13" t="s">
        <v>66</v>
      </c>
      <c r="B118" s="14">
        <v>0.56999999999999995</v>
      </c>
      <c r="C118" s="14">
        <v>0.98</v>
      </c>
      <c r="D118" s="14">
        <v>0.93</v>
      </c>
      <c r="E118" s="13" t="s">
        <v>36</v>
      </c>
      <c r="F118" s="16">
        <v>152744</v>
      </c>
      <c r="G118" s="16">
        <v>143428</v>
      </c>
      <c r="H118" s="16">
        <f t="shared" ref="H118:H119" si="55">F118-G118</f>
        <v>9316</v>
      </c>
      <c r="I118" s="14">
        <f t="shared" si="48"/>
        <v>0.93900906091237624</v>
      </c>
      <c r="J118" s="18">
        <v>3</v>
      </c>
      <c r="K118" s="13">
        <v>17.600000000000001</v>
      </c>
      <c r="L118" s="25">
        <v>0.9</v>
      </c>
      <c r="M118" s="18">
        <v>1</v>
      </c>
      <c r="N118" s="47">
        <v>1</v>
      </c>
      <c r="O118" s="18">
        <v>2</v>
      </c>
      <c r="P118" s="18">
        <v>4</v>
      </c>
      <c r="Q118" s="13">
        <v>20</v>
      </c>
      <c r="R118" s="26">
        <f t="shared" si="53"/>
        <v>1.9</v>
      </c>
      <c r="S118" s="13" t="s">
        <v>131</v>
      </c>
    </row>
    <row r="119" spans="1:19" s="5" customFormat="1" x14ac:dyDescent="0.25">
      <c r="A119" s="5" t="s">
        <v>66</v>
      </c>
      <c r="B119" s="34"/>
      <c r="C119" s="34"/>
      <c r="D119" s="34"/>
      <c r="F119" s="9">
        <v>145514</v>
      </c>
      <c r="G119" s="9">
        <v>131741</v>
      </c>
      <c r="H119" s="9">
        <f t="shared" si="55"/>
        <v>13773</v>
      </c>
      <c r="I119" s="34">
        <f>G119/F119</f>
        <v>0.90534931346811987</v>
      </c>
      <c r="J119" s="5">
        <v>20.100000000000001</v>
      </c>
      <c r="K119" s="9">
        <v>1014</v>
      </c>
      <c r="L119" s="8">
        <f t="shared" ref="L119" si="56">O119-M119</f>
        <v>1</v>
      </c>
      <c r="M119" s="5">
        <v>1</v>
      </c>
      <c r="N119" s="5">
        <v>1</v>
      </c>
      <c r="O119" s="5">
        <v>2</v>
      </c>
      <c r="P119" s="5">
        <v>5</v>
      </c>
      <c r="Q119" s="5">
        <v>19</v>
      </c>
      <c r="R119" s="8">
        <f t="shared" si="53"/>
        <v>2</v>
      </c>
      <c r="S119" s="5" t="s">
        <v>80</v>
      </c>
    </row>
    <row r="120" spans="1:19" x14ac:dyDescent="0.25">
      <c r="A120" s="13" t="s">
        <v>79</v>
      </c>
      <c r="B120" s="15">
        <v>9.0882178804026048E-2</v>
      </c>
      <c r="C120" s="14">
        <v>0.93704156479217604</v>
      </c>
      <c r="D120" s="15">
        <v>9.4861064419275887E-2</v>
      </c>
      <c r="E120" s="13" t="s">
        <v>36</v>
      </c>
      <c r="F120" s="16">
        <v>151811</v>
      </c>
      <c r="G120" s="16">
        <v>66746</v>
      </c>
      <c r="H120" s="16">
        <f t="shared" si="1"/>
        <v>85065</v>
      </c>
      <c r="I120" s="14">
        <f t="shared" si="48"/>
        <v>0.43966510990639679</v>
      </c>
      <c r="J120" s="18">
        <v>219.03</v>
      </c>
      <c r="K120" s="13">
        <v>231</v>
      </c>
      <c r="L120" s="13">
        <f t="shared" si="52"/>
        <v>200</v>
      </c>
      <c r="M120" s="13">
        <v>100</v>
      </c>
      <c r="N120" s="38">
        <v>182</v>
      </c>
      <c r="O120" s="13">
        <v>300</v>
      </c>
      <c r="P120" s="13">
        <v>500</v>
      </c>
      <c r="Q120" s="13">
        <v>700</v>
      </c>
      <c r="R120" s="13">
        <f t="shared" si="53"/>
        <v>382</v>
      </c>
      <c r="S120" s="13" t="s">
        <v>80</v>
      </c>
    </row>
    <row r="121" spans="1:19" s="5" customFormat="1" x14ac:dyDescent="0.25">
      <c r="A121" s="5" t="s">
        <v>79</v>
      </c>
      <c r="B121" s="10"/>
      <c r="C121" s="34"/>
      <c r="D121" s="10"/>
      <c r="F121" s="9">
        <v>144288</v>
      </c>
      <c r="G121" s="9">
        <v>60857</v>
      </c>
      <c r="H121" s="9">
        <f t="shared" si="1"/>
        <v>83431</v>
      </c>
      <c r="I121" s="34">
        <f>G121/F121</f>
        <v>0.42177450654247062</v>
      </c>
      <c r="J121" s="5">
        <v>222</v>
      </c>
      <c r="K121" s="5">
        <v>232</v>
      </c>
      <c r="L121" s="35">
        <f t="shared" si="52"/>
        <v>200</v>
      </c>
      <c r="M121" s="5">
        <v>100</v>
      </c>
      <c r="N121" s="5">
        <v>187</v>
      </c>
      <c r="O121" s="5">
        <v>300</v>
      </c>
      <c r="P121" s="5">
        <v>500</v>
      </c>
      <c r="Q121" s="5">
        <v>700</v>
      </c>
      <c r="R121" s="35">
        <f t="shared" si="53"/>
        <v>387</v>
      </c>
      <c r="S121" s="5" t="s">
        <v>80</v>
      </c>
    </row>
    <row r="122" spans="1:19" x14ac:dyDescent="0.25">
      <c r="A122" s="13" t="s">
        <v>67</v>
      </c>
      <c r="B122" s="14">
        <v>0.27</v>
      </c>
      <c r="C122" s="14">
        <v>0.97</v>
      </c>
      <c r="D122" s="14">
        <v>0.9</v>
      </c>
      <c r="E122" s="13" t="s">
        <v>36</v>
      </c>
      <c r="F122" s="16">
        <v>83752</v>
      </c>
      <c r="G122" s="16">
        <v>76908</v>
      </c>
      <c r="H122" s="16">
        <f t="shared" si="1"/>
        <v>6844</v>
      </c>
      <c r="I122" s="14">
        <f t="shared" si="48"/>
        <v>0.9182825484764543</v>
      </c>
      <c r="J122" s="13">
        <v>1.21</v>
      </c>
      <c r="K122" s="25">
        <v>23.32</v>
      </c>
      <c r="L122" s="19" t="s">
        <v>45</v>
      </c>
      <c r="M122" s="19" t="s">
        <v>45</v>
      </c>
      <c r="N122" s="38">
        <v>0.6</v>
      </c>
      <c r="O122" s="13">
        <v>0.78</v>
      </c>
      <c r="P122" s="13">
        <v>1</v>
      </c>
      <c r="Q122" s="13">
        <v>2.2000000000000002</v>
      </c>
      <c r="R122" s="19" t="s">
        <v>45</v>
      </c>
      <c r="S122" s="13" t="s">
        <v>80</v>
      </c>
    </row>
    <row r="123" spans="1:19" s="5" customFormat="1" x14ac:dyDescent="0.25">
      <c r="A123" s="5" t="s">
        <v>67</v>
      </c>
      <c r="B123" s="34"/>
      <c r="C123" s="34"/>
      <c r="D123" s="34"/>
      <c r="F123" s="9">
        <v>84414</v>
      </c>
      <c r="G123" s="9">
        <v>74068</v>
      </c>
      <c r="H123" s="9">
        <f t="shared" ref="H123" si="57">F123-G123</f>
        <v>10346</v>
      </c>
      <c r="I123" s="34">
        <f>G123/F123</f>
        <v>0.87743739190181724</v>
      </c>
      <c r="J123" s="5">
        <v>1.28</v>
      </c>
      <c r="K123" s="50">
        <v>26.45</v>
      </c>
      <c r="L123" s="36" t="s">
        <v>45</v>
      </c>
      <c r="M123" s="36" t="s">
        <v>45</v>
      </c>
      <c r="N123" s="5">
        <v>0.6</v>
      </c>
      <c r="O123" s="5">
        <v>0.8</v>
      </c>
      <c r="P123" s="5">
        <v>1</v>
      </c>
      <c r="Q123" s="5">
        <v>3</v>
      </c>
      <c r="R123" s="55" t="s">
        <v>45</v>
      </c>
      <c r="S123" s="5" t="s">
        <v>80</v>
      </c>
    </row>
    <row r="124" spans="1:19" x14ac:dyDescent="0.25">
      <c r="A124" s="13" t="s">
        <v>90</v>
      </c>
      <c r="B124" s="14">
        <v>0.74599046380580836</v>
      </c>
      <c r="C124" s="14">
        <v>0.94620715426164348</v>
      </c>
      <c r="D124" s="14">
        <v>0.14226475279106854</v>
      </c>
      <c r="E124" s="13" t="s">
        <v>36</v>
      </c>
      <c r="F124" s="16">
        <v>64316</v>
      </c>
      <c r="G124" s="16">
        <v>57874</v>
      </c>
      <c r="H124" s="16">
        <f t="shared" si="1"/>
        <v>6442</v>
      </c>
      <c r="I124" s="14">
        <f t="shared" si="48"/>
        <v>0.89983829840164187</v>
      </c>
      <c r="J124" s="13">
        <v>0.64100000000000001</v>
      </c>
      <c r="K124" s="25">
        <v>1.1000000000000001</v>
      </c>
      <c r="L124" s="13">
        <f>O124-M124</f>
        <v>0.38</v>
      </c>
      <c r="M124" s="19">
        <v>0.4</v>
      </c>
      <c r="N124" s="38">
        <v>0.62</v>
      </c>
      <c r="O124" s="13">
        <v>0.78</v>
      </c>
      <c r="P124" s="13">
        <v>1.1000000000000001</v>
      </c>
      <c r="Q124" s="25">
        <v>2</v>
      </c>
      <c r="R124" s="25">
        <f>N124+L124</f>
        <v>1</v>
      </c>
      <c r="S124" s="13" t="s">
        <v>80</v>
      </c>
    </row>
    <row r="125" spans="1:19" s="5" customFormat="1" x14ac:dyDescent="0.25">
      <c r="A125" s="5" t="s">
        <v>90</v>
      </c>
      <c r="B125" s="34"/>
      <c r="C125" s="34"/>
      <c r="D125" s="34"/>
      <c r="F125" s="9">
        <v>69780</v>
      </c>
      <c r="G125" s="9">
        <v>58562</v>
      </c>
      <c r="H125" s="9">
        <f t="shared" ref="H125" si="58">F125-G125</f>
        <v>11218</v>
      </c>
      <c r="I125" s="34">
        <f>G125/F125</f>
        <v>0.83923760389796498</v>
      </c>
      <c r="J125" s="5">
        <v>0.7</v>
      </c>
      <c r="K125" s="5">
        <v>0.7</v>
      </c>
      <c r="L125" s="8">
        <f t="shared" ref="L125" si="59">O125-M125</f>
        <v>0.27999999999999992</v>
      </c>
      <c r="M125" s="5">
        <v>0.54</v>
      </c>
      <c r="N125" s="5">
        <v>0.68</v>
      </c>
      <c r="O125" s="5">
        <v>0.82</v>
      </c>
      <c r="P125" s="5">
        <v>0.97</v>
      </c>
      <c r="Q125" s="5">
        <v>1.68</v>
      </c>
      <c r="R125" s="8">
        <f t="shared" ref="R125" si="60">N125+L125</f>
        <v>0.96</v>
      </c>
      <c r="S125" s="5" t="s">
        <v>80</v>
      </c>
    </row>
    <row r="126" spans="1:19" x14ac:dyDescent="0.25">
      <c r="A126" s="13" t="s">
        <v>68</v>
      </c>
      <c r="B126" s="14">
        <v>0.89</v>
      </c>
      <c r="C126" s="20" t="s">
        <v>45</v>
      </c>
      <c r="D126" s="14">
        <v>0.89</v>
      </c>
      <c r="E126" s="13" t="s">
        <v>48</v>
      </c>
      <c r="F126" s="16">
        <v>7583</v>
      </c>
      <c r="G126" s="16">
        <v>6756</v>
      </c>
      <c r="H126" s="16">
        <f t="shared" si="1"/>
        <v>827</v>
      </c>
      <c r="I126" s="14">
        <f t="shared" si="48"/>
        <v>0.8909402611103785</v>
      </c>
      <c r="J126" s="27">
        <v>0.34370145631068089</v>
      </c>
      <c r="K126" s="17">
        <v>2.8024146008123014</v>
      </c>
      <c r="L126" s="27">
        <f>O126-M126</f>
        <v>9.2499999999999999E-2</v>
      </c>
      <c r="M126" s="28">
        <v>0.06</v>
      </c>
      <c r="N126" s="48">
        <v>0.1</v>
      </c>
      <c r="O126" s="27">
        <v>0.1525</v>
      </c>
      <c r="P126" s="27">
        <v>0.3</v>
      </c>
      <c r="Q126" s="13">
        <v>1.5079999999999927</v>
      </c>
      <c r="R126" s="25">
        <f t="shared" ref="R126:R149" si="61">N126+L126</f>
        <v>0.1925</v>
      </c>
      <c r="S126" s="13" t="s">
        <v>134</v>
      </c>
    </row>
    <row r="127" spans="1:19" s="5" customFormat="1" x14ac:dyDescent="0.25">
      <c r="A127" s="5" t="s">
        <v>68</v>
      </c>
      <c r="B127" s="34"/>
      <c r="C127" s="37"/>
      <c r="D127" s="34"/>
      <c r="F127" s="9">
        <v>11622</v>
      </c>
      <c r="G127" s="9">
        <v>10421</v>
      </c>
      <c r="H127" s="9">
        <f t="shared" ref="H127" si="62">F127-G127</f>
        <v>1201</v>
      </c>
      <c r="I127" s="34">
        <f>G127/F127</f>
        <v>0.89666150404405442</v>
      </c>
      <c r="J127" s="57">
        <v>0.50911519198664734</v>
      </c>
      <c r="K127" s="8">
        <v>2.4705569576424042</v>
      </c>
      <c r="L127" s="8">
        <f t="shared" ref="L127" si="63">O127-M127</f>
        <v>0.22999999999999998</v>
      </c>
      <c r="M127" s="5">
        <v>7.0000000000000007E-2</v>
      </c>
      <c r="N127" s="5">
        <v>0.1</v>
      </c>
      <c r="O127" s="5">
        <v>0.3</v>
      </c>
      <c r="P127" s="5">
        <v>1.1000000000000001</v>
      </c>
      <c r="Q127" s="5">
        <v>3.9</v>
      </c>
      <c r="R127" s="8">
        <f t="shared" si="61"/>
        <v>0.32999999999999996</v>
      </c>
      <c r="S127" s="5" t="s">
        <v>13</v>
      </c>
    </row>
    <row r="128" spans="1:19" x14ac:dyDescent="0.25">
      <c r="A128" s="13" t="s">
        <v>69</v>
      </c>
      <c r="B128" s="15">
        <v>2E-3</v>
      </c>
      <c r="C128" s="15">
        <v>8.7999999999999995E-2</v>
      </c>
      <c r="D128" s="14">
        <v>0.78</v>
      </c>
      <c r="E128" s="13" t="s">
        <v>36</v>
      </c>
      <c r="F128" s="16">
        <v>119614</v>
      </c>
      <c r="G128" s="16">
        <v>44495</v>
      </c>
      <c r="H128" s="16">
        <f t="shared" si="1"/>
        <v>75119</v>
      </c>
      <c r="I128" s="14">
        <f t="shared" si="48"/>
        <v>0.37198822880264854</v>
      </c>
      <c r="J128" s="25">
        <v>10.000790018977828</v>
      </c>
      <c r="K128" s="18">
        <v>181.36501976867277</v>
      </c>
      <c r="L128" s="17">
        <f>O128-M128</f>
        <v>8.9148899999999998</v>
      </c>
      <c r="M128" s="27">
        <v>8.5110000000000005E-2</v>
      </c>
      <c r="N128" s="38">
        <v>5.2</v>
      </c>
      <c r="O128" s="13">
        <v>9</v>
      </c>
      <c r="P128" s="13">
        <v>13.4</v>
      </c>
      <c r="Q128" s="13">
        <v>28.1</v>
      </c>
      <c r="R128" s="25">
        <f t="shared" si="61"/>
        <v>14.114889999999999</v>
      </c>
      <c r="S128" s="13"/>
    </row>
    <row r="129" spans="1:19" s="5" customFormat="1" x14ac:dyDescent="0.25">
      <c r="A129" s="5" t="s">
        <v>69</v>
      </c>
      <c r="B129" s="10"/>
      <c r="C129" s="10"/>
      <c r="D129" s="34"/>
      <c r="F129" s="9">
        <v>115274</v>
      </c>
      <c r="G129" s="9">
        <v>37860</v>
      </c>
      <c r="H129" s="9">
        <f t="shared" ref="H129" si="64">F129-G129</f>
        <v>77414</v>
      </c>
      <c r="I129" s="34">
        <f>G129/F129</f>
        <v>0.32843485955202389</v>
      </c>
      <c r="J129" s="50">
        <v>12.12907843746582</v>
      </c>
      <c r="K129" s="35">
        <v>184.96353085595803</v>
      </c>
      <c r="L129" s="8">
        <f t="shared" ref="L129" si="65">O129-M129</f>
        <v>3.988999999999999</v>
      </c>
      <c r="M129" s="8">
        <v>5.2110000000000003</v>
      </c>
      <c r="N129" s="50">
        <v>5.5</v>
      </c>
      <c r="O129" s="5">
        <v>9.1999999999999993</v>
      </c>
      <c r="P129" s="5">
        <v>14</v>
      </c>
      <c r="Q129" s="5">
        <v>32.1</v>
      </c>
      <c r="R129" s="8">
        <f t="shared" si="61"/>
        <v>9.488999999999999</v>
      </c>
    </row>
    <row r="130" spans="1:19" x14ac:dyDescent="0.25">
      <c r="A130" s="13" t="s">
        <v>70</v>
      </c>
      <c r="B130" s="15">
        <v>2E-3</v>
      </c>
      <c r="C130" s="15">
        <v>7.0999999999999994E-2</v>
      </c>
      <c r="D130" s="15">
        <v>3.0000000000000001E-3</v>
      </c>
      <c r="E130" s="13" t="s">
        <v>36</v>
      </c>
      <c r="F130" s="16">
        <v>155774</v>
      </c>
      <c r="G130" s="16">
        <v>4882</v>
      </c>
      <c r="H130" s="16">
        <f t="shared" ref="H130:H149" si="66">F130-G130</f>
        <v>150892</v>
      </c>
      <c r="I130" s="15">
        <f t="shared" si="48"/>
        <v>3.1340275013802044E-2</v>
      </c>
      <c r="J130" s="31">
        <v>4.7000000000000002E-3</v>
      </c>
      <c r="K130" s="31">
        <v>2.7000000000000001E-3</v>
      </c>
      <c r="L130" s="31">
        <f>O130-M130</f>
        <v>2.7000000000000001E-3</v>
      </c>
      <c r="M130" s="31">
        <v>3.0000000000000001E-3</v>
      </c>
      <c r="N130" s="49">
        <v>4.7999999999999996E-3</v>
      </c>
      <c r="O130" s="31">
        <v>5.7000000000000002E-3</v>
      </c>
      <c r="P130" s="31">
        <v>7.9000000000000008E-3</v>
      </c>
      <c r="Q130" s="31">
        <v>1.11E-2</v>
      </c>
      <c r="R130" s="31">
        <f t="shared" si="61"/>
        <v>7.4999999999999997E-3</v>
      </c>
      <c r="S130" s="13"/>
    </row>
    <row r="131" spans="1:19" s="5" customFormat="1" x14ac:dyDescent="0.25">
      <c r="A131" s="5" t="s">
        <v>70</v>
      </c>
      <c r="B131" s="10"/>
      <c r="C131" s="10"/>
      <c r="D131" s="10"/>
      <c r="F131" s="9">
        <v>147908</v>
      </c>
      <c r="G131" s="9">
        <v>4340</v>
      </c>
      <c r="H131" s="9">
        <f t="shared" si="66"/>
        <v>143568</v>
      </c>
      <c r="I131" s="10">
        <f>G131/F131</f>
        <v>2.934256429672499E-2</v>
      </c>
      <c r="J131" s="8">
        <v>0.47680436541639465</v>
      </c>
      <c r="K131" s="8">
        <v>0.25590641455438734</v>
      </c>
      <c r="L131" s="8">
        <f t="shared" ref="L131" si="67">O131-M131</f>
        <v>0.2717</v>
      </c>
      <c r="M131" s="8">
        <v>0.3</v>
      </c>
      <c r="N131" s="8">
        <v>0.47970000000000002</v>
      </c>
      <c r="O131" s="8">
        <v>0.57169999999999999</v>
      </c>
      <c r="P131" s="8">
        <v>0.77337399999999901</v>
      </c>
      <c r="Q131" s="8">
        <v>1.11111</v>
      </c>
      <c r="R131" s="8">
        <f t="shared" si="61"/>
        <v>0.75140000000000007</v>
      </c>
    </row>
    <row r="132" spans="1:19" x14ac:dyDescent="0.25">
      <c r="A132" s="13" t="s">
        <v>125</v>
      </c>
      <c r="B132" s="15">
        <v>8.79120879120876E-3</v>
      </c>
      <c r="C132" s="20" t="s">
        <v>45</v>
      </c>
      <c r="D132" s="15">
        <v>0.45743016759776534</v>
      </c>
      <c r="E132" s="13" t="s">
        <v>48</v>
      </c>
      <c r="F132" s="16">
        <v>9860</v>
      </c>
      <c r="G132" s="16">
        <v>4102</v>
      </c>
      <c r="H132" s="16">
        <f t="shared" si="66"/>
        <v>5758</v>
      </c>
      <c r="I132" s="14">
        <f t="shared" si="48"/>
        <v>0.41602434077079109</v>
      </c>
      <c r="J132" s="17">
        <v>0.49299999999999999</v>
      </c>
      <c r="K132" s="17">
        <v>1.32E-2</v>
      </c>
      <c r="L132" s="17">
        <v>0.2</v>
      </c>
      <c r="M132" s="26">
        <v>0.3</v>
      </c>
      <c r="N132" s="43">
        <v>0.4</v>
      </c>
      <c r="O132" s="26">
        <v>0.5</v>
      </c>
      <c r="P132" s="26">
        <v>0.8</v>
      </c>
      <c r="Q132" s="26">
        <v>1.4</v>
      </c>
      <c r="R132" s="26">
        <f t="shared" si="61"/>
        <v>0.60000000000000009</v>
      </c>
      <c r="S132" s="13" t="s">
        <v>80</v>
      </c>
    </row>
    <row r="133" spans="1:19" s="5" customFormat="1" x14ac:dyDescent="0.25">
      <c r="A133" s="5" t="s">
        <v>125</v>
      </c>
      <c r="B133" s="10"/>
      <c r="C133" s="37"/>
      <c r="D133" s="10"/>
      <c r="F133" s="9">
        <v>14781</v>
      </c>
      <c r="G133" s="9">
        <v>6665</v>
      </c>
      <c r="H133" s="9">
        <f t="shared" si="66"/>
        <v>8116</v>
      </c>
      <c r="I133" s="34">
        <f>G133/F133</f>
        <v>0.45091671740748257</v>
      </c>
      <c r="J133" s="5">
        <v>0.52</v>
      </c>
      <c r="K133" s="5">
        <v>1.1499999999999999</v>
      </c>
      <c r="L133" s="8">
        <f t="shared" ref="L133" si="68">O133-M133</f>
        <v>0.3</v>
      </c>
      <c r="M133" s="5">
        <v>0.3</v>
      </c>
      <c r="N133" s="5">
        <v>0.4</v>
      </c>
      <c r="O133" s="5">
        <v>0.6</v>
      </c>
      <c r="P133" s="5">
        <v>0.89</v>
      </c>
      <c r="Q133" s="5">
        <v>1.6</v>
      </c>
      <c r="R133" s="8">
        <v>0.7</v>
      </c>
      <c r="S133" s="5" t="s">
        <v>80</v>
      </c>
    </row>
    <row r="134" spans="1:19" x14ac:dyDescent="0.25">
      <c r="A134" s="13" t="s">
        <v>81</v>
      </c>
      <c r="B134" s="20" t="s">
        <v>45</v>
      </c>
      <c r="C134" s="20" t="s">
        <v>45</v>
      </c>
      <c r="D134" s="14">
        <v>0.14853195164075994</v>
      </c>
      <c r="E134" s="13" t="s">
        <v>35</v>
      </c>
      <c r="F134" s="16">
        <v>2316</v>
      </c>
      <c r="G134" s="16">
        <v>344</v>
      </c>
      <c r="H134" s="16">
        <f t="shared" si="66"/>
        <v>1972</v>
      </c>
      <c r="I134" s="14">
        <f t="shared" si="48"/>
        <v>0.14853195164075994</v>
      </c>
      <c r="J134" s="17">
        <v>0.38358999999999999</v>
      </c>
      <c r="K134" s="17">
        <v>0.34815000000000002</v>
      </c>
      <c r="L134" s="13">
        <f t="shared" ref="L134:L149" si="69">O134-M134</f>
        <v>0.15999999999999998</v>
      </c>
      <c r="M134" s="13">
        <v>0.28000000000000003</v>
      </c>
      <c r="N134" s="38">
        <v>0.35</v>
      </c>
      <c r="O134" s="13">
        <v>0.44</v>
      </c>
      <c r="P134" s="13">
        <v>0.64</v>
      </c>
      <c r="Q134" s="17">
        <v>1.28</v>
      </c>
      <c r="R134" s="13">
        <f t="shared" si="61"/>
        <v>0.51</v>
      </c>
      <c r="S134" s="13"/>
    </row>
    <row r="135" spans="1:19" s="5" customFormat="1" x14ac:dyDescent="0.25">
      <c r="A135" s="5" t="s">
        <v>81</v>
      </c>
      <c r="B135" s="37"/>
      <c r="C135" s="37"/>
      <c r="D135" s="34"/>
      <c r="F135" s="9">
        <v>7038</v>
      </c>
      <c r="G135" s="9">
        <v>377</v>
      </c>
      <c r="H135" s="9">
        <f t="shared" si="66"/>
        <v>6661</v>
      </c>
      <c r="I135" s="34">
        <f>G135/F135</f>
        <v>5.3566354077863032E-2</v>
      </c>
      <c r="J135" s="8">
        <v>0.47898622193805573</v>
      </c>
      <c r="K135" s="8">
        <v>0.67607161690688089</v>
      </c>
      <c r="L135" s="8">
        <f t="shared" si="69"/>
        <v>0.16999999999999998</v>
      </c>
      <c r="M135" s="5">
        <v>0.32</v>
      </c>
      <c r="N135" s="5">
        <v>0.38</v>
      </c>
      <c r="O135" s="5">
        <v>0.49</v>
      </c>
      <c r="P135" s="8">
        <v>0.72670000000000068</v>
      </c>
      <c r="Q135" s="5">
        <v>1.53</v>
      </c>
      <c r="R135" s="8">
        <f t="shared" si="61"/>
        <v>0.55000000000000004</v>
      </c>
    </row>
    <row r="136" spans="1:19" x14ac:dyDescent="0.25">
      <c r="A136" s="13" t="s">
        <v>71</v>
      </c>
      <c r="B136" s="15">
        <v>3.0000000000000001E-3</v>
      </c>
      <c r="C136" s="15">
        <v>0</v>
      </c>
      <c r="D136" s="14">
        <v>0.57999999999999996</v>
      </c>
      <c r="E136" s="13" t="s">
        <v>36</v>
      </c>
      <c r="F136" s="16">
        <v>91397</v>
      </c>
      <c r="G136" s="16">
        <v>11904</v>
      </c>
      <c r="H136" s="16">
        <f t="shared" si="66"/>
        <v>79493</v>
      </c>
      <c r="I136" s="14">
        <f t="shared" si="48"/>
        <v>0.13024497521800496</v>
      </c>
      <c r="J136" s="25">
        <v>4.6027502478200315</v>
      </c>
      <c r="K136" s="25">
        <v>37.961719217692483</v>
      </c>
      <c r="L136" s="26">
        <f t="shared" si="69"/>
        <v>2</v>
      </c>
      <c r="M136" s="13">
        <v>1.5</v>
      </c>
      <c r="N136" s="38">
        <v>2.6</v>
      </c>
      <c r="O136" s="13">
        <v>3.5</v>
      </c>
      <c r="P136" s="13">
        <v>5.8</v>
      </c>
      <c r="Q136" s="25">
        <v>20</v>
      </c>
      <c r="R136" s="13">
        <f t="shared" si="61"/>
        <v>4.5999999999999996</v>
      </c>
      <c r="S136" s="13"/>
    </row>
    <row r="137" spans="1:19" s="5" customFormat="1" x14ac:dyDescent="0.25">
      <c r="A137" s="5" t="s">
        <v>71</v>
      </c>
      <c r="B137" s="10"/>
      <c r="C137" s="10"/>
      <c r="D137" s="34"/>
      <c r="F137" s="9">
        <v>91558</v>
      </c>
      <c r="G137" s="9">
        <v>6580</v>
      </c>
      <c r="H137" s="9">
        <f t="shared" si="66"/>
        <v>84978</v>
      </c>
      <c r="I137" s="34">
        <f>G137/F137</f>
        <v>7.1867013259354726E-2</v>
      </c>
      <c r="J137" s="50">
        <v>5.0980356777119429</v>
      </c>
      <c r="K137" s="50">
        <v>38.062371367528286</v>
      </c>
      <c r="L137" s="8">
        <f t="shared" si="69"/>
        <v>1.46</v>
      </c>
      <c r="M137" s="50">
        <v>2.14</v>
      </c>
      <c r="N137" s="50">
        <v>2.7</v>
      </c>
      <c r="O137" s="50">
        <v>3.6</v>
      </c>
      <c r="P137" s="50">
        <v>6.25</v>
      </c>
      <c r="Q137" s="50">
        <v>21.768600000000006</v>
      </c>
      <c r="R137" s="8">
        <f t="shared" si="61"/>
        <v>4.16</v>
      </c>
    </row>
    <row r="138" spans="1:19" x14ac:dyDescent="0.25">
      <c r="A138" s="13" t="s">
        <v>83</v>
      </c>
      <c r="B138" s="15">
        <v>5.8997050147491237E-4</v>
      </c>
      <c r="C138" s="15">
        <v>1.7482300335362022E-2</v>
      </c>
      <c r="D138" s="15">
        <v>2.2253482151093351E-3</v>
      </c>
      <c r="E138" s="13" t="s">
        <v>36</v>
      </c>
      <c r="F138" s="16">
        <v>154526</v>
      </c>
      <c r="G138" s="16">
        <v>1321</v>
      </c>
      <c r="H138" s="16">
        <f t="shared" si="66"/>
        <v>153205</v>
      </c>
      <c r="I138" s="15">
        <f t="shared" si="48"/>
        <v>8.5487231922136073E-3</v>
      </c>
      <c r="J138" s="18">
        <v>150.09</v>
      </c>
      <c r="K138" s="18">
        <v>107.75</v>
      </c>
      <c r="L138" s="13">
        <f t="shared" si="69"/>
        <v>96</v>
      </c>
      <c r="M138" s="19">
        <v>100</v>
      </c>
      <c r="N138" s="40">
        <v>137</v>
      </c>
      <c r="O138" s="19">
        <v>196</v>
      </c>
      <c r="P138" s="33">
        <v>299</v>
      </c>
      <c r="Q138" s="33">
        <v>500</v>
      </c>
      <c r="R138" s="13">
        <f t="shared" si="61"/>
        <v>233</v>
      </c>
      <c r="S138" s="13"/>
    </row>
    <row r="139" spans="1:19" s="5" customFormat="1" x14ac:dyDescent="0.25">
      <c r="A139" s="5" t="s">
        <v>83</v>
      </c>
      <c r="B139" s="10"/>
      <c r="C139" s="10"/>
      <c r="D139" s="10"/>
      <c r="F139" s="9">
        <v>146961</v>
      </c>
      <c r="G139" s="9">
        <v>1229</v>
      </c>
      <c r="H139" s="9">
        <f t="shared" si="66"/>
        <v>145732</v>
      </c>
      <c r="I139" s="10">
        <f>G139/F139</f>
        <v>8.3627629098876576E-3</v>
      </c>
      <c r="J139" s="35">
        <v>149.13655312708201</v>
      </c>
      <c r="K139" s="35">
        <v>103.72744845227447</v>
      </c>
      <c r="L139" s="35">
        <f t="shared" si="69"/>
        <v>90</v>
      </c>
      <c r="M139" s="5">
        <v>100</v>
      </c>
      <c r="N139" s="5">
        <v>136</v>
      </c>
      <c r="O139" s="5">
        <v>190</v>
      </c>
      <c r="P139" s="5">
        <v>269</v>
      </c>
      <c r="Q139" s="5">
        <v>455</v>
      </c>
      <c r="R139" s="35">
        <f t="shared" si="61"/>
        <v>226</v>
      </c>
    </row>
    <row r="140" spans="1:19" x14ac:dyDescent="0.25">
      <c r="A140" s="13" t="s">
        <v>72</v>
      </c>
      <c r="B140" s="14">
        <v>0.48</v>
      </c>
      <c r="C140" s="14">
        <v>0.94</v>
      </c>
      <c r="D140" s="14">
        <v>0.94</v>
      </c>
      <c r="E140" s="13" t="s">
        <v>36</v>
      </c>
      <c r="F140" s="16">
        <v>146615</v>
      </c>
      <c r="G140" s="16">
        <v>135158</v>
      </c>
      <c r="H140" s="16">
        <f t="shared" si="66"/>
        <v>11457</v>
      </c>
      <c r="I140" s="14">
        <f t="shared" si="48"/>
        <v>0.92185656310745834</v>
      </c>
      <c r="J140" s="13">
        <v>5.8</v>
      </c>
      <c r="K140" s="13">
        <v>162</v>
      </c>
      <c r="L140" s="13">
        <f t="shared" si="69"/>
        <v>1.5</v>
      </c>
      <c r="M140" s="13">
        <v>0.5</v>
      </c>
      <c r="N140" s="38">
        <v>1</v>
      </c>
      <c r="O140" s="13">
        <v>2</v>
      </c>
      <c r="P140" s="13">
        <v>5.2</v>
      </c>
      <c r="Q140" s="13">
        <v>21</v>
      </c>
      <c r="R140" s="13">
        <f t="shared" si="61"/>
        <v>2.5</v>
      </c>
      <c r="S140" s="13" t="s">
        <v>80</v>
      </c>
    </row>
    <row r="141" spans="1:19" s="5" customFormat="1" x14ac:dyDescent="0.25">
      <c r="A141" s="5" t="s">
        <v>72</v>
      </c>
      <c r="B141" s="34"/>
      <c r="C141" s="34"/>
      <c r="D141" s="34"/>
      <c r="F141" s="9">
        <v>144501</v>
      </c>
      <c r="G141" s="9">
        <v>129848</v>
      </c>
      <c r="H141" s="9">
        <f t="shared" si="66"/>
        <v>14653</v>
      </c>
      <c r="I141" s="34">
        <f>G141/F141</f>
        <v>0.89859585746811443</v>
      </c>
      <c r="J141" s="5">
        <v>6.11</v>
      </c>
      <c r="K141" s="5">
        <v>163</v>
      </c>
      <c r="L141" s="8">
        <f t="shared" si="69"/>
        <v>1.3900000000000001</v>
      </c>
      <c r="M141" s="5">
        <v>0.61</v>
      </c>
      <c r="N141" s="5">
        <v>1</v>
      </c>
      <c r="O141" s="5">
        <v>2</v>
      </c>
      <c r="P141" s="5">
        <v>6</v>
      </c>
      <c r="Q141" s="5">
        <v>22</v>
      </c>
      <c r="R141" s="8">
        <f t="shared" si="61"/>
        <v>2.39</v>
      </c>
      <c r="S141" s="5" t="s">
        <v>80</v>
      </c>
    </row>
    <row r="142" spans="1:19" x14ac:dyDescent="0.25">
      <c r="A142" s="13" t="s">
        <v>73</v>
      </c>
      <c r="B142" s="31">
        <v>6.9999999999999999E-4</v>
      </c>
      <c r="C142" s="20" t="s">
        <v>45</v>
      </c>
      <c r="D142" s="15">
        <v>1.7000000000000001E-2</v>
      </c>
      <c r="E142" s="13" t="s">
        <v>48</v>
      </c>
      <c r="F142" s="16">
        <v>88824</v>
      </c>
      <c r="G142" s="16">
        <v>1423</v>
      </c>
      <c r="H142" s="16">
        <f t="shared" si="66"/>
        <v>87401</v>
      </c>
      <c r="I142" s="15">
        <f t="shared" si="48"/>
        <v>1.60204449247951E-2</v>
      </c>
      <c r="J142" s="13">
        <v>28.2</v>
      </c>
      <c r="K142" s="13">
        <v>22.7</v>
      </c>
      <c r="L142" s="13">
        <f t="shared" si="69"/>
        <v>13</v>
      </c>
      <c r="M142" s="13">
        <v>17</v>
      </c>
      <c r="N142" s="38">
        <v>20</v>
      </c>
      <c r="O142" s="13">
        <v>30</v>
      </c>
      <c r="P142" s="13">
        <v>50</v>
      </c>
      <c r="Q142" s="13">
        <v>70</v>
      </c>
      <c r="R142" s="13">
        <f t="shared" si="61"/>
        <v>33</v>
      </c>
      <c r="S142" s="13"/>
    </row>
    <row r="143" spans="1:19" s="5" customFormat="1" x14ac:dyDescent="0.25">
      <c r="A143" s="5" t="s">
        <v>73</v>
      </c>
      <c r="B143" s="59"/>
      <c r="C143" s="37"/>
      <c r="D143" s="10"/>
      <c r="F143" s="9">
        <v>86724</v>
      </c>
      <c r="G143" s="9">
        <v>1325</v>
      </c>
      <c r="H143" s="9">
        <f t="shared" si="66"/>
        <v>85399</v>
      </c>
      <c r="I143" s="10">
        <f>G143/F143</f>
        <v>1.527835431945021E-2</v>
      </c>
      <c r="J143" s="50">
        <v>28.29052789101074</v>
      </c>
      <c r="K143" s="50">
        <v>23.66620723578934</v>
      </c>
      <c r="L143" s="8">
        <f t="shared" si="69"/>
        <v>12.2</v>
      </c>
      <c r="M143" s="35">
        <v>17.8</v>
      </c>
      <c r="N143" s="5">
        <v>20</v>
      </c>
      <c r="O143" s="5">
        <v>30</v>
      </c>
      <c r="P143" s="5">
        <v>50</v>
      </c>
      <c r="Q143" s="5">
        <v>70</v>
      </c>
      <c r="R143" s="8">
        <f t="shared" si="61"/>
        <v>32.200000000000003</v>
      </c>
    </row>
    <row r="144" spans="1:19" x14ac:dyDescent="0.25">
      <c r="A144" s="13" t="s">
        <v>84</v>
      </c>
      <c r="B144" s="14">
        <v>0.49766597510373445</v>
      </c>
      <c r="C144" s="24">
        <v>0.38076567180564924</v>
      </c>
      <c r="D144" s="15">
        <v>3.8566678980421099E-2</v>
      </c>
      <c r="E144" s="13" t="s">
        <v>36</v>
      </c>
      <c r="F144" s="16">
        <v>81152</v>
      </c>
      <c r="G144" s="16">
        <v>26719</v>
      </c>
      <c r="H144" s="16">
        <f t="shared" si="66"/>
        <v>54433</v>
      </c>
      <c r="I144" s="14">
        <f t="shared" si="48"/>
        <v>0.3292463525236593</v>
      </c>
      <c r="J144" s="13">
        <v>2.9</v>
      </c>
      <c r="K144" s="25">
        <v>12.82</v>
      </c>
      <c r="L144" s="25">
        <f t="shared" si="69"/>
        <v>3.9889999999999994</v>
      </c>
      <c r="M144" s="13">
        <v>0.111</v>
      </c>
      <c r="N144" s="38">
        <v>2.7</v>
      </c>
      <c r="O144" s="13">
        <v>4.0999999999999996</v>
      </c>
      <c r="P144" s="13">
        <v>5.6</v>
      </c>
      <c r="Q144" s="13">
        <v>8.4</v>
      </c>
      <c r="R144" s="25">
        <f t="shared" si="61"/>
        <v>6.6890000000000001</v>
      </c>
      <c r="S144" s="13"/>
    </row>
    <row r="145" spans="1:19" s="5" customFormat="1" x14ac:dyDescent="0.25">
      <c r="A145" s="5" t="s">
        <v>84</v>
      </c>
      <c r="B145" s="34"/>
      <c r="C145" s="56"/>
      <c r="D145" s="10"/>
      <c r="F145" s="9">
        <v>81682</v>
      </c>
      <c r="G145" s="9">
        <v>25094</v>
      </c>
      <c r="H145" s="9">
        <f t="shared" si="66"/>
        <v>56588</v>
      </c>
      <c r="I145" s="34">
        <f>G145/F145</f>
        <v>0.3072157880561201</v>
      </c>
      <c r="J145" s="8">
        <v>3.3708156631837394</v>
      </c>
      <c r="K145" s="8">
        <v>12.828070923313259</v>
      </c>
      <c r="L145" s="8">
        <f t="shared" si="69"/>
        <v>2.0999999999999996</v>
      </c>
      <c r="M145" s="50">
        <v>2</v>
      </c>
      <c r="N145" s="50">
        <v>2.8</v>
      </c>
      <c r="O145" s="50">
        <v>4.0999999999999996</v>
      </c>
      <c r="P145" s="50">
        <v>5.7</v>
      </c>
      <c r="Q145" s="50">
        <v>8.6999999999999993</v>
      </c>
      <c r="R145" s="8">
        <f t="shared" si="61"/>
        <v>4.8999999999999995</v>
      </c>
    </row>
    <row r="146" spans="1:19" x14ac:dyDescent="0.25">
      <c r="A146" s="13" t="s">
        <v>85</v>
      </c>
      <c r="B146" s="15">
        <v>1.609217291944387E-2</v>
      </c>
      <c r="C146" s="24">
        <v>0.51443581976524044</v>
      </c>
      <c r="D146" s="15">
        <v>0.19217276668007333</v>
      </c>
      <c r="E146" s="13" t="s">
        <v>36</v>
      </c>
      <c r="F146" s="16">
        <v>163394</v>
      </c>
      <c r="G146" s="16">
        <v>49977</v>
      </c>
      <c r="H146" s="16">
        <f t="shared" si="66"/>
        <v>113417</v>
      </c>
      <c r="I146" s="14">
        <f t="shared" si="48"/>
        <v>0.3058680245296645</v>
      </c>
      <c r="J146" s="18">
        <v>90.3</v>
      </c>
      <c r="K146" s="18">
        <v>463</v>
      </c>
      <c r="L146" s="18">
        <f t="shared" si="69"/>
        <v>113.489</v>
      </c>
      <c r="M146" s="13">
        <v>0.51100000000000001</v>
      </c>
      <c r="N146" s="38">
        <v>65</v>
      </c>
      <c r="O146" s="13">
        <v>114</v>
      </c>
      <c r="P146" s="13">
        <v>200</v>
      </c>
      <c r="Q146" s="13">
        <v>326</v>
      </c>
      <c r="R146" s="18">
        <f t="shared" si="61"/>
        <v>178.489</v>
      </c>
      <c r="S146" s="13"/>
    </row>
    <row r="147" spans="1:19" s="5" customFormat="1" x14ac:dyDescent="0.25">
      <c r="A147" s="5" t="s">
        <v>85</v>
      </c>
      <c r="B147" s="10"/>
      <c r="C147" s="56"/>
      <c r="D147" s="10"/>
      <c r="F147" s="9">
        <v>155396</v>
      </c>
      <c r="G147" s="9">
        <v>44893</v>
      </c>
      <c r="H147" s="9">
        <f t="shared" si="66"/>
        <v>110503</v>
      </c>
      <c r="I147" s="34">
        <f>G147/F147</f>
        <v>0.28889418003037404</v>
      </c>
      <c r="J147" s="35">
        <v>107.5258794342911</v>
      </c>
      <c r="K147" s="35">
        <v>622.59370862443848</v>
      </c>
      <c r="L147" s="35">
        <f t="shared" si="69"/>
        <v>64</v>
      </c>
      <c r="M147" s="5">
        <v>55</v>
      </c>
      <c r="N147" s="5">
        <v>70</v>
      </c>
      <c r="O147" s="5">
        <v>119</v>
      </c>
      <c r="P147" s="5">
        <v>200</v>
      </c>
      <c r="Q147" s="5">
        <v>330</v>
      </c>
      <c r="R147" s="35">
        <f t="shared" si="61"/>
        <v>134</v>
      </c>
    </row>
    <row r="148" spans="1:19" x14ac:dyDescent="0.25">
      <c r="A148" s="13" t="s">
        <v>74</v>
      </c>
      <c r="B148" s="14">
        <v>0.28999999999999998</v>
      </c>
      <c r="C148" s="31">
        <v>4.0000000000000002E-4</v>
      </c>
      <c r="D148" s="15">
        <v>6.0000000000000001E-3</v>
      </c>
      <c r="E148" s="13" t="s">
        <v>36</v>
      </c>
      <c r="F148" s="16">
        <v>122105</v>
      </c>
      <c r="G148" s="16">
        <v>1350</v>
      </c>
      <c r="H148" s="16">
        <f t="shared" si="66"/>
        <v>120755</v>
      </c>
      <c r="I148" s="15">
        <f t="shared" si="48"/>
        <v>1.1056058310470497E-2</v>
      </c>
      <c r="J148" s="13">
        <v>188</v>
      </c>
      <c r="K148" s="13">
        <v>189</v>
      </c>
      <c r="L148" s="13">
        <f t="shared" si="69"/>
        <v>100</v>
      </c>
      <c r="M148" s="13">
        <v>100</v>
      </c>
      <c r="N148" s="38">
        <v>150</v>
      </c>
      <c r="O148" s="13">
        <v>200</v>
      </c>
      <c r="P148" s="13">
        <v>300</v>
      </c>
      <c r="Q148" s="13">
        <v>700</v>
      </c>
      <c r="R148" s="13">
        <f t="shared" si="61"/>
        <v>250</v>
      </c>
      <c r="S148" s="13"/>
    </row>
    <row r="149" spans="1:19" x14ac:dyDescent="0.25">
      <c r="A149" s="5" t="s">
        <v>74</v>
      </c>
      <c r="B149" s="1"/>
      <c r="C149" s="1"/>
      <c r="D149" s="1"/>
      <c r="F149" s="63">
        <v>121289</v>
      </c>
      <c r="G149" s="63">
        <v>1203</v>
      </c>
      <c r="H149" s="9">
        <f t="shared" si="66"/>
        <v>120086</v>
      </c>
      <c r="I149" s="10">
        <f>G149/F149</f>
        <v>9.9184592172414654E-3</v>
      </c>
      <c r="J149" s="35">
        <v>191.49003565667007</v>
      </c>
      <c r="K149" s="35">
        <v>214.54627143864315</v>
      </c>
      <c r="L149" s="8">
        <f t="shared" si="69"/>
        <v>101</v>
      </c>
      <c r="M149" s="5">
        <v>100</v>
      </c>
      <c r="N149" s="5">
        <v>150</v>
      </c>
      <c r="O149" s="5">
        <v>201</v>
      </c>
      <c r="P149" s="5">
        <v>307</v>
      </c>
      <c r="Q149" s="5">
        <v>700</v>
      </c>
      <c r="R149" s="8">
        <f t="shared" si="61"/>
        <v>251</v>
      </c>
    </row>
    <row r="150" spans="1:19" x14ac:dyDescent="0.25">
      <c r="A150" s="5"/>
      <c r="B150" s="1"/>
      <c r="C150" s="1"/>
      <c r="D150" s="1"/>
      <c r="I150" s="1"/>
    </row>
    <row r="151" spans="1:19" x14ac:dyDescent="0.25">
      <c r="B151" s="1"/>
      <c r="C151" s="1"/>
      <c r="D151" s="1"/>
      <c r="I151" s="1"/>
    </row>
    <row r="152" spans="1:19" x14ac:dyDescent="0.25">
      <c r="B152" s="1"/>
      <c r="C152" s="1"/>
      <c r="D152" s="1"/>
      <c r="I152" s="1"/>
    </row>
    <row r="153" spans="1:19" x14ac:dyDescent="0.25">
      <c r="B153" s="1"/>
      <c r="C153" s="1"/>
      <c r="D153" s="1"/>
      <c r="I153" s="1"/>
    </row>
    <row r="154" spans="1:19" x14ac:dyDescent="0.25">
      <c r="B154" s="1"/>
      <c r="C154" s="1"/>
      <c r="D154" s="1"/>
      <c r="I154" s="1"/>
    </row>
    <row r="155" spans="1:19" x14ac:dyDescent="0.25">
      <c r="B155" s="1"/>
      <c r="C155" s="1"/>
      <c r="D155" s="1"/>
      <c r="I155" s="1"/>
    </row>
    <row r="156" spans="1:19" x14ac:dyDescent="0.25">
      <c r="B156" s="1"/>
      <c r="C156" s="1"/>
      <c r="D156" s="1"/>
      <c r="I156" s="1"/>
    </row>
    <row r="157" spans="1:19" x14ac:dyDescent="0.25">
      <c r="B157" s="1"/>
      <c r="C157" s="1"/>
      <c r="D157" s="1"/>
      <c r="I157" s="1"/>
    </row>
    <row r="158" spans="1:19" x14ac:dyDescent="0.25">
      <c r="B158" s="1"/>
      <c r="C158" s="1"/>
      <c r="D158" s="1"/>
      <c r="I158" s="1"/>
    </row>
    <row r="159" spans="1:19" x14ac:dyDescent="0.25">
      <c r="B159" s="1"/>
      <c r="C159" s="1"/>
      <c r="D159" s="1"/>
      <c r="I159" s="1"/>
    </row>
    <row r="160" spans="1:19" x14ac:dyDescent="0.25">
      <c r="B160" s="1"/>
      <c r="C160" s="1"/>
      <c r="D160" s="1"/>
    </row>
    <row r="161" spans="3:3" x14ac:dyDescent="0.25">
      <c r="C161" s="1"/>
    </row>
    <row r="162" spans="3:3" x14ac:dyDescent="0.25">
      <c r="C162" s="1"/>
    </row>
    <row r="163" spans="3:3" x14ac:dyDescent="0.25">
      <c r="C163" s="1"/>
    </row>
    <row r="164" spans="3:3" x14ac:dyDescent="0.25">
      <c r="C164" s="1"/>
    </row>
    <row r="165" spans="3:3" x14ac:dyDescent="0.25">
      <c r="C165" s="1"/>
    </row>
  </sheetData>
  <pageMargins left="0.7" right="0.7" top="0.75" bottom="0.75" header="0.3" footer="0.3"/>
  <legacy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Metadata</vt:lpstr>
      <vt:lpstr>Statistical values</vt:lpstr>
      <vt:lpstr>Comparison</vt:lpstr>
      <vt:lpstr>Comparison!Print_Titles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Mauk</dc:creator>
  <cp:lastModifiedBy>Keith Labay</cp:lastModifiedBy>
  <cp:lastPrinted>2015-09-30T19:54:34Z</cp:lastPrinted>
  <dcterms:created xsi:type="dcterms:W3CDTF">2014-02-03T18:35:45Z</dcterms:created>
  <dcterms:modified xsi:type="dcterms:W3CDTF">2016-11-08T02:18:26Z</dcterms:modified>
</cp:coreProperties>
</file>