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 tabRatio="957"/>
  </bookViews>
  <sheets>
    <sheet name="AppA. Pebble Counts" sheetId="15" r:id="rId1"/>
    <sheet name="AppB.Periphyton Species-DEN" sheetId="10" r:id="rId2"/>
    <sheet name="AppC.Periphyton Species-BV" sheetId="5" r:id="rId3"/>
    <sheet name="AppD.QA Nutrients" sheetId="6" r:id="rId4"/>
    <sheet name="AppE.QA Algal Species ID" sheetId="7" r:id="rId5"/>
    <sheet name="AppF.2000 USGS WQ data" sheetId="11" r:id="rId6"/>
    <sheet name="AppG.2000 USGS Field parameter" sheetId="12" r:id="rId7"/>
  </sheets>
  <externalReferences>
    <externalReference r:id="rId8"/>
  </externalReferences>
  <definedNames>
    <definedName name="_xlnm.Print_Area" localSheetId="0">'AppA. Pebble Counts'!$A$1:$T$15</definedName>
    <definedName name="_xlnm.Print_Area" localSheetId="1">'AppB.Periphyton Species-DEN'!$A$1:$M$40</definedName>
    <definedName name="_xlnm.Print_Area" localSheetId="2">'AppC.Periphyton Species-BV'!$A$1:$M$39</definedName>
    <definedName name="_xlnm.Print_Area" localSheetId="3">'AppD.QA Nutrients'!$A$1:$K$17</definedName>
    <definedName name="_xlnm.Print_Area" localSheetId="4">'AppE.QA Algal Species ID'!$A$1:$L$25</definedName>
    <definedName name="_xlnm.Print_Area" localSheetId="5">'AppF.2000 USGS WQ data'!$A$1:$N$9</definedName>
    <definedName name="_xlnm.Print_Area" localSheetId="6">'AppG.2000 USGS Field parameter'!$A$1:$H$60</definedName>
    <definedName name="Sheet1_Crosstab">[1]Sheet1_Crosstab!#REF!</definedName>
  </definedNames>
  <calcPr calcId="125725"/>
</workbook>
</file>

<file path=xl/calcChain.xml><?xml version="1.0" encoding="utf-8"?>
<calcChain xmlns="http://schemas.openxmlformats.org/spreadsheetml/2006/main">
  <c r="C40" i="10"/>
  <c r="D40"/>
  <c r="E40"/>
  <c r="F40"/>
  <c r="G40"/>
  <c r="H40"/>
  <c r="I40"/>
  <c r="J40"/>
  <c r="K40"/>
  <c r="L40"/>
  <c r="M40"/>
  <c r="K17" i="6"/>
  <c r="D14"/>
  <c r="G11"/>
  <c r="F11"/>
  <c r="E11"/>
  <c r="H11"/>
  <c r="I11"/>
  <c r="J11"/>
  <c r="D11"/>
  <c r="C25" i="7" l="1"/>
  <c r="I6" s="1"/>
  <c r="E25"/>
  <c r="K6" s="1"/>
  <c r="F25"/>
  <c r="L8" s="1"/>
  <c r="B25"/>
  <c r="H9" s="1"/>
  <c r="J14" i="6"/>
  <c r="I14"/>
  <c r="H14"/>
  <c r="G14"/>
  <c r="F14"/>
  <c r="E14"/>
  <c r="H23" i="7" l="1"/>
  <c r="H18"/>
  <c r="H12"/>
  <c r="H7"/>
  <c r="L21"/>
  <c r="L10"/>
  <c r="H24"/>
  <c r="H19"/>
  <c r="H14"/>
  <c r="H8"/>
  <c r="L22"/>
  <c r="L14"/>
  <c r="H20"/>
  <c r="H15"/>
  <c r="H10"/>
  <c r="L5"/>
  <c r="L17"/>
  <c r="H22"/>
  <c r="H16"/>
  <c r="H11"/>
  <c r="H6"/>
  <c r="L18"/>
  <c r="I23"/>
  <c r="I19"/>
  <c r="I15"/>
  <c r="I11"/>
  <c r="I7"/>
  <c r="K23"/>
  <c r="K19"/>
  <c r="K15"/>
  <c r="K11"/>
  <c r="K7"/>
  <c r="L13"/>
  <c r="L9"/>
  <c r="L6"/>
  <c r="L7"/>
  <c r="I24"/>
  <c r="I20"/>
  <c r="I16"/>
  <c r="I12"/>
  <c r="I8"/>
  <c r="K24"/>
  <c r="K20"/>
  <c r="K16"/>
  <c r="K12"/>
  <c r="K8"/>
  <c r="I5"/>
  <c r="I21"/>
  <c r="I17"/>
  <c r="I13"/>
  <c r="I9"/>
  <c r="K5"/>
  <c r="K21"/>
  <c r="K17"/>
  <c r="K13"/>
  <c r="K9"/>
  <c r="L23"/>
  <c r="L19"/>
  <c r="L15"/>
  <c r="L11"/>
  <c r="H5"/>
  <c r="H21"/>
  <c r="H17"/>
  <c r="H13"/>
  <c r="I22"/>
  <c r="I18"/>
  <c r="I14"/>
  <c r="I10"/>
  <c r="K22"/>
  <c r="K18"/>
  <c r="K14"/>
  <c r="K10"/>
  <c r="L24"/>
  <c r="L20"/>
  <c r="L16"/>
  <c r="L12"/>
  <c r="L25" l="1"/>
  <c r="I25"/>
  <c r="K25"/>
  <c r="H25"/>
</calcChain>
</file>

<file path=xl/sharedStrings.xml><?xml version="1.0" encoding="utf-8"?>
<sst xmlns="http://schemas.openxmlformats.org/spreadsheetml/2006/main" count="737" uniqueCount="150">
  <si>
    <t>Date</t>
  </si>
  <si>
    <t>Site</t>
  </si>
  <si>
    <t>NH4</t>
  </si>
  <si>
    <t>NO2+NO3</t>
  </si>
  <si>
    <t>DON</t>
  </si>
  <si>
    <t>TKN</t>
  </si>
  <si>
    <t>TDP</t>
  </si>
  <si>
    <t>SRP</t>
  </si>
  <si>
    <t>TP</t>
  </si>
  <si>
    <t>Dissolved nitrite plus nitrate</t>
  </si>
  <si>
    <t>Dissolved organic nitrogen</t>
  </si>
  <si>
    <t>Total Kjeldahl nitrogen</t>
  </si>
  <si>
    <t>--</t>
  </si>
  <si>
    <t>Dissolved ammonium</t>
  </si>
  <si>
    <t>Total dissolved phosphorus</t>
  </si>
  <si>
    <t>Soluble reactive phosphorus</t>
  </si>
  <si>
    <t>Total phosphorus</t>
  </si>
  <si>
    <t>QA Type</t>
  </si>
  <si>
    <t>Blank</t>
  </si>
  <si>
    <t>&lt;0.02</t>
  </si>
  <si>
    <t>&lt;0.016</t>
  </si>
  <si>
    <t>&lt;0.1</t>
  </si>
  <si>
    <t>&lt;0.006</t>
  </si>
  <si>
    <t>&lt;0.008</t>
  </si>
  <si>
    <t>Percent relative difference</t>
  </si>
  <si>
    <t>Species Name</t>
  </si>
  <si>
    <t>Biovolume</t>
  </si>
  <si>
    <t>Achnanthes linearis</t>
  </si>
  <si>
    <t>Achnanthes minutissima</t>
  </si>
  <si>
    <t>Cocconeis placentula</t>
  </si>
  <si>
    <t>Cymbella affinis</t>
  </si>
  <si>
    <t>Cymbella minuta</t>
  </si>
  <si>
    <t>Cymbella sinuata</t>
  </si>
  <si>
    <t>Cymbella tumida</t>
  </si>
  <si>
    <t>Fragilaria vaucheriae</t>
  </si>
  <si>
    <t>Gomphoneis herculeana</t>
  </si>
  <si>
    <t>Gomphonema angustatum</t>
  </si>
  <si>
    <t>Gomphonema clevei</t>
  </si>
  <si>
    <t>Gomphonema subclavatum</t>
  </si>
  <si>
    <t>Gomphonema ventricosum</t>
  </si>
  <si>
    <t>Navicula cryptocephala</t>
  </si>
  <si>
    <t>Navicula decussis</t>
  </si>
  <si>
    <t>Nitzschia palea</t>
  </si>
  <si>
    <t>Scenedesmus quadricauda</t>
  </si>
  <si>
    <t>Synedra rumpens</t>
  </si>
  <si>
    <t>Synedra tenera</t>
  </si>
  <si>
    <t>Synedra ulna</t>
  </si>
  <si>
    <t>Density</t>
  </si>
  <si>
    <t>Replicate #1</t>
  </si>
  <si>
    <t>Replicate #2</t>
  </si>
  <si>
    <t>Total</t>
  </si>
  <si>
    <t>Molalla River upstream of Glen Avon Bridge</t>
  </si>
  <si>
    <t>Achnanthes hauckiana</t>
  </si>
  <si>
    <t>Ankistrodesmus falcatus</t>
  </si>
  <si>
    <t>Aphanizomenon flos-aquae</t>
  </si>
  <si>
    <t>Cymbella cistula</t>
  </si>
  <si>
    <t>Gomphonema olivaceum</t>
  </si>
  <si>
    <t>Gomphonema tenellum</t>
  </si>
  <si>
    <t>Navicula cryptocephala veneta</t>
  </si>
  <si>
    <t>Navicula graciloides</t>
  </si>
  <si>
    <t>Nitzschia dissipata</t>
  </si>
  <si>
    <t>Nitzschia frustulum</t>
  </si>
  <si>
    <t>Nitzschia microcephala</t>
  </si>
  <si>
    <t>Rhoicosphenia curvata</t>
  </si>
  <si>
    <t>Diatom</t>
  </si>
  <si>
    <t>Green</t>
  </si>
  <si>
    <t>Blue-green</t>
  </si>
  <si>
    <t>Algal Division</t>
  </si>
  <si>
    <r>
      <t xml:space="preserve">Cymbella </t>
    </r>
    <r>
      <rPr>
        <sz val="11"/>
        <color theme="1"/>
        <rFont val="Calibri"/>
        <family val="2"/>
        <scheme val="minor"/>
      </rPr>
      <t>sp.</t>
    </r>
  </si>
  <si>
    <t>Glen Avon  Bridge</t>
  </si>
  <si>
    <t>Molalla River Site and Date</t>
  </si>
  <si>
    <t xml:space="preserve">Highway 211 Bridge   </t>
  </si>
  <si>
    <t>Highway 213 Bridge</t>
  </si>
  <si>
    <t>Time</t>
  </si>
  <si>
    <t>Molalla R. upstream of Scorpion Creek</t>
  </si>
  <si>
    <t>Molalla R. downstream of Pine Creek</t>
  </si>
  <si>
    <t>Molalla R. upstream of Milk Creek</t>
  </si>
  <si>
    <t>Molalla R. ab Cooper Creek</t>
  </si>
  <si>
    <t>Molalla R. ab Scorpion Creek</t>
  </si>
  <si>
    <t>Molalla R. ds MacBeth C.G.</t>
  </si>
  <si>
    <t>Molalla R. ab Pine Creek</t>
  </si>
  <si>
    <t>Molalla R. @ Glen Avon Bridge</t>
  </si>
  <si>
    <t>Molalla R. @ Feyrer Park</t>
  </si>
  <si>
    <t>Molalla R. @ Hwy 211</t>
  </si>
  <si>
    <t>Molalla R. @ Wagonwheel Park</t>
  </si>
  <si>
    <t>Molalla R. @ Good Bridge</t>
  </si>
  <si>
    <t>Tributary Sites</t>
  </si>
  <si>
    <t>Milk Creek @ S.Adkins Cir Bridge</t>
  </si>
  <si>
    <t>North Fork Molalla River near mouth</t>
  </si>
  <si>
    <t>Cooper Creek near mouth</t>
  </si>
  <si>
    <t>Table Rock Fork near mouth</t>
  </si>
  <si>
    <t>North Fork Molalla R. at Dickey Prarie Rd</t>
  </si>
  <si>
    <t>North Fork Molalla R. at Van Bergen's house</t>
  </si>
  <si>
    <t>Gribble Creek @ Lone Elder Rd.</t>
  </si>
  <si>
    <t>Bear Creek @ Barlow Monitor Rd</t>
  </si>
  <si>
    <t>Dove Creek @ Lone Elder Rd.</t>
  </si>
  <si>
    <t>Russell Creek (on Willamette Industries land)</t>
  </si>
  <si>
    <t>Water temperature, in degrees Celsius</t>
  </si>
  <si>
    <t>Specific conductance, in microsiemens per centimeter</t>
  </si>
  <si>
    <t>Dissolved oxygen, in milligrams per liter</t>
  </si>
  <si>
    <t>Dissolved oxygen in percent saturation</t>
  </si>
  <si>
    <t>pH, in standard units</t>
  </si>
  <si>
    <t>Main-stem sites</t>
  </si>
  <si>
    <t>Dissolved ammon-ium</t>
  </si>
  <si>
    <t>Dissolved inorganic nitrogen</t>
  </si>
  <si>
    <t>Soluble reactive phos-phorus</t>
  </si>
  <si>
    <t>Total phos-phorus</t>
  </si>
  <si>
    <t>River Kilometer</t>
  </si>
  <si>
    <t>Molalla R. ds Knights Bridge</t>
  </si>
  <si>
    <t>Specific conduc-tance, in micro-siemens per centimeter</t>
  </si>
  <si>
    <t>Water temper-ature, in degrees Celsius</t>
  </si>
  <si>
    <t>Stream-flow, in cubic feet per second</t>
  </si>
  <si>
    <t>Nutrients</t>
  </si>
  <si>
    <t>Field parameters</t>
  </si>
  <si>
    <t>Molalla R. at Highway 211</t>
  </si>
  <si>
    <t>[Nutrient concentrations reported in milligrams per liter; Non-bold values were below laboratory reporting limits and were provided by the lab as estimates.]</t>
  </si>
  <si>
    <t>Chl-a</t>
  </si>
  <si>
    <t>Chloro-phyll-a</t>
  </si>
  <si>
    <t>Molalla River at Goods Bridge</t>
  </si>
  <si>
    <t>Molalla River downstream from Knights Bridge</t>
  </si>
  <si>
    <t xml:space="preserve">Goods Bridge </t>
  </si>
  <si>
    <t xml:space="preserve">Knights   Bridge </t>
  </si>
  <si>
    <t>[Two separate algae samples were collected from the Goods Bridge site on August 15.]</t>
  </si>
  <si>
    <t>Percent Biovolume</t>
  </si>
  <si>
    <t>Percent Density</t>
  </si>
  <si>
    <t>Molalla R. downstream of Knights Bridge</t>
  </si>
  <si>
    <t>Richness</t>
  </si>
  <si>
    <t>Algal taxa</t>
  </si>
  <si>
    <r>
      <t xml:space="preserve">[Algal abundance in cubic microns per square centimeter. Replicates for Goods Bridge in August were averaged; </t>
    </r>
    <r>
      <rPr>
        <b/>
        <sz val="11"/>
        <color theme="1"/>
        <rFont val="Calibri"/>
        <family val="2"/>
        <scheme val="minor"/>
      </rPr>
      <t>Abbreviations:</t>
    </r>
    <r>
      <rPr>
        <sz val="11"/>
        <color theme="1"/>
        <rFont val="Calibri"/>
        <family val="2"/>
        <scheme val="minor"/>
      </rPr>
      <t xml:space="preserve"> sp., species]</t>
    </r>
  </si>
  <si>
    <r>
      <t xml:space="preserve">[Algal abundance in cells per square centimeter. Replicates for Goods Bridge in August were averaged; </t>
    </r>
    <r>
      <rPr>
        <b/>
        <sz val="11"/>
        <color theme="1"/>
        <rFont val="Calibri"/>
        <family val="2"/>
        <scheme val="minor"/>
      </rPr>
      <t>Abbreviations:</t>
    </r>
    <r>
      <rPr>
        <sz val="11"/>
        <color theme="1"/>
        <rFont val="Calibri"/>
        <family val="2"/>
        <scheme val="minor"/>
      </rPr>
      <t xml:space="preserve"> sp., species]</t>
    </r>
  </si>
  <si>
    <r>
      <t>[Nutrient concentrations in milligrams per liter; Chlorophyll-</t>
    </r>
    <r>
      <rPr>
        <i/>
        <sz val="10"/>
        <rFont val="MS Sans Serif"/>
        <family val="2"/>
      </rPr>
      <t>a</t>
    </r>
    <r>
      <rPr>
        <sz val="10"/>
        <rFont val="MS Sans Serif"/>
        <family val="2"/>
      </rPr>
      <t xml:space="preserve"> concentrations in milligrams per square meter.]</t>
    </r>
  </si>
  <si>
    <t>Appendix E. Quality assurance data for replicate periphyton species composition samples from the Molalla River, Oregon, 2010.</t>
  </si>
  <si>
    <t>Site Name</t>
  </si>
  <si>
    <t>Particle size class, in millimeters</t>
  </si>
  <si>
    <t>Cumulative percent finer than</t>
  </si>
  <si>
    <t>Mollalla River at Glen Avon Bridge</t>
  </si>
  <si>
    <t xml:space="preserve">Molalla River near Dickey Prairie Road </t>
  </si>
  <si>
    <t>Molalla River at Feyrer Park Road</t>
  </si>
  <si>
    <t>Molalla River at Highway 211</t>
  </si>
  <si>
    <t>Molalla River at Highway 213</t>
  </si>
  <si>
    <t>Molalla River at railroad bridge</t>
  </si>
  <si>
    <t>Molalla River at Highway 99E</t>
  </si>
  <si>
    <t>Approximate Rkm</t>
  </si>
  <si>
    <t>[Pebble counts were made using methods of Wolman (1954). Data site locations and sampling dates are listed in Table 1. ]</t>
  </si>
  <si>
    <t>Appendix B. Periphyton species abundance data (cell density) in the Molalla River, Oregon, August–September 2010.</t>
  </si>
  <si>
    <t>Appendix C. Periphyton species abundance data (algal biovolume) in the Molalla River, Oregon, August–September 2010.</t>
  </si>
  <si>
    <t>Appendix F. Nutrient and field parameter data for the Molalla River, Oregon, June 26, 2000.</t>
  </si>
  <si>
    <t>Appendix G. Field parameter data for the Molalla River, Oregon, 2000.</t>
  </si>
  <si>
    <t>Appendix A. Particle size distributions collected using Wolman (1954) Pebble Counts on nine freshly deposited bars along the river corridor of the Molalla River, Oregon, September–October 2010.</t>
  </si>
  <si>
    <t>Appendix D. Quality assurance data for total and dissolved nutrients in the Molalla River, Oregon, August–September 2010.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</si>
</sst>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m/d/yy;@"/>
    <numFmt numFmtId="166" formatCode="0.000"/>
    <numFmt numFmtId="167" formatCode="[$-409]mmmm\ d\,\ yy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i/>
      <sz val="11"/>
      <color theme="1"/>
      <name val="Calibri"/>
      <family val="2"/>
      <scheme val="minor"/>
    </font>
    <font>
      <b/>
      <sz val="10"/>
      <color rgb="FFFF000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1" applyAlignment="1">
      <alignment horizontal="center"/>
    </xf>
    <xf numFmtId="0" fontId="3" fillId="0" borderId="0" xfId="1"/>
    <xf numFmtId="0" fontId="3" fillId="0" borderId="0" xfId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165" fontId="3" fillId="0" borderId="0" xfId="1" applyNumberFormat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Border="1"/>
    <xf numFmtId="165" fontId="3" fillId="0" borderId="2" xfId="1" applyNumberForma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2" xfId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/>
    <xf numFmtId="166" fontId="3" fillId="0" borderId="0" xfId="1" applyNumberFormat="1" applyFont="1" applyAlignment="1">
      <alignment horizontal="center"/>
    </xf>
    <xf numFmtId="166" fontId="3" fillId="0" borderId="0" xfId="1" applyNumberFormat="1" applyAlignment="1">
      <alignment horizontal="center"/>
    </xf>
    <xf numFmtId="0" fontId="3" fillId="0" borderId="2" xfId="1" applyFont="1" applyBorder="1"/>
    <xf numFmtId="166" fontId="3" fillId="0" borderId="2" xfId="1" applyNumberFormat="1" applyBorder="1" applyAlignment="1">
      <alignment horizontal="center"/>
    </xf>
    <xf numFmtId="0" fontId="3" fillId="0" borderId="0" xfId="1" applyFont="1" applyBorder="1"/>
    <xf numFmtId="3" fontId="0" fillId="0" borderId="0" xfId="0" applyNumberFormat="1"/>
    <xf numFmtId="3" fontId="0" fillId="0" borderId="1" xfId="0" applyNumberFormat="1" applyBorder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4" xfId="0" applyNumberFormat="1" applyFont="1" applyBorder="1"/>
    <xf numFmtId="3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2" fillId="0" borderId="5" xfId="1" applyFont="1" applyFill="1" applyBorder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9" fontId="1" fillId="0" borderId="5" xfId="2" applyFont="1" applyBorder="1" applyAlignment="1">
      <alignment horizontal="center"/>
    </xf>
    <xf numFmtId="0" fontId="2" fillId="0" borderId="3" xfId="1" applyFont="1" applyFill="1" applyBorder="1" applyAlignment="1">
      <alignment horizontal="right"/>
    </xf>
    <xf numFmtId="9" fontId="1" fillId="0" borderId="3" xfId="2" applyFont="1" applyBorder="1" applyAlignment="1">
      <alignment horizontal="center"/>
    </xf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quotePrefix="1" applyNumberFormat="1" applyBorder="1" applyAlignment="1">
      <alignment horizontal="right"/>
    </xf>
    <xf numFmtId="3" fontId="4" fillId="0" borderId="0" xfId="0" applyNumberFormat="1" applyFont="1" applyBorder="1"/>
    <xf numFmtId="3" fontId="4" fillId="0" borderId="1" xfId="0" applyNumberFormat="1" applyFont="1" applyBorder="1"/>
    <xf numFmtId="3" fontId="1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0" fillId="0" borderId="0" xfId="0" applyAlignment="1">
      <alignment horizontal="left"/>
    </xf>
    <xf numFmtId="166" fontId="1" fillId="0" borderId="0" xfId="0" applyNumberFormat="1" applyFont="1"/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0" fillId="0" borderId="0" xfId="0" applyNumberFormat="1" applyFont="1"/>
    <xf numFmtId="0" fontId="0" fillId="0" borderId="0" xfId="0" applyFont="1" applyAlignment="1">
      <alignment horizontal="center"/>
    </xf>
    <xf numFmtId="0" fontId="1" fillId="0" borderId="1" xfId="0" applyFont="1" applyBorder="1"/>
    <xf numFmtId="0" fontId="7" fillId="0" borderId="1" xfId="0" applyFont="1" applyBorder="1" applyAlignment="1">
      <alignment horizontal="center" wrapText="1"/>
    </xf>
    <xf numFmtId="2" fontId="8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1" xfId="0" applyNumberFormat="1" applyFont="1" applyBorder="1"/>
    <xf numFmtId="166" fontId="1" fillId="0" borderId="1" xfId="0" applyNumberFormat="1" applyFont="1" applyBorder="1"/>
    <xf numFmtId="0" fontId="1" fillId="0" borderId="0" xfId="0" applyFont="1" applyBorder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center"/>
    </xf>
    <xf numFmtId="14" fontId="3" fillId="0" borderId="0" xfId="1" applyNumberFormat="1" applyAlignment="1">
      <alignment horizontal="center"/>
    </xf>
    <xf numFmtId="0" fontId="2" fillId="0" borderId="6" xfId="1" applyFont="1" applyFill="1" applyBorder="1" applyAlignment="1">
      <alignment horizontal="right"/>
    </xf>
    <xf numFmtId="165" fontId="2" fillId="0" borderId="6" xfId="1" applyNumberFormat="1" applyFont="1" applyBorder="1" applyAlignment="1">
      <alignment horizontal="center"/>
    </xf>
    <xf numFmtId="0" fontId="2" fillId="0" borderId="6" xfId="1" applyFont="1" applyBorder="1"/>
    <xf numFmtId="9" fontId="1" fillId="0" borderId="6" xfId="2" applyFont="1" applyBorder="1" applyAlignment="1">
      <alignment horizontal="center"/>
    </xf>
    <xf numFmtId="0" fontId="3" fillId="0" borderId="0" xfId="1" quotePrefix="1" applyAlignment="1">
      <alignment horizontal="center"/>
    </xf>
    <xf numFmtId="0" fontId="3" fillId="0" borderId="2" xfId="1" quotePrefix="1" applyBorder="1" applyAlignment="1">
      <alignment horizontal="center"/>
    </xf>
    <xf numFmtId="0" fontId="3" fillId="0" borderId="6" xfId="1" quotePrefix="1" applyBorder="1" applyAlignment="1">
      <alignment horizontal="center"/>
    </xf>
    <xf numFmtId="0" fontId="3" fillId="0" borderId="3" xfId="1" applyBorder="1" applyAlignment="1">
      <alignment horizontal="center"/>
    </xf>
    <xf numFmtId="0" fontId="3" fillId="0" borderId="3" xfId="1" applyBorder="1"/>
    <xf numFmtId="0" fontId="3" fillId="0" borderId="3" xfId="1" applyBorder="1" applyAlignment="1">
      <alignment horizontal="right"/>
    </xf>
    <xf numFmtId="0" fontId="0" fillId="0" borderId="0" xfId="0" applyBorder="1"/>
    <xf numFmtId="166" fontId="0" fillId="0" borderId="0" xfId="0" applyNumberFormat="1" applyFont="1"/>
    <xf numFmtId="166" fontId="0" fillId="0" borderId="1" xfId="0" applyNumberFormat="1" applyFont="1" applyBorder="1"/>
    <xf numFmtId="0" fontId="0" fillId="0" borderId="1" xfId="0" applyBorder="1" applyAlignment="1">
      <alignment horizontal="left"/>
    </xf>
    <xf numFmtId="3" fontId="4" fillId="0" borderId="0" xfId="0" applyNumberFormat="1" applyFont="1" applyFill="1" applyBorder="1"/>
    <xf numFmtId="3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quotePrefix="1" applyNumberFormat="1" applyFill="1" applyBorder="1" applyAlignment="1">
      <alignment horizontal="right"/>
    </xf>
    <xf numFmtId="0" fontId="0" fillId="0" borderId="1" xfId="0" applyBorder="1"/>
    <xf numFmtId="0" fontId="6" fillId="0" borderId="0" xfId="0" applyFont="1" applyBorder="1" applyAlignment="1">
      <alignment wrapText="1"/>
    </xf>
    <xf numFmtId="0" fontId="1" fillId="0" borderId="1" xfId="0" applyFont="1" applyFill="1" applyBorder="1"/>
    <xf numFmtId="4" fontId="0" fillId="0" borderId="0" xfId="0" applyNumberFormat="1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4" fontId="0" fillId="0" borderId="1" xfId="0" applyNumberFormat="1" applyFill="1" applyBorder="1"/>
    <xf numFmtId="2" fontId="0" fillId="0" borderId="0" xfId="0" applyNumberFormat="1" applyBorder="1"/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/>
    <xf numFmtId="3" fontId="6" fillId="0" borderId="0" xfId="0" applyNumberFormat="1" applyFont="1"/>
    <xf numFmtId="3" fontId="6" fillId="0" borderId="0" xfId="0" quotePrefix="1" applyNumberFormat="1" applyFont="1" applyBorder="1" applyAlignment="1">
      <alignment horizontal="right"/>
    </xf>
    <xf numFmtId="4" fontId="6" fillId="0" borderId="0" xfId="0" applyNumberFormat="1" applyFont="1" applyFill="1" applyBorder="1"/>
    <xf numFmtId="0" fontId="1" fillId="0" borderId="0" xfId="0" applyFont="1" applyAlignment="1">
      <alignment horizontal="left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7" fontId="1" fillId="0" borderId="4" xfId="0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3" fillId="0" borderId="0" xfId="1" applyFont="1" applyAlignment="1">
      <alignment horizontal="left" wrapText="1"/>
    </xf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1"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Users/kdcar/ACTIVE%20Projects/Molalla%20R%20Geomorphology%20Study/2010%20WQ%20and%20Algae/Nutrients_Crossta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_Crosstab"/>
      <sheetName val="QA.Nutrients"/>
      <sheetName val="QA.Nutrients for repor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workbookViewId="0">
      <selection activeCell="A4" sqref="A4:A6"/>
    </sheetView>
  </sheetViews>
  <sheetFormatPr defaultRowHeight="15"/>
  <cols>
    <col min="1" max="1" width="34.5703125" customWidth="1"/>
    <col min="2" max="2" width="14.140625" customWidth="1"/>
    <col min="3" max="20" width="6.5703125" customWidth="1"/>
    <col min="257" max="257" width="37.7109375" customWidth="1"/>
    <col min="258" max="258" width="14.140625" customWidth="1"/>
    <col min="259" max="276" width="6.5703125" customWidth="1"/>
    <col min="513" max="513" width="37.7109375" customWidth="1"/>
    <col min="514" max="514" width="14.140625" customWidth="1"/>
    <col min="515" max="532" width="6.5703125" customWidth="1"/>
    <col min="769" max="769" width="37.7109375" customWidth="1"/>
    <col min="770" max="770" width="14.140625" customWidth="1"/>
    <col min="771" max="788" width="6.5703125" customWidth="1"/>
    <col min="1025" max="1025" width="37.7109375" customWidth="1"/>
    <col min="1026" max="1026" width="14.140625" customWidth="1"/>
    <col min="1027" max="1044" width="6.5703125" customWidth="1"/>
    <col min="1281" max="1281" width="37.7109375" customWidth="1"/>
    <col min="1282" max="1282" width="14.140625" customWidth="1"/>
    <col min="1283" max="1300" width="6.5703125" customWidth="1"/>
    <col min="1537" max="1537" width="37.7109375" customWidth="1"/>
    <col min="1538" max="1538" width="14.140625" customWidth="1"/>
    <col min="1539" max="1556" width="6.5703125" customWidth="1"/>
    <col min="1793" max="1793" width="37.7109375" customWidth="1"/>
    <col min="1794" max="1794" width="14.140625" customWidth="1"/>
    <col min="1795" max="1812" width="6.5703125" customWidth="1"/>
    <col min="2049" max="2049" width="37.7109375" customWidth="1"/>
    <col min="2050" max="2050" width="14.140625" customWidth="1"/>
    <col min="2051" max="2068" width="6.5703125" customWidth="1"/>
    <col min="2305" max="2305" width="37.7109375" customWidth="1"/>
    <col min="2306" max="2306" width="14.140625" customWidth="1"/>
    <col min="2307" max="2324" width="6.5703125" customWidth="1"/>
    <col min="2561" max="2561" width="37.7109375" customWidth="1"/>
    <col min="2562" max="2562" width="14.140625" customWidth="1"/>
    <col min="2563" max="2580" width="6.5703125" customWidth="1"/>
    <col min="2817" max="2817" width="37.7109375" customWidth="1"/>
    <col min="2818" max="2818" width="14.140625" customWidth="1"/>
    <col min="2819" max="2836" width="6.5703125" customWidth="1"/>
    <col min="3073" max="3073" width="37.7109375" customWidth="1"/>
    <col min="3074" max="3074" width="14.140625" customWidth="1"/>
    <col min="3075" max="3092" width="6.5703125" customWidth="1"/>
    <col min="3329" max="3329" width="37.7109375" customWidth="1"/>
    <col min="3330" max="3330" width="14.140625" customWidth="1"/>
    <col min="3331" max="3348" width="6.5703125" customWidth="1"/>
    <col min="3585" max="3585" width="37.7109375" customWidth="1"/>
    <col min="3586" max="3586" width="14.140625" customWidth="1"/>
    <col min="3587" max="3604" width="6.5703125" customWidth="1"/>
    <col min="3841" max="3841" width="37.7109375" customWidth="1"/>
    <col min="3842" max="3842" width="14.140625" customWidth="1"/>
    <col min="3843" max="3860" width="6.5703125" customWidth="1"/>
    <col min="4097" max="4097" width="37.7109375" customWidth="1"/>
    <col min="4098" max="4098" width="14.140625" customWidth="1"/>
    <col min="4099" max="4116" width="6.5703125" customWidth="1"/>
    <col min="4353" max="4353" width="37.7109375" customWidth="1"/>
    <col min="4354" max="4354" width="14.140625" customWidth="1"/>
    <col min="4355" max="4372" width="6.5703125" customWidth="1"/>
    <col min="4609" max="4609" width="37.7109375" customWidth="1"/>
    <col min="4610" max="4610" width="14.140625" customWidth="1"/>
    <col min="4611" max="4628" width="6.5703125" customWidth="1"/>
    <col min="4865" max="4865" width="37.7109375" customWidth="1"/>
    <col min="4866" max="4866" width="14.140625" customWidth="1"/>
    <col min="4867" max="4884" width="6.5703125" customWidth="1"/>
    <col min="5121" max="5121" width="37.7109375" customWidth="1"/>
    <col min="5122" max="5122" width="14.140625" customWidth="1"/>
    <col min="5123" max="5140" width="6.5703125" customWidth="1"/>
    <col min="5377" max="5377" width="37.7109375" customWidth="1"/>
    <col min="5378" max="5378" width="14.140625" customWidth="1"/>
    <col min="5379" max="5396" width="6.5703125" customWidth="1"/>
    <col min="5633" max="5633" width="37.7109375" customWidth="1"/>
    <col min="5634" max="5634" width="14.140625" customWidth="1"/>
    <col min="5635" max="5652" width="6.5703125" customWidth="1"/>
    <col min="5889" max="5889" width="37.7109375" customWidth="1"/>
    <col min="5890" max="5890" width="14.140625" customWidth="1"/>
    <col min="5891" max="5908" width="6.5703125" customWidth="1"/>
    <col min="6145" max="6145" width="37.7109375" customWidth="1"/>
    <col min="6146" max="6146" width="14.140625" customWidth="1"/>
    <col min="6147" max="6164" width="6.5703125" customWidth="1"/>
    <col min="6401" max="6401" width="37.7109375" customWidth="1"/>
    <col min="6402" max="6402" width="14.140625" customWidth="1"/>
    <col min="6403" max="6420" width="6.5703125" customWidth="1"/>
    <col min="6657" max="6657" width="37.7109375" customWidth="1"/>
    <col min="6658" max="6658" width="14.140625" customWidth="1"/>
    <col min="6659" max="6676" width="6.5703125" customWidth="1"/>
    <col min="6913" max="6913" width="37.7109375" customWidth="1"/>
    <col min="6914" max="6914" width="14.140625" customWidth="1"/>
    <col min="6915" max="6932" width="6.5703125" customWidth="1"/>
    <col min="7169" max="7169" width="37.7109375" customWidth="1"/>
    <col min="7170" max="7170" width="14.140625" customWidth="1"/>
    <col min="7171" max="7188" width="6.5703125" customWidth="1"/>
    <col min="7425" max="7425" width="37.7109375" customWidth="1"/>
    <col min="7426" max="7426" width="14.140625" customWidth="1"/>
    <col min="7427" max="7444" width="6.5703125" customWidth="1"/>
    <col min="7681" max="7681" width="37.7109375" customWidth="1"/>
    <col min="7682" max="7682" width="14.140625" customWidth="1"/>
    <col min="7683" max="7700" width="6.5703125" customWidth="1"/>
    <col min="7937" max="7937" width="37.7109375" customWidth="1"/>
    <col min="7938" max="7938" width="14.140625" customWidth="1"/>
    <col min="7939" max="7956" width="6.5703125" customWidth="1"/>
    <col min="8193" max="8193" width="37.7109375" customWidth="1"/>
    <col min="8194" max="8194" width="14.140625" customWidth="1"/>
    <col min="8195" max="8212" width="6.5703125" customWidth="1"/>
    <col min="8449" max="8449" width="37.7109375" customWidth="1"/>
    <col min="8450" max="8450" width="14.140625" customWidth="1"/>
    <col min="8451" max="8468" width="6.5703125" customWidth="1"/>
    <col min="8705" max="8705" width="37.7109375" customWidth="1"/>
    <col min="8706" max="8706" width="14.140625" customWidth="1"/>
    <col min="8707" max="8724" width="6.5703125" customWidth="1"/>
    <col min="8961" max="8961" width="37.7109375" customWidth="1"/>
    <col min="8962" max="8962" width="14.140625" customWidth="1"/>
    <col min="8963" max="8980" width="6.5703125" customWidth="1"/>
    <col min="9217" max="9217" width="37.7109375" customWidth="1"/>
    <col min="9218" max="9218" width="14.140625" customWidth="1"/>
    <col min="9219" max="9236" width="6.5703125" customWidth="1"/>
    <col min="9473" max="9473" width="37.7109375" customWidth="1"/>
    <col min="9474" max="9474" width="14.140625" customWidth="1"/>
    <col min="9475" max="9492" width="6.5703125" customWidth="1"/>
    <col min="9729" max="9729" width="37.7109375" customWidth="1"/>
    <col min="9730" max="9730" width="14.140625" customWidth="1"/>
    <col min="9731" max="9748" width="6.5703125" customWidth="1"/>
    <col min="9985" max="9985" width="37.7109375" customWidth="1"/>
    <col min="9986" max="9986" width="14.140625" customWidth="1"/>
    <col min="9987" max="10004" width="6.5703125" customWidth="1"/>
    <col min="10241" max="10241" width="37.7109375" customWidth="1"/>
    <col min="10242" max="10242" width="14.140625" customWidth="1"/>
    <col min="10243" max="10260" width="6.5703125" customWidth="1"/>
    <col min="10497" max="10497" width="37.7109375" customWidth="1"/>
    <col min="10498" max="10498" width="14.140625" customWidth="1"/>
    <col min="10499" max="10516" width="6.5703125" customWidth="1"/>
    <col min="10753" max="10753" width="37.7109375" customWidth="1"/>
    <col min="10754" max="10754" width="14.140625" customWidth="1"/>
    <col min="10755" max="10772" width="6.5703125" customWidth="1"/>
    <col min="11009" max="11009" width="37.7109375" customWidth="1"/>
    <col min="11010" max="11010" width="14.140625" customWidth="1"/>
    <col min="11011" max="11028" width="6.5703125" customWidth="1"/>
    <col min="11265" max="11265" width="37.7109375" customWidth="1"/>
    <col min="11266" max="11266" width="14.140625" customWidth="1"/>
    <col min="11267" max="11284" width="6.5703125" customWidth="1"/>
    <col min="11521" max="11521" width="37.7109375" customWidth="1"/>
    <col min="11522" max="11522" width="14.140625" customWidth="1"/>
    <col min="11523" max="11540" width="6.5703125" customWidth="1"/>
    <col min="11777" max="11777" width="37.7109375" customWidth="1"/>
    <col min="11778" max="11778" width="14.140625" customWidth="1"/>
    <col min="11779" max="11796" width="6.5703125" customWidth="1"/>
    <col min="12033" max="12033" width="37.7109375" customWidth="1"/>
    <col min="12034" max="12034" width="14.140625" customWidth="1"/>
    <col min="12035" max="12052" width="6.5703125" customWidth="1"/>
    <col min="12289" max="12289" width="37.7109375" customWidth="1"/>
    <col min="12290" max="12290" width="14.140625" customWidth="1"/>
    <col min="12291" max="12308" width="6.5703125" customWidth="1"/>
    <col min="12545" max="12545" width="37.7109375" customWidth="1"/>
    <col min="12546" max="12546" width="14.140625" customWidth="1"/>
    <col min="12547" max="12564" width="6.5703125" customWidth="1"/>
    <col min="12801" max="12801" width="37.7109375" customWidth="1"/>
    <col min="12802" max="12802" width="14.140625" customWidth="1"/>
    <col min="12803" max="12820" width="6.5703125" customWidth="1"/>
    <col min="13057" max="13057" width="37.7109375" customWidth="1"/>
    <col min="13058" max="13058" width="14.140625" customWidth="1"/>
    <col min="13059" max="13076" width="6.5703125" customWidth="1"/>
    <col min="13313" max="13313" width="37.7109375" customWidth="1"/>
    <col min="13314" max="13314" width="14.140625" customWidth="1"/>
    <col min="13315" max="13332" width="6.5703125" customWidth="1"/>
    <col min="13569" max="13569" width="37.7109375" customWidth="1"/>
    <col min="13570" max="13570" width="14.140625" customWidth="1"/>
    <col min="13571" max="13588" width="6.5703125" customWidth="1"/>
    <col min="13825" max="13825" width="37.7109375" customWidth="1"/>
    <col min="13826" max="13826" width="14.140625" customWidth="1"/>
    <col min="13827" max="13844" width="6.5703125" customWidth="1"/>
    <col min="14081" max="14081" width="37.7109375" customWidth="1"/>
    <col min="14082" max="14082" width="14.140625" customWidth="1"/>
    <col min="14083" max="14100" width="6.5703125" customWidth="1"/>
    <col min="14337" max="14337" width="37.7109375" customWidth="1"/>
    <col min="14338" max="14338" width="14.140625" customWidth="1"/>
    <col min="14339" max="14356" width="6.5703125" customWidth="1"/>
    <col min="14593" max="14593" width="37.7109375" customWidth="1"/>
    <col min="14594" max="14594" width="14.140625" customWidth="1"/>
    <col min="14595" max="14612" width="6.5703125" customWidth="1"/>
    <col min="14849" max="14849" width="37.7109375" customWidth="1"/>
    <col min="14850" max="14850" width="14.140625" customWidth="1"/>
    <col min="14851" max="14868" width="6.5703125" customWidth="1"/>
    <col min="15105" max="15105" width="37.7109375" customWidth="1"/>
    <col min="15106" max="15106" width="14.140625" customWidth="1"/>
    <col min="15107" max="15124" width="6.5703125" customWidth="1"/>
    <col min="15361" max="15361" width="37.7109375" customWidth="1"/>
    <col min="15362" max="15362" width="14.140625" customWidth="1"/>
    <col min="15363" max="15380" width="6.5703125" customWidth="1"/>
    <col min="15617" max="15617" width="37.7109375" customWidth="1"/>
    <col min="15618" max="15618" width="14.140625" customWidth="1"/>
    <col min="15619" max="15636" width="6.5703125" customWidth="1"/>
    <col min="15873" max="15873" width="37.7109375" customWidth="1"/>
    <col min="15874" max="15874" width="14.140625" customWidth="1"/>
    <col min="15875" max="15892" width="6.5703125" customWidth="1"/>
    <col min="16129" max="16129" width="37.7109375" customWidth="1"/>
    <col min="16130" max="16130" width="14.140625" customWidth="1"/>
    <col min="16131" max="16148" width="6.5703125" customWidth="1"/>
  </cols>
  <sheetData>
    <row r="1" spans="1:20">
      <c r="A1" s="45" t="s">
        <v>148</v>
      </c>
      <c r="B1" s="102"/>
      <c r="C1" s="102"/>
    </row>
    <row r="2" spans="1:20" ht="15" customHeight="1">
      <c r="A2" s="121" t="s">
        <v>143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15.7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5.75" thickBot="1">
      <c r="A4" s="122" t="s">
        <v>132</v>
      </c>
      <c r="B4" s="124" t="s">
        <v>142</v>
      </c>
      <c r="C4" s="127" t="s">
        <v>133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5" spans="1:20" ht="15.75" thickBot="1">
      <c r="A5" s="122"/>
      <c r="B5" s="125"/>
      <c r="C5" s="103">
        <v>2.8</v>
      </c>
      <c r="D5" s="103">
        <v>4</v>
      </c>
      <c r="E5" s="103">
        <v>5.6</v>
      </c>
      <c r="F5" s="103">
        <v>8</v>
      </c>
      <c r="G5" s="103">
        <v>11</v>
      </c>
      <c r="H5" s="103">
        <v>16</v>
      </c>
      <c r="I5" s="103">
        <v>22.6</v>
      </c>
      <c r="J5" s="103">
        <v>32</v>
      </c>
      <c r="K5" s="103">
        <v>45</v>
      </c>
      <c r="L5" s="103">
        <v>64</v>
      </c>
      <c r="M5" s="103">
        <v>90</v>
      </c>
      <c r="N5" s="103">
        <v>128</v>
      </c>
      <c r="O5" s="103">
        <v>180</v>
      </c>
      <c r="P5" s="103">
        <v>256</v>
      </c>
      <c r="Q5" s="103">
        <v>360</v>
      </c>
      <c r="R5" s="103">
        <v>512</v>
      </c>
      <c r="S5" s="103">
        <v>720</v>
      </c>
      <c r="T5" s="103">
        <v>1024</v>
      </c>
    </row>
    <row r="6" spans="1:20" ht="15.75" thickBot="1">
      <c r="A6" s="123"/>
      <c r="B6" s="126"/>
      <c r="C6" s="127" t="s">
        <v>134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</row>
    <row r="7" spans="1:20">
      <c r="A7" s="119" t="s">
        <v>135</v>
      </c>
      <c r="B7" s="47">
        <v>44.32</v>
      </c>
      <c r="C7" s="104">
        <v>0</v>
      </c>
      <c r="D7" s="104">
        <v>0</v>
      </c>
      <c r="E7" s="104">
        <v>0</v>
      </c>
      <c r="F7" s="104">
        <v>1.020408163265306E-2</v>
      </c>
      <c r="G7" s="117">
        <v>1.5306122448979591E-2</v>
      </c>
      <c r="H7" s="117">
        <v>4.5918367346938771E-2</v>
      </c>
      <c r="I7" s="117">
        <v>5.10204081632653E-2</v>
      </c>
      <c r="J7" s="104">
        <v>7.6530612244897961E-2</v>
      </c>
      <c r="K7" s="104">
        <v>0.12244897959183673</v>
      </c>
      <c r="L7" s="104">
        <v>0.19387755102040816</v>
      </c>
      <c r="M7" s="104">
        <v>0.32653061224489799</v>
      </c>
      <c r="N7" s="104">
        <v>0.4642857142857143</v>
      </c>
      <c r="O7" s="104">
        <v>0.61224489795918369</v>
      </c>
      <c r="P7" s="104">
        <v>0.72448979591836737</v>
      </c>
      <c r="Q7" s="104">
        <v>0.86734693877551017</v>
      </c>
      <c r="R7" s="104">
        <v>0.96938775510204078</v>
      </c>
      <c r="S7" s="104">
        <v>0.97448979591836726</v>
      </c>
      <c r="T7" s="104">
        <v>0.99999999999999989</v>
      </c>
    </row>
    <row r="8" spans="1:20">
      <c r="A8" s="120"/>
      <c r="B8" s="47">
        <v>44.12</v>
      </c>
      <c r="C8" s="104">
        <v>0</v>
      </c>
      <c r="D8" s="104">
        <v>0</v>
      </c>
      <c r="E8" s="104">
        <v>0</v>
      </c>
      <c r="F8" s="104">
        <v>1.507537688442211E-2</v>
      </c>
      <c r="G8" s="104">
        <v>3.015075376884422E-2</v>
      </c>
      <c r="H8" s="104">
        <v>4.5226130653266333E-2</v>
      </c>
      <c r="I8" s="104">
        <v>7.5376884422110546E-2</v>
      </c>
      <c r="J8" s="104">
        <v>0.15075376884422109</v>
      </c>
      <c r="K8" s="104">
        <v>0.27135678391959794</v>
      </c>
      <c r="L8" s="104">
        <v>0.41206030150753764</v>
      </c>
      <c r="M8" s="104">
        <v>0.5879396984924623</v>
      </c>
      <c r="N8" s="104">
        <v>0.71859296482412061</v>
      </c>
      <c r="O8" s="104">
        <v>0.83417085427135684</v>
      </c>
      <c r="P8" s="104">
        <v>0.9346733668341709</v>
      </c>
      <c r="Q8" s="104">
        <v>0.98492462311557794</v>
      </c>
      <c r="R8" s="104">
        <v>1</v>
      </c>
      <c r="S8" s="104">
        <v>1</v>
      </c>
      <c r="T8" s="104">
        <v>1</v>
      </c>
    </row>
    <row r="9" spans="1:20" ht="30">
      <c r="A9" s="105" t="s">
        <v>136</v>
      </c>
      <c r="B9" s="47">
        <v>40.58</v>
      </c>
      <c r="C9" s="104">
        <v>5.0505050505050509E-3</v>
      </c>
      <c r="D9" s="104">
        <v>1.0101010101010102E-2</v>
      </c>
      <c r="E9" s="104">
        <v>1.5151515151515152E-2</v>
      </c>
      <c r="F9" s="104">
        <v>3.5353535353535359E-2</v>
      </c>
      <c r="G9" s="104">
        <v>4.5454545454545463E-2</v>
      </c>
      <c r="H9" s="104">
        <v>9.0909090909090912E-2</v>
      </c>
      <c r="I9" s="104">
        <v>0.19191919191919193</v>
      </c>
      <c r="J9" s="104">
        <v>0.27272727272727276</v>
      </c>
      <c r="K9" s="104">
        <v>0.38888888888888895</v>
      </c>
      <c r="L9" s="104">
        <v>0.5757575757575758</v>
      </c>
      <c r="M9" s="104">
        <v>0.68686868686868685</v>
      </c>
      <c r="N9" s="104">
        <v>0.78282828282828276</v>
      </c>
      <c r="O9" s="104">
        <v>0.90404040404040398</v>
      </c>
      <c r="P9" s="104">
        <v>0.96464646464646453</v>
      </c>
      <c r="Q9" s="104">
        <v>0.98989898989898983</v>
      </c>
      <c r="R9" s="104">
        <v>0.99999999999999989</v>
      </c>
      <c r="S9" s="104">
        <v>0.99999999999999989</v>
      </c>
      <c r="T9" s="104">
        <v>0.99999999999999989</v>
      </c>
    </row>
    <row r="10" spans="1:20">
      <c r="A10" s="106" t="s">
        <v>137</v>
      </c>
      <c r="B10" s="47">
        <v>34.42</v>
      </c>
      <c r="C10" s="104">
        <v>1.015228426395939E-2</v>
      </c>
      <c r="D10" s="104">
        <v>2.030456852791878E-2</v>
      </c>
      <c r="E10" s="104">
        <v>2.030456852791878E-2</v>
      </c>
      <c r="F10" s="104">
        <v>2.030456852791878E-2</v>
      </c>
      <c r="G10" s="104">
        <v>2.030456852791878E-2</v>
      </c>
      <c r="H10" s="104">
        <v>6.091370558375634E-2</v>
      </c>
      <c r="I10" s="104">
        <v>8.1218274111675121E-2</v>
      </c>
      <c r="J10" s="104">
        <v>0.12182741116751268</v>
      </c>
      <c r="K10" s="104">
        <v>0.17766497461928932</v>
      </c>
      <c r="L10" s="104">
        <v>0.28426395939086291</v>
      </c>
      <c r="M10" s="104">
        <v>0.46700507614213194</v>
      </c>
      <c r="N10" s="104">
        <v>0.68527918781725883</v>
      </c>
      <c r="O10" s="104">
        <v>0.85279187817258872</v>
      </c>
      <c r="P10" s="104">
        <v>0.97461928934010145</v>
      </c>
      <c r="Q10" s="104">
        <v>0.99999999999999989</v>
      </c>
      <c r="R10" s="104">
        <v>0.99999999999999989</v>
      </c>
      <c r="S10" s="104">
        <v>0.99999999999999989</v>
      </c>
      <c r="T10" s="104">
        <v>0.99999999999999989</v>
      </c>
    </row>
    <row r="11" spans="1:20">
      <c r="A11" s="106" t="s">
        <v>138</v>
      </c>
      <c r="B11" s="47">
        <v>31.11</v>
      </c>
      <c r="C11" s="104">
        <v>0</v>
      </c>
      <c r="D11" s="104">
        <v>5.0000000000000001E-3</v>
      </c>
      <c r="E11" s="104">
        <v>0.01</v>
      </c>
      <c r="F11" s="104">
        <v>0.01</v>
      </c>
      <c r="G11" s="104">
        <v>0.01</v>
      </c>
      <c r="H11" s="104">
        <v>0.01</v>
      </c>
      <c r="I11" s="104">
        <v>1.4999999999999999E-2</v>
      </c>
      <c r="J11" s="104">
        <v>4.4999999999999998E-2</v>
      </c>
      <c r="K11" s="104">
        <v>0.16499999999999998</v>
      </c>
      <c r="L11" s="104">
        <v>0.44</v>
      </c>
      <c r="M11" s="104">
        <v>0.65</v>
      </c>
      <c r="N11" s="104">
        <v>0.83499999999999996</v>
      </c>
      <c r="O11" s="104">
        <v>0.94499999999999995</v>
      </c>
      <c r="P11" s="104">
        <v>0.97499999999999998</v>
      </c>
      <c r="Q11" s="104">
        <v>1</v>
      </c>
      <c r="R11" s="104">
        <v>1</v>
      </c>
      <c r="S11" s="104">
        <v>1</v>
      </c>
      <c r="T11" s="104">
        <v>1</v>
      </c>
    </row>
    <row r="12" spans="1:20">
      <c r="A12" s="106" t="s">
        <v>139</v>
      </c>
      <c r="B12" s="48">
        <v>22.94</v>
      </c>
      <c r="C12" s="104">
        <v>0</v>
      </c>
      <c r="D12" s="104">
        <v>0</v>
      </c>
      <c r="E12" s="104">
        <v>0</v>
      </c>
      <c r="F12" s="104">
        <v>0</v>
      </c>
      <c r="G12" s="104">
        <v>0.01</v>
      </c>
      <c r="H12" s="104">
        <v>3.5000000000000003E-2</v>
      </c>
      <c r="I12" s="104">
        <v>7.5000000000000011E-2</v>
      </c>
      <c r="J12" s="104">
        <v>0.11000000000000001</v>
      </c>
      <c r="K12" s="104">
        <v>0.19</v>
      </c>
      <c r="L12" s="104">
        <v>0.32500000000000001</v>
      </c>
      <c r="M12" s="104">
        <v>0.45500000000000002</v>
      </c>
      <c r="N12" s="104">
        <v>0.80499999999999994</v>
      </c>
      <c r="O12" s="104">
        <v>0.97</v>
      </c>
      <c r="P12" s="104">
        <v>1</v>
      </c>
      <c r="Q12" s="104">
        <v>1</v>
      </c>
      <c r="R12" s="104">
        <v>1</v>
      </c>
      <c r="S12" s="104">
        <v>1</v>
      </c>
      <c r="T12" s="104">
        <v>1</v>
      </c>
    </row>
    <row r="13" spans="1:20">
      <c r="A13" s="90" t="s">
        <v>140</v>
      </c>
      <c r="B13" s="47">
        <v>16.18</v>
      </c>
      <c r="C13" s="104">
        <v>0</v>
      </c>
      <c r="D13" s="104">
        <v>0</v>
      </c>
      <c r="E13" s="104">
        <v>0</v>
      </c>
      <c r="F13" s="104">
        <v>0</v>
      </c>
      <c r="G13" s="104">
        <v>5.0000000000000001E-3</v>
      </c>
      <c r="H13" s="104">
        <v>1.4999999999999999E-2</v>
      </c>
      <c r="I13" s="104">
        <v>0.05</v>
      </c>
      <c r="J13" s="104">
        <v>0.16</v>
      </c>
      <c r="K13" s="104">
        <v>0.38500000000000001</v>
      </c>
      <c r="L13" s="104">
        <v>0.61499999999999999</v>
      </c>
      <c r="M13" s="104">
        <v>0.77500000000000002</v>
      </c>
      <c r="N13" s="104">
        <v>0.93500000000000005</v>
      </c>
      <c r="O13" s="104">
        <v>0.9850000000000001</v>
      </c>
      <c r="P13" s="104">
        <v>1</v>
      </c>
      <c r="Q13" s="104">
        <v>1</v>
      </c>
      <c r="R13" s="104">
        <v>1</v>
      </c>
      <c r="S13" s="104">
        <v>1</v>
      </c>
      <c r="T13" s="104">
        <v>1</v>
      </c>
    </row>
    <row r="14" spans="1:20">
      <c r="A14" s="90" t="s">
        <v>118</v>
      </c>
      <c r="B14" s="47">
        <v>10.74</v>
      </c>
      <c r="C14" s="104">
        <v>1.020408163265306E-2</v>
      </c>
      <c r="D14" s="104">
        <v>1.020408163265306E-2</v>
      </c>
      <c r="E14" s="104">
        <v>1.5306122448979591E-2</v>
      </c>
      <c r="F14" s="104">
        <v>2.5510204081632654E-2</v>
      </c>
      <c r="G14" s="104">
        <v>3.0612244897959183E-2</v>
      </c>
      <c r="H14" s="104">
        <v>5.6122448979591837E-2</v>
      </c>
      <c r="I14" s="104">
        <v>8.673469387755102E-2</v>
      </c>
      <c r="J14" s="104">
        <v>0.13775510204081631</v>
      </c>
      <c r="K14" s="104">
        <v>0.24489795918367346</v>
      </c>
      <c r="L14" s="104">
        <v>0.43367346938775508</v>
      </c>
      <c r="M14" s="104">
        <v>0.65306122448979587</v>
      </c>
      <c r="N14" s="104">
        <v>0.87244897959183665</v>
      </c>
      <c r="O14" s="104">
        <v>0.98979591836734682</v>
      </c>
      <c r="P14" s="104">
        <v>0.99999999999999989</v>
      </c>
      <c r="Q14" s="104">
        <v>0.99999999999999989</v>
      </c>
      <c r="R14" s="104">
        <v>0.99999999999999989</v>
      </c>
      <c r="S14" s="104">
        <v>0.99999999999999989</v>
      </c>
      <c r="T14" s="104">
        <v>0.99999999999999989</v>
      </c>
    </row>
    <row r="15" spans="1:20" ht="15.75" thickBot="1">
      <c r="A15" s="101" t="s">
        <v>141</v>
      </c>
      <c r="B15" s="54">
        <v>6.72</v>
      </c>
      <c r="C15" s="107">
        <v>0</v>
      </c>
      <c r="D15" s="107">
        <v>0</v>
      </c>
      <c r="E15" s="107">
        <v>2.1164021164021163E-2</v>
      </c>
      <c r="F15" s="107">
        <v>4.2328042328042326E-2</v>
      </c>
      <c r="G15" s="107">
        <v>6.8783068783068779E-2</v>
      </c>
      <c r="H15" s="107">
        <v>0.12698412698412698</v>
      </c>
      <c r="I15" s="107">
        <v>0.22222222222222221</v>
      </c>
      <c r="J15" s="107">
        <v>0.36507936507936506</v>
      </c>
      <c r="K15" s="107">
        <v>0.54497354497354489</v>
      </c>
      <c r="L15" s="107">
        <v>0.83597883597883582</v>
      </c>
      <c r="M15" s="107">
        <v>0.95767195767195745</v>
      </c>
      <c r="N15" s="107">
        <v>0.99999999999999978</v>
      </c>
      <c r="O15" s="107">
        <v>0.99999999999999978</v>
      </c>
      <c r="P15" s="107">
        <v>0.99999999999999978</v>
      </c>
      <c r="Q15" s="107">
        <v>0.99999999999999978</v>
      </c>
      <c r="R15" s="107">
        <v>0.99999999999999978</v>
      </c>
      <c r="S15" s="107">
        <v>0.99999999999999978</v>
      </c>
      <c r="T15" s="107">
        <v>0.99999999999999978</v>
      </c>
    </row>
    <row r="16" spans="1:20"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</row>
  </sheetData>
  <mergeCells count="6">
    <mergeCell ref="A7:A8"/>
    <mergeCell ref="A2:T2"/>
    <mergeCell ref="A4:A6"/>
    <mergeCell ref="B4:B6"/>
    <mergeCell ref="C4:T4"/>
    <mergeCell ref="C6:T6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>
      <selection activeCell="A2" sqref="A2:M2"/>
    </sheetView>
  </sheetViews>
  <sheetFormatPr defaultRowHeight="15"/>
  <cols>
    <col min="1" max="1" width="28.5703125" bestFit="1" customWidth="1"/>
    <col min="2" max="2" width="13.140625" style="97" bestFit="1" customWidth="1"/>
    <col min="3" max="3" width="10.28515625" bestFit="1" customWidth="1"/>
    <col min="4" max="4" width="9.140625" bestFit="1" customWidth="1"/>
    <col min="5" max="5" width="8.28515625" bestFit="1" customWidth="1"/>
    <col min="6" max="6" width="9.140625" customWidth="1"/>
    <col min="7" max="7" width="8.140625" customWidth="1"/>
    <col min="8" max="8" width="1.42578125" customWidth="1"/>
    <col min="9" max="9" width="10.42578125" customWidth="1"/>
    <col min="10" max="10" width="9.140625" customWidth="1"/>
    <col min="11" max="11" width="9.140625" bestFit="1" customWidth="1"/>
    <col min="12" max="13" width="9.140625" customWidth="1"/>
  </cols>
  <sheetData>
    <row r="1" spans="1:13">
      <c r="A1" s="128" t="s">
        <v>144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>
      <c r="A2" s="129" t="s">
        <v>129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5.75" thickBot="1">
      <c r="C4" s="127" t="s">
        <v>70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45.75" thickBot="1">
      <c r="C5" s="40" t="s">
        <v>69</v>
      </c>
      <c r="D5" s="40" t="s">
        <v>71</v>
      </c>
      <c r="E5" s="40" t="s">
        <v>72</v>
      </c>
      <c r="F5" s="40" t="s">
        <v>120</v>
      </c>
      <c r="G5" s="40" t="s">
        <v>121</v>
      </c>
      <c r="H5" s="27"/>
      <c r="I5" s="40" t="s">
        <v>69</v>
      </c>
      <c r="J5" s="40" t="s">
        <v>71</v>
      </c>
      <c r="K5" s="40" t="s">
        <v>72</v>
      </c>
      <c r="L5" s="40" t="s">
        <v>120</v>
      </c>
      <c r="M5" s="40" t="s">
        <v>121</v>
      </c>
    </row>
    <row r="6" spans="1:13" ht="15.75" thickBot="1">
      <c r="A6" s="95" t="s">
        <v>127</v>
      </c>
      <c r="B6" s="78" t="s">
        <v>67</v>
      </c>
      <c r="C6" s="130">
        <v>40389</v>
      </c>
      <c r="D6" s="130"/>
      <c r="E6" s="130"/>
      <c r="F6" s="130"/>
      <c r="G6" s="130"/>
      <c r="H6" s="27"/>
      <c r="I6" s="130">
        <v>40405</v>
      </c>
      <c r="J6" s="130"/>
      <c r="K6" s="130"/>
      <c r="L6" s="130"/>
      <c r="M6" s="130"/>
    </row>
    <row r="7" spans="1:13">
      <c r="A7" s="38" t="s">
        <v>52</v>
      </c>
      <c r="B7" s="98" t="s">
        <v>64</v>
      </c>
      <c r="C7" s="34" t="s">
        <v>12</v>
      </c>
      <c r="D7" s="35">
        <v>46030.929518583798</v>
      </c>
      <c r="E7" s="34" t="s">
        <v>12</v>
      </c>
      <c r="F7" s="34" t="s">
        <v>12</v>
      </c>
      <c r="G7" s="116" t="s">
        <v>12</v>
      </c>
      <c r="H7" s="116"/>
      <c r="I7" s="116" t="s">
        <v>12</v>
      </c>
      <c r="J7" s="34" t="s">
        <v>12</v>
      </c>
      <c r="K7" s="34" t="s">
        <v>12</v>
      </c>
      <c r="L7" s="34" t="s">
        <v>12</v>
      </c>
      <c r="M7" s="34" t="s">
        <v>12</v>
      </c>
    </row>
    <row r="8" spans="1:13">
      <c r="A8" s="38" t="s">
        <v>27</v>
      </c>
      <c r="B8" s="98" t="s">
        <v>64</v>
      </c>
      <c r="C8" s="35">
        <v>1087504.01886186</v>
      </c>
      <c r="D8" s="35">
        <v>414278.36566725402</v>
      </c>
      <c r="E8" s="35">
        <v>82059.6797671034</v>
      </c>
      <c r="F8" s="35">
        <v>865121.79181651399</v>
      </c>
      <c r="G8" s="35">
        <v>789178.97389234998</v>
      </c>
      <c r="H8" s="35"/>
      <c r="I8" s="35">
        <v>426721.26680392399</v>
      </c>
      <c r="J8" s="35">
        <v>552371.15422300599</v>
      </c>
      <c r="K8" s="35">
        <v>1296664.8973814601</v>
      </c>
      <c r="L8" s="21">
        <v>1407022.9765917801</v>
      </c>
      <c r="M8" s="35">
        <v>5253491.3705065399</v>
      </c>
    </row>
    <row r="9" spans="1:13">
      <c r="A9" s="38" t="s">
        <v>28</v>
      </c>
      <c r="B9" s="98" t="s">
        <v>64</v>
      </c>
      <c r="C9" s="35">
        <v>6343773.44336084</v>
      </c>
      <c r="D9" s="35">
        <v>2807886.7006336101</v>
      </c>
      <c r="E9" s="35">
        <v>724860.50460941298</v>
      </c>
      <c r="F9" s="35">
        <v>3664045.2359287702</v>
      </c>
      <c r="G9" s="35">
        <v>560732.42881824903</v>
      </c>
      <c r="H9" s="35"/>
      <c r="I9" s="35">
        <v>1742445.17278269</v>
      </c>
      <c r="J9" s="35">
        <v>2025360.8988176901</v>
      </c>
      <c r="K9" s="35">
        <v>2294099.4338287301</v>
      </c>
      <c r="L9" s="21">
        <v>5433173.5549336895</v>
      </c>
      <c r="M9" s="35">
        <v>1439312.7042483699</v>
      </c>
    </row>
    <row r="10" spans="1:13">
      <c r="A10" s="38" t="s">
        <v>53</v>
      </c>
      <c r="B10" s="98" t="s">
        <v>65</v>
      </c>
      <c r="C10" s="34" t="s">
        <v>12</v>
      </c>
      <c r="D10" s="34" t="s">
        <v>12</v>
      </c>
      <c r="E10" s="35">
        <v>13676.613294517199</v>
      </c>
      <c r="F10" s="34" t="s">
        <v>12</v>
      </c>
      <c r="G10" s="34" t="s">
        <v>12</v>
      </c>
      <c r="H10" s="34"/>
      <c r="I10" s="34" t="s">
        <v>12</v>
      </c>
      <c r="J10" s="34" t="s">
        <v>12</v>
      </c>
      <c r="K10" s="34" t="s">
        <v>12</v>
      </c>
      <c r="L10" s="100" t="s">
        <v>12</v>
      </c>
      <c r="M10" s="34" t="s">
        <v>12</v>
      </c>
    </row>
    <row r="11" spans="1:13">
      <c r="A11" s="38" t="s">
        <v>54</v>
      </c>
      <c r="B11" s="98" t="s">
        <v>66</v>
      </c>
      <c r="C11" s="34" t="s">
        <v>12</v>
      </c>
      <c r="D11" s="35">
        <v>46030.929518583798</v>
      </c>
      <c r="E11" s="35">
        <v>246179.03930131</v>
      </c>
      <c r="F11" s="34" t="s">
        <v>12</v>
      </c>
      <c r="G11" s="34" t="s">
        <v>12</v>
      </c>
      <c r="H11" s="34"/>
      <c r="I11" s="34" t="s">
        <v>12</v>
      </c>
      <c r="J11" s="34" t="s">
        <v>12</v>
      </c>
      <c r="K11" s="34" t="s">
        <v>12</v>
      </c>
      <c r="L11" s="100" t="s">
        <v>12</v>
      </c>
      <c r="M11" s="34" t="s">
        <v>12</v>
      </c>
    </row>
    <row r="12" spans="1:13">
      <c r="A12" s="38" t="s">
        <v>29</v>
      </c>
      <c r="B12" s="98" t="s">
        <v>64</v>
      </c>
      <c r="C12" s="35">
        <v>362501.33962061902</v>
      </c>
      <c r="D12" s="35">
        <v>92061.859037167698</v>
      </c>
      <c r="E12" s="35">
        <v>13676.613294517199</v>
      </c>
      <c r="F12" s="34" t="s">
        <v>12</v>
      </c>
      <c r="G12" s="35">
        <v>207678.67734009199</v>
      </c>
      <c r="H12" s="35"/>
      <c r="I12" s="35">
        <v>355601.05566993699</v>
      </c>
      <c r="J12" s="35">
        <v>147298.97445946801</v>
      </c>
      <c r="K12" s="35">
        <v>49871.726822363802</v>
      </c>
      <c r="L12" s="21">
        <v>69877.905204248294</v>
      </c>
      <c r="M12" s="34" t="s">
        <v>12</v>
      </c>
    </row>
    <row r="13" spans="1:13">
      <c r="A13" s="38" t="s">
        <v>30</v>
      </c>
      <c r="B13" s="98" t="s">
        <v>64</v>
      </c>
      <c r="C13" s="35">
        <v>422918.22955738899</v>
      </c>
      <c r="D13" s="35">
        <v>1012680.44940884</v>
      </c>
      <c r="E13" s="35">
        <v>123089.519650655</v>
      </c>
      <c r="F13" s="35">
        <v>458005.65449109598</v>
      </c>
      <c r="G13" s="35">
        <v>62303.603202027603</v>
      </c>
      <c r="H13" s="35"/>
      <c r="I13" s="35">
        <v>177800.527834968</v>
      </c>
      <c r="J13" s="35">
        <v>184123.71807433499</v>
      </c>
      <c r="K13" s="35">
        <v>249358.634111819</v>
      </c>
      <c r="L13" s="21">
        <v>110695.49167452101</v>
      </c>
      <c r="M13" s="35">
        <v>287862.54084967298</v>
      </c>
    </row>
    <row r="14" spans="1:13">
      <c r="A14" s="38" t="s">
        <v>55</v>
      </c>
      <c r="B14" s="98" t="s">
        <v>64</v>
      </c>
      <c r="C14" s="34" t="s">
        <v>12</v>
      </c>
      <c r="D14" s="34" t="s">
        <v>12</v>
      </c>
      <c r="E14" s="35">
        <v>13676.613294517199</v>
      </c>
      <c r="F14" s="35">
        <v>50889.517165677302</v>
      </c>
      <c r="G14" s="34" t="s">
        <v>12</v>
      </c>
      <c r="H14" s="34"/>
      <c r="I14" s="34" t="s">
        <v>12</v>
      </c>
      <c r="J14" s="35">
        <v>36824.743614867097</v>
      </c>
      <c r="K14" s="34" t="s">
        <v>12</v>
      </c>
      <c r="L14" s="34" t="s">
        <v>12</v>
      </c>
      <c r="M14" s="34" t="s">
        <v>12</v>
      </c>
    </row>
    <row r="15" spans="1:13">
      <c r="A15" s="38" t="s">
        <v>31</v>
      </c>
      <c r="B15" s="98" t="s">
        <v>64</v>
      </c>
      <c r="C15" s="35">
        <v>120833.77987354</v>
      </c>
      <c r="D15" s="35">
        <v>46030.929518583798</v>
      </c>
      <c r="E15" s="35">
        <v>27353.226589034501</v>
      </c>
      <c r="F15" s="35">
        <v>152668.55149703199</v>
      </c>
      <c r="G15" s="35">
        <v>207678.67734009199</v>
      </c>
      <c r="H15" s="35"/>
      <c r="I15" s="35">
        <v>142240.42226797499</v>
      </c>
      <c r="J15" s="35">
        <v>405072.17976353801</v>
      </c>
      <c r="K15" s="35">
        <v>149615.18046709101</v>
      </c>
      <c r="L15" s="21">
        <v>287349.79930785799</v>
      </c>
      <c r="M15" s="35">
        <v>287862.54084967298</v>
      </c>
    </row>
    <row r="16" spans="1:13">
      <c r="A16" s="38" t="s">
        <v>32</v>
      </c>
      <c r="B16" s="98" t="s">
        <v>64</v>
      </c>
      <c r="C16" s="34" t="s">
        <v>12</v>
      </c>
      <c r="D16" s="35">
        <v>92061.859037167698</v>
      </c>
      <c r="E16" s="34" t="s">
        <v>12</v>
      </c>
      <c r="F16" s="35">
        <v>101779.034331355</v>
      </c>
      <c r="G16" s="34" t="s">
        <v>12</v>
      </c>
      <c r="H16" s="34"/>
      <c r="I16" s="34" t="s">
        <v>12</v>
      </c>
      <c r="J16" s="35">
        <v>36824.743614867097</v>
      </c>
      <c r="K16" s="34" t="s">
        <v>12</v>
      </c>
      <c r="L16" s="21">
        <v>69877.905204248294</v>
      </c>
      <c r="M16" s="34" t="s">
        <v>12</v>
      </c>
    </row>
    <row r="17" spans="1:13">
      <c r="A17" s="38" t="s">
        <v>68</v>
      </c>
      <c r="B17" s="98" t="s">
        <v>64</v>
      </c>
      <c r="C17" s="34" t="s">
        <v>12</v>
      </c>
      <c r="D17" s="35">
        <v>92061.859037167698</v>
      </c>
      <c r="E17" s="34" t="s">
        <v>12</v>
      </c>
      <c r="F17" s="34" t="s">
        <v>12</v>
      </c>
      <c r="G17" s="35">
        <v>20767.8677340092</v>
      </c>
      <c r="H17" s="35"/>
      <c r="I17" s="35">
        <v>35560.105566993698</v>
      </c>
      <c r="J17" s="34" t="s">
        <v>12</v>
      </c>
      <c r="K17" s="34" t="s">
        <v>12</v>
      </c>
      <c r="L17" s="34" t="s">
        <v>12</v>
      </c>
      <c r="M17" s="34" t="s">
        <v>12</v>
      </c>
    </row>
    <row r="18" spans="1:13">
      <c r="A18" s="38" t="s">
        <v>33</v>
      </c>
      <c r="B18" s="98" t="s">
        <v>64</v>
      </c>
      <c r="C18" s="34" t="s">
        <v>12</v>
      </c>
      <c r="D18" s="35">
        <v>92061.859037167698</v>
      </c>
      <c r="E18" s="34" t="s">
        <v>12</v>
      </c>
      <c r="F18" s="34" t="s">
        <v>12</v>
      </c>
      <c r="G18" s="34" t="s">
        <v>12</v>
      </c>
      <c r="H18" s="34"/>
      <c r="I18" s="34" t="s">
        <v>12</v>
      </c>
      <c r="J18" s="34" t="s">
        <v>12</v>
      </c>
      <c r="K18" s="35">
        <v>99743.453644727502</v>
      </c>
      <c r="L18" s="21">
        <v>36898.497224840299</v>
      </c>
      <c r="M18" s="34" t="s">
        <v>12</v>
      </c>
    </row>
    <row r="19" spans="1:13">
      <c r="A19" s="38" t="s">
        <v>34</v>
      </c>
      <c r="B19" s="98" t="s">
        <v>64</v>
      </c>
      <c r="C19" s="34" t="s">
        <v>12</v>
      </c>
      <c r="D19" s="34" t="s">
        <v>12</v>
      </c>
      <c r="E19" s="35">
        <v>95736.293061620599</v>
      </c>
      <c r="F19" s="34" t="s">
        <v>12</v>
      </c>
      <c r="G19" s="35">
        <v>103839.338670046</v>
      </c>
      <c r="H19" s="35"/>
      <c r="I19" s="35">
        <v>106680.316700981</v>
      </c>
      <c r="J19" s="35">
        <v>220948.461689202</v>
      </c>
      <c r="K19" s="35">
        <v>448845.54140127398</v>
      </c>
      <c r="L19" s="21">
        <v>580245.38187709707</v>
      </c>
      <c r="M19" s="35">
        <v>71965.635212418303</v>
      </c>
    </row>
    <row r="20" spans="1:13">
      <c r="A20" s="38" t="s">
        <v>35</v>
      </c>
      <c r="B20" s="98" t="s">
        <v>64</v>
      </c>
      <c r="C20" s="35">
        <v>60416.889936769898</v>
      </c>
      <c r="D20" s="34" t="s">
        <v>12</v>
      </c>
      <c r="E20" s="34" t="s">
        <v>12</v>
      </c>
      <c r="F20" s="34" t="s">
        <v>12</v>
      </c>
      <c r="G20" s="34" t="s">
        <v>12</v>
      </c>
      <c r="H20" s="34"/>
      <c r="I20" s="34" t="s">
        <v>12</v>
      </c>
      <c r="J20" s="34" t="s">
        <v>12</v>
      </c>
      <c r="K20" s="34" t="s">
        <v>12</v>
      </c>
      <c r="L20" s="21">
        <v>73796.994449680496</v>
      </c>
      <c r="M20" s="35">
        <v>71965.635212418303</v>
      </c>
    </row>
    <row r="21" spans="1:13">
      <c r="A21" s="38" t="s">
        <v>36</v>
      </c>
      <c r="B21" s="98" t="s">
        <v>64</v>
      </c>
      <c r="C21" s="35">
        <v>785419.56917800906</v>
      </c>
      <c r="D21" s="35">
        <v>828556.73133450898</v>
      </c>
      <c r="E21" s="35">
        <v>123089.519650655</v>
      </c>
      <c r="F21" s="35">
        <v>610674.20598812797</v>
      </c>
      <c r="G21" s="35">
        <v>145375.074138064</v>
      </c>
      <c r="H21" s="35"/>
      <c r="I21" s="35">
        <v>497841.477937911</v>
      </c>
      <c r="J21" s="35">
        <v>331422.69253380399</v>
      </c>
      <c r="K21" s="35">
        <v>199486.907289455</v>
      </c>
      <c r="L21" s="21">
        <v>871514.270430387</v>
      </c>
      <c r="M21" s="35">
        <v>863587.62254901999</v>
      </c>
    </row>
    <row r="22" spans="1:13">
      <c r="A22" s="38" t="s">
        <v>37</v>
      </c>
      <c r="B22" s="98" t="s">
        <v>64</v>
      </c>
      <c r="C22" s="34" t="s">
        <v>12</v>
      </c>
      <c r="D22" s="35">
        <v>46030.929518583798</v>
      </c>
      <c r="E22" s="34" t="s">
        <v>12</v>
      </c>
      <c r="F22" s="34" t="s">
        <v>12</v>
      </c>
      <c r="G22" s="34" t="s">
        <v>12</v>
      </c>
      <c r="H22" s="34"/>
      <c r="I22" s="34" t="s">
        <v>12</v>
      </c>
      <c r="J22" s="35">
        <v>147298.97445946801</v>
      </c>
      <c r="K22" s="35">
        <v>49871.726822363802</v>
      </c>
      <c r="L22" s="21">
        <v>73796.994449680496</v>
      </c>
      <c r="M22" s="35">
        <v>215896.905637255</v>
      </c>
    </row>
    <row r="23" spans="1:13">
      <c r="A23" s="38" t="s">
        <v>56</v>
      </c>
      <c r="B23" s="98" t="s">
        <v>64</v>
      </c>
      <c r="C23" s="34" t="s">
        <v>12</v>
      </c>
      <c r="D23" s="34" t="s">
        <v>12</v>
      </c>
      <c r="E23" s="34" t="s">
        <v>12</v>
      </c>
      <c r="F23" s="34" t="s">
        <v>12</v>
      </c>
      <c r="G23" s="35">
        <v>20767.8677340092</v>
      </c>
      <c r="H23" s="35"/>
      <c r="I23" s="34" t="s">
        <v>12</v>
      </c>
      <c r="J23" s="34" t="s">
        <v>12</v>
      </c>
      <c r="K23" s="34" t="s">
        <v>12</v>
      </c>
      <c r="L23" s="34" t="s">
        <v>12</v>
      </c>
      <c r="M23" s="34" t="s">
        <v>12</v>
      </c>
    </row>
    <row r="24" spans="1:13">
      <c r="A24" s="38" t="s">
        <v>38</v>
      </c>
      <c r="B24" s="98" t="s">
        <v>64</v>
      </c>
      <c r="C24" s="35">
        <v>422918.22955738899</v>
      </c>
      <c r="D24" s="35">
        <v>92061.859037167698</v>
      </c>
      <c r="E24" s="35">
        <v>27353.226589034501</v>
      </c>
      <c r="F24" s="35">
        <v>50889.517165677302</v>
      </c>
      <c r="G24" s="35">
        <v>186910.809606083</v>
      </c>
      <c r="H24" s="35"/>
      <c r="I24" s="35">
        <v>355601.05566993699</v>
      </c>
      <c r="J24" s="35">
        <v>147298.97445946801</v>
      </c>
      <c r="K24" s="35">
        <v>99743.453644727502</v>
      </c>
      <c r="L24" s="21">
        <v>279511.620816993</v>
      </c>
      <c r="M24" s="35">
        <v>791621.98733660101</v>
      </c>
    </row>
    <row r="25" spans="1:13">
      <c r="A25" s="38" t="s">
        <v>57</v>
      </c>
      <c r="B25" s="98" t="s">
        <v>64</v>
      </c>
      <c r="C25" s="35">
        <v>120833.77987354</v>
      </c>
      <c r="D25" s="34" t="s">
        <v>12</v>
      </c>
      <c r="E25" s="35">
        <v>27353.226589034501</v>
      </c>
      <c r="F25" s="34" t="s">
        <v>12</v>
      </c>
      <c r="G25" s="35">
        <v>41535.7354680184</v>
      </c>
      <c r="H25" s="35"/>
      <c r="I25" s="35">
        <v>35560.105566993698</v>
      </c>
      <c r="J25" s="35">
        <v>36824.743614867097</v>
      </c>
      <c r="K25" s="34" t="s">
        <v>12</v>
      </c>
      <c r="L25" s="34" t="s">
        <v>12</v>
      </c>
      <c r="M25" s="34" t="s">
        <v>12</v>
      </c>
    </row>
    <row r="26" spans="1:13">
      <c r="A26" s="38" t="s">
        <v>39</v>
      </c>
      <c r="B26" s="98" t="s">
        <v>64</v>
      </c>
      <c r="C26" s="35">
        <v>60416.889936769898</v>
      </c>
      <c r="D26" s="35">
        <v>46030.929518583798</v>
      </c>
      <c r="E26" s="34" t="s">
        <v>12</v>
      </c>
      <c r="F26" s="34" t="s">
        <v>12</v>
      </c>
      <c r="G26" s="34" t="s">
        <v>12</v>
      </c>
      <c r="H26" s="34"/>
      <c r="I26" s="35">
        <v>35560.105566993698</v>
      </c>
      <c r="J26" s="34" t="s">
        <v>12</v>
      </c>
      <c r="K26" s="35">
        <v>99743.453644727502</v>
      </c>
      <c r="L26" s="21">
        <v>110695.49167452101</v>
      </c>
      <c r="M26" s="34" t="s">
        <v>12</v>
      </c>
    </row>
    <row r="27" spans="1:13">
      <c r="A27" s="38" t="s">
        <v>40</v>
      </c>
      <c r="B27" s="98" t="s">
        <v>64</v>
      </c>
      <c r="C27" s="34" t="s">
        <v>12</v>
      </c>
      <c r="D27" s="34" t="s">
        <v>12</v>
      </c>
      <c r="E27" s="34" t="s">
        <v>12</v>
      </c>
      <c r="F27" s="34" t="s">
        <v>12</v>
      </c>
      <c r="G27" s="34" t="s">
        <v>12</v>
      </c>
      <c r="H27" s="34"/>
      <c r="I27" s="34" t="s">
        <v>12</v>
      </c>
      <c r="J27" s="34" t="s">
        <v>12</v>
      </c>
      <c r="K27" s="34" t="s">
        <v>12</v>
      </c>
      <c r="L27" s="21">
        <v>36898.497224840299</v>
      </c>
      <c r="M27" s="34" t="s">
        <v>12</v>
      </c>
    </row>
    <row r="28" spans="1:13">
      <c r="A28" s="38" t="s">
        <v>58</v>
      </c>
      <c r="B28" s="98" t="s">
        <v>64</v>
      </c>
      <c r="C28" s="34" t="s">
        <v>12</v>
      </c>
      <c r="D28" s="35">
        <v>46030.929518583798</v>
      </c>
      <c r="E28" s="34" t="s">
        <v>12</v>
      </c>
      <c r="F28" s="35">
        <v>50889.517165677302</v>
      </c>
      <c r="G28" s="35">
        <v>20767.8677340092</v>
      </c>
      <c r="H28" s="35"/>
      <c r="I28" s="35">
        <v>142240.42226797499</v>
      </c>
      <c r="J28" s="35">
        <v>36824.743614867097</v>
      </c>
      <c r="K28" s="34" t="s">
        <v>12</v>
      </c>
      <c r="L28" s="34" t="s">
        <v>12</v>
      </c>
      <c r="M28" s="34" t="s">
        <v>12</v>
      </c>
    </row>
    <row r="29" spans="1:13">
      <c r="A29" s="38" t="s">
        <v>41</v>
      </c>
      <c r="B29" s="98" t="s">
        <v>64</v>
      </c>
      <c r="C29" s="34" t="s">
        <v>12</v>
      </c>
      <c r="D29" s="34" t="s">
        <v>12</v>
      </c>
      <c r="E29" s="34" t="s">
        <v>12</v>
      </c>
      <c r="F29" s="34" t="s">
        <v>12</v>
      </c>
      <c r="G29" s="34" t="s">
        <v>12</v>
      </c>
      <c r="H29" s="34"/>
      <c r="I29" s="34" t="s">
        <v>12</v>
      </c>
      <c r="J29" s="34" t="s">
        <v>12</v>
      </c>
      <c r="K29" s="34" t="s">
        <v>12</v>
      </c>
      <c r="L29" s="21">
        <v>36898.497224840299</v>
      </c>
      <c r="M29" s="34" t="s">
        <v>12</v>
      </c>
    </row>
    <row r="30" spans="1:13">
      <c r="A30" s="38" t="s">
        <v>59</v>
      </c>
      <c r="B30" s="98" t="s">
        <v>64</v>
      </c>
      <c r="C30" s="34" t="s">
        <v>12</v>
      </c>
      <c r="D30" s="34" t="s">
        <v>12</v>
      </c>
      <c r="E30" s="34" t="s">
        <v>12</v>
      </c>
      <c r="F30" s="35">
        <v>50889.517165677302</v>
      </c>
      <c r="G30" s="34" t="s">
        <v>12</v>
      </c>
      <c r="H30" s="34"/>
      <c r="I30" s="34" t="s">
        <v>12</v>
      </c>
      <c r="J30" s="34" t="s">
        <v>12</v>
      </c>
      <c r="K30" s="34" t="s">
        <v>12</v>
      </c>
      <c r="L30" s="34" t="s">
        <v>12</v>
      </c>
      <c r="M30" s="34" t="s">
        <v>12</v>
      </c>
    </row>
    <row r="31" spans="1:13">
      <c r="A31" s="38" t="s">
        <v>60</v>
      </c>
      <c r="B31" s="98" t="s">
        <v>64</v>
      </c>
      <c r="C31" s="34" t="s">
        <v>12</v>
      </c>
      <c r="D31" s="34" t="s">
        <v>12</v>
      </c>
      <c r="E31" s="34" t="s">
        <v>12</v>
      </c>
      <c r="F31" s="34" t="s">
        <v>12</v>
      </c>
      <c r="G31" s="34" t="s">
        <v>12</v>
      </c>
      <c r="H31" s="34"/>
      <c r="I31" s="34" t="s">
        <v>12</v>
      </c>
      <c r="J31" s="34" t="s">
        <v>12</v>
      </c>
      <c r="K31" s="35">
        <v>49871.726822363802</v>
      </c>
      <c r="L31" s="34" t="s">
        <v>12</v>
      </c>
      <c r="M31" s="34" t="s">
        <v>12</v>
      </c>
    </row>
    <row r="32" spans="1:13">
      <c r="A32" s="38" t="s">
        <v>61</v>
      </c>
      <c r="B32" s="98" t="s">
        <v>64</v>
      </c>
      <c r="C32" s="34" t="s">
        <v>12</v>
      </c>
      <c r="D32" s="35">
        <v>46030.929518583798</v>
      </c>
      <c r="E32" s="34" t="s">
        <v>12</v>
      </c>
      <c r="F32" s="34" t="s">
        <v>12</v>
      </c>
      <c r="G32" s="34" t="s">
        <v>12</v>
      </c>
      <c r="H32" s="34"/>
      <c r="I32" s="35">
        <v>213360.633401962</v>
      </c>
      <c r="J32" s="35">
        <v>36824.743614867097</v>
      </c>
      <c r="K32" s="35">
        <v>49871.726822363802</v>
      </c>
      <c r="L32" s="34" t="s">
        <v>12</v>
      </c>
      <c r="M32" s="34" t="s">
        <v>12</v>
      </c>
    </row>
    <row r="33" spans="1:13">
      <c r="A33" s="38" t="s">
        <v>62</v>
      </c>
      <c r="B33" s="98" t="s">
        <v>64</v>
      </c>
      <c r="C33" s="34" t="s">
        <v>12</v>
      </c>
      <c r="D33" s="34" t="s">
        <v>12</v>
      </c>
      <c r="E33" s="34" t="s">
        <v>12</v>
      </c>
      <c r="F33" s="34" t="s">
        <v>12</v>
      </c>
      <c r="G33" s="34" t="s">
        <v>12</v>
      </c>
      <c r="H33" s="34"/>
      <c r="I33" s="35">
        <v>35560.105566993698</v>
      </c>
      <c r="J33" s="34" t="s">
        <v>12</v>
      </c>
      <c r="K33" s="34" t="s">
        <v>12</v>
      </c>
      <c r="L33" s="34" t="s">
        <v>12</v>
      </c>
      <c r="M33" s="34" t="s">
        <v>12</v>
      </c>
    </row>
    <row r="34" spans="1:13">
      <c r="A34" s="38" t="s">
        <v>42</v>
      </c>
      <c r="B34" s="98" t="s">
        <v>64</v>
      </c>
      <c r="C34" s="34" t="s">
        <v>12</v>
      </c>
      <c r="D34" s="34" t="s">
        <v>12</v>
      </c>
      <c r="E34" s="34" t="s">
        <v>12</v>
      </c>
      <c r="F34" s="34" t="s">
        <v>12</v>
      </c>
      <c r="G34" s="34" t="s">
        <v>12</v>
      </c>
      <c r="H34" s="34"/>
      <c r="I34" s="34" t="s">
        <v>12</v>
      </c>
      <c r="J34" s="34" t="s">
        <v>12</v>
      </c>
      <c r="K34" s="34" t="s">
        <v>12</v>
      </c>
      <c r="L34" s="21">
        <v>36898.497224840299</v>
      </c>
      <c r="M34" s="35">
        <v>71965.635212418303</v>
      </c>
    </row>
    <row r="35" spans="1:13">
      <c r="A35" s="38" t="s">
        <v>63</v>
      </c>
      <c r="B35" s="98" t="s">
        <v>64</v>
      </c>
      <c r="C35" s="34" t="s">
        <v>12</v>
      </c>
      <c r="D35" s="34" t="s">
        <v>12</v>
      </c>
      <c r="E35" s="34" t="s">
        <v>12</v>
      </c>
      <c r="F35" s="34" t="s">
        <v>12</v>
      </c>
      <c r="G35" s="35">
        <v>20767.8677340092</v>
      </c>
      <c r="H35" s="35"/>
      <c r="I35" s="35">
        <v>35560.105566993698</v>
      </c>
      <c r="J35" s="34" t="s">
        <v>12</v>
      </c>
      <c r="K35" s="34" t="s">
        <v>12</v>
      </c>
      <c r="L35" s="34" t="s">
        <v>12</v>
      </c>
      <c r="M35" s="34" t="s">
        <v>12</v>
      </c>
    </row>
    <row r="36" spans="1:13">
      <c r="A36" s="38" t="s">
        <v>43</v>
      </c>
      <c r="B36" s="98" t="s">
        <v>65</v>
      </c>
      <c r="C36" s="34" t="s">
        <v>12</v>
      </c>
      <c r="D36" s="34" t="s">
        <v>12</v>
      </c>
      <c r="E36" s="35">
        <v>13676.613294517199</v>
      </c>
      <c r="F36" s="35">
        <v>50889.517165677302</v>
      </c>
      <c r="G36" s="34" t="s">
        <v>12</v>
      </c>
      <c r="H36" s="34"/>
      <c r="I36" s="34" t="s">
        <v>12</v>
      </c>
      <c r="J36" s="34" t="s">
        <v>12</v>
      </c>
      <c r="K36" s="35">
        <v>99743.453644727502</v>
      </c>
      <c r="L36" s="21">
        <v>36898.497224840299</v>
      </c>
      <c r="M36" s="34" t="s">
        <v>12</v>
      </c>
    </row>
    <row r="37" spans="1:13">
      <c r="A37" s="38" t="s">
        <v>44</v>
      </c>
      <c r="B37" s="98" t="s">
        <v>64</v>
      </c>
      <c r="C37" s="34" t="s">
        <v>12</v>
      </c>
      <c r="D37" s="34" t="s">
        <v>12</v>
      </c>
      <c r="E37" s="35">
        <v>27353.226589034501</v>
      </c>
      <c r="F37" s="35">
        <v>50889.517165677302</v>
      </c>
      <c r="G37" s="35">
        <v>20767.8677340092</v>
      </c>
      <c r="H37" s="35"/>
      <c r="I37" s="34" t="s">
        <v>12</v>
      </c>
      <c r="J37" s="35">
        <v>147298.97445946801</v>
      </c>
      <c r="K37" s="35">
        <v>448845.54140127398</v>
      </c>
      <c r="L37" s="21">
        <v>102857.31318365631</v>
      </c>
      <c r="M37" s="34" t="s">
        <v>12</v>
      </c>
    </row>
    <row r="38" spans="1:13">
      <c r="A38" s="38" t="s">
        <v>45</v>
      </c>
      <c r="B38" s="98" t="s">
        <v>64</v>
      </c>
      <c r="C38" s="34" t="s">
        <v>12</v>
      </c>
      <c r="D38" s="34" t="s">
        <v>12</v>
      </c>
      <c r="E38" s="34" t="s">
        <v>12</v>
      </c>
      <c r="F38" s="34" t="s">
        <v>12</v>
      </c>
      <c r="G38" s="34" t="s">
        <v>12</v>
      </c>
      <c r="H38" s="34"/>
      <c r="I38" s="34" t="s">
        <v>12</v>
      </c>
      <c r="J38" s="34" t="s">
        <v>12</v>
      </c>
      <c r="K38" s="34" t="s">
        <v>12</v>
      </c>
      <c r="L38" s="21">
        <v>32979.407979408003</v>
      </c>
      <c r="M38" s="34" t="s">
        <v>12</v>
      </c>
    </row>
    <row r="39" spans="1:13" ht="15.75" thickBot="1">
      <c r="A39" s="39" t="s">
        <v>46</v>
      </c>
      <c r="B39" s="99" t="s">
        <v>64</v>
      </c>
      <c r="C39" s="36">
        <v>181250.66981031001</v>
      </c>
      <c r="D39" s="36">
        <v>368247.43614867103</v>
      </c>
      <c r="E39" s="36">
        <v>164119.359534207</v>
      </c>
      <c r="F39" s="37" t="s">
        <v>12</v>
      </c>
      <c r="G39" s="36">
        <v>83071.4709360368</v>
      </c>
      <c r="H39" s="36"/>
      <c r="I39" s="37" t="s">
        <v>12</v>
      </c>
      <c r="J39" s="36">
        <v>220948.461689202</v>
      </c>
      <c r="K39" s="36">
        <v>49871.726822363802</v>
      </c>
      <c r="L39" s="22">
        <v>32979.407979408003</v>
      </c>
      <c r="M39" s="36">
        <v>71965.635212418303</v>
      </c>
    </row>
    <row r="40" spans="1:13">
      <c r="A40" s="94" t="s">
        <v>126</v>
      </c>
      <c r="C40">
        <f>COUNTIF(C7:C39,"&gt;0")</f>
        <v>11</v>
      </c>
      <c r="D40">
        <f t="shared" ref="D40:H40" si="0">COUNTIF(D7:D39,"&gt;0")</f>
        <v>17</v>
      </c>
      <c r="E40">
        <f t="shared" si="0"/>
        <v>15</v>
      </c>
      <c r="F40">
        <f t="shared" si="0"/>
        <v>12</v>
      </c>
      <c r="G40">
        <f t="shared" si="0"/>
        <v>15</v>
      </c>
      <c r="H40">
        <f t="shared" si="0"/>
        <v>0</v>
      </c>
      <c r="I40">
        <f t="shared" ref="I40" si="1">COUNTIF(I7:I39,"&gt;0")</f>
        <v>15</v>
      </c>
      <c r="J40">
        <f t="shared" ref="J40" si="2">COUNTIF(J7:J39,"&gt;0")</f>
        <v>16</v>
      </c>
      <c r="K40">
        <f t="shared" ref="K40" si="3">COUNTIF(K7:K39,"&gt;0")</f>
        <v>16</v>
      </c>
      <c r="L40">
        <f t="shared" ref="L40:M40" si="4">COUNTIF(L7:L39,"&gt;0")</f>
        <v>20</v>
      </c>
      <c r="M40">
        <f t="shared" si="4"/>
        <v>11</v>
      </c>
    </row>
  </sheetData>
  <mergeCells count="6">
    <mergeCell ref="A1:M1"/>
    <mergeCell ref="A3:M3"/>
    <mergeCell ref="C4:M4"/>
    <mergeCell ref="C6:G6"/>
    <mergeCell ref="I6:M6"/>
    <mergeCell ref="A2:M2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>
      <selection activeCell="A2" sqref="A2:M2"/>
    </sheetView>
  </sheetViews>
  <sheetFormatPr defaultRowHeight="15"/>
  <cols>
    <col min="1" max="1" width="28.5703125" bestFit="1" customWidth="1"/>
    <col min="2" max="2" width="13.42578125" style="97" customWidth="1"/>
    <col min="3" max="3" width="14.5703125" bestFit="1" customWidth="1"/>
    <col min="4" max="5" width="14.42578125" bestFit="1" customWidth="1"/>
    <col min="6" max="6" width="12.28515625" customWidth="1"/>
    <col min="7" max="7" width="13.5703125" bestFit="1" customWidth="1"/>
    <col min="8" max="8" width="1.85546875" customWidth="1"/>
    <col min="9" max="9" width="14.5703125" bestFit="1" customWidth="1"/>
    <col min="10" max="10" width="14.42578125" bestFit="1" customWidth="1"/>
    <col min="11" max="12" width="12.42578125" bestFit="1" customWidth="1"/>
    <col min="13" max="13" width="13.42578125" customWidth="1"/>
  </cols>
  <sheetData>
    <row r="1" spans="1:13">
      <c r="A1" s="118" t="s">
        <v>145</v>
      </c>
      <c r="B1" s="96"/>
      <c r="C1" s="77"/>
      <c r="D1" s="77"/>
      <c r="E1" s="77"/>
      <c r="F1" s="77"/>
      <c r="G1" s="77"/>
      <c r="H1" s="77"/>
      <c r="I1" s="77"/>
      <c r="J1" s="77"/>
      <c r="K1" s="77"/>
      <c r="L1" s="77"/>
      <c r="M1" s="76"/>
    </row>
    <row r="2" spans="1:13">
      <c r="A2" s="129" t="s">
        <v>128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5.75" thickBot="1">
      <c r="C4" s="127" t="s">
        <v>70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30.75" thickBot="1">
      <c r="C5" s="40" t="s">
        <v>69</v>
      </c>
      <c r="D5" s="40" t="s">
        <v>71</v>
      </c>
      <c r="E5" s="40" t="s">
        <v>72</v>
      </c>
      <c r="F5" s="40" t="s">
        <v>120</v>
      </c>
      <c r="G5" s="40" t="s">
        <v>121</v>
      </c>
      <c r="H5" s="27"/>
      <c r="I5" s="40" t="s">
        <v>69</v>
      </c>
      <c r="J5" s="40" t="s">
        <v>71</v>
      </c>
      <c r="K5" s="40" t="s">
        <v>72</v>
      </c>
      <c r="L5" s="40" t="s">
        <v>120</v>
      </c>
      <c r="M5" s="40" t="s">
        <v>121</v>
      </c>
    </row>
    <row r="6" spans="1:13" ht="15.75" thickBot="1">
      <c r="A6" s="95" t="s">
        <v>127</v>
      </c>
      <c r="B6" s="78" t="s">
        <v>67</v>
      </c>
      <c r="C6" s="130">
        <v>40389</v>
      </c>
      <c r="D6" s="130"/>
      <c r="E6" s="130"/>
      <c r="F6" s="130"/>
      <c r="G6" s="130"/>
      <c r="H6" s="27"/>
      <c r="I6" s="130">
        <v>40405</v>
      </c>
      <c r="J6" s="130"/>
      <c r="K6" s="130"/>
      <c r="L6" s="130"/>
      <c r="M6" s="130"/>
    </row>
    <row r="7" spans="1:13">
      <c r="A7" s="38" t="s">
        <v>52</v>
      </c>
      <c r="B7" s="98" t="s">
        <v>64</v>
      </c>
      <c r="C7" s="34" t="s">
        <v>12</v>
      </c>
      <c r="D7" s="35">
        <v>2209484.6168920202</v>
      </c>
      <c r="E7" s="34" t="s">
        <v>12</v>
      </c>
      <c r="F7" s="34" t="s">
        <v>12</v>
      </c>
      <c r="G7" s="116" t="s">
        <v>12</v>
      </c>
      <c r="H7" s="116"/>
      <c r="I7" s="116" t="s">
        <v>12</v>
      </c>
      <c r="J7" s="34" t="s">
        <v>12</v>
      </c>
      <c r="K7" s="34" t="s">
        <v>12</v>
      </c>
      <c r="L7" s="34" t="s">
        <v>12</v>
      </c>
      <c r="M7" s="34" t="s">
        <v>12</v>
      </c>
    </row>
    <row r="8" spans="1:13">
      <c r="A8" s="38" t="s">
        <v>27</v>
      </c>
      <c r="B8" s="98" t="s">
        <v>64</v>
      </c>
      <c r="C8" s="35">
        <v>143550530.48976499</v>
      </c>
      <c r="D8" s="35">
        <v>54684744.268077597</v>
      </c>
      <c r="E8" s="35">
        <v>10831877.7292576</v>
      </c>
      <c r="F8" s="35">
        <v>114196076.51978</v>
      </c>
      <c r="G8" s="35">
        <v>104171624.55379</v>
      </c>
      <c r="H8" s="35"/>
      <c r="I8" s="35">
        <v>67592648.661741599</v>
      </c>
      <c r="J8" s="35">
        <v>72912992.357436806</v>
      </c>
      <c r="K8" s="35">
        <v>171159766.45435199</v>
      </c>
      <c r="L8" s="21">
        <v>185727032.910115</v>
      </c>
      <c r="M8" s="35">
        <v>693460860.90686297</v>
      </c>
    </row>
    <row r="9" spans="1:13">
      <c r="A9" s="38" t="s">
        <v>28</v>
      </c>
      <c r="B9" s="98" t="s">
        <v>64</v>
      </c>
      <c r="C9" s="35">
        <v>412345273.81845498</v>
      </c>
      <c r="D9" s="35">
        <v>182512635.54118499</v>
      </c>
      <c r="E9" s="35">
        <v>36243025.230470702</v>
      </c>
      <c r="F9" s="35">
        <v>219842714.15572599</v>
      </c>
      <c r="G9" s="35">
        <v>30840283.5850037</v>
      </c>
      <c r="H9" s="35"/>
      <c r="I9" s="35">
        <v>95834484.503047898</v>
      </c>
      <c r="J9" s="35">
        <v>121521653.929061</v>
      </c>
      <c r="K9" s="35">
        <v>137645966.029724</v>
      </c>
      <c r="L9" s="21">
        <v>338027897.20850551</v>
      </c>
      <c r="M9" s="35">
        <v>86358762.254902005</v>
      </c>
    </row>
    <row r="10" spans="1:13">
      <c r="A10" s="38" t="s">
        <v>53</v>
      </c>
      <c r="B10" s="98" t="s">
        <v>65</v>
      </c>
      <c r="C10" s="34" t="s">
        <v>12</v>
      </c>
      <c r="D10" s="34" t="s">
        <v>12</v>
      </c>
      <c r="E10" s="35">
        <v>341915.33236293099</v>
      </c>
      <c r="F10" s="34" t="s">
        <v>12</v>
      </c>
      <c r="G10" s="34" t="s">
        <v>12</v>
      </c>
      <c r="H10" s="34"/>
      <c r="I10" s="34" t="s">
        <v>12</v>
      </c>
      <c r="J10" s="34" t="s">
        <v>12</v>
      </c>
      <c r="K10" s="34" t="s">
        <v>12</v>
      </c>
      <c r="L10" s="34" t="s">
        <v>12</v>
      </c>
      <c r="M10" s="34" t="s">
        <v>12</v>
      </c>
    </row>
    <row r="11" spans="1:13">
      <c r="A11" s="38" t="s">
        <v>54</v>
      </c>
      <c r="B11" s="98" t="s">
        <v>66</v>
      </c>
      <c r="C11" s="34" t="s">
        <v>12</v>
      </c>
      <c r="D11" s="35">
        <v>23199588.477366298</v>
      </c>
      <c r="E11" s="35">
        <v>170602074.23580801</v>
      </c>
      <c r="F11" s="34" t="s">
        <v>12</v>
      </c>
      <c r="G11" s="34" t="s">
        <v>12</v>
      </c>
      <c r="H11" s="34"/>
      <c r="I11" s="34" t="s">
        <v>12</v>
      </c>
      <c r="J11" s="34" t="s">
        <v>12</v>
      </c>
      <c r="K11" s="34" t="s">
        <v>12</v>
      </c>
      <c r="L11" s="34" t="s">
        <v>12</v>
      </c>
      <c r="M11" s="34" t="s">
        <v>12</v>
      </c>
    </row>
    <row r="12" spans="1:13">
      <c r="A12" s="38" t="s">
        <v>29</v>
      </c>
      <c r="B12" s="98" t="s">
        <v>64</v>
      </c>
      <c r="C12" s="35">
        <v>166750616.225485</v>
      </c>
      <c r="D12" s="35">
        <v>42348455.157097101</v>
      </c>
      <c r="E12" s="35">
        <v>6291242.1154779196</v>
      </c>
      <c r="F12" s="34" t="s">
        <v>12</v>
      </c>
      <c r="G12" s="35">
        <v>95532191.576442301</v>
      </c>
      <c r="H12" s="35"/>
      <c r="I12" s="35">
        <v>163576485.60817099</v>
      </c>
      <c r="J12" s="35">
        <v>67757528.251355395</v>
      </c>
      <c r="K12" s="35">
        <v>22940994.338287301</v>
      </c>
      <c r="L12" s="21">
        <v>32143836.393954203</v>
      </c>
      <c r="M12" s="34" t="s">
        <v>12</v>
      </c>
    </row>
    <row r="13" spans="1:13">
      <c r="A13" s="38" t="s">
        <v>30</v>
      </c>
      <c r="B13" s="98" t="s">
        <v>64</v>
      </c>
      <c r="C13" s="35">
        <v>761252813.20330095</v>
      </c>
      <c r="D13" s="35">
        <v>1822824808.93592</v>
      </c>
      <c r="E13" s="35">
        <v>221561135.37117901</v>
      </c>
      <c r="F13" s="35">
        <v>824410178.08397198</v>
      </c>
      <c r="G13" s="35">
        <v>112146485.76365</v>
      </c>
      <c r="H13" s="35"/>
      <c r="I13" s="35">
        <v>320040950.102943</v>
      </c>
      <c r="J13" s="35">
        <v>331422692.533804</v>
      </c>
      <c r="K13" s="35">
        <v>448845541.40127403</v>
      </c>
      <c r="L13" s="21">
        <v>199251885.01413751</v>
      </c>
      <c r="M13" s="35">
        <v>621783088.23529398</v>
      </c>
    </row>
    <row r="14" spans="1:13">
      <c r="A14" s="38" t="s">
        <v>55</v>
      </c>
      <c r="B14" s="98" t="s">
        <v>64</v>
      </c>
      <c r="C14" s="34" t="s">
        <v>12</v>
      </c>
      <c r="D14" s="34" t="s">
        <v>12</v>
      </c>
      <c r="E14" s="35">
        <v>82059679.767103299</v>
      </c>
      <c r="F14" s="35">
        <v>305337102.99406397</v>
      </c>
      <c r="G14" s="34" t="s">
        <v>12</v>
      </c>
      <c r="H14" s="34"/>
      <c r="I14" s="34" t="s">
        <v>12</v>
      </c>
      <c r="J14" s="35">
        <v>220948461.68920201</v>
      </c>
      <c r="K14" s="34" t="s">
        <v>12</v>
      </c>
      <c r="L14" s="34" t="s">
        <v>12</v>
      </c>
      <c r="M14" s="34" t="s">
        <v>12</v>
      </c>
    </row>
    <row r="15" spans="1:13">
      <c r="A15" s="38" t="s">
        <v>31</v>
      </c>
      <c r="B15" s="98" t="s">
        <v>64</v>
      </c>
      <c r="C15" s="35">
        <v>44708498.5532097</v>
      </c>
      <c r="D15" s="35">
        <v>17031443.921875998</v>
      </c>
      <c r="E15" s="35">
        <v>10120693.837942701</v>
      </c>
      <c r="F15" s="35">
        <v>56487364.053901799</v>
      </c>
      <c r="G15" s="35">
        <v>76841110.615833998</v>
      </c>
      <c r="H15" s="35"/>
      <c r="I15" s="35">
        <v>52628956.239150599</v>
      </c>
      <c r="J15" s="35">
        <v>149876706.51250899</v>
      </c>
      <c r="K15" s="35">
        <v>55357616.772823803</v>
      </c>
      <c r="L15" s="21">
        <v>118521806.69628835</v>
      </c>
      <c r="M15" s="35">
        <v>106509140.114379</v>
      </c>
    </row>
    <row r="16" spans="1:13">
      <c r="A16" s="38" t="s">
        <v>32</v>
      </c>
      <c r="B16" s="98" t="s">
        <v>64</v>
      </c>
      <c r="C16" s="34" t="s">
        <v>12</v>
      </c>
      <c r="D16" s="35">
        <v>12888660.2652035</v>
      </c>
      <c r="E16" s="34" t="s">
        <v>12</v>
      </c>
      <c r="F16" s="35">
        <v>14249064.8063896</v>
      </c>
      <c r="G16" s="34" t="s">
        <v>12</v>
      </c>
      <c r="H16" s="34"/>
      <c r="I16" s="34" t="s">
        <v>12</v>
      </c>
      <c r="J16" s="35">
        <v>5155464.1060813898</v>
      </c>
      <c r="K16" s="34" t="s">
        <v>12</v>
      </c>
      <c r="L16" s="21">
        <v>14948696.340072416</v>
      </c>
      <c r="M16" s="34" t="s">
        <v>12</v>
      </c>
    </row>
    <row r="17" spans="1:13">
      <c r="A17" s="38" t="s">
        <v>68</v>
      </c>
      <c r="B17" s="98" t="s">
        <v>64</v>
      </c>
      <c r="C17" s="34" t="s">
        <v>12</v>
      </c>
      <c r="D17" s="35">
        <v>32221650.663008701</v>
      </c>
      <c r="E17" s="34" t="s">
        <v>12</v>
      </c>
      <c r="F17" s="34" t="s">
        <v>12</v>
      </c>
      <c r="G17" s="35">
        <v>7268753.7069032202</v>
      </c>
      <c r="H17" s="35"/>
      <c r="I17" s="35">
        <v>12446036.948447799</v>
      </c>
      <c r="J17" s="34" t="s">
        <v>12</v>
      </c>
      <c r="K17" s="34" t="s">
        <v>12</v>
      </c>
      <c r="L17" s="34" t="s">
        <v>12</v>
      </c>
      <c r="M17" s="34" t="s">
        <v>12</v>
      </c>
    </row>
    <row r="18" spans="1:13">
      <c r="A18" s="38" t="s">
        <v>33</v>
      </c>
      <c r="B18" s="98" t="s">
        <v>64</v>
      </c>
      <c r="C18" s="34" t="s">
        <v>12</v>
      </c>
      <c r="D18" s="35">
        <v>230154647.59291899</v>
      </c>
      <c r="E18" s="34" t="s">
        <v>12</v>
      </c>
      <c r="F18" s="34" t="s">
        <v>12</v>
      </c>
      <c r="G18" s="34" t="s">
        <v>12</v>
      </c>
      <c r="H18" s="34"/>
      <c r="I18" s="34" t="s">
        <v>12</v>
      </c>
      <c r="J18" s="34" t="s">
        <v>12</v>
      </c>
      <c r="K18" s="35">
        <v>249358634.111819</v>
      </c>
      <c r="L18" s="21">
        <v>184492486.12420151</v>
      </c>
      <c r="M18" s="34" t="s">
        <v>12</v>
      </c>
    </row>
    <row r="19" spans="1:13">
      <c r="A19" s="38" t="s">
        <v>34</v>
      </c>
      <c r="B19" s="98" t="s">
        <v>64</v>
      </c>
      <c r="C19" s="34" t="s">
        <v>12</v>
      </c>
      <c r="D19" s="34" t="s">
        <v>12</v>
      </c>
      <c r="E19" s="35">
        <v>27572052.401746701</v>
      </c>
      <c r="F19" s="34" t="s">
        <v>12</v>
      </c>
      <c r="G19" s="35">
        <v>29905729.536973301</v>
      </c>
      <c r="H19" s="35"/>
      <c r="I19" s="35">
        <v>30723931.209882502</v>
      </c>
      <c r="J19" s="35">
        <v>63633156.966490299</v>
      </c>
      <c r="K19" s="35">
        <v>142194267.51592401</v>
      </c>
      <c r="L19" s="21">
        <v>178508353.37828749</v>
      </c>
      <c r="M19" s="35">
        <v>20726102.9411765</v>
      </c>
    </row>
    <row r="20" spans="1:13">
      <c r="A20" s="38" t="s">
        <v>35</v>
      </c>
      <c r="B20" s="98" t="s">
        <v>64</v>
      </c>
      <c r="C20" s="35">
        <v>326251205.65855801</v>
      </c>
      <c r="D20" s="34" t="s">
        <v>12</v>
      </c>
      <c r="E20" s="34" t="s">
        <v>12</v>
      </c>
      <c r="F20" s="34" t="s">
        <v>12</v>
      </c>
      <c r="G20" s="34" t="s">
        <v>12</v>
      </c>
      <c r="H20" s="34"/>
      <c r="I20" s="34" t="s">
        <v>12</v>
      </c>
      <c r="J20" s="34" t="s">
        <v>12</v>
      </c>
      <c r="K20" s="34" t="s">
        <v>12</v>
      </c>
      <c r="L20" s="21">
        <v>398503770.02827549</v>
      </c>
      <c r="M20" s="35">
        <v>388614430.14705902</v>
      </c>
    </row>
    <row r="21" spans="1:13">
      <c r="A21" s="38" t="s">
        <v>36</v>
      </c>
      <c r="B21" s="98" t="s">
        <v>64</v>
      </c>
      <c r="C21" s="35">
        <v>141375522.45204201</v>
      </c>
      <c r="D21" s="35">
        <v>178968253.968254</v>
      </c>
      <c r="E21" s="35">
        <v>26587336.2445415</v>
      </c>
      <c r="F21" s="35">
        <v>109921357.07786299</v>
      </c>
      <c r="G21" s="35">
        <v>28784264.679336801</v>
      </c>
      <c r="H21" s="35"/>
      <c r="I21" s="35">
        <v>98572612.631706402</v>
      </c>
      <c r="J21" s="35">
        <v>65621693.121693097</v>
      </c>
      <c r="K21" s="35">
        <v>35907643.312101901</v>
      </c>
      <c r="L21" s="21">
        <v>180529900.94578201</v>
      </c>
      <c r="M21" s="35">
        <v>170990349.26470599</v>
      </c>
    </row>
    <row r="22" spans="1:13">
      <c r="A22" s="38" t="s">
        <v>37</v>
      </c>
      <c r="B22" s="98" t="s">
        <v>64</v>
      </c>
      <c r="C22" s="34" t="s">
        <v>12</v>
      </c>
      <c r="D22" s="35">
        <v>4142783.6566725499</v>
      </c>
      <c r="E22" s="34" t="s">
        <v>12</v>
      </c>
      <c r="F22" s="34" t="s">
        <v>12</v>
      </c>
      <c r="G22" s="34" t="s">
        <v>12</v>
      </c>
      <c r="H22" s="34"/>
      <c r="I22" s="34" t="s">
        <v>12</v>
      </c>
      <c r="J22" s="35">
        <v>13256907.701352101</v>
      </c>
      <c r="K22" s="35">
        <v>4488455.4140127404</v>
      </c>
      <c r="L22" s="21">
        <v>6641729.5004712502</v>
      </c>
      <c r="M22" s="35">
        <v>19430721.5073529</v>
      </c>
    </row>
    <row r="23" spans="1:13">
      <c r="A23" s="38" t="s">
        <v>56</v>
      </c>
      <c r="B23" s="98" t="s">
        <v>64</v>
      </c>
      <c r="C23" s="34" t="s">
        <v>12</v>
      </c>
      <c r="D23" s="34" t="s">
        <v>12</v>
      </c>
      <c r="E23" s="34" t="s">
        <v>12</v>
      </c>
      <c r="F23" s="34" t="s">
        <v>12</v>
      </c>
      <c r="G23" s="35">
        <v>4672770.2401520703</v>
      </c>
      <c r="H23" s="35"/>
      <c r="I23" s="34" t="s">
        <v>12</v>
      </c>
      <c r="J23" s="34" t="s">
        <v>12</v>
      </c>
      <c r="K23" s="34" t="s">
        <v>12</v>
      </c>
      <c r="L23" s="34" t="s">
        <v>12</v>
      </c>
      <c r="M23" s="34" t="s">
        <v>12</v>
      </c>
    </row>
    <row r="24" spans="1:13">
      <c r="A24" s="38" t="s">
        <v>38</v>
      </c>
      <c r="B24" s="98" t="s">
        <v>64</v>
      </c>
      <c r="C24" s="35">
        <v>253750937.73443401</v>
      </c>
      <c r="D24" s="35">
        <v>55237115.4223006</v>
      </c>
      <c r="E24" s="35">
        <v>16411935.953420701</v>
      </c>
      <c r="F24" s="35">
        <v>30533710.299406402</v>
      </c>
      <c r="G24" s="35">
        <v>112146485.76365</v>
      </c>
      <c r="H24" s="35"/>
      <c r="I24" s="35">
        <v>213360633.40196201</v>
      </c>
      <c r="J24" s="35">
        <v>132569077.013521</v>
      </c>
      <c r="K24" s="35">
        <v>89769108.280254796</v>
      </c>
      <c r="L24" s="21">
        <v>185418251.15811902</v>
      </c>
      <c r="M24" s="35">
        <v>522470511.64215702</v>
      </c>
    </row>
    <row r="25" spans="1:13">
      <c r="A25" s="38" t="s">
        <v>57</v>
      </c>
      <c r="B25" s="98" t="s">
        <v>64</v>
      </c>
      <c r="C25" s="35">
        <v>25375093.773443401</v>
      </c>
      <c r="D25" s="34" t="s">
        <v>12</v>
      </c>
      <c r="E25" s="35">
        <v>5744177.5836972296</v>
      </c>
      <c r="F25" s="34" t="s">
        <v>12</v>
      </c>
      <c r="G25" s="35">
        <v>8722504.4482838698</v>
      </c>
      <c r="H25" s="35"/>
      <c r="I25" s="35">
        <v>7467622.1690686699</v>
      </c>
      <c r="J25" s="35">
        <v>7733196.1591220796</v>
      </c>
      <c r="K25" s="34" t="s">
        <v>12</v>
      </c>
      <c r="L25" s="34" t="s">
        <v>12</v>
      </c>
      <c r="M25" s="34" t="s">
        <v>12</v>
      </c>
    </row>
    <row r="26" spans="1:13">
      <c r="A26" s="38" t="s">
        <v>39</v>
      </c>
      <c r="B26" s="98" t="s">
        <v>64</v>
      </c>
      <c r="C26" s="35">
        <v>51354356.446254402</v>
      </c>
      <c r="D26" s="35">
        <v>39126290.090796299</v>
      </c>
      <c r="E26" s="34" t="s">
        <v>12</v>
      </c>
      <c r="F26" s="34" t="s">
        <v>12</v>
      </c>
      <c r="G26" s="34" t="s">
        <v>12</v>
      </c>
      <c r="H26" s="34"/>
      <c r="I26" s="35">
        <v>30226089.731944598</v>
      </c>
      <c r="J26" s="34" t="s">
        <v>12</v>
      </c>
      <c r="K26" s="35">
        <v>84781935.598018393</v>
      </c>
      <c r="L26" s="21">
        <v>122318518.3003455</v>
      </c>
      <c r="M26" s="34" t="s">
        <v>12</v>
      </c>
    </row>
    <row r="27" spans="1:13">
      <c r="A27" s="38" t="s">
        <v>40</v>
      </c>
      <c r="B27" s="98" t="s">
        <v>64</v>
      </c>
      <c r="C27" s="34" t="s">
        <v>12</v>
      </c>
      <c r="D27" s="34" t="s">
        <v>12</v>
      </c>
      <c r="E27" s="34" t="s">
        <v>12</v>
      </c>
      <c r="F27" s="34" t="s">
        <v>12</v>
      </c>
      <c r="G27" s="34" t="s">
        <v>12</v>
      </c>
      <c r="H27" s="34"/>
      <c r="I27" s="34" t="s">
        <v>12</v>
      </c>
      <c r="J27" s="34" t="s">
        <v>12</v>
      </c>
      <c r="K27" s="34" t="s">
        <v>12</v>
      </c>
      <c r="L27" s="21">
        <v>6826221.98659545</v>
      </c>
      <c r="M27" s="34" t="s">
        <v>12</v>
      </c>
    </row>
    <row r="28" spans="1:13">
      <c r="A28" s="38" t="s">
        <v>58</v>
      </c>
      <c r="B28" s="98" t="s">
        <v>64</v>
      </c>
      <c r="C28" s="34" t="s">
        <v>12</v>
      </c>
      <c r="D28" s="35">
        <v>4372938.30426546</v>
      </c>
      <c r="E28" s="34" t="s">
        <v>12</v>
      </c>
      <c r="F28" s="35">
        <v>4834504.1307393396</v>
      </c>
      <c r="G28" s="35">
        <v>1972947.43473087</v>
      </c>
      <c r="H28" s="35"/>
      <c r="I28" s="35">
        <v>13512840.1154576</v>
      </c>
      <c r="J28" s="35">
        <v>3498350.6434123698</v>
      </c>
      <c r="K28" s="34" t="s">
        <v>12</v>
      </c>
      <c r="L28" s="34" t="s">
        <v>12</v>
      </c>
      <c r="M28" s="34" t="s">
        <v>12</v>
      </c>
    </row>
    <row r="29" spans="1:13">
      <c r="A29" s="38" t="s">
        <v>41</v>
      </c>
      <c r="B29" s="98" t="s">
        <v>64</v>
      </c>
      <c r="C29" s="34" t="s">
        <v>12</v>
      </c>
      <c r="D29" s="34" t="s">
        <v>12</v>
      </c>
      <c r="E29" s="34" t="s">
        <v>12</v>
      </c>
      <c r="F29" s="34" t="s">
        <v>12</v>
      </c>
      <c r="G29" s="34" t="s">
        <v>12</v>
      </c>
      <c r="H29" s="34"/>
      <c r="I29" s="34" t="s">
        <v>12</v>
      </c>
      <c r="J29" s="34" t="s">
        <v>12</v>
      </c>
      <c r="K29" s="34" t="s">
        <v>12</v>
      </c>
      <c r="L29" s="21">
        <v>7084511.46716935</v>
      </c>
      <c r="M29" s="34" t="s">
        <v>12</v>
      </c>
    </row>
    <row r="30" spans="1:13">
      <c r="A30" s="38" t="s">
        <v>59</v>
      </c>
      <c r="B30" s="98" t="s">
        <v>64</v>
      </c>
      <c r="C30" s="34" t="s">
        <v>12</v>
      </c>
      <c r="D30" s="34" t="s">
        <v>12</v>
      </c>
      <c r="E30" s="34" t="s">
        <v>12</v>
      </c>
      <c r="F30" s="35">
        <v>22136939.9670696</v>
      </c>
      <c r="G30" s="34" t="s">
        <v>12</v>
      </c>
      <c r="H30" s="34"/>
      <c r="I30" s="34" t="s">
        <v>12</v>
      </c>
      <c r="J30" s="34" t="s">
        <v>12</v>
      </c>
      <c r="K30" s="34" t="s">
        <v>12</v>
      </c>
      <c r="L30" s="34" t="s">
        <v>12</v>
      </c>
      <c r="M30" s="34" t="s">
        <v>12</v>
      </c>
    </row>
    <row r="31" spans="1:13">
      <c r="A31" s="38" t="s">
        <v>60</v>
      </c>
      <c r="B31" s="98" t="s">
        <v>64</v>
      </c>
      <c r="C31" s="34" t="s">
        <v>12</v>
      </c>
      <c r="D31" s="34" t="s">
        <v>12</v>
      </c>
      <c r="E31" s="34" t="s">
        <v>12</v>
      </c>
      <c r="F31" s="34" t="s">
        <v>12</v>
      </c>
      <c r="G31" s="34" t="s">
        <v>12</v>
      </c>
      <c r="H31" s="34"/>
      <c r="I31" s="34" t="s">
        <v>12</v>
      </c>
      <c r="J31" s="34" t="s">
        <v>12</v>
      </c>
      <c r="K31" s="35">
        <v>13415494.5152159</v>
      </c>
      <c r="L31" s="34" t="s">
        <v>12</v>
      </c>
      <c r="M31" s="34" t="s">
        <v>12</v>
      </c>
    </row>
    <row r="32" spans="1:13">
      <c r="A32" s="38" t="s">
        <v>61</v>
      </c>
      <c r="B32" s="98" t="s">
        <v>64</v>
      </c>
      <c r="C32" s="34" t="s">
        <v>12</v>
      </c>
      <c r="D32" s="35">
        <v>5523711.5422300603</v>
      </c>
      <c r="E32" s="34" t="s">
        <v>12</v>
      </c>
      <c r="F32" s="34" t="s">
        <v>12</v>
      </c>
      <c r="G32" s="34" t="s">
        <v>12</v>
      </c>
      <c r="H32" s="34"/>
      <c r="I32" s="35">
        <v>25603276.008235399</v>
      </c>
      <c r="J32" s="35">
        <v>4418969.2337840497</v>
      </c>
      <c r="K32" s="35">
        <v>5984607.2186836498</v>
      </c>
      <c r="L32" s="34" t="s">
        <v>12</v>
      </c>
      <c r="M32" s="34" t="s">
        <v>12</v>
      </c>
    </row>
    <row r="33" spans="1:13">
      <c r="A33" s="38" t="s">
        <v>62</v>
      </c>
      <c r="B33" s="98" t="s">
        <v>64</v>
      </c>
      <c r="C33" s="34" t="s">
        <v>12</v>
      </c>
      <c r="D33" s="34" t="s">
        <v>12</v>
      </c>
      <c r="E33" s="34" t="s">
        <v>12</v>
      </c>
      <c r="F33" s="34" t="s">
        <v>12</v>
      </c>
      <c r="G33" s="34" t="s">
        <v>12</v>
      </c>
      <c r="H33" s="34"/>
      <c r="I33" s="35">
        <v>3556010.55669937</v>
      </c>
      <c r="J33" s="34" t="s">
        <v>12</v>
      </c>
      <c r="K33" s="34" t="s">
        <v>12</v>
      </c>
      <c r="L33" s="34" t="s">
        <v>12</v>
      </c>
      <c r="M33" s="34" t="s">
        <v>12</v>
      </c>
    </row>
    <row r="34" spans="1:13">
      <c r="A34" s="38" t="s">
        <v>42</v>
      </c>
      <c r="B34" s="98" t="s">
        <v>64</v>
      </c>
      <c r="C34" s="34" t="s">
        <v>12</v>
      </c>
      <c r="D34" s="34" t="s">
        <v>12</v>
      </c>
      <c r="E34" s="34" t="s">
        <v>12</v>
      </c>
      <c r="F34" s="34" t="s">
        <v>12</v>
      </c>
      <c r="G34" s="34" t="s">
        <v>12</v>
      </c>
      <c r="H34" s="34"/>
      <c r="I34" s="34" t="s">
        <v>12</v>
      </c>
      <c r="J34" s="34" t="s">
        <v>12</v>
      </c>
      <c r="K34" s="34" t="s">
        <v>12</v>
      </c>
      <c r="L34" s="21">
        <v>6641729.5004712502</v>
      </c>
      <c r="M34" s="35">
        <v>12953814.3382353</v>
      </c>
    </row>
    <row r="35" spans="1:13">
      <c r="A35" s="38" t="s">
        <v>63</v>
      </c>
      <c r="B35" s="98" t="s">
        <v>64</v>
      </c>
      <c r="C35" s="34" t="s">
        <v>12</v>
      </c>
      <c r="D35" s="34" t="s">
        <v>12</v>
      </c>
      <c r="E35" s="34" t="s">
        <v>12</v>
      </c>
      <c r="F35" s="34" t="s">
        <v>12</v>
      </c>
      <c r="G35" s="35">
        <v>2429840.5248790798</v>
      </c>
      <c r="H35" s="35"/>
      <c r="I35" s="35">
        <v>4160532.3513382599</v>
      </c>
      <c r="J35" s="34" t="s">
        <v>12</v>
      </c>
      <c r="K35" s="34" t="s">
        <v>12</v>
      </c>
      <c r="L35" s="34" t="s">
        <v>12</v>
      </c>
      <c r="M35" s="34" t="s">
        <v>12</v>
      </c>
    </row>
    <row r="36" spans="1:13">
      <c r="A36" s="38" t="s">
        <v>43</v>
      </c>
      <c r="B36" s="98" t="s">
        <v>65</v>
      </c>
      <c r="C36" s="34" t="s">
        <v>12</v>
      </c>
      <c r="D36" s="34" t="s">
        <v>12</v>
      </c>
      <c r="E36" s="35">
        <v>3555919.45657448</v>
      </c>
      <c r="F36" s="35">
        <v>26462548.9261522</v>
      </c>
      <c r="G36" s="34" t="s">
        <v>12</v>
      </c>
      <c r="H36" s="34"/>
      <c r="I36" s="34" t="s">
        <v>12</v>
      </c>
      <c r="J36" s="34" t="s">
        <v>12</v>
      </c>
      <c r="K36" s="35">
        <v>25933297.947629198</v>
      </c>
      <c r="L36" s="21">
        <v>9593609.2784585003</v>
      </c>
      <c r="M36" s="34" t="s">
        <v>12</v>
      </c>
    </row>
    <row r="37" spans="1:13">
      <c r="A37" s="38" t="s">
        <v>44</v>
      </c>
      <c r="B37" s="98" t="s">
        <v>64</v>
      </c>
      <c r="C37" s="34" t="s">
        <v>12</v>
      </c>
      <c r="D37" s="34" t="s">
        <v>12</v>
      </c>
      <c r="E37" s="35">
        <v>3829451.7224648199</v>
      </c>
      <c r="F37" s="35">
        <v>7124532.4031948196</v>
      </c>
      <c r="G37" s="35">
        <v>2907501.4827612899</v>
      </c>
      <c r="H37" s="35"/>
      <c r="I37" s="34" t="s">
        <v>12</v>
      </c>
      <c r="J37" s="35">
        <v>51554641.060813896</v>
      </c>
      <c r="K37" s="35">
        <v>62838375.796178304</v>
      </c>
      <c r="L37" s="21">
        <v>14400023.845711898</v>
      </c>
      <c r="M37" s="34" t="s">
        <v>12</v>
      </c>
    </row>
    <row r="38" spans="1:13">
      <c r="A38" s="38" t="s">
        <v>45</v>
      </c>
      <c r="B38" s="98" t="s">
        <v>64</v>
      </c>
      <c r="C38" s="34" t="s">
        <v>12</v>
      </c>
      <c r="D38" s="34" t="s">
        <v>12</v>
      </c>
      <c r="E38" s="34" t="s">
        <v>12</v>
      </c>
      <c r="F38" s="34" t="s">
        <v>12</v>
      </c>
      <c r="G38" s="34" t="s">
        <v>12</v>
      </c>
      <c r="H38" s="34"/>
      <c r="I38" s="34" t="s">
        <v>12</v>
      </c>
      <c r="J38" s="34" t="s">
        <v>12</v>
      </c>
      <c r="K38" s="34" t="s">
        <v>12</v>
      </c>
      <c r="L38" s="21">
        <v>19787644.7876448</v>
      </c>
      <c r="M38" s="34" t="s">
        <v>12</v>
      </c>
    </row>
    <row r="39" spans="1:13" ht="15.75" thickBot="1">
      <c r="A39" s="39" t="s">
        <v>46</v>
      </c>
      <c r="B39" s="99" t="s">
        <v>64</v>
      </c>
      <c r="C39" s="36">
        <v>360688832.92251599</v>
      </c>
      <c r="D39" s="36">
        <v>732812397.93585503</v>
      </c>
      <c r="E39" s="36">
        <v>359257278.02037799</v>
      </c>
      <c r="F39" s="37" t="s">
        <v>12</v>
      </c>
      <c r="G39" s="36">
        <v>247968340.74406999</v>
      </c>
      <c r="H39" s="36"/>
      <c r="I39" s="37" t="s">
        <v>12</v>
      </c>
      <c r="J39" s="36">
        <v>439687438.76151299</v>
      </c>
      <c r="K39" s="36">
        <v>99244736.3765039</v>
      </c>
      <c r="L39" s="22">
        <v>65629021.879022002</v>
      </c>
      <c r="M39" s="36">
        <v>143211614.072712</v>
      </c>
    </row>
  </sheetData>
  <mergeCells count="4">
    <mergeCell ref="C6:G6"/>
    <mergeCell ref="I6:M6"/>
    <mergeCell ref="A2:M2"/>
    <mergeCell ref="C4:M4"/>
  </mergeCells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>
      <selection activeCell="A2" sqref="A2"/>
    </sheetView>
  </sheetViews>
  <sheetFormatPr defaultRowHeight="12.75"/>
  <cols>
    <col min="1" max="1" width="40.28515625" style="2" customWidth="1"/>
    <col min="2" max="2" width="9.140625" style="1" customWidth="1"/>
    <col min="3" max="3" width="12.85546875" style="2" customWidth="1"/>
    <col min="4" max="10" width="13.140625" style="3" customWidth="1"/>
    <col min="11" max="11" width="9.5703125" style="2" customWidth="1"/>
    <col min="12" max="16384" width="9.140625" style="2"/>
  </cols>
  <sheetData>
    <row r="1" spans="1:11" ht="15">
      <c r="A1" s="118" t="s">
        <v>149</v>
      </c>
    </row>
    <row r="2" spans="1:11">
      <c r="A2" s="15" t="s">
        <v>130</v>
      </c>
    </row>
    <row r="4" spans="1:11" ht="38.25">
      <c r="D4" s="4" t="s">
        <v>13</v>
      </c>
      <c r="E4" s="4" t="s">
        <v>9</v>
      </c>
      <c r="F4" s="4" t="s">
        <v>10</v>
      </c>
      <c r="G4" s="4" t="s">
        <v>11</v>
      </c>
      <c r="H4" s="4" t="s">
        <v>14</v>
      </c>
      <c r="I4" s="4" t="s">
        <v>15</v>
      </c>
      <c r="J4" s="4" t="s">
        <v>16</v>
      </c>
      <c r="K4" s="4" t="s">
        <v>117</v>
      </c>
    </row>
    <row r="5" spans="1:11" ht="13.5" thickBot="1">
      <c r="A5" s="5" t="s">
        <v>1</v>
      </c>
      <c r="B5" s="6" t="s">
        <v>0</v>
      </c>
      <c r="C5" s="5" t="s">
        <v>17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116</v>
      </c>
    </row>
    <row r="6" spans="1:11">
      <c r="A6" s="2" t="s">
        <v>51</v>
      </c>
      <c r="B6" s="7">
        <v>40393</v>
      </c>
      <c r="C6" s="2" t="s">
        <v>18</v>
      </c>
      <c r="D6" s="8" t="s">
        <v>19</v>
      </c>
      <c r="E6" s="1" t="s">
        <v>20</v>
      </c>
      <c r="F6" s="1" t="s">
        <v>21</v>
      </c>
      <c r="G6" s="1" t="s">
        <v>21</v>
      </c>
      <c r="H6" s="1" t="s">
        <v>22</v>
      </c>
      <c r="I6" s="1" t="s">
        <v>23</v>
      </c>
      <c r="J6" s="1" t="s">
        <v>23</v>
      </c>
      <c r="K6" s="84" t="s">
        <v>12</v>
      </c>
    </row>
    <row r="7" spans="1:11">
      <c r="A7" s="18" t="s">
        <v>119</v>
      </c>
      <c r="B7" s="10">
        <v>40436</v>
      </c>
      <c r="C7" s="9" t="s">
        <v>18</v>
      </c>
      <c r="D7" s="11" t="s">
        <v>19</v>
      </c>
      <c r="E7" s="12" t="s">
        <v>20</v>
      </c>
      <c r="F7" s="12" t="s">
        <v>21</v>
      </c>
      <c r="G7" s="109">
        <v>0.1</v>
      </c>
      <c r="H7" s="11" t="s">
        <v>22</v>
      </c>
      <c r="I7" s="110">
        <v>1.363E-2</v>
      </c>
      <c r="J7" s="12" t="s">
        <v>23</v>
      </c>
      <c r="K7" s="85" t="s">
        <v>12</v>
      </c>
    </row>
    <row r="8" spans="1:11">
      <c r="B8" s="7"/>
      <c r="D8" s="14"/>
      <c r="E8" s="14"/>
      <c r="F8" s="14"/>
      <c r="G8" s="14"/>
      <c r="H8" s="14"/>
      <c r="I8" s="14"/>
      <c r="J8" s="14"/>
      <c r="K8" s="84" t="s">
        <v>12</v>
      </c>
    </row>
    <row r="9" spans="1:11">
      <c r="A9" s="15" t="s">
        <v>119</v>
      </c>
      <c r="B9" s="7">
        <v>40393</v>
      </c>
      <c r="C9" s="20" t="s">
        <v>48</v>
      </c>
      <c r="D9" s="17">
        <v>1.8699999999999999E-3</v>
      </c>
      <c r="E9" s="17">
        <v>0.3276</v>
      </c>
      <c r="F9" s="17">
        <v>0.152</v>
      </c>
      <c r="G9" s="17">
        <v>0.13400000000000001</v>
      </c>
      <c r="H9" s="17">
        <v>7.6E-3</v>
      </c>
      <c r="I9" s="17">
        <v>1.022E-2</v>
      </c>
      <c r="J9" s="17">
        <v>1.2800000000000001E-2</v>
      </c>
      <c r="K9" s="84" t="s">
        <v>12</v>
      </c>
    </row>
    <row r="10" spans="1:11">
      <c r="A10" s="9"/>
      <c r="B10" s="10">
        <v>40393</v>
      </c>
      <c r="C10" s="18" t="s">
        <v>49</v>
      </c>
      <c r="D10" s="19">
        <v>3.5500000000000002E-3</v>
      </c>
      <c r="E10" s="19">
        <v>0.32700000000000001</v>
      </c>
      <c r="F10" s="19">
        <v>0.126</v>
      </c>
      <c r="G10" s="19">
        <v>0.161</v>
      </c>
      <c r="H10" s="19">
        <v>7.1000000000000004E-3</v>
      </c>
      <c r="I10" s="19">
        <v>1.013E-2</v>
      </c>
      <c r="J10" s="19">
        <v>1.32E-2</v>
      </c>
      <c r="K10" s="85" t="s">
        <v>12</v>
      </c>
    </row>
    <row r="11" spans="1:11" ht="15">
      <c r="A11" s="28" t="s">
        <v>24</v>
      </c>
      <c r="B11" s="29"/>
      <c r="C11" s="30"/>
      <c r="D11" s="31">
        <f>ABS(D9-D10)/D10</f>
        <v>0.47323943661971835</v>
      </c>
      <c r="E11" s="31">
        <f t="shared" ref="E11:J11" si="0">ABS(E9-E10)/E10</f>
        <v>1.8348623853210685E-3</v>
      </c>
      <c r="F11" s="31">
        <f>ABS(F9-F10)/F9</f>
        <v>0.17105263157894735</v>
      </c>
      <c r="G11" s="31">
        <f>ABS(G9-G10)/G9</f>
        <v>0.20149253731343281</v>
      </c>
      <c r="H11" s="31">
        <f t="shared" si="0"/>
        <v>7.042253521126754E-2</v>
      </c>
      <c r="I11" s="31">
        <f t="shared" si="0"/>
        <v>8.8845014807502273E-3</v>
      </c>
      <c r="J11" s="31">
        <f t="shared" si="0"/>
        <v>3.0303030303030252E-2</v>
      </c>
      <c r="K11" s="84" t="s">
        <v>12</v>
      </c>
    </row>
    <row r="12" spans="1:11">
      <c r="A12" s="15" t="s">
        <v>118</v>
      </c>
      <c r="B12" s="7">
        <v>40436</v>
      </c>
      <c r="C12" s="15" t="s">
        <v>48</v>
      </c>
      <c r="D12" s="16">
        <v>3.5400000000000002E-3</v>
      </c>
      <c r="E12" s="16">
        <v>7.7799999999999994E-2</v>
      </c>
      <c r="F12" s="17">
        <v>4.2999999999999997E-2</v>
      </c>
      <c r="G12" s="17">
        <v>0.19700000000000001</v>
      </c>
      <c r="H12" s="17">
        <v>5.8999999999999999E-3</v>
      </c>
      <c r="I12" s="17">
        <v>1.145E-2</v>
      </c>
      <c r="J12" s="17">
        <v>1.03E-2</v>
      </c>
      <c r="K12" s="84" t="s">
        <v>12</v>
      </c>
    </row>
    <row r="13" spans="1:11">
      <c r="A13" s="18"/>
      <c r="B13" s="10">
        <v>40436</v>
      </c>
      <c r="C13" s="18" t="s">
        <v>49</v>
      </c>
      <c r="D13" s="13">
        <v>6.0000000000000001E-3</v>
      </c>
      <c r="E13" s="13">
        <v>7.7899999999999997E-2</v>
      </c>
      <c r="F13" s="19">
        <v>4.3999999999999997E-2</v>
      </c>
      <c r="G13" s="19">
        <v>0.185</v>
      </c>
      <c r="H13" s="19">
        <v>5.7000000000000002E-3</v>
      </c>
      <c r="I13" s="19">
        <v>1.11E-2</v>
      </c>
      <c r="J13" s="19">
        <v>9.9000000000000008E-3</v>
      </c>
      <c r="K13" s="85" t="s">
        <v>12</v>
      </c>
    </row>
    <row r="14" spans="1:11" ht="15">
      <c r="A14" s="80" t="s">
        <v>24</v>
      </c>
      <c r="B14" s="81"/>
      <c r="C14" s="82"/>
      <c r="D14" s="83">
        <f>ABS(D12-D13)/D13</f>
        <v>0.41</v>
      </c>
      <c r="E14" s="83">
        <f>(E12-E13)/E12</f>
        <v>-1.2853470437018365E-3</v>
      </c>
      <c r="F14" s="83">
        <f>ABS(F12-F13)/F12</f>
        <v>2.3255813953488396E-2</v>
      </c>
      <c r="G14" s="83">
        <f t="shared" ref="G14:J14" si="1">ABS(G12-G13)/G12</f>
        <v>6.0913705583756396E-2</v>
      </c>
      <c r="H14" s="83">
        <f t="shared" si="1"/>
        <v>3.3898305084745707E-2</v>
      </c>
      <c r="I14" s="83">
        <f t="shared" si="1"/>
        <v>3.0567685589519618E-2</v>
      </c>
      <c r="J14" s="83">
        <f t="shared" si="1"/>
        <v>3.8834951456310614E-2</v>
      </c>
      <c r="K14" s="86" t="s">
        <v>12</v>
      </c>
    </row>
    <row r="15" spans="1:11">
      <c r="A15" s="15" t="s">
        <v>118</v>
      </c>
      <c r="B15" s="79">
        <v>40405</v>
      </c>
      <c r="C15" s="20" t="s">
        <v>48</v>
      </c>
      <c r="D15" s="84" t="s">
        <v>12</v>
      </c>
      <c r="E15" s="84" t="s">
        <v>12</v>
      </c>
      <c r="F15" s="84" t="s">
        <v>12</v>
      </c>
      <c r="G15" s="84" t="s">
        <v>12</v>
      </c>
      <c r="H15" s="84" t="s">
        <v>12</v>
      </c>
      <c r="I15" s="84" t="s">
        <v>12</v>
      </c>
      <c r="J15" s="84" t="s">
        <v>12</v>
      </c>
      <c r="K15" s="1">
        <v>60</v>
      </c>
    </row>
    <row r="16" spans="1:11">
      <c r="A16" s="9"/>
      <c r="B16" s="79">
        <v>40405</v>
      </c>
      <c r="C16" s="18" t="s">
        <v>49</v>
      </c>
      <c r="D16" s="84" t="s">
        <v>12</v>
      </c>
      <c r="E16" s="84" t="s">
        <v>12</v>
      </c>
      <c r="F16" s="84" t="s">
        <v>12</v>
      </c>
      <c r="G16" s="84" t="s">
        <v>12</v>
      </c>
      <c r="H16" s="84" t="s">
        <v>12</v>
      </c>
      <c r="I16" s="84" t="s">
        <v>12</v>
      </c>
      <c r="J16" s="84" t="s">
        <v>12</v>
      </c>
      <c r="K16" s="12">
        <v>67</v>
      </c>
    </row>
    <row r="17" spans="1:11" ht="15.75" thickBot="1">
      <c r="A17" s="32" t="s">
        <v>24</v>
      </c>
      <c r="B17" s="87"/>
      <c r="C17" s="88"/>
      <c r="D17" s="89"/>
      <c r="E17" s="89"/>
      <c r="F17" s="89"/>
      <c r="G17" s="89"/>
      <c r="H17" s="89"/>
      <c r="I17" s="89"/>
      <c r="J17" s="89"/>
      <c r="K17" s="33">
        <f>ABS(K15-K16)/K16</f>
        <v>0.1044776119402985</v>
      </c>
    </row>
  </sheetData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>
      <selection activeCell="A2" sqref="A2:L2"/>
    </sheetView>
  </sheetViews>
  <sheetFormatPr defaultRowHeight="15"/>
  <cols>
    <col min="1" max="1" width="28.140625" style="21" bestFit="1" customWidth="1"/>
    <col min="2" max="3" width="12.7109375" style="21" customWidth="1"/>
    <col min="4" max="4" width="2" style="21" customWidth="1"/>
    <col min="5" max="6" width="11.7109375" style="21" customWidth="1"/>
    <col min="7" max="7" width="0.7109375" style="21" customWidth="1"/>
    <col min="8" max="9" width="11.7109375" style="21" customWidth="1"/>
    <col min="10" max="10" width="0.7109375" style="21" customWidth="1"/>
    <col min="11" max="12" width="11.7109375" style="21" bestFit="1" customWidth="1"/>
    <col min="13" max="16384" width="9.140625" style="21"/>
  </cols>
  <sheetData>
    <row r="1" spans="1:12">
      <c r="A1" s="131" t="s">
        <v>131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>
      <c r="A2" s="133" t="s">
        <v>122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5.75" thickBot="1">
      <c r="B3" s="132" t="s">
        <v>26</v>
      </c>
      <c r="C3" s="132"/>
      <c r="D3" s="26"/>
      <c r="E3" s="132" t="s">
        <v>47</v>
      </c>
      <c r="F3" s="132"/>
      <c r="G3" s="26"/>
      <c r="H3" s="132" t="s">
        <v>123</v>
      </c>
      <c r="I3" s="132"/>
      <c r="J3" s="26"/>
      <c r="K3" s="132" t="s">
        <v>124</v>
      </c>
      <c r="L3" s="132"/>
    </row>
    <row r="4" spans="1:12" ht="15.75" thickBot="1">
      <c r="A4" s="24" t="s">
        <v>25</v>
      </c>
      <c r="B4" s="25" t="s">
        <v>48</v>
      </c>
      <c r="C4" s="25" t="s">
        <v>49</v>
      </c>
      <c r="D4" s="24"/>
      <c r="E4" s="25" t="s">
        <v>48</v>
      </c>
      <c r="F4" s="25" t="s">
        <v>49</v>
      </c>
      <c r="G4" s="24"/>
      <c r="H4" s="25" t="s">
        <v>48</v>
      </c>
      <c r="I4" s="25" t="s">
        <v>49</v>
      </c>
      <c r="J4" s="24"/>
      <c r="K4" s="25" t="s">
        <v>48</v>
      </c>
      <c r="L4" s="25" t="s">
        <v>49</v>
      </c>
    </row>
    <row r="5" spans="1:12">
      <c r="A5" s="41" t="s">
        <v>27</v>
      </c>
      <c r="B5" s="21">
        <v>235077220.07721999</v>
      </c>
      <c r="C5" s="21">
        <v>136376845.74301001</v>
      </c>
      <c r="E5" s="21">
        <v>1780888.0308880301</v>
      </c>
      <c r="F5" s="21">
        <v>1033157.92229553</v>
      </c>
      <c r="H5" s="23">
        <f>B5/$B$25*100</f>
        <v>16.450799922454134</v>
      </c>
      <c r="I5" s="23">
        <f>C5/$C$25*100</f>
        <v>4.3696207320533507</v>
      </c>
      <c r="K5" s="21">
        <f>E5/$E$25*100</f>
        <v>19.708029197080272</v>
      </c>
      <c r="L5" s="21">
        <f>F5/$F$25*100</f>
        <v>9.9290780141844088</v>
      </c>
    </row>
    <row r="6" spans="1:12">
      <c r="A6" s="41" t="s">
        <v>28</v>
      </c>
      <c r="B6" s="21">
        <v>312974581.72458202</v>
      </c>
      <c r="C6" s="21">
        <v>363081212.69242901</v>
      </c>
      <c r="E6" s="21">
        <v>4814993.5649935696</v>
      </c>
      <c r="F6" s="21">
        <v>6051353.5448738104</v>
      </c>
      <c r="H6" s="21">
        <f t="shared" ref="H6:H24" si="0">B6/$B$25*100</f>
        <v>21.902089122347075</v>
      </c>
      <c r="I6" s="21">
        <f t="shared" ref="I6:I24" si="1">C6/$C$25*100</f>
        <v>11.633405845077094</v>
      </c>
      <c r="K6" s="21">
        <f t="shared" ref="K6:K24" si="2">E6/$E$25*100</f>
        <v>53.284671532846737</v>
      </c>
      <c r="L6" s="21">
        <f t="shared" ref="L6:L24" si="3">F6/$F$25*100</f>
        <v>58.15602836879431</v>
      </c>
    </row>
    <row r="7" spans="1:12">
      <c r="A7" s="41" t="s">
        <v>29</v>
      </c>
      <c r="B7" s="21">
        <v>30341055.3410553</v>
      </c>
      <c r="C7" s="21">
        <v>33946617.446853101</v>
      </c>
      <c r="E7" s="21">
        <v>65958.815958816005</v>
      </c>
      <c r="F7" s="21">
        <v>73796.994449680598</v>
      </c>
      <c r="G7" s="115"/>
      <c r="H7" s="115">
        <f t="shared" si="0"/>
        <v>2.1232794512707338</v>
      </c>
      <c r="I7" s="115">
        <f t="shared" si="1"/>
        <v>1.0876761562470447</v>
      </c>
      <c r="K7" s="21">
        <f t="shared" si="2"/>
        <v>0.72992700729927029</v>
      </c>
      <c r="L7" s="21">
        <f t="shared" si="3"/>
        <v>0.70921985815602806</v>
      </c>
    </row>
    <row r="8" spans="1:12">
      <c r="A8" s="41" t="s">
        <v>30</v>
      </c>
      <c r="B8" s="21">
        <v>0</v>
      </c>
      <c r="C8" s="21">
        <v>398503770.02827501</v>
      </c>
      <c r="E8" s="21">
        <v>0</v>
      </c>
      <c r="F8" s="21">
        <v>221390.98334904201</v>
      </c>
      <c r="H8" s="23">
        <f t="shared" si="0"/>
        <v>0</v>
      </c>
      <c r="I8" s="23">
        <f t="shared" si="1"/>
        <v>12.768372268987029</v>
      </c>
      <c r="K8" s="21">
        <f t="shared" si="2"/>
        <v>0</v>
      </c>
      <c r="L8" s="21">
        <f t="shared" si="3"/>
        <v>2.127659574468086</v>
      </c>
    </row>
    <row r="9" spans="1:12">
      <c r="A9" s="41" t="s">
        <v>31</v>
      </c>
      <c r="B9" s="21">
        <v>73214285.714285702</v>
      </c>
      <c r="C9" s="21">
        <v>163829327.67829099</v>
      </c>
      <c r="E9" s="21">
        <v>131917.63191763201</v>
      </c>
      <c r="F9" s="21">
        <v>442781.96669808403</v>
      </c>
      <c r="H9" s="21">
        <f t="shared" si="0"/>
        <v>5.1235656324141674</v>
      </c>
      <c r="I9" s="21">
        <f t="shared" si="1"/>
        <v>5.2492197105835618</v>
      </c>
      <c r="K9" s="21">
        <f t="shared" si="2"/>
        <v>1.4598540145985406</v>
      </c>
      <c r="L9" s="21">
        <f t="shared" si="3"/>
        <v>4.2553191489361719</v>
      </c>
    </row>
    <row r="10" spans="1:12">
      <c r="A10" s="41" t="s">
        <v>32</v>
      </c>
      <c r="B10" s="21">
        <v>9234234.2342342306</v>
      </c>
      <c r="C10" s="21">
        <v>20663158.445910599</v>
      </c>
      <c r="E10" s="21">
        <v>65958.815958816005</v>
      </c>
      <c r="F10" s="21">
        <v>73796.994449680598</v>
      </c>
      <c r="H10" s="21">
        <f t="shared" si="0"/>
        <v>0.64621548516935434</v>
      </c>
      <c r="I10" s="21">
        <f t="shared" si="1"/>
        <v>0.66206374728081041</v>
      </c>
      <c r="K10" s="21">
        <f t="shared" si="2"/>
        <v>0.72992700729927029</v>
      </c>
      <c r="L10" s="21">
        <f t="shared" si="3"/>
        <v>0.70921985815602806</v>
      </c>
    </row>
    <row r="11" spans="1:12">
      <c r="A11" s="41" t="s">
        <v>33</v>
      </c>
      <c r="B11" s="21">
        <v>0</v>
      </c>
      <c r="C11" s="21">
        <v>368984972.24840301</v>
      </c>
      <c r="E11" s="21">
        <v>0</v>
      </c>
      <c r="F11" s="21">
        <v>73796.994449680598</v>
      </c>
      <c r="H11" s="23">
        <f t="shared" si="0"/>
        <v>0</v>
      </c>
      <c r="I11" s="23">
        <f t="shared" si="1"/>
        <v>11.822566915728739</v>
      </c>
      <c r="K11" s="21">
        <f t="shared" si="2"/>
        <v>0</v>
      </c>
      <c r="L11" s="21">
        <f t="shared" si="3"/>
        <v>0.70921985815602806</v>
      </c>
    </row>
    <row r="12" spans="1:12">
      <c r="A12" s="41" t="s">
        <v>34</v>
      </c>
      <c r="B12" s="21">
        <v>250749034.749035</v>
      </c>
      <c r="C12" s="21">
        <v>106267672.00754</v>
      </c>
      <c r="E12" s="21">
        <v>791505.79150579101</v>
      </c>
      <c r="F12" s="21">
        <v>368984.97224840301</v>
      </c>
      <c r="H12" s="23">
        <f t="shared" si="0"/>
        <v>17.547519917284436</v>
      </c>
      <c r="I12" s="23">
        <f t="shared" si="1"/>
        <v>3.4048992717298749</v>
      </c>
      <c r="K12" s="21">
        <f t="shared" si="2"/>
        <v>8.759124087591232</v>
      </c>
      <c r="L12" s="21">
        <f t="shared" si="3"/>
        <v>3.5460992907801407</v>
      </c>
    </row>
    <row r="13" spans="1:12">
      <c r="A13" s="41" t="s">
        <v>35</v>
      </c>
      <c r="B13" s="21">
        <v>0</v>
      </c>
      <c r="C13" s="21">
        <v>797007540.05655098</v>
      </c>
      <c r="E13" s="21">
        <v>0</v>
      </c>
      <c r="F13" s="21">
        <v>147593.98889936099</v>
      </c>
      <c r="H13" s="23">
        <f t="shared" si="0"/>
        <v>0</v>
      </c>
      <c r="I13" s="23">
        <f t="shared" si="1"/>
        <v>25.536744537974094</v>
      </c>
      <c r="K13" s="21">
        <f t="shared" si="2"/>
        <v>0</v>
      </c>
      <c r="L13" s="21">
        <f t="shared" si="3"/>
        <v>1.4184397163120541</v>
      </c>
    </row>
    <row r="14" spans="1:12">
      <c r="A14" s="41" t="s">
        <v>36</v>
      </c>
      <c r="B14" s="21">
        <v>169777992.27799201</v>
      </c>
      <c r="C14" s="21">
        <v>191281809.613572</v>
      </c>
      <c r="E14" s="21">
        <v>857464.60746460699</v>
      </c>
      <c r="F14" s="21">
        <v>885563.93339616701</v>
      </c>
      <c r="H14" s="21">
        <f t="shared" si="0"/>
        <v>11.881133277327972</v>
      </c>
      <c r="I14" s="21">
        <f t="shared" si="1"/>
        <v>6.1288186891137748</v>
      </c>
      <c r="K14" s="21">
        <f t="shared" si="2"/>
        <v>9.4890510948905025</v>
      </c>
      <c r="L14" s="21">
        <f t="shared" si="3"/>
        <v>8.5106382978723349</v>
      </c>
    </row>
    <row r="15" spans="1:12">
      <c r="A15" s="41" t="s">
        <v>37</v>
      </c>
      <c r="B15" s="21">
        <v>0</v>
      </c>
      <c r="C15" s="21">
        <v>13283459.0009425</v>
      </c>
      <c r="E15" s="21">
        <v>0</v>
      </c>
      <c r="F15" s="21">
        <v>147593.98889936099</v>
      </c>
      <c r="H15" s="21">
        <f t="shared" si="0"/>
        <v>0</v>
      </c>
      <c r="I15" s="21">
        <f t="shared" si="1"/>
        <v>0.42561240896623437</v>
      </c>
      <c r="K15" s="21">
        <f t="shared" si="2"/>
        <v>0</v>
      </c>
      <c r="L15" s="21">
        <f t="shared" si="3"/>
        <v>1.4184397163120541</v>
      </c>
    </row>
    <row r="16" spans="1:12">
      <c r="A16" s="41" t="s">
        <v>38</v>
      </c>
      <c r="B16" s="21">
        <v>158301158.30115801</v>
      </c>
      <c r="C16" s="21">
        <v>212535344.01508</v>
      </c>
      <c r="E16" s="21">
        <v>263835.26383526402</v>
      </c>
      <c r="F16" s="21">
        <v>295187.97779872199</v>
      </c>
      <c r="H16" s="21">
        <f t="shared" si="0"/>
        <v>11.077979745760343</v>
      </c>
      <c r="I16" s="21">
        <f t="shared" si="1"/>
        <v>6.8097985434597499</v>
      </c>
      <c r="K16" s="21">
        <f t="shared" si="2"/>
        <v>2.9197080291970812</v>
      </c>
      <c r="L16" s="21">
        <f t="shared" si="3"/>
        <v>2.8368794326241082</v>
      </c>
    </row>
    <row r="17" spans="1:12">
      <c r="A17" s="41" t="s">
        <v>39</v>
      </c>
      <c r="B17" s="21">
        <v>0</v>
      </c>
      <c r="C17" s="21">
        <v>244637036.60069099</v>
      </c>
      <c r="E17" s="21">
        <v>0</v>
      </c>
      <c r="F17" s="21">
        <v>221390.98334904201</v>
      </c>
      <c r="H17" s="21">
        <f t="shared" si="0"/>
        <v>0</v>
      </c>
      <c r="I17" s="21">
        <f t="shared" si="1"/>
        <v>7.8383618651281477</v>
      </c>
      <c r="K17" s="21">
        <f t="shared" si="2"/>
        <v>0</v>
      </c>
      <c r="L17" s="21">
        <f t="shared" si="3"/>
        <v>2.127659574468086</v>
      </c>
    </row>
    <row r="18" spans="1:12">
      <c r="A18" s="41" t="s">
        <v>40</v>
      </c>
      <c r="B18" s="21">
        <v>0</v>
      </c>
      <c r="C18" s="21">
        <v>13652443.9731909</v>
      </c>
      <c r="E18" s="21">
        <v>0</v>
      </c>
      <c r="F18" s="21">
        <v>73796.994449680598</v>
      </c>
      <c r="H18" s="21">
        <f t="shared" si="0"/>
        <v>0</v>
      </c>
      <c r="I18" s="21">
        <f t="shared" si="1"/>
        <v>0.43743497588196301</v>
      </c>
      <c r="K18" s="21">
        <f t="shared" si="2"/>
        <v>0</v>
      </c>
      <c r="L18" s="21">
        <f t="shared" si="3"/>
        <v>0.70921985815602806</v>
      </c>
    </row>
    <row r="19" spans="1:12">
      <c r="A19" s="41" t="s">
        <v>41</v>
      </c>
      <c r="B19" s="21">
        <v>0</v>
      </c>
      <c r="C19" s="21">
        <v>14169022.9343387</v>
      </c>
      <c r="E19" s="21">
        <v>0</v>
      </c>
      <c r="F19" s="21">
        <v>73796.994449680598</v>
      </c>
      <c r="H19" s="21">
        <f t="shared" si="0"/>
        <v>0</v>
      </c>
      <c r="I19" s="21">
        <f t="shared" si="1"/>
        <v>0.45398656956398442</v>
      </c>
      <c r="K19" s="21">
        <f t="shared" si="2"/>
        <v>0</v>
      </c>
      <c r="L19" s="21">
        <f t="shared" si="3"/>
        <v>0.70921985815602806</v>
      </c>
    </row>
    <row r="20" spans="1:12">
      <c r="A20" s="41" t="s">
        <v>42</v>
      </c>
      <c r="B20" s="21">
        <v>0</v>
      </c>
      <c r="C20" s="21">
        <v>13283459.0009425</v>
      </c>
      <c r="E20" s="21">
        <v>0</v>
      </c>
      <c r="F20" s="21">
        <v>73796.994449680598</v>
      </c>
      <c r="H20" s="21">
        <f t="shared" si="0"/>
        <v>0</v>
      </c>
      <c r="I20" s="21">
        <f t="shared" si="1"/>
        <v>0.42561240896623437</v>
      </c>
      <c r="K20" s="21">
        <f t="shared" si="2"/>
        <v>0</v>
      </c>
      <c r="L20" s="21">
        <f t="shared" si="3"/>
        <v>0.70921985815602806</v>
      </c>
    </row>
    <row r="21" spans="1:12">
      <c r="A21" s="41" t="s">
        <v>43</v>
      </c>
      <c r="B21" s="21">
        <v>0</v>
      </c>
      <c r="C21" s="21">
        <v>19187218.556917001</v>
      </c>
      <c r="E21" s="21">
        <v>0</v>
      </c>
      <c r="F21" s="21">
        <v>73796.994449680598</v>
      </c>
      <c r="H21" s="21">
        <f t="shared" si="0"/>
        <v>0</v>
      </c>
      <c r="I21" s="21">
        <f t="shared" si="1"/>
        <v>0.61477347961789586</v>
      </c>
      <c r="K21" s="21">
        <f t="shared" si="2"/>
        <v>0</v>
      </c>
      <c r="L21" s="21">
        <f t="shared" si="3"/>
        <v>0.70921985815602806</v>
      </c>
    </row>
    <row r="22" spans="1:12">
      <c r="A22" s="41" t="s">
        <v>44</v>
      </c>
      <c r="B22" s="21">
        <v>18468468.468468498</v>
      </c>
      <c r="C22" s="21">
        <v>10331579.2229553</v>
      </c>
      <c r="E22" s="21">
        <v>131917.63191763201</v>
      </c>
      <c r="F22" s="21">
        <v>73796.994449680598</v>
      </c>
      <c r="H22" s="21">
        <f t="shared" si="0"/>
        <v>1.2924309703387113</v>
      </c>
      <c r="I22" s="21">
        <f t="shared" si="1"/>
        <v>0.33103187364040521</v>
      </c>
      <c r="K22" s="21">
        <f t="shared" si="2"/>
        <v>1.4598540145985406</v>
      </c>
      <c r="L22" s="21">
        <f t="shared" si="3"/>
        <v>0.70921985815602806</v>
      </c>
    </row>
    <row r="23" spans="1:12">
      <c r="A23" s="41" t="s">
        <v>45</v>
      </c>
      <c r="B23" s="21">
        <v>39575289.5752896</v>
      </c>
      <c r="C23" s="21">
        <v>0</v>
      </c>
      <c r="E23" s="21">
        <v>65958.815958816005</v>
      </c>
      <c r="F23" s="21">
        <v>0</v>
      </c>
      <c r="H23" s="21">
        <f t="shared" si="0"/>
        <v>2.7694949364400929</v>
      </c>
      <c r="I23" s="21">
        <f t="shared" si="1"/>
        <v>0</v>
      </c>
      <c r="K23" s="21">
        <f t="shared" si="2"/>
        <v>0.72992700729927029</v>
      </c>
      <c r="L23" s="21">
        <f t="shared" si="3"/>
        <v>0</v>
      </c>
    </row>
    <row r="24" spans="1:12" ht="15.75" thickBot="1">
      <c r="A24" s="39" t="s">
        <v>46</v>
      </c>
      <c r="B24" s="22">
        <v>131258043.758044</v>
      </c>
      <c r="C24" s="22">
        <v>0</v>
      </c>
      <c r="D24" s="22"/>
      <c r="E24" s="22">
        <v>65958.815958816005</v>
      </c>
      <c r="F24" s="22">
        <v>0</v>
      </c>
      <c r="G24" s="22"/>
      <c r="H24" s="22">
        <f t="shared" si="0"/>
        <v>9.1854915391929861</v>
      </c>
      <c r="I24" s="22">
        <f t="shared" si="1"/>
        <v>0</v>
      </c>
      <c r="J24" s="22"/>
      <c r="K24" s="22">
        <f t="shared" si="2"/>
        <v>0.72992700729927029</v>
      </c>
      <c r="L24" s="22">
        <f t="shared" si="3"/>
        <v>0</v>
      </c>
    </row>
    <row r="25" spans="1:12">
      <c r="A25" s="21" t="s">
        <v>50</v>
      </c>
      <c r="B25" s="21">
        <f>SUM(B5:B24)</f>
        <v>1428971364.2213643</v>
      </c>
      <c r="C25" s="21">
        <f t="shared" ref="C25:H25" si="4">SUM(C5:C24)</f>
        <v>3121022489.265893</v>
      </c>
      <c r="E25" s="21">
        <f t="shared" si="4"/>
        <v>9036357.7863577902</v>
      </c>
      <c r="F25" s="21">
        <f t="shared" si="4"/>
        <v>10405376.217404969</v>
      </c>
      <c r="H25" s="21">
        <f t="shared" si="4"/>
        <v>100.00000000000001</v>
      </c>
      <c r="I25" s="21">
        <f t="shared" ref="I25" si="5">SUM(I5:I24)</f>
        <v>99.999999999999972</v>
      </c>
      <c r="K25" s="21">
        <f t="shared" ref="K25:L25" si="6">SUM(K5:K24)</f>
        <v>99.999999999999957</v>
      </c>
      <c r="L25" s="21">
        <f t="shared" si="6"/>
        <v>99.999999999999986</v>
      </c>
    </row>
  </sheetData>
  <mergeCells count="6">
    <mergeCell ref="A1:L1"/>
    <mergeCell ref="B3:C3"/>
    <mergeCell ref="E3:F3"/>
    <mergeCell ref="H3:I3"/>
    <mergeCell ref="K3:L3"/>
    <mergeCell ref="A2:L2"/>
  </mergeCells>
  <pageMargins left="0.7" right="0.7" top="0.75" bottom="0.75" header="0.3" footer="0.3"/>
  <pageSetup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89" zoomScaleNormal="89" workbookViewId="0">
      <selection activeCell="A2" sqref="A2"/>
    </sheetView>
  </sheetViews>
  <sheetFormatPr defaultRowHeight="15"/>
  <cols>
    <col min="1" max="1" width="37.28515625" style="44" customWidth="1"/>
    <col min="2" max="2" width="9.85546875" style="44" customWidth="1"/>
    <col min="3" max="3" width="11.85546875" style="65" bestFit="1" customWidth="1"/>
    <col min="4" max="4" width="12.85546875" style="44" customWidth="1"/>
    <col min="5" max="5" width="12" style="44" customWidth="1"/>
    <col min="6" max="6" width="10.28515625" style="44" customWidth="1"/>
    <col min="7" max="7" width="10" style="44" customWidth="1"/>
    <col min="8" max="8" width="8.7109375" style="44" customWidth="1"/>
    <col min="9" max="9" width="1.7109375" style="44" customWidth="1"/>
    <col min="10" max="12" width="9.5703125" style="44" customWidth="1"/>
    <col min="13" max="13" width="8.140625" style="44" customWidth="1"/>
    <col min="14" max="14" width="7.140625" style="44" customWidth="1"/>
    <col min="15" max="16384" width="9.140625" style="44"/>
  </cols>
  <sheetData>
    <row r="1" spans="1:14">
      <c r="A1" s="45" t="s">
        <v>146</v>
      </c>
    </row>
    <row r="2" spans="1:14">
      <c r="A2" t="s">
        <v>115</v>
      </c>
    </row>
    <row r="3" spans="1:14" ht="15.75" thickBot="1">
      <c r="D3" s="127" t="s">
        <v>113</v>
      </c>
      <c r="E3" s="127"/>
      <c r="F3" s="127"/>
      <c r="G3" s="127"/>
      <c r="H3" s="127"/>
      <c r="I3" s="45"/>
      <c r="J3" s="127" t="s">
        <v>112</v>
      </c>
      <c r="K3" s="127"/>
      <c r="L3" s="127"/>
      <c r="M3" s="127"/>
      <c r="N3" s="127"/>
    </row>
    <row r="4" spans="1:14" ht="90.75" thickBot="1">
      <c r="A4" s="66" t="s">
        <v>1</v>
      </c>
      <c r="B4" s="67" t="s">
        <v>107</v>
      </c>
      <c r="C4" s="67" t="s">
        <v>111</v>
      </c>
      <c r="D4" s="46" t="s">
        <v>110</v>
      </c>
      <c r="E4" s="46" t="s">
        <v>109</v>
      </c>
      <c r="F4" s="46" t="s">
        <v>99</v>
      </c>
      <c r="G4" s="46" t="s">
        <v>100</v>
      </c>
      <c r="H4" s="46" t="s">
        <v>101</v>
      </c>
      <c r="I4" s="73"/>
      <c r="J4" s="67" t="s">
        <v>103</v>
      </c>
      <c r="K4" s="67" t="s">
        <v>9</v>
      </c>
      <c r="L4" s="67" t="s">
        <v>104</v>
      </c>
      <c r="M4" s="67" t="s">
        <v>105</v>
      </c>
      <c r="N4" s="67" t="s">
        <v>106</v>
      </c>
    </row>
    <row r="5" spans="1:14">
      <c r="A5" s="68" t="s">
        <v>74</v>
      </c>
      <c r="B5" s="69">
        <v>71.014492753623188</v>
      </c>
      <c r="C5" s="74">
        <v>49</v>
      </c>
      <c r="D5" s="69">
        <v>13.86</v>
      </c>
      <c r="E5" s="74">
        <v>36</v>
      </c>
      <c r="F5" s="69">
        <v>8.89</v>
      </c>
      <c r="G5" s="74">
        <v>90.4</v>
      </c>
      <c r="H5" s="69">
        <v>7.5</v>
      </c>
      <c r="I5" s="64"/>
      <c r="J5" s="43">
        <v>2.8000000000000001E-2</v>
      </c>
      <c r="K5" s="43">
        <v>1.7999999999999999E-2</v>
      </c>
      <c r="L5" s="43">
        <v>4.5999999999999999E-2</v>
      </c>
      <c r="M5" s="44">
        <v>5.0000000000000001E-3</v>
      </c>
      <c r="N5" s="44">
        <v>7.0000000000000001E-3</v>
      </c>
    </row>
    <row r="6" spans="1:14">
      <c r="A6" s="70" t="s">
        <v>75</v>
      </c>
      <c r="B6" s="69">
        <v>51.690821256038653</v>
      </c>
      <c r="C6" s="74">
        <v>148.4</v>
      </c>
      <c r="D6" s="69">
        <v>17.690000000000001</v>
      </c>
      <c r="E6" s="74">
        <v>42</v>
      </c>
      <c r="F6" s="69">
        <v>8.82</v>
      </c>
      <c r="G6" s="74">
        <v>95</v>
      </c>
      <c r="H6" s="69">
        <v>7.64</v>
      </c>
      <c r="I6" s="64"/>
      <c r="J6" s="91">
        <v>2E-3</v>
      </c>
      <c r="K6" s="91">
        <v>1.2E-2</v>
      </c>
      <c r="L6" s="91">
        <v>1.4E-2</v>
      </c>
      <c r="M6" s="44">
        <v>3.0000000000000001E-3</v>
      </c>
      <c r="N6" s="44">
        <v>7.0000000000000001E-3</v>
      </c>
    </row>
    <row r="7" spans="1:14">
      <c r="A7" s="42" t="s">
        <v>114</v>
      </c>
      <c r="B7" s="69">
        <v>30.112721417069242</v>
      </c>
      <c r="C7" s="74">
        <v>245.19</v>
      </c>
      <c r="D7" s="69">
        <v>19</v>
      </c>
      <c r="E7" s="74">
        <v>42</v>
      </c>
      <c r="F7" s="69">
        <v>8.41</v>
      </c>
      <c r="G7" s="112">
        <v>91.4</v>
      </c>
      <c r="H7" s="113">
        <v>7.48</v>
      </c>
      <c r="I7" s="114"/>
      <c r="J7" s="43">
        <v>2.1000000000000001E-2</v>
      </c>
      <c r="K7" s="43">
        <v>0.02</v>
      </c>
      <c r="L7" s="43">
        <v>4.1000000000000002E-2</v>
      </c>
      <c r="M7" s="44">
        <v>3.0000000000000001E-3</v>
      </c>
      <c r="N7" s="44">
        <v>6.0000000000000001E-3</v>
      </c>
    </row>
    <row r="8" spans="1:14">
      <c r="A8" s="70" t="s">
        <v>76</v>
      </c>
      <c r="B8" s="69">
        <v>15.780998389694043</v>
      </c>
      <c r="C8" s="74">
        <v>229.48</v>
      </c>
      <c r="D8" s="69">
        <v>22.26</v>
      </c>
      <c r="E8" s="74">
        <v>45</v>
      </c>
      <c r="F8" s="69">
        <v>8.4600000000000009</v>
      </c>
      <c r="G8" s="74">
        <v>97.7</v>
      </c>
      <c r="H8" s="69">
        <v>7.69</v>
      </c>
      <c r="I8" s="64"/>
      <c r="J8" s="91">
        <v>7.0000000000000001E-3</v>
      </c>
      <c r="K8" s="43">
        <v>2.1000000000000001E-2</v>
      </c>
      <c r="L8" s="43">
        <v>2.8000000000000001E-2</v>
      </c>
      <c r="M8" s="44">
        <v>2E-3</v>
      </c>
      <c r="N8" s="44">
        <v>7.0000000000000001E-3</v>
      </c>
    </row>
    <row r="9" spans="1:14" ht="15.75" thickBot="1">
      <c r="A9" s="93" t="s">
        <v>125</v>
      </c>
      <c r="B9" s="55">
        <v>4.3478260869565224</v>
      </c>
      <c r="C9" s="75">
        <v>282.42</v>
      </c>
      <c r="D9" s="55">
        <v>24.44</v>
      </c>
      <c r="E9" s="75">
        <v>53</v>
      </c>
      <c r="F9" s="55">
        <v>8.1999999999999993</v>
      </c>
      <c r="G9" s="75">
        <v>98.4</v>
      </c>
      <c r="H9" s="55">
        <v>7.54</v>
      </c>
      <c r="I9" s="71"/>
      <c r="J9" s="92">
        <v>5.0000000000000001E-3</v>
      </c>
      <c r="K9" s="72">
        <v>0.126</v>
      </c>
      <c r="L9" s="72">
        <v>0.13100000000000001</v>
      </c>
      <c r="M9" s="52">
        <v>2E-3</v>
      </c>
      <c r="N9" s="66">
        <v>1.2E-2</v>
      </c>
    </row>
  </sheetData>
  <mergeCells count="2">
    <mergeCell ref="J3:N3"/>
    <mergeCell ref="D3:H3"/>
  </mergeCells>
  <conditionalFormatting sqref="J5:N9">
    <cfRule type="cellIs" dxfId="0" priority="9" operator="lessThanOrEqual">
      <formula>#REF!</formula>
    </cfRule>
  </conditionalFormatting>
  <pageMargins left="0.7" right="0.7" top="0.75" bottom="0.7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workbookViewId="0">
      <selection activeCell="A2" sqref="A2"/>
    </sheetView>
  </sheetViews>
  <sheetFormatPr defaultRowHeight="15"/>
  <cols>
    <col min="1" max="1" width="44.140625" style="49" customWidth="1"/>
    <col min="2" max="2" width="9.7109375" style="47" bestFit="1" customWidth="1"/>
    <col min="3" max="3" width="8.28515625" style="47" customWidth="1"/>
    <col min="4" max="4" width="14.28515625" style="48" customWidth="1"/>
    <col min="5" max="5" width="14.7109375" style="56" customWidth="1"/>
    <col min="6" max="6" width="10.28515625" style="48" customWidth="1"/>
    <col min="7" max="7" width="12.28515625" style="48" customWidth="1"/>
    <col min="8" max="8" width="9.28515625" style="48" customWidth="1"/>
    <col min="9" max="16384" width="9.140625" style="44"/>
  </cols>
  <sheetData>
    <row r="1" spans="1:9">
      <c r="A1" s="45" t="s">
        <v>147</v>
      </c>
    </row>
    <row r="2" spans="1:9">
      <c r="A2" s="44"/>
    </row>
    <row r="3" spans="1:9" ht="75.75" thickBot="1">
      <c r="A3" s="57" t="s">
        <v>1</v>
      </c>
      <c r="B3" s="58" t="s">
        <v>0</v>
      </c>
      <c r="C3" s="58" t="s">
        <v>73</v>
      </c>
      <c r="D3" s="46" t="s">
        <v>97</v>
      </c>
      <c r="E3" s="46" t="s">
        <v>98</v>
      </c>
      <c r="F3" s="46" t="s">
        <v>99</v>
      </c>
      <c r="G3" s="46" t="s">
        <v>100</v>
      </c>
      <c r="H3" s="46" t="s">
        <v>101</v>
      </c>
    </row>
    <row r="4" spans="1:9" ht="15.75" thickBot="1">
      <c r="A4" s="134" t="s">
        <v>102</v>
      </c>
      <c r="B4" s="134"/>
      <c r="C4" s="134"/>
      <c r="D4" s="134"/>
      <c r="E4" s="134"/>
      <c r="F4" s="134"/>
      <c r="G4" s="134"/>
      <c r="H4" s="134"/>
    </row>
    <row r="5" spans="1:9">
      <c r="A5" s="49" t="s">
        <v>77</v>
      </c>
      <c r="B5" s="50">
        <v>36760</v>
      </c>
      <c r="C5" s="47">
        <v>615</v>
      </c>
      <c r="D5" s="51">
        <v>11.87</v>
      </c>
      <c r="E5" s="59">
        <v>48.8</v>
      </c>
      <c r="F5" s="51">
        <v>9.89</v>
      </c>
      <c r="G5" s="51">
        <v>97</v>
      </c>
      <c r="H5" s="51">
        <v>7.55</v>
      </c>
    </row>
    <row r="6" spans="1:9">
      <c r="A6" s="49" t="s">
        <v>77</v>
      </c>
      <c r="B6" s="50">
        <v>36759</v>
      </c>
      <c r="C6" s="47">
        <v>1700</v>
      </c>
      <c r="D6" s="51">
        <v>14.17</v>
      </c>
      <c r="E6" s="59">
        <v>48.3</v>
      </c>
      <c r="F6" s="51">
        <v>9.7200000000000006</v>
      </c>
      <c r="G6" s="51">
        <v>100.1</v>
      </c>
      <c r="H6" s="51">
        <v>7.5</v>
      </c>
    </row>
    <row r="7" spans="1:9">
      <c r="A7" s="49" t="s">
        <v>78</v>
      </c>
      <c r="B7" s="50">
        <v>36760</v>
      </c>
      <c r="C7" s="47">
        <v>634</v>
      </c>
      <c r="D7" s="51">
        <v>12.25</v>
      </c>
      <c r="E7" s="59">
        <v>44.3</v>
      </c>
      <c r="F7" s="51">
        <v>9.66</v>
      </c>
      <c r="G7" s="59">
        <v>95.7</v>
      </c>
      <c r="H7" s="59">
        <v>7.51</v>
      </c>
      <c r="I7" s="111"/>
    </row>
    <row r="8" spans="1:9">
      <c r="A8" s="49" t="s">
        <v>78</v>
      </c>
      <c r="B8" s="50">
        <v>36759</v>
      </c>
      <c r="C8" s="47">
        <v>1722</v>
      </c>
      <c r="D8" s="51">
        <v>14.16</v>
      </c>
      <c r="E8" s="59">
        <v>44.1</v>
      </c>
      <c r="F8" s="51">
        <v>9.43</v>
      </c>
      <c r="G8" s="51">
        <v>97.1</v>
      </c>
      <c r="H8" s="51">
        <v>7.58</v>
      </c>
    </row>
    <row r="9" spans="1:9">
      <c r="A9" s="49" t="s">
        <v>79</v>
      </c>
      <c r="B9" s="50">
        <v>36760</v>
      </c>
      <c r="C9" s="47">
        <v>705</v>
      </c>
      <c r="D9" s="51">
        <v>13.52</v>
      </c>
      <c r="E9" s="59">
        <v>56.1</v>
      </c>
      <c r="F9" s="51">
        <v>9.61</v>
      </c>
      <c r="G9" s="51">
        <v>97.8</v>
      </c>
      <c r="H9" s="51">
        <v>7.59</v>
      </c>
    </row>
    <row r="10" spans="1:9">
      <c r="A10" s="49" t="s">
        <v>79</v>
      </c>
      <c r="B10" s="50">
        <v>36759</v>
      </c>
      <c r="C10" s="47">
        <v>1812</v>
      </c>
      <c r="D10" s="51">
        <v>17.940000000000001</v>
      </c>
      <c r="E10" s="59">
        <v>55.9</v>
      </c>
      <c r="F10" s="51">
        <v>8.94</v>
      </c>
      <c r="G10" s="51">
        <v>99.7</v>
      </c>
      <c r="H10" s="51">
        <v>7.78</v>
      </c>
    </row>
    <row r="11" spans="1:9">
      <c r="A11" s="49" t="s">
        <v>80</v>
      </c>
      <c r="B11" s="50">
        <v>36760</v>
      </c>
      <c r="C11" s="47">
        <v>718</v>
      </c>
      <c r="D11" s="51">
        <v>15.18</v>
      </c>
      <c r="E11" s="59">
        <v>57.5</v>
      </c>
      <c r="F11" s="51">
        <v>9.09</v>
      </c>
      <c r="G11" s="51">
        <v>95.9</v>
      </c>
      <c r="H11" s="51">
        <v>7.65</v>
      </c>
    </row>
    <row r="12" spans="1:9">
      <c r="A12" s="49" t="s">
        <v>80</v>
      </c>
      <c r="B12" s="50">
        <v>36759</v>
      </c>
      <c r="C12" s="47">
        <v>1840</v>
      </c>
      <c r="D12" s="51">
        <v>16.649999999999999</v>
      </c>
      <c r="E12" s="59">
        <v>56.9</v>
      </c>
      <c r="F12" s="51">
        <v>9.07</v>
      </c>
      <c r="G12" s="51">
        <v>98.5</v>
      </c>
      <c r="H12" s="51">
        <v>7.89</v>
      </c>
    </row>
    <row r="13" spans="1:9">
      <c r="A13" s="60" t="s">
        <v>81</v>
      </c>
      <c r="B13" s="61">
        <v>36760</v>
      </c>
      <c r="C13" s="62">
        <v>744</v>
      </c>
      <c r="D13" s="59">
        <v>15.14</v>
      </c>
      <c r="E13" s="59">
        <v>54.4</v>
      </c>
      <c r="F13" s="59">
        <v>9.4499999999999993</v>
      </c>
      <c r="G13" s="59">
        <v>99.6</v>
      </c>
      <c r="H13" s="59">
        <v>7.6</v>
      </c>
    </row>
    <row r="14" spans="1:9">
      <c r="A14" s="49" t="s">
        <v>81</v>
      </c>
      <c r="B14" s="61">
        <v>36760</v>
      </c>
      <c r="C14" s="62">
        <v>1618</v>
      </c>
      <c r="D14" s="59">
        <v>18.16</v>
      </c>
      <c r="E14" s="59">
        <v>54.1</v>
      </c>
      <c r="F14" s="59">
        <v>9.6300000000000008</v>
      </c>
      <c r="G14" s="59">
        <v>104.5</v>
      </c>
      <c r="H14" s="59">
        <v>7.93</v>
      </c>
    </row>
    <row r="15" spans="1:9">
      <c r="A15" s="49" t="s">
        <v>81</v>
      </c>
      <c r="B15" s="50">
        <v>36729</v>
      </c>
      <c r="C15" s="47">
        <v>545</v>
      </c>
      <c r="D15" s="51">
        <v>18.34</v>
      </c>
      <c r="E15" s="59">
        <v>50.6</v>
      </c>
      <c r="F15" s="51">
        <v>8.9700000000000006</v>
      </c>
      <c r="G15" s="51">
        <v>96.8</v>
      </c>
      <c r="H15" s="51">
        <v>7.29</v>
      </c>
    </row>
    <row r="16" spans="1:9">
      <c r="A16" s="49" t="s">
        <v>82</v>
      </c>
      <c r="B16" s="50">
        <v>36760</v>
      </c>
      <c r="C16" s="47">
        <v>808</v>
      </c>
      <c r="D16" s="51">
        <v>15.17</v>
      </c>
      <c r="E16" s="59">
        <v>53.2</v>
      </c>
      <c r="F16" s="51">
        <v>9.31</v>
      </c>
      <c r="G16" s="51">
        <v>98.5</v>
      </c>
      <c r="H16" s="51">
        <v>7.44</v>
      </c>
    </row>
    <row r="17" spans="1:8">
      <c r="A17" s="49" t="s">
        <v>82</v>
      </c>
      <c r="B17" s="50">
        <v>36760</v>
      </c>
      <c r="C17" s="47">
        <v>1754</v>
      </c>
      <c r="D17" s="51">
        <v>23.07</v>
      </c>
      <c r="E17" s="59">
        <v>54.7</v>
      </c>
      <c r="F17" s="51">
        <v>8.33</v>
      </c>
      <c r="G17" s="51">
        <v>98.7</v>
      </c>
      <c r="H17" s="51">
        <v>8.19</v>
      </c>
    </row>
    <row r="18" spans="1:8">
      <c r="A18" s="49" t="s">
        <v>82</v>
      </c>
      <c r="B18" s="50">
        <v>36729</v>
      </c>
      <c r="C18" s="47">
        <v>517</v>
      </c>
      <c r="D18" s="51">
        <v>18.82</v>
      </c>
      <c r="E18" s="59">
        <v>51.2</v>
      </c>
      <c r="F18" s="51">
        <v>8.5299999999999994</v>
      </c>
      <c r="G18" s="51">
        <v>92.4</v>
      </c>
      <c r="H18" s="51">
        <v>7.09</v>
      </c>
    </row>
    <row r="19" spans="1:8">
      <c r="A19" s="49" t="s">
        <v>82</v>
      </c>
      <c r="B19" s="50">
        <v>36781</v>
      </c>
      <c r="C19" s="47">
        <v>1350</v>
      </c>
      <c r="D19" s="51">
        <v>20.34</v>
      </c>
      <c r="E19" s="59">
        <v>55.5</v>
      </c>
      <c r="F19" s="51">
        <v>9.15</v>
      </c>
      <c r="G19" s="51">
        <v>102.3</v>
      </c>
      <c r="H19" s="51">
        <v>7.43</v>
      </c>
    </row>
    <row r="20" spans="1:8">
      <c r="A20" s="49" t="s">
        <v>82</v>
      </c>
      <c r="B20" s="50">
        <v>36782</v>
      </c>
      <c r="C20" s="47">
        <v>617</v>
      </c>
      <c r="D20" s="51">
        <v>15.86</v>
      </c>
      <c r="E20" s="59">
        <v>55.8</v>
      </c>
      <c r="F20" s="51">
        <v>9.01</v>
      </c>
      <c r="G20" s="51">
        <v>91.9</v>
      </c>
      <c r="H20" s="51">
        <v>7.11</v>
      </c>
    </row>
    <row r="21" spans="1:8">
      <c r="A21" s="49" t="s">
        <v>83</v>
      </c>
      <c r="B21" s="50">
        <v>36762</v>
      </c>
      <c r="C21" s="47">
        <v>605</v>
      </c>
      <c r="D21" s="51">
        <v>18.079999999999998</v>
      </c>
      <c r="E21" s="59">
        <v>58</v>
      </c>
      <c r="F21" s="51">
        <v>8.85</v>
      </c>
      <c r="G21" s="51">
        <v>94</v>
      </c>
      <c r="H21" s="51">
        <v>7.18</v>
      </c>
    </row>
    <row r="22" spans="1:8">
      <c r="A22" s="49" t="s">
        <v>83</v>
      </c>
      <c r="B22" s="50">
        <v>36761</v>
      </c>
      <c r="C22" s="47">
        <v>1510</v>
      </c>
      <c r="D22" s="51">
        <v>21.44</v>
      </c>
      <c r="E22" s="59">
        <v>56</v>
      </c>
      <c r="F22" s="51">
        <v>9.52</v>
      </c>
      <c r="G22" s="51">
        <v>108.6</v>
      </c>
      <c r="H22" s="51">
        <v>7.74</v>
      </c>
    </row>
    <row r="23" spans="1:8">
      <c r="A23" s="49" t="s">
        <v>83</v>
      </c>
      <c r="B23" s="50">
        <v>36781</v>
      </c>
      <c r="C23" s="47">
        <v>1436</v>
      </c>
      <c r="D23" s="51">
        <v>19.82</v>
      </c>
      <c r="E23" s="59">
        <v>55.6</v>
      </c>
      <c r="F23" s="51">
        <v>9.26</v>
      </c>
      <c r="G23" s="51">
        <v>102.3</v>
      </c>
      <c r="H23" s="51">
        <v>7.41</v>
      </c>
    </row>
    <row r="24" spans="1:8">
      <c r="A24" s="49" t="s">
        <v>83</v>
      </c>
      <c r="B24" s="50">
        <v>36782</v>
      </c>
      <c r="C24" s="47">
        <v>637</v>
      </c>
      <c r="D24" s="51">
        <v>16.18</v>
      </c>
      <c r="E24" s="59">
        <v>56.2</v>
      </c>
      <c r="F24" s="51">
        <v>8.84</v>
      </c>
      <c r="G24" s="51">
        <v>90.6</v>
      </c>
      <c r="H24" s="51">
        <v>7.1</v>
      </c>
    </row>
    <row r="25" spans="1:8">
      <c r="A25" s="49" t="s">
        <v>84</v>
      </c>
      <c r="B25" s="50">
        <v>36762</v>
      </c>
      <c r="C25" s="47">
        <v>627</v>
      </c>
      <c r="D25" s="51">
        <v>19.25</v>
      </c>
      <c r="E25" s="59">
        <v>60</v>
      </c>
      <c r="F25" s="51">
        <v>8.4499999999999993</v>
      </c>
      <c r="G25" s="51">
        <v>91.4</v>
      </c>
      <c r="H25" s="51">
        <v>7.09</v>
      </c>
    </row>
    <row r="26" spans="1:8">
      <c r="A26" s="49" t="s">
        <v>84</v>
      </c>
      <c r="B26" s="50">
        <v>36761</v>
      </c>
      <c r="C26" s="47">
        <v>1600</v>
      </c>
      <c r="D26" s="51">
        <v>23.01</v>
      </c>
      <c r="E26" s="59">
        <v>59</v>
      </c>
      <c r="F26" s="51">
        <v>10.08</v>
      </c>
      <c r="G26" s="51">
        <v>118.4</v>
      </c>
      <c r="H26" s="51">
        <v>8.01</v>
      </c>
    </row>
    <row r="27" spans="1:8">
      <c r="A27" s="49" t="s">
        <v>84</v>
      </c>
      <c r="B27" s="50">
        <v>36729</v>
      </c>
      <c r="C27" s="47">
        <v>447</v>
      </c>
      <c r="D27" s="51">
        <v>20.81</v>
      </c>
      <c r="E27" s="59">
        <v>55.4</v>
      </c>
      <c r="F27" s="51">
        <v>7.85</v>
      </c>
      <c r="G27" s="51">
        <v>87.9</v>
      </c>
      <c r="H27" s="51">
        <v>6.97</v>
      </c>
    </row>
    <row r="28" spans="1:8">
      <c r="A28" s="49" t="s">
        <v>84</v>
      </c>
      <c r="B28" s="50">
        <v>36724</v>
      </c>
      <c r="C28" s="47">
        <v>1531</v>
      </c>
      <c r="D28" s="51">
        <v>22.67</v>
      </c>
      <c r="E28" s="59">
        <v>54.1</v>
      </c>
      <c r="F28" s="51">
        <v>9.23</v>
      </c>
      <c r="G28" s="51">
        <v>107.3</v>
      </c>
      <c r="H28" s="51">
        <v>7.55</v>
      </c>
    </row>
    <row r="29" spans="1:8">
      <c r="A29" s="49" t="s">
        <v>84</v>
      </c>
      <c r="B29" s="50">
        <v>36781</v>
      </c>
      <c r="C29" s="47">
        <v>1511</v>
      </c>
      <c r="D29" s="51">
        <v>20.82</v>
      </c>
      <c r="E29" s="59">
        <v>58</v>
      </c>
      <c r="F29" s="51">
        <v>10.02</v>
      </c>
      <c r="G29" s="51">
        <v>112.6</v>
      </c>
      <c r="H29" s="51">
        <v>7.89</v>
      </c>
    </row>
    <row r="30" spans="1:8">
      <c r="A30" s="49" t="s">
        <v>84</v>
      </c>
      <c r="B30" s="50">
        <v>36782</v>
      </c>
      <c r="C30" s="47">
        <v>659</v>
      </c>
      <c r="D30" s="51">
        <v>17.41</v>
      </c>
      <c r="E30" s="59">
        <v>59.8</v>
      </c>
      <c r="F30" s="51">
        <v>8.1999999999999993</v>
      </c>
      <c r="G30" s="51">
        <v>85.9</v>
      </c>
      <c r="H30" s="51">
        <v>6.98</v>
      </c>
    </row>
    <row r="31" spans="1:8">
      <c r="A31" s="49" t="s">
        <v>85</v>
      </c>
      <c r="B31" s="50">
        <v>36762</v>
      </c>
      <c r="C31" s="47">
        <v>715</v>
      </c>
      <c r="D31" s="51">
        <v>19.510000000000002</v>
      </c>
      <c r="E31" s="59">
        <v>68</v>
      </c>
      <c r="F31" s="51">
        <v>8.1300000000000008</v>
      </c>
      <c r="G31" s="51">
        <v>88.1</v>
      </c>
      <c r="H31" s="51">
        <v>7.04</v>
      </c>
    </row>
    <row r="32" spans="1:8">
      <c r="A32" s="49" t="s">
        <v>85</v>
      </c>
      <c r="B32" s="50">
        <v>36761</v>
      </c>
      <c r="C32" s="47">
        <v>1651</v>
      </c>
      <c r="D32" s="51">
        <v>24.3</v>
      </c>
      <c r="E32" s="59">
        <v>64</v>
      </c>
      <c r="F32" s="51">
        <v>9.36</v>
      </c>
      <c r="G32" s="51">
        <v>112.1</v>
      </c>
      <c r="H32" s="51">
        <v>7.51</v>
      </c>
    </row>
    <row r="33" spans="1:8">
      <c r="A33" s="49" t="s">
        <v>85</v>
      </c>
      <c r="B33" s="50">
        <v>36781</v>
      </c>
      <c r="C33" s="47">
        <v>1554</v>
      </c>
      <c r="D33" s="51">
        <v>21.73</v>
      </c>
      <c r="E33" s="59">
        <v>65.3</v>
      </c>
      <c r="F33" s="51">
        <v>9.44</v>
      </c>
      <c r="G33" s="51">
        <v>107.5</v>
      </c>
      <c r="H33" s="51">
        <v>7.32</v>
      </c>
    </row>
    <row r="34" spans="1:8">
      <c r="A34" s="49" t="s">
        <v>85</v>
      </c>
      <c r="B34" s="50">
        <v>36782</v>
      </c>
      <c r="C34" s="47">
        <v>728</v>
      </c>
      <c r="D34" s="51">
        <v>18.420000000000002</v>
      </c>
      <c r="E34" s="59">
        <v>65.2</v>
      </c>
      <c r="F34" s="51">
        <v>8.0399999999999991</v>
      </c>
      <c r="G34" s="51">
        <v>85.7</v>
      </c>
      <c r="H34" s="51">
        <v>7</v>
      </c>
    </row>
    <row r="35" spans="1:8">
      <c r="A35" s="90" t="s">
        <v>108</v>
      </c>
      <c r="B35" s="50">
        <v>36762</v>
      </c>
      <c r="C35" s="47">
        <v>749</v>
      </c>
      <c r="D35" s="51">
        <v>20.23</v>
      </c>
      <c r="E35" s="59">
        <v>78.5</v>
      </c>
      <c r="F35" s="51">
        <v>8.1300000000000008</v>
      </c>
      <c r="G35" s="51">
        <v>89.1</v>
      </c>
      <c r="H35" s="51">
        <v>7.09</v>
      </c>
    </row>
    <row r="36" spans="1:8">
      <c r="A36" s="90" t="s">
        <v>108</v>
      </c>
      <c r="B36" s="50">
        <v>36761</v>
      </c>
      <c r="C36" s="47">
        <v>1740</v>
      </c>
      <c r="D36" s="51">
        <v>23.68</v>
      </c>
      <c r="E36" s="59">
        <v>73</v>
      </c>
      <c r="F36" s="51">
        <v>10.34</v>
      </c>
      <c r="G36" s="51">
        <v>122.2</v>
      </c>
      <c r="H36" s="51">
        <v>7.99</v>
      </c>
    </row>
    <row r="37" spans="1:8">
      <c r="A37" s="90" t="s">
        <v>108</v>
      </c>
      <c r="B37" s="50">
        <v>36729</v>
      </c>
      <c r="C37" s="47">
        <v>714</v>
      </c>
      <c r="D37" s="51">
        <v>20.78</v>
      </c>
      <c r="E37" s="59">
        <v>68.7</v>
      </c>
      <c r="F37" s="51">
        <v>8.48</v>
      </c>
      <c r="G37" s="51">
        <v>94.3</v>
      </c>
      <c r="H37" s="51">
        <v>6.86</v>
      </c>
    </row>
    <row r="38" spans="1:8">
      <c r="A38" s="90" t="s">
        <v>108</v>
      </c>
      <c r="B38" s="50">
        <v>36724</v>
      </c>
      <c r="C38" s="47">
        <v>1711</v>
      </c>
      <c r="D38" s="51">
        <v>24.7</v>
      </c>
      <c r="E38" s="59">
        <v>67.599999999999994</v>
      </c>
      <c r="F38" s="51">
        <v>9.2799999999999994</v>
      </c>
      <c r="G38" s="51">
        <v>111.5</v>
      </c>
      <c r="H38" s="51">
        <v>7.53</v>
      </c>
    </row>
    <row r="39" spans="1:8">
      <c r="A39" s="90" t="s">
        <v>108</v>
      </c>
      <c r="B39" s="50">
        <v>36781</v>
      </c>
      <c r="C39" s="47">
        <v>1620</v>
      </c>
      <c r="D39" s="51">
        <v>21.74</v>
      </c>
      <c r="E39" s="59">
        <v>71.099999999999994</v>
      </c>
      <c r="F39" s="51">
        <v>9.9700000000000006</v>
      </c>
      <c r="G39" s="51">
        <v>113.4</v>
      </c>
      <c r="H39" s="51">
        <v>7.74</v>
      </c>
    </row>
    <row r="40" spans="1:8" ht="15.75" thickBot="1">
      <c r="A40" s="101" t="s">
        <v>108</v>
      </c>
      <c r="B40" s="53">
        <v>36782</v>
      </c>
      <c r="C40" s="54">
        <v>750</v>
      </c>
      <c r="D40" s="55">
        <v>18.41</v>
      </c>
      <c r="E40" s="63">
        <v>70.5</v>
      </c>
      <c r="F40" s="55">
        <v>8.14</v>
      </c>
      <c r="G40" s="55">
        <v>86.6</v>
      </c>
      <c r="H40" s="55">
        <v>7.03</v>
      </c>
    </row>
    <row r="41" spans="1:8" ht="15.75" thickBot="1">
      <c r="A41" s="134" t="s">
        <v>86</v>
      </c>
      <c r="B41" s="134"/>
      <c r="C41" s="134"/>
      <c r="D41" s="134"/>
      <c r="E41" s="134"/>
      <c r="F41" s="134"/>
      <c r="G41" s="134"/>
      <c r="H41" s="134"/>
    </row>
    <row r="42" spans="1:8">
      <c r="A42" s="49" t="s">
        <v>87</v>
      </c>
      <c r="B42" s="50">
        <v>36729</v>
      </c>
      <c r="C42" s="47">
        <v>639</v>
      </c>
      <c r="D42" s="51">
        <v>20.65</v>
      </c>
      <c r="E42" s="59">
        <v>76.5</v>
      </c>
      <c r="F42" s="51">
        <v>7.79</v>
      </c>
      <c r="G42" s="51">
        <v>86.7</v>
      </c>
      <c r="H42" s="51">
        <v>7.06</v>
      </c>
    </row>
    <row r="43" spans="1:8">
      <c r="A43" s="49" t="s">
        <v>87</v>
      </c>
      <c r="B43" s="50">
        <v>36724</v>
      </c>
      <c r="C43" s="47">
        <v>1610</v>
      </c>
      <c r="D43" s="51">
        <v>22.34</v>
      </c>
      <c r="E43" s="59">
        <v>75.2</v>
      </c>
      <c r="F43" s="51">
        <v>8.99</v>
      </c>
      <c r="G43" s="51">
        <v>103.8</v>
      </c>
      <c r="H43" s="51">
        <v>7.54</v>
      </c>
    </row>
    <row r="44" spans="1:8">
      <c r="A44" s="49" t="s">
        <v>88</v>
      </c>
      <c r="B44" s="50">
        <v>36729</v>
      </c>
      <c r="C44" s="47">
        <v>555</v>
      </c>
      <c r="D44" s="51">
        <v>17.149999999999999</v>
      </c>
      <c r="E44" s="59">
        <v>48.1</v>
      </c>
      <c r="F44" s="51">
        <v>9.1999999999999993</v>
      </c>
      <c r="G44" s="51">
        <v>96.8</v>
      </c>
      <c r="H44" s="51">
        <v>7.27</v>
      </c>
    </row>
    <row r="45" spans="1:8">
      <c r="A45" s="49" t="s">
        <v>89</v>
      </c>
      <c r="B45" s="50">
        <v>36760</v>
      </c>
      <c r="C45" s="47">
        <v>621</v>
      </c>
      <c r="D45" s="51">
        <v>11.34</v>
      </c>
      <c r="E45" s="59">
        <v>35.200000000000003</v>
      </c>
      <c r="F45" s="51">
        <v>9.81</v>
      </c>
      <c r="G45" s="51">
        <v>95</v>
      </c>
      <c r="H45" s="51">
        <v>7.25</v>
      </c>
    </row>
    <row r="46" spans="1:8">
      <c r="A46" s="49" t="s">
        <v>89</v>
      </c>
      <c r="B46" s="50">
        <v>36759</v>
      </c>
      <c r="C46" s="47">
        <v>1707</v>
      </c>
      <c r="D46" s="51">
        <v>13.08</v>
      </c>
      <c r="E46" s="59">
        <v>34.1</v>
      </c>
      <c r="F46" s="51">
        <v>9.56</v>
      </c>
      <c r="G46" s="51">
        <v>96.1</v>
      </c>
      <c r="H46" s="51">
        <v>7.1</v>
      </c>
    </row>
    <row r="47" spans="1:8">
      <c r="A47" s="49" t="s">
        <v>90</v>
      </c>
      <c r="B47" s="50">
        <v>36760</v>
      </c>
      <c r="C47" s="47">
        <v>649</v>
      </c>
      <c r="D47" s="51">
        <v>13.6</v>
      </c>
      <c r="E47" s="59">
        <v>58.8</v>
      </c>
      <c r="F47" s="51">
        <v>9.2799999999999994</v>
      </c>
      <c r="G47" s="51">
        <v>94.6</v>
      </c>
      <c r="H47" s="51">
        <v>7.49</v>
      </c>
    </row>
    <row r="48" spans="1:8">
      <c r="A48" s="49" t="s">
        <v>90</v>
      </c>
      <c r="B48" s="50">
        <v>36759</v>
      </c>
      <c r="C48" s="47">
        <v>1754</v>
      </c>
      <c r="D48" s="51">
        <v>14.44</v>
      </c>
      <c r="E48" s="59">
        <v>57.9</v>
      </c>
      <c r="F48" s="51">
        <v>9.18</v>
      </c>
      <c r="G48" s="51">
        <v>95.1</v>
      </c>
      <c r="H48" s="51">
        <v>7.47</v>
      </c>
    </row>
    <row r="49" spans="1:8">
      <c r="A49" s="49" t="s">
        <v>91</v>
      </c>
      <c r="B49" s="50">
        <v>36760</v>
      </c>
      <c r="C49" s="47">
        <v>753</v>
      </c>
      <c r="D49" s="51">
        <v>13.41</v>
      </c>
      <c r="E49" s="59">
        <v>48.9</v>
      </c>
      <c r="F49" s="51">
        <v>9.7100000000000009</v>
      </c>
      <c r="G49" s="51">
        <v>98.6</v>
      </c>
      <c r="H49" s="51">
        <v>7.6</v>
      </c>
    </row>
    <row r="50" spans="1:8">
      <c r="A50" s="49" t="s">
        <v>91</v>
      </c>
      <c r="B50" s="50">
        <v>36760</v>
      </c>
      <c r="C50" s="47">
        <v>1629</v>
      </c>
      <c r="D50" s="51">
        <v>18.420000000000002</v>
      </c>
      <c r="E50" s="59">
        <v>48.6</v>
      </c>
      <c r="F50" s="51">
        <v>9.6</v>
      </c>
      <c r="G50" s="51">
        <v>104.3</v>
      </c>
      <c r="H50" s="51">
        <v>7.94</v>
      </c>
    </row>
    <row r="51" spans="1:8">
      <c r="A51" s="49" t="s">
        <v>92</v>
      </c>
      <c r="B51" s="50">
        <v>36760</v>
      </c>
      <c r="C51" s="47">
        <v>1709</v>
      </c>
      <c r="D51" s="51">
        <v>18.32</v>
      </c>
      <c r="E51" s="59">
        <v>48.4</v>
      </c>
      <c r="F51" s="51">
        <v>8.77</v>
      </c>
      <c r="G51" s="51">
        <v>95.6</v>
      </c>
      <c r="H51" s="51">
        <v>8.09</v>
      </c>
    </row>
    <row r="52" spans="1:8">
      <c r="A52" s="49" t="s">
        <v>87</v>
      </c>
      <c r="B52" s="50">
        <v>36762</v>
      </c>
      <c r="C52" s="47">
        <v>658</v>
      </c>
      <c r="D52" s="51">
        <v>18.920000000000002</v>
      </c>
      <c r="E52" s="59">
        <v>88.5</v>
      </c>
      <c r="F52" s="51">
        <v>8.0500000000000007</v>
      </c>
      <c r="G52" s="51">
        <v>86.5</v>
      </c>
      <c r="H52" s="51">
        <v>7.31</v>
      </c>
    </row>
    <row r="53" spans="1:8">
      <c r="A53" s="49" t="s">
        <v>87</v>
      </c>
      <c r="B53" s="50">
        <v>36761</v>
      </c>
      <c r="C53" s="47">
        <v>1617</v>
      </c>
      <c r="D53" s="51">
        <v>20.440000000000001</v>
      </c>
      <c r="E53" s="59">
        <v>79</v>
      </c>
      <c r="F53" s="51">
        <v>9.4499999999999993</v>
      </c>
      <c r="G53" s="51">
        <v>105.2</v>
      </c>
      <c r="H53" s="51">
        <v>7.53</v>
      </c>
    </row>
    <row r="54" spans="1:8">
      <c r="A54" s="49" t="s">
        <v>93</v>
      </c>
      <c r="B54" s="50">
        <v>36767</v>
      </c>
      <c r="C54" s="47">
        <v>528</v>
      </c>
      <c r="D54" s="51">
        <v>12.7</v>
      </c>
      <c r="E54" s="59">
        <v>264</v>
      </c>
      <c r="F54" s="51">
        <v>8.7100000000000009</v>
      </c>
      <c r="G54" s="51">
        <v>82.2</v>
      </c>
      <c r="H54" s="51">
        <v>7.36</v>
      </c>
    </row>
    <row r="55" spans="1:8">
      <c r="A55" s="49" t="s">
        <v>93</v>
      </c>
      <c r="B55" s="50">
        <v>36766</v>
      </c>
      <c r="C55" s="47">
        <v>1613</v>
      </c>
      <c r="D55" s="51">
        <v>14.62</v>
      </c>
      <c r="E55" s="59">
        <v>262</v>
      </c>
      <c r="F55" s="51">
        <v>10.220000000000001</v>
      </c>
      <c r="G55" s="51">
        <v>100.8</v>
      </c>
      <c r="H55" s="51">
        <v>7.47</v>
      </c>
    </row>
    <row r="56" spans="1:8">
      <c r="A56" s="49" t="s">
        <v>94</v>
      </c>
      <c r="B56" s="50">
        <v>36767</v>
      </c>
      <c r="C56" s="47">
        <v>701</v>
      </c>
      <c r="D56" s="51">
        <v>14.29</v>
      </c>
      <c r="E56" s="59">
        <v>301</v>
      </c>
      <c r="F56" s="51">
        <v>7.64</v>
      </c>
      <c r="G56" s="51">
        <v>74.8</v>
      </c>
      <c r="H56" s="51">
        <v>7.55</v>
      </c>
    </row>
    <row r="57" spans="1:8">
      <c r="A57" s="49" t="s">
        <v>94</v>
      </c>
      <c r="B57" s="50">
        <v>36766</v>
      </c>
      <c r="C57" s="47">
        <v>1635</v>
      </c>
      <c r="D57" s="51">
        <v>14.65</v>
      </c>
      <c r="E57" s="59">
        <v>303</v>
      </c>
      <c r="F57" s="51">
        <v>7.36</v>
      </c>
      <c r="G57" s="51">
        <v>72.5</v>
      </c>
      <c r="H57" s="51">
        <v>7.67</v>
      </c>
    </row>
    <row r="58" spans="1:8">
      <c r="A58" s="49" t="s">
        <v>95</v>
      </c>
      <c r="B58" s="50">
        <v>36767</v>
      </c>
      <c r="C58" s="47">
        <v>718</v>
      </c>
      <c r="D58" s="51">
        <v>15.44</v>
      </c>
      <c r="E58" s="59">
        <v>285</v>
      </c>
      <c r="F58" s="51">
        <v>3.93</v>
      </c>
      <c r="G58" s="51">
        <v>39.4</v>
      </c>
      <c r="H58" s="51">
        <v>7.22</v>
      </c>
    </row>
    <row r="59" spans="1:8">
      <c r="A59" s="60" t="s">
        <v>95</v>
      </c>
      <c r="B59" s="61">
        <v>36766</v>
      </c>
      <c r="C59" s="62">
        <v>1652</v>
      </c>
      <c r="D59" s="59">
        <v>16.5</v>
      </c>
      <c r="E59" s="59">
        <v>284</v>
      </c>
      <c r="F59" s="59">
        <v>4.07</v>
      </c>
      <c r="G59" s="59">
        <v>41.8</v>
      </c>
      <c r="H59" s="59">
        <v>7.29</v>
      </c>
    </row>
    <row r="60" spans="1:8" ht="15.75" thickBot="1">
      <c r="A60" s="52" t="s">
        <v>96</v>
      </c>
      <c r="B60" s="53">
        <v>36767</v>
      </c>
      <c r="C60" s="54">
        <v>1617</v>
      </c>
      <c r="D60" s="55">
        <v>18.22</v>
      </c>
      <c r="E60" s="63">
        <v>76.099999999999994</v>
      </c>
      <c r="F60" s="55">
        <v>7.57</v>
      </c>
      <c r="G60" s="55">
        <v>81.599999999999994</v>
      </c>
      <c r="H60" s="55">
        <v>7.25</v>
      </c>
    </row>
    <row r="61" spans="1:8">
      <c r="D61" s="51"/>
      <c r="E61" s="59"/>
      <c r="F61" s="51"/>
      <c r="G61" s="51"/>
      <c r="H61" s="51"/>
    </row>
    <row r="62" spans="1:8">
      <c r="D62" s="51"/>
      <c r="E62" s="59"/>
      <c r="F62" s="51"/>
      <c r="G62" s="51"/>
      <c r="H62" s="51"/>
    </row>
    <row r="63" spans="1:8">
      <c r="D63" s="51"/>
      <c r="E63" s="59"/>
      <c r="F63" s="51"/>
      <c r="G63" s="51"/>
      <c r="H63" s="51"/>
    </row>
    <row r="64" spans="1:8">
      <c r="D64" s="51"/>
      <c r="E64" s="59"/>
      <c r="F64" s="51"/>
      <c r="G64" s="51"/>
      <c r="H64" s="51"/>
    </row>
    <row r="65" spans="4:8">
      <c r="D65" s="51"/>
      <c r="E65" s="59"/>
      <c r="F65" s="51"/>
      <c r="G65" s="51"/>
      <c r="H65" s="51"/>
    </row>
    <row r="66" spans="4:8">
      <c r="D66" s="51"/>
      <c r="E66" s="59"/>
      <c r="F66" s="51"/>
      <c r="G66" s="51"/>
      <c r="H66" s="51"/>
    </row>
    <row r="67" spans="4:8">
      <c r="D67" s="51"/>
      <c r="E67" s="59"/>
      <c r="F67" s="51"/>
      <c r="G67" s="51"/>
      <c r="H67" s="51"/>
    </row>
    <row r="68" spans="4:8">
      <c r="D68" s="51"/>
      <c r="E68" s="59"/>
      <c r="F68" s="51"/>
      <c r="G68" s="51"/>
      <c r="H68" s="51"/>
    </row>
    <row r="69" spans="4:8">
      <c r="D69" s="51"/>
      <c r="E69" s="59"/>
      <c r="F69" s="51"/>
      <c r="G69" s="51"/>
      <c r="H69" s="51"/>
    </row>
    <row r="70" spans="4:8">
      <c r="D70" s="51"/>
      <c r="E70" s="59"/>
      <c r="F70" s="51"/>
      <c r="G70" s="51"/>
      <c r="H70" s="51"/>
    </row>
    <row r="71" spans="4:8">
      <c r="D71" s="51"/>
      <c r="E71" s="59"/>
      <c r="F71" s="51"/>
      <c r="G71" s="51"/>
      <c r="H71" s="51"/>
    </row>
    <row r="72" spans="4:8">
      <c r="D72" s="51"/>
      <c r="E72" s="59"/>
      <c r="F72" s="51"/>
      <c r="G72" s="51"/>
      <c r="H72" s="51"/>
    </row>
    <row r="73" spans="4:8">
      <c r="D73" s="51"/>
      <c r="E73" s="59"/>
      <c r="F73" s="51"/>
      <c r="G73" s="51"/>
      <c r="H73" s="51"/>
    </row>
    <row r="74" spans="4:8">
      <c r="D74" s="51"/>
      <c r="E74" s="59"/>
      <c r="F74" s="51"/>
      <c r="G74" s="51"/>
      <c r="H74" s="51"/>
    </row>
    <row r="75" spans="4:8">
      <c r="D75" s="51"/>
      <c r="E75" s="59"/>
      <c r="F75" s="51"/>
      <c r="G75" s="51"/>
      <c r="H75" s="51"/>
    </row>
    <row r="76" spans="4:8">
      <c r="D76" s="51"/>
      <c r="E76" s="59"/>
      <c r="F76" s="51"/>
      <c r="G76" s="51"/>
      <c r="H76" s="51"/>
    </row>
    <row r="77" spans="4:8">
      <c r="D77" s="51"/>
      <c r="E77" s="59"/>
      <c r="F77" s="51"/>
      <c r="G77" s="51"/>
      <c r="H77" s="51"/>
    </row>
    <row r="78" spans="4:8">
      <c r="D78" s="51"/>
      <c r="E78" s="59"/>
      <c r="F78" s="51"/>
      <c r="G78" s="51"/>
      <c r="H78" s="51"/>
    </row>
    <row r="79" spans="4:8">
      <c r="D79" s="51"/>
      <c r="E79" s="59"/>
      <c r="F79" s="51"/>
      <c r="G79" s="51"/>
      <c r="H79" s="51"/>
    </row>
    <row r="80" spans="4:8">
      <c r="D80" s="51"/>
      <c r="E80" s="59"/>
      <c r="F80" s="51"/>
      <c r="G80" s="51"/>
      <c r="H80" s="51"/>
    </row>
    <row r="81" spans="4:8">
      <c r="D81" s="51"/>
      <c r="E81" s="59"/>
      <c r="F81" s="51"/>
      <c r="G81" s="51"/>
      <c r="H81" s="51"/>
    </row>
    <row r="82" spans="4:8">
      <c r="D82" s="51"/>
      <c r="E82" s="59"/>
      <c r="F82" s="51"/>
      <c r="G82" s="51"/>
      <c r="H82" s="51"/>
    </row>
    <row r="83" spans="4:8">
      <c r="D83" s="51"/>
      <c r="E83" s="59"/>
      <c r="F83" s="51"/>
      <c r="G83" s="51"/>
      <c r="H83" s="51"/>
    </row>
    <row r="84" spans="4:8">
      <c r="D84" s="51"/>
      <c r="E84" s="59"/>
      <c r="F84" s="51"/>
      <c r="G84" s="51"/>
      <c r="H84" s="51"/>
    </row>
    <row r="85" spans="4:8">
      <c r="D85" s="51"/>
      <c r="E85" s="59"/>
      <c r="F85" s="51"/>
      <c r="G85" s="51"/>
      <c r="H85" s="51"/>
    </row>
    <row r="86" spans="4:8">
      <c r="D86" s="51"/>
      <c r="E86" s="59"/>
      <c r="F86" s="51"/>
      <c r="G86" s="51"/>
      <c r="H86" s="51"/>
    </row>
    <row r="87" spans="4:8">
      <c r="D87" s="51"/>
      <c r="E87" s="59"/>
      <c r="F87" s="51"/>
      <c r="G87" s="51"/>
      <c r="H87" s="51"/>
    </row>
    <row r="88" spans="4:8">
      <c r="D88" s="51"/>
      <c r="E88" s="59"/>
      <c r="F88" s="51"/>
      <c r="G88" s="51"/>
      <c r="H88" s="51"/>
    </row>
    <row r="89" spans="4:8">
      <c r="D89" s="51"/>
      <c r="E89" s="59"/>
      <c r="F89" s="51"/>
      <c r="G89" s="51"/>
      <c r="H89" s="51"/>
    </row>
    <row r="90" spans="4:8">
      <c r="D90" s="51"/>
      <c r="E90" s="59"/>
      <c r="F90" s="51"/>
      <c r="G90" s="51"/>
      <c r="H90" s="51"/>
    </row>
    <row r="91" spans="4:8">
      <c r="D91" s="51"/>
      <c r="E91" s="59"/>
      <c r="F91" s="51"/>
      <c r="G91" s="51"/>
      <c r="H91" s="51"/>
    </row>
    <row r="92" spans="4:8">
      <c r="D92" s="51"/>
      <c r="E92" s="59"/>
      <c r="F92" s="51"/>
      <c r="G92" s="51"/>
      <c r="H92" s="51"/>
    </row>
    <row r="93" spans="4:8">
      <c r="D93" s="51"/>
      <c r="E93" s="59"/>
      <c r="F93" s="51"/>
      <c r="G93" s="51"/>
      <c r="H93" s="51"/>
    </row>
    <row r="94" spans="4:8">
      <c r="D94" s="51"/>
      <c r="E94" s="59"/>
      <c r="F94" s="51"/>
      <c r="G94" s="51"/>
      <c r="H94" s="51"/>
    </row>
    <row r="95" spans="4:8">
      <c r="D95" s="51"/>
      <c r="E95" s="59"/>
      <c r="F95" s="51"/>
      <c r="G95" s="51"/>
      <c r="H95" s="51"/>
    </row>
    <row r="96" spans="4:8">
      <c r="D96" s="51"/>
      <c r="E96" s="59"/>
      <c r="F96" s="51"/>
      <c r="G96" s="51"/>
      <c r="H96" s="51"/>
    </row>
    <row r="97" spans="4:8">
      <c r="D97" s="51"/>
      <c r="E97" s="59"/>
      <c r="F97" s="51"/>
      <c r="G97" s="51"/>
      <c r="H97" s="51"/>
    </row>
    <row r="98" spans="4:8">
      <c r="D98" s="51"/>
      <c r="E98" s="59"/>
      <c r="F98" s="51"/>
      <c r="G98" s="51"/>
      <c r="H98" s="51"/>
    </row>
    <row r="99" spans="4:8">
      <c r="D99" s="51"/>
      <c r="E99" s="59"/>
      <c r="F99" s="51"/>
      <c r="G99" s="51"/>
      <c r="H99" s="51"/>
    </row>
    <row r="100" spans="4:8">
      <c r="D100" s="51"/>
      <c r="E100" s="59"/>
      <c r="F100" s="51"/>
      <c r="G100" s="51"/>
      <c r="H100" s="51"/>
    </row>
    <row r="101" spans="4:8">
      <c r="D101" s="51"/>
      <c r="E101" s="59"/>
      <c r="F101" s="51"/>
      <c r="G101" s="51"/>
      <c r="H101" s="51"/>
    </row>
    <row r="102" spans="4:8">
      <c r="D102" s="51"/>
      <c r="E102" s="59"/>
      <c r="F102" s="51"/>
      <c r="G102" s="51"/>
      <c r="H102" s="51"/>
    </row>
    <row r="103" spans="4:8">
      <c r="D103" s="51"/>
      <c r="E103" s="59"/>
      <c r="F103" s="51"/>
      <c r="G103" s="51"/>
      <c r="H103" s="51"/>
    </row>
    <row r="104" spans="4:8">
      <c r="D104" s="51"/>
      <c r="E104" s="59"/>
      <c r="F104" s="51"/>
      <c r="G104" s="51"/>
      <c r="H104" s="51"/>
    </row>
    <row r="105" spans="4:8">
      <c r="D105" s="51"/>
      <c r="E105" s="59"/>
      <c r="F105" s="51"/>
      <c r="G105" s="51"/>
      <c r="H105" s="51"/>
    </row>
    <row r="106" spans="4:8">
      <c r="D106" s="51"/>
      <c r="E106" s="59"/>
      <c r="F106" s="51"/>
      <c r="G106" s="51"/>
      <c r="H106" s="51"/>
    </row>
    <row r="107" spans="4:8">
      <c r="D107" s="51"/>
      <c r="E107" s="59"/>
      <c r="F107" s="51"/>
      <c r="G107" s="51"/>
      <c r="H107" s="51"/>
    </row>
    <row r="108" spans="4:8">
      <c r="D108" s="51"/>
      <c r="E108" s="59"/>
      <c r="F108" s="51"/>
      <c r="G108" s="51"/>
      <c r="H108" s="51"/>
    </row>
    <row r="109" spans="4:8">
      <c r="D109" s="51"/>
      <c r="E109" s="59"/>
      <c r="F109" s="51"/>
      <c r="G109" s="51"/>
      <c r="H109" s="51"/>
    </row>
    <row r="110" spans="4:8">
      <c r="D110" s="51"/>
      <c r="E110" s="59"/>
      <c r="F110" s="51"/>
      <c r="G110" s="51"/>
      <c r="H110" s="51"/>
    </row>
    <row r="111" spans="4:8">
      <c r="D111" s="51"/>
      <c r="E111" s="59"/>
      <c r="F111" s="51"/>
      <c r="G111" s="51"/>
      <c r="H111" s="51"/>
    </row>
    <row r="112" spans="4:8">
      <c r="D112" s="51"/>
      <c r="E112" s="59"/>
      <c r="F112" s="51"/>
      <c r="G112" s="51"/>
      <c r="H112" s="51"/>
    </row>
    <row r="113" spans="4:8">
      <c r="D113" s="51"/>
      <c r="E113" s="59"/>
      <c r="F113" s="51"/>
      <c r="G113" s="51"/>
      <c r="H113" s="51"/>
    </row>
    <row r="114" spans="4:8">
      <c r="D114" s="51"/>
      <c r="E114" s="59"/>
      <c r="F114" s="51"/>
      <c r="G114" s="51"/>
      <c r="H114" s="51"/>
    </row>
    <row r="115" spans="4:8">
      <c r="D115" s="51"/>
      <c r="E115" s="59"/>
      <c r="F115" s="51"/>
      <c r="G115" s="51"/>
      <c r="H115" s="51"/>
    </row>
    <row r="116" spans="4:8">
      <c r="D116" s="51"/>
      <c r="E116" s="59"/>
      <c r="F116" s="51"/>
      <c r="G116" s="51"/>
      <c r="H116" s="51"/>
    </row>
    <row r="117" spans="4:8">
      <c r="D117" s="51"/>
      <c r="E117" s="59"/>
      <c r="F117" s="51"/>
      <c r="G117" s="51"/>
      <c r="H117" s="51"/>
    </row>
    <row r="118" spans="4:8">
      <c r="D118" s="51"/>
      <c r="E118" s="59"/>
      <c r="F118" s="51"/>
      <c r="G118" s="51"/>
      <c r="H118" s="51"/>
    </row>
    <row r="119" spans="4:8">
      <c r="D119" s="51"/>
      <c r="E119" s="59"/>
      <c r="F119" s="51"/>
      <c r="G119" s="51"/>
      <c r="H119" s="51"/>
    </row>
  </sheetData>
  <mergeCells count="2">
    <mergeCell ref="A4:H4"/>
    <mergeCell ref="A41:H41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AppA. Pebble Counts</vt:lpstr>
      <vt:lpstr>AppB.Periphyton Species-DEN</vt:lpstr>
      <vt:lpstr>AppC.Periphyton Species-BV</vt:lpstr>
      <vt:lpstr>AppD.QA Nutrients</vt:lpstr>
      <vt:lpstr>AppE.QA Algal Species ID</vt:lpstr>
      <vt:lpstr>AppF.2000 USGS WQ data</vt:lpstr>
      <vt:lpstr>AppG.2000 USGS Field parameter</vt:lpstr>
      <vt:lpstr>'AppA. Pebble Counts'!Print_Area</vt:lpstr>
      <vt:lpstr>'AppB.Periphyton Species-DEN'!Print_Area</vt:lpstr>
      <vt:lpstr>'AppC.Periphyton Species-BV'!Print_Area</vt:lpstr>
      <vt:lpstr>'AppD.QA Nutrients'!Print_Area</vt:lpstr>
      <vt:lpstr>'AppE.QA Algal Species ID'!Print_Area</vt:lpstr>
      <vt:lpstr>'AppF.2000 USGS WQ data'!Print_Area</vt:lpstr>
      <vt:lpstr>'AppG.2000 USGS Field parameter'!Print_Area</vt:lpstr>
    </vt:vector>
  </TitlesOfParts>
  <Company>Oregon Water Science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kdcar</dc:creator>
  <cp:lastModifiedBy>bhanks</cp:lastModifiedBy>
  <cp:lastPrinted>2011-06-11T00:10:18Z</cp:lastPrinted>
  <dcterms:created xsi:type="dcterms:W3CDTF">2011-01-14T18:11:41Z</dcterms:created>
  <dcterms:modified xsi:type="dcterms:W3CDTF">2012-02-28T23:09:14Z</dcterms:modified>
</cp:coreProperties>
</file>