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085" yWindow="255" windowWidth="7035" windowHeight="7110" tabRatio="921"/>
  </bookViews>
  <sheets>
    <sheet name="List of Appendices" sheetId="16" r:id="rId1"/>
    <sheet name="App A.QA Sample Types" sheetId="15" r:id="rId2"/>
    <sheet name="App B.QA-Optics" sheetId="10" r:id="rId3"/>
    <sheet name="App C.QA-DBPs" sheetId="12" r:id="rId4"/>
    <sheet name="App D.QA-DBP-FP" sheetId="14" r:id="rId5"/>
    <sheet name="App E.QA-Nutrients" sheetId="11" r:id="rId6"/>
    <sheet name="F1.Optical Properties Corrs" sheetId="17" r:id="rId7"/>
    <sheet name="F2.In-situ FDOM Corr (1 of 2)" sheetId="18" r:id="rId8"/>
    <sheet name="F3.In-situ FDOM Corr (2 of 2)" sheetId="19" r:id="rId9"/>
    <sheet name="F4.Source-Finished Corr" sheetId="20" r:id="rId10"/>
    <sheet name="F5.DBPFP-Filtered" sheetId="21" r:id="rId11"/>
    <sheet name="F6.DBPFP-Unfiltered" sheetId="22" r:id="rId12"/>
    <sheet name="G1.Watershed data" sheetId="23" r:id="rId13"/>
    <sheet name="G2.Finished water data" sheetId="24" r:id="rId14"/>
    <sheet name="G3.Jar test data" sheetId="25" r:id="rId15"/>
  </sheets>
  <definedNames>
    <definedName name="_xlnm._FilterDatabase" localSheetId="12" hidden="1">'G1.Watershed data'!$A$7:$GJ$127</definedName>
    <definedName name="_xlnm._FilterDatabase" localSheetId="13" hidden="1">'G2.Finished water data'!$A$6:$AP$46</definedName>
    <definedName name="_xlnm.Print_Area" localSheetId="1">'App A.QA Sample Types'!$A$1:$D$13</definedName>
    <definedName name="_xlnm.Print_Area" localSheetId="2">'App B.QA-Optics'!$A$1:$AH$39</definedName>
    <definedName name="_xlnm.Print_Area" localSheetId="3">'App C.QA-DBPs'!$A$1:$O$29</definedName>
    <definedName name="_xlnm.Print_Area" localSheetId="4">'App D.QA-DBP-FP'!$A$1:$O$70</definedName>
    <definedName name="_xlnm.Print_Area" localSheetId="5">'App E.QA-Nutrients'!$A$1:$M$33</definedName>
    <definedName name="_xlnm.Print_Area" localSheetId="13">'G2.Finished water data'!$A$1:$AN$46</definedName>
  </definedNames>
  <calcPr calcId="145621"/>
</workbook>
</file>

<file path=xl/calcChain.xml><?xml version="1.0" encoding="utf-8"?>
<calcChain xmlns="http://schemas.openxmlformats.org/spreadsheetml/2006/main">
  <c r="M9" i="22" l="1"/>
  <c r="M10" i="22"/>
  <c r="M11" i="22"/>
  <c r="M9" i="21"/>
  <c r="M10" i="21"/>
  <c r="M11" i="21"/>
  <c r="L9" i="20"/>
  <c r="L10" i="20"/>
  <c r="L11" i="20"/>
  <c r="M8" i="19"/>
  <c r="M9" i="19"/>
  <c r="M10" i="19"/>
  <c r="N9" i="18"/>
  <c r="N10" i="18"/>
  <c r="N11" i="18"/>
  <c r="M9" i="17"/>
  <c r="M10" i="17"/>
  <c r="M11" i="17"/>
  <c r="K31" i="11" l="1"/>
  <c r="A1" i="11" l="1"/>
  <c r="A1" i="14"/>
  <c r="A1" i="12"/>
  <c r="A1" i="10"/>
  <c r="A1" i="15"/>
  <c r="AH35" i="10" l="1"/>
  <c r="AG35" i="10"/>
  <c r="AF35" i="10"/>
  <c r="AE35" i="10"/>
  <c r="AD35" i="10"/>
  <c r="AC35" i="10"/>
  <c r="AB35" i="10"/>
  <c r="AA35" i="10"/>
  <c r="Z35" i="10"/>
  <c r="Y35" i="10"/>
  <c r="X35" i="10"/>
  <c r="Q35" i="10"/>
  <c r="P35" i="10"/>
  <c r="O35" i="10"/>
  <c r="N35" i="10"/>
  <c r="M35" i="10"/>
  <c r="L35" i="10"/>
  <c r="K35" i="10"/>
  <c r="I35" i="10"/>
  <c r="H35" i="10"/>
  <c r="G35" i="10"/>
  <c r="F35" i="10"/>
  <c r="E35" i="10"/>
  <c r="D35" i="10"/>
  <c r="AH39" i="10"/>
  <c r="AG39" i="10"/>
  <c r="AF39" i="10"/>
  <c r="AE39" i="10"/>
  <c r="AD39" i="10"/>
  <c r="AC39" i="10"/>
  <c r="AB39" i="10"/>
  <c r="AA39" i="10"/>
  <c r="Z39" i="10"/>
  <c r="Y39" i="10"/>
  <c r="X39" i="10"/>
  <c r="Q39" i="10"/>
  <c r="P39" i="10"/>
  <c r="O39" i="10"/>
  <c r="N39" i="10"/>
  <c r="M39" i="10"/>
  <c r="L39" i="10"/>
  <c r="K39" i="10"/>
  <c r="I39" i="10"/>
  <c r="H39" i="10"/>
  <c r="G39" i="10"/>
  <c r="F39" i="10"/>
  <c r="E39" i="10"/>
  <c r="D39" i="10"/>
  <c r="O51" i="14"/>
  <c r="D65" i="14"/>
  <c r="D61" i="14"/>
  <c r="D57" i="14"/>
  <c r="D53" i="14"/>
  <c r="D49" i="14"/>
  <c r="D45" i="14"/>
  <c r="D41" i="14"/>
  <c r="F25" i="12" l="1"/>
  <c r="G25" i="12"/>
  <c r="J25" i="12"/>
  <c r="L25" i="12"/>
  <c r="N25" i="12"/>
  <c r="K11" i="12"/>
  <c r="E11" i="12"/>
  <c r="F11" i="12"/>
  <c r="G11" i="12"/>
  <c r="D11" i="12"/>
  <c r="D28" i="14"/>
  <c r="E28" i="14"/>
  <c r="F28" i="14"/>
  <c r="G28" i="14"/>
  <c r="H28" i="14"/>
  <c r="K28" i="14"/>
  <c r="M28" i="14"/>
  <c r="N28" i="14"/>
  <c r="O28" i="14"/>
  <c r="D32" i="14"/>
  <c r="E32" i="14"/>
  <c r="F32" i="14"/>
  <c r="H32" i="14"/>
  <c r="J32" i="14"/>
  <c r="J37" i="14" s="1"/>
  <c r="K32" i="14"/>
  <c r="M32" i="14"/>
  <c r="N32" i="14"/>
  <c r="O32" i="14"/>
  <c r="D36" i="14"/>
  <c r="E36" i="14"/>
  <c r="F36" i="14"/>
  <c r="G36" i="14"/>
  <c r="H36" i="14"/>
  <c r="K36" i="14"/>
  <c r="L36" i="14"/>
  <c r="L37" i="14" s="1"/>
  <c r="M36" i="14"/>
  <c r="N36" i="14"/>
  <c r="O36" i="14"/>
  <c r="L24" i="14"/>
  <c r="J24" i="14"/>
  <c r="O23" i="14"/>
  <c r="N23" i="14"/>
  <c r="M23" i="14"/>
  <c r="K23" i="14"/>
  <c r="H23" i="14"/>
  <c r="G23" i="14"/>
  <c r="F23" i="14"/>
  <c r="E23" i="14"/>
  <c r="D23" i="14"/>
  <c r="O19" i="14"/>
  <c r="N19" i="14"/>
  <c r="M19" i="14"/>
  <c r="K19" i="14"/>
  <c r="H19" i="14"/>
  <c r="F19" i="14"/>
  <c r="E19" i="14"/>
  <c r="D19" i="14"/>
  <c r="O15" i="14"/>
  <c r="M15" i="14"/>
  <c r="K15" i="14"/>
  <c r="H15" i="14"/>
  <c r="F15" i="14"/>
  <c r="E15" i="14"/>
  <c r="D15" i="14"/>
  <c r="O11" i="14"/>
  <c r="N11" i="14"/>
  <c r="M11" i="14"/>
  <c r="K11" i="14"/>
  <c r="H11" i="14"/>
  <c r="G11" i="14"/>
  <c r="F11" i="14"/>
  <c r="E11" i="14"/>
  <c r="D11" i="14"/>
  <c r="D37" i="14" l="1"/>
  <c r="H37" i="14"/>
  <c r="E37" i="14"/>
  <c r="F37" i="14"/>
  <c r="N37" i="14"/>
  <c r="M37" i="14"/>
  <c r="G37" i="14"/>
  <c r="K37" i="14"/>
  <c r="G24" i="14"/>
  <c r="H24" i="14"/>
  <c r="O37" i="14"/>
  <c r="N24" i="14"/>
  <c r="D24" i="14"/>
  <c r="O24" i="14"/>
  <c r="E24" i="14"/>
  <c r="F24" i="14"/>
  <c r="M24" i="14"/>
  <c r="K24" i="14"/>
  <c r="D66" i="14"/>
  <c r="I21" i="10" l="1"/>
  <c r="I18" i="10"/>
  <c r="I30" i="10"/>
  <c r="I26" i="10"/>
  <c r="I15" i="10"/>
  <c r="I12" i="10"/>
  <c r="G21" i="10"/>
  <c r="G18" i="10"/>
  <c r="G30" i="10"/>
  <c r="G26" i="10"/>
  <c r="G15" i="10"/>
  <c r="G12" i="10"/>
  <c r="H21" i="10"/>
  <c r="H18" i="10"/>
  <c r="H30" i="10"/>
  <c r="H26" i="10"/>
  <c r="H15" i="10"/>
  <c r="H12" i="10"/>
  <c r="I22" i="10" l="1"/>
  <c r="G22" i="10"/>
  <c r="H22" i="10"/>
  <c r="H31" i="10"/>
  <c r="G31" i="10"/>
  <c r="I31" i="10"/>
  <c r="J19" i="11"/>
  <c r="J16" i="11"/>
  <c r="J30" i="11"/>
  <c r="J27" i="11"/>
  <c r="J24" i="11"/>
  <c r="J13" i="11"/>
  <c r="J31" i="11" l="1"/>
  <c r="J20" i="11"/>
  <c r="M11" i="12"/>
  <c r="H10" i="12"/>
  <c r="H9" i="12"/>
  <c r="H11" i="12" l="1"/>
  <c r="D23" i="12"/>
  <c r="E23" i="12"/>
  <c r="H23" i="12"/>
  <c r="K23" i="12"/>
  <c r="M23" i="12"/>
  <c r="D29" i="12"/>
  <c r="E29" i="12"/>
  <c r="H29" i="12"/>
  <c r="K29" i="12"/>
  <c r="M29" i="12"/>
  <c r="D19" i="12"/>
  <c r="E19" i="12"/>
  <c r="H19" i="12"/>
  <c r="K19" i="12"/>
  <c r="M19" i="12"/>
  <c r="M15" i="12"/>
  <c r="K15" i="12"/>
  <c r="E15" i="12"/>
  <c r="D15" i="12"/>
  <c r="H15" i="12"/>
  <c r="H25" i="12" l="1"/>
  <c r="E25" i="12"/>
  <c r="M25" i="12"/>
  <c r="D25" i="12"/>
  <c r="K25" i="12"/>
  <c r="X21" i="10"/>
  <c r="Y21" i="10"/>
  <c r="Z21" i="10"/>
  <c r="AA21" i="10"/>
  <c r="AB21" i="10"/>
  <c r="AC21" i="10"/>
  <c r="X18" i="10"/>
  <c r="Y18" i="10"/>
  <c r="Z18" i="10"/>
  <c r="AA18" i="10"/>
  <c r="AB18" i="10"/>
  <c r="AC18" i="10"/>
  <c r="X30" i="10"/>
  <c r="Y30" i="10"/>
  <c r="Z30" i="10"/>
  <c r="AA30" i="10"/>
  <c r="AB30" i="10"/>
  <c r="AC30" i="10"/>
  <c r="X26" i="10"/>
  <c r="Y26" i="10"/>
  <c r="Z26" i="10"/>
  <c r="AA26" i="10"/>
  <c r="AB26" i="10"/>
  <c r="AC26" i="10"/>
  <c r="X15" i="10"/>
  <c r="Y15" i="10"/>
  <c r="Z15" i="10"/>
  <c r="AA15" i="10"/>
  <c r="AB15" i="10"/>
  <c r="AC15" i="10"/>
  <c r="AE21" i="10"/>
  <c r="AF21" i="10"/>
  <c r="AG21" i="10"/>
  <c r="AH21" i="10"/>
  <c r="AD21" i="10"/>
  <c r="AE18" i="10"/>
  <c r="AF18" i="10"/>
  <c r="AG18" i="10"/>
  <c r="AH18" i="10"/>
  <c r="AD18" i="10"/>
  <c r="AE30" i="10"/>
  <c r="AF30" i="10"/>
  <c r="AG30" i="10"/>
  <c r="AH30" i="10"/>
  <c r="AD30" i="10"/>
  <c r="AE26" i="10"/>
  <c r="AF26" i="10"/>
  <c r="AG26" i="10"/>
  <c r="AH26" i="10"/>
  <c r="AD26" i="10"/>
  <c r="AE15" i="10"/>
  <c r="AF15" i="10"/>
  <c r="AG15" i="10"/>
  <c r="AH15" i="10"/>
  <c r="AD15" i="10"/>
  <c r="AE22" i="10" l="1"/>
  <c r="Z22" i="10"/>
  <c r="AF22" i="10"/>
  <c r="AA22" i="10"/>
  <c r="AD22" i="10"/>
  <c r="AH22" i="10"/>
  <c r="AC22" i="10"/>
  <c r="Y22" i="10"/>
  <c r="AG22" i="10"/>
  <c r="AB22" i="10"/>
  <c r="X22" i="10"/>
  <c r="AF31" i="10"/>
  <c r="AA31" i="10"/>
  <c r="AD31" i="10"/>
  <c r="AE31" i="10"/>
  <c r="Z31" i="10"/>
  <c r="AH31" i="10"/>
  <c r="AC31" i="10"/>
  <c r="Y31" i="10"/>
  <c r="AG31" i="10"/>
  <c r="AB31" i="10"/>
  <c r="X31" i="10"/>
  <c r="O23" i="12"/>
  <c r="O29" i="12"/>
  <c r="O15" i="12"/>
  <c r="V21" i="10"/>
  <c r="V18" i="10"/>
  <c r="V30" i="10"/>
  <c r="V26" i="10"/>
  <c r="V15" i="10"/>
  <c r="V12" i="10"/>
  <c r="T26" i="10"/>
  <c r="U21" i="10"/>
  <c r="T21" i="10"/>
  <c r="S21" i="10"/>
  <c r="U18" i="10"/>
  <c r="T18" i="10"/>
  <c r="S18" i="10"/>
  <c r="U30" i="10"/>
  <c r="T30" i="10"/>
  <c r="S30" i="10"/>
  <c r="U26" i="10"/>
  <c r="S26" i="10"/>
  <c r="U15" i="10"/>
  <c r="T15" i="10"/>
  <c r="S15" i="10"/>
  <c r="U12" i="10"/>
  <c r="T12" i="10"/>
  <c r="S12" i="10"/>
  <c r="O25" i="12" l="1"/>
  <c r="S22" i="10"/>
  <c r="T22" i="10"/>
  <c r="U22" i="10"/>
  <c r="V22" i="10"/>
  <c r="T31" i="10"/>
  <c r="V31" i="10"/>
  <c r="U31" i="10"/>
  <c r="S31" i="10"/>
  <c r="M19" i="11"/>
  <c r="L19" i="11"/>
  <c r="I19" i="11"/>
  <c r="H19" i="11"/>
  <c r="G19" i="11"/>
  <c r="F19" i="11"/>
  <c r="E19" i="11"/>
  <c r="D19" i="11"/>
  <c r="M16" i="11"/>
  <c r="L16" i="11"/>
  <c r="I16" i="11"/>
  <c r="H16" i="11"/>
  <c r="G16" i="11"/>
  <c r="F16" i="11"/>
  <c r="E16" i="11"/>
  <c r="D16" i="11"/>
  <c r="M30" i="11"/>
  <c r="L30" i="11"/>
  <c r="I30" i="11"/>
  <c r="H30" i="11"/>
  <c r="G30" i="11"/>
  <c r="F30" i="11"/>
  <c r="D30" i="11"/>
  <c r="M27" i="11"/>
  <c r="L27" i="11"/>
  <c r="I27" i="11"/>
  <c r="H27" i="11"/>
  <c r="G27" i="11"/>
  <c r="F27" i="11"/>
  <c r="E27" i="11"/>
  <c r="E31" i="11" s="1"/>
  <c r="D27" i="11"/>
  <c r="M24" i="11"/>
  <c r="L24" i="11"/>
  <c r="I24" i="11"/>
  <c r="H24" i="11"/>
  <c r="G24" i="11"/>
  <c r="F24" i="11"/>
  <c r="D24" i="11"/>
  <c r="D13" i="11"/>
  <c r="F13" i="11"/>
  <c r="G13" i="11"/>
  <c r="H13" i="11"/>
  <c r="I13" i="11"/>
  <c r="L13" i="11"/>
  <c r="M13" i="11"/>
  <c r="I31" i="11" l="1"/>
  <c r="G31" i="11"/>
  <c r="M31" i="11"/>
  <c r="H31" i="11"/>
  <c r="F31" i="11"/>
  <c r="L31" i="11"/>
  <c r="D31" i="11"/>
  <c r="D20" i="11"/>
  <c r="H20" i="11"/>
  <c r="E20" i="11"/>
  <c r="I20" i="11"/>
  <c r="F20" i="11"/>
  <c r="L20" i="11"/>
  <c r="G20" i="11"/>
  <c r="M20" i="11"/>
  <c r="D15" i="10"/>
  <c r="D12" i="10"/>
  <c r="Q21" i="10"/>
  <c r="P21" i="10"/>
  <c r="O21" i="10"/>
  <c r="N21" i="10"/>
  <c r="M21" i="10"/>
  <c r="L21" i="10"/>
  <c r="K21" i="10"/>
  <c r="F21" i="10"/>
  <c r="E21" i="10"/>
  <c r="D21" i="10"/>
  <c r="Q18" i="10"/>
  <c r="P18" i="10"/>
  <c r="O18" i="10"/>
  <c r="N18" i="10"/>
  <c r="M18" i="10"/>
  <c r="L18" i="10"/>
  <c r="K18" i="10"/>
  <c r="F18" i="10"/>
  <c r="E18" i="10"/>
  <c r="D18" i="10"/>
  <c r="Q30" i="10"/>
  <c r="P30" i="10"/>
  <c r="O30" i="10"/>
  <c r="N30" i="10"/>
  <c r="M30" i="10"/>
  <c r="L30" i="10"/>
  <c r="K30" i="10"/>
  <c r="F30" i="10"/>
  <c r="E30" i="10"/>
  <c r="D30" i="10"/>
  <c r="Q26" i="10"/>
  <c r="P26" i="10"/>
  <c r="O26" i="10"/>
  <c r="N26" i="10"/>
  <c r="M26" i="10"/>
  <c r="L26" i="10"/>
  <c r="K26" i="10"/>
  <c r="F26" i="10"/>
  <c r="E26" i="10"/>
  <c r="D26" i="10"/>
  <c r="Q15" i="10"/>
  <c r="P15" i="10"/>
  <c r="O15" i="10"/>
  <c r="N15" i="10"/>
  <c r="M15" i="10"/>
  <c r="L15" i="10"/>
  <c r="K15" i="10"/>
  <c r="F15" i="10"/>
  <c r="E15" i="10"/>
  <c r="Q12" i="10"/>
  <c r="P12" i="10"/>
  <c r="O12" i="10"/>
  <c r="N12" i="10"/>
  <c r="M12" i="10"/>
  <c r="L12" i="10"/>
  <c r="K12" i="10"/>
  <c r="F12" i="10"/>
  <c r="E12" i="10"/>
  <c r="D31" i="10" l="1"/>
  <c r="E22" i="10"/>
  <c r="D22" i="10"/>
  <c r="L22" i="10"/>
  <c r="P22" i="10"/>
  <c r="Q22" i="10"/>
  <c r="F22" i="10"/>
  <c r="N22" i="10"/>
  <c r="M22" i="10"/>
  <c r="K22" i="10"/>
  <c r="O22" i="10"/>
  <c r="P31" i="10"/>
  <c r="E31" i="10"/>
  <c r="M31" i="10"/>
  <c r="Q31" i="10"/>
  <c r="F31" i="10"/>
  <c r="N31" i="10"/>
  <c r="L31" i="10"/>
  <c r="K31" i="10"/>
  <c r="O31" i="10"/>
</calcChain>
</file>

<file path=xl/sharedStrings.xml><?xml version="1.0" encoding="utf-8"?>
<sst xmlns="http://schemas.openxmlformats.org/spreadsheetml/2006/main" count="11335" uniqueCount="643">
  <si>
    <t>Bromo-dichloro-methane</t>
  </si>
  <si>
    <t>Dibromo-chloro-methane</t>
  </si>
  <si>
    <t>Bromo-form</t>
  </si>
  <si>
    <t>Mono-chloro-acetic acid</t>
  </si>
  <si>
    <t>Dichloro-acetic acid</t>
  </si>
  <si>
    <t>Mono-bromo-acetic acid</t>
  </si>
  <si>
    <t>Trichloro-acetic acid</t>
  </si>
  <si>
    <t>Dibromo-acetic acid</t>
  </si>
  <si>
    <t>Date</t>
  </si>
  <si>
    <t>Station Name</t>
  </si>
  <si>
    <t>Time</t>
  </si>
  <si>
    <t>Clackamas River at Carter Bridge</t>
  </si>
  <si>
    <t>Clackamas River at Estacada</t>
  </si>
  <si>
    <t xml:space="preserve">Deep Creek @ Hwy 224 </t>
  </si>
  <si>
    <t>Northfork Reservoir</t>
  </si>
  <si>
    <t>DOC</t>
  </si>
  <si>
    <t>SRP</t>
  </si>
  <si>
    <t>TP</t>
  </si>
  <si>
    <t>Si</t>
  </si>
  <si>
    <t>NO2</t>
  </si>
  <si>
    <t>TPN</t>
  </si>
  <si>
    <t xml:space="preserve">TN </t>
  </si>
  <si>
    <t>TPC</t>
  </si>
  <si>
    <t>Percent relative difference</t>
  </si>
  <si>
    <t>C1</t>
  </si>
  <si>
    <t>C2</t>
  </si>
  <si>
    <t>C3</t>
  </si>
  <si>
    <t>C4</t>
  </si>
  <si>
    <t>C5</t>
  </si>
  <si>
    <t>% C1</t>
  </si>
  <si>
    <t>% C2</t>
  </si>
  <si>
    <t>% C3</t>
  </si>
  <si>
    <t>% C4</t>
  </si>
  <si>
    <t>% C5</t>
  </si>
  <si>
    <t>&lt;0.001</t>
  </si>
  <si>
    <t>&lt;0.002</t>
  </si>
  <si>
    <t>--</t>
  </si>
  <si>
    <t xml:space="preserve">Percent relative difference </t>
  </si>
  <si>
    <t>Overall average percent relative difference</t>
  </si>
  <si>
    <t>Sample type/site</t>
  </si>
  <si>
    <t>time</t>
  </si>
  <si>
    <t>Chloro-form</t>
  </si>
  <si>
    <t>Fluorescence Peaks</t>
  </si>
  <si>
    <t>FDOM ex370 em460</t>
  </si>
  <si>
    <t>CRW DWTP - Source water</t>
  </si>
  <si>
    <t>LO DWTP - Source water</t>
  </si>
  <si>
    <t>CRW - Source water</t>
  </si>
  <si>
    <r>
      <t>NH</t>
    </r>
    <r>
      <rPr>
        <b/>
        <vertAlign val="subscript"/>
        <sz val="11"/>
        <rFont val="Calibri"/>
        <family val="2"/>
        <scheme val="minor"/>
      </rPr>
      <t>4</t>
    </r>
  </si>
  <si>
    <t>OHSU</t>
  </si>
  <si>
    <t xml:space="preserve">USGS </t>
  </si>
  <si>
    <t>Laboratory</t>
  </si>
  <si>
    <t>Component Value</t>
  </si>
  <si>
    <t>Component Percentage</t>
  </si>
  <si>
    <t>Carbon Component Loadings in the PARAFAC Model</t>
  </si>
  <si>
    <t>Peak A ex260 em450</t>
  </si>
  <si>
    <t>Peak C ex340 em440</t>
  </si>
  <si>
    <t>Peak M ex300 em390</t>
  </si>
  <si>
    <t>Peak D ex390 em510</t>
  </si>
  <si>
    <t>Peak B ex270 em306</t>
  </si>
  <si>
    <t>Peak T ex270 em340</t>
  </si>
  <si>
    <t>Peak N ex280 em370</t>
  </si>
  <si>
    <t>ex 275 em 295</t>
  </si>
  <si>
    <t xml:space="preserve">ex 290 em 350 </t>
  </si>
  <si>
    <t>ex 350 em 400</t>
  </si>
  <si>
    <t>Total Loading</t>
  </si>
  <si>
    <t>Fluor-escence Index (FI)</t>
  </si>
  <si>
    <t>CRW DWTP - Finished water</t>
  </si>
  <si>
    <t>Slope Ratio</t>
  </si>
  <si>
    <t>HAA5 Total Halo-acetic acids</t>
  </si>
  <si>
    <t>THM4 Total Trihalo-methanes</t>
  </si>
  <si>
    <t>Expected</t>
  </si>
  <si>
    <t>Reported by the laboratory</t>
  </si>
  <si>
    <r>
      <rPr>
        <b/>
        <vertAlign val="superscript"/>
        <sz val="11"/>
        <rFont val="Calibri"/>
        <family val="2"/>
        <scheme val="minor"/>
      </rPr>
      <t>b</t>
    </r>
    <r>
      <rPr>
        <b/>
        <sz val="11"/>
        <rFont val="Calibri"/>
        <family val="2"/>
        <scheme val="minor"/>
      </rPr>
      <t>Standard Reference Sample</t>
    </r>
  </si>
  <si>
    <t>LO DWTP - Finished water</t>
  </si>
  <si>
    <t>Laboratory precision</t>
  </si>
  <si>
    <t>Variation in entire process, including sample collection, processing, transport, and laboratory measurement</t>
  </si>
  <si>
    <t>Quality-Assurrance Samples</t>
  </si>
  <si>
    <t>Description</t>
  </si>
  <si>
    <t>Laboratory accuracy</t>
  </si>
  <si>
    <t>Field Replicate</t>
  </si>
  <si>
    <t>"True" replicate collected after "primary" sample</t>
  </si>
  <si>
    <t>Variation in field conditions plus entire collection, processing, transport, and laboratory procedures</t>
  </si>
  <si>
    <t>Humic Index (HIX)</t>
  </si>
  <si>
    <t>Spectral Slope</t>
  </si>
  <si>
    <t>Field Replicates-Watershed Samples</t>
  </si>
  <si>
    <t>Field Replicates-Finished Water Samples</t>
  </si>
  <si>
    <t>Temporal Variability Sample</t>
  </si>
  <si>
    <t xml:space="preserve"> On 10/10/2010 wo samples were collected 45 minutes apart </t>
  </si>
  <si>
    <t>Temporal variability during the storm event</t>
  </si>
  <si>
    <t>Field Blank Sample</t>
  </si>
  <si>
    <t>Field Replicates (Filtered Samples)</t>
  </si>
  <si>
    <t>Field Replicates (Unfiltered Samples)</t>
  </si>
  <si>
    <r>
      <rPr>
        <vertAlign val="superscript"/>
        <sz val="11"/>
        <rFont val="Calibri"/>
        <family val="2"/>
        <scheme val="minor"/>
      </rPr>
      <t>a</t>
    </r>
    <r>
      <rPr>
        <sz val="11"/>
        <rFont val="Calibri"/>
        <family val="2"/>
        <scheme val="minor"/>
      </rPr>
      <t xml:space="preserve"> Cases where compound was detected in only one of two replicate samples, the percent relative difference was calculated using the laboratory detction limit for the sample where the reported concentration was less than the detection limit.</t>
    </r>
  </si>
  <si>
    <t>Spike samples for all 4 THMs and 2 HAAs (DCAA and TCAA); Spike samples for DBPFP for chloroform</t>
  </si>
  <si>
    <t>Laboratory blank</t>
  </si>
  <si>
    <t>Labortatory Blank Sample</t>
  </si>
  <si>
    <t>Field Equipment Blank</t>
  </si>
  <si>
    <t>Certified blank water is passed through cleaned sampling and processing equipment into sample bottle</t>
  </si>
  <si>
    <t>Laboratory Blank</t>
  </si>
  <si>
    <t>Laboratory contamination</t>
  </si>
  <si>
    <t>Field Replicate Samples</t>
  </si>
  <si>
    <t>Standard Reference Sample</t>
  </si>
  <si>
    <t>&lt;0.019</t>
  </si>
  <si>
    <r>
      <rPr>
        <b/>
        <vertAlign val="superscript"/>
        <sz val="11"/>
        <color theme="1"/>
        <rFont val="Calibri"/>
        <family val="2"/>
        <scheme val="minor"/>
      </rPr>
      <t>a</t>
    </r>
    <r>
      <rPr>
        <b/>
        <sz val="11"/>
        <color rgb="FFFF0000"/>
        <rFont val="Calibri"/>
        <family val="2"/>
        <scheme val="minor"/>
      </rPr>
      <t>57</t>
    </r>
  </si>
  <si>
    <r>
      <t xml:space="preserve">[All concentrations reported in mg/L. Percent relative difference values greater than 20 percent are bolded red. </t>
    </r>
    <r>
      <rPr>
        <b/>
        <sz val="11"/>
        <rFont val="Calibri"/>
        <family val="2"/>
        <scheme val="minor"/>
      </rPr>
      <t xml:space="preserve">Abbreiviations: </t>
    </r>
    <r>
      <rPr>
        <sz val="11"/>
        <rFont val="Calibri"/>
        <family val="2"/>
        <scheme val="minor"/>
      </rPr>
      <t>mg/L, milligrams per liter; CRW, Clackamas River Water; LO, City of Lake Oswego; DWTP, drinking-water treatment plant; --, not applicable or  no data collected.]</t>
    </r>
  </si>
  <si>
    <t>Certified blank water is poured into sample bottle and analyzed</t>
  </si>
  <si>
    <r>
      <rPr>
        <vertAlign val="superscript"/>
        <sz val="11"/>
        <rFont val="Calibri"/>
        <family val="2"/>
        <scheme val="minor"/>
      </rPr>
      <t>b</t>
    </r>
    <r>
      <rPr>
        <sz val="11"/>
        <rFont val="Calibri"/>
        <family val="2"/>
        <scheme val="minor"/>
      </rPr>
      <t xml:space="preserve">A standard solution of DBHA was made up, chloinated, quenched and analyzed for THMs and HAAS following the same method as all other samples. See methods for details. </t>
    </r>
  </si>
  <si>
    <t>`</t>
  </si>
  <si>
    <r>
      <rPr>
        <vertAlign val="superscript"/>
        <sz val="11"/>
        <color theme="1"/>
        <rFont val="Calibri"/>
        <family val="2"/>
        <scheme val="minor"/>
      </rPr>
      <t>a</t>
    </r>
    <r>
      <rPr>
        <sz val="11"/>
        <color theme="1"/>
        <rFont val="Calibri"/>
        <family val="2"/>
        <scheme val="minor"/>
      </rPr>
      <t xml:space="preserve"> Cases where a compound was detected in only one of two replicate samples, the percent relative difference was calculated using the laboratory detction limit for the sample where the reported concentration was less than the detection limit.</t>
    </r>
  </si>
  <si>
    <r>
      <rPr>
        <b/>
        <vertAlign val="superscript"/>
        <sz val="11"/>
        <rFont val="Calibri"/>
        <family val="2"/>
        <scheme val="minor"/>
      </rPr>
      <t>a</t>
    </r>
    <r>
      <rPr>
        <b/>
        <sz val="11"/>
        <color theme="1"/>
        <rFont val="Calibri"/>
        <family val="2"/>
        <scheme val="minor"/>
      </rPr>
      <t>26</t>
    </r>
  </si>
  <si>
    <r>
      <rPr>
        <b/>
        <vertAlign val="superscript"/>
        <sz val="11"/>
        <rFont val="Calibri"/>
        <family val="2"/>
        <scheme val="minor"/>
      </rPr>
      <t>a</t>
    </r>
    <r>
      <rPr>
        <b/>
        <sz val="11"/>
        <rFont val="Calibri"/>
        <family val="2"/>
        <scheme val="minor"/>
      </rPr>
      <t>10</t>
    </r>
  </si>
  <si>
    <r>
      <rPr>
        <b/>
        <vertAlign val="superscript"/>
        <sz val="11"/>
        <color theme="1"/>
        <rFont val="Calibri"/>
        <family val="2"/>
        <scheme val="minor"/>
      </rPr>
      <t>a</t>
    </r>
    <r>
      <rPr>
        <b/>
        <sz val="11"/>
        <color theme="1"/>
        <rFont val="Calibri"/>
        <family val="2"/>
        <scheme val="minor"/>
      </rPr>
      <t>18</t>
    </r>
  </si>
  <si>
    <t>Site</t>
  </si>
  <si>
    <t>Laboratory     Replicate "Split"</t>
  </si>
  <si>
    <t xml:space="preserve">Two duplicate samples taken from a single churn splitter </t>
  </si>
  <si>
    <t>Laboratory Replicate Samples</t>
  </si>
  <si>
    <r>
      <t>Laboratory Replicates</t>
    </r>
    <r>
      <rPr>
        <b/>
        <sz val="11"/>
        <rFont val="Calibri"/>
        <family val="2"/>
      </rPr>
      <t>–Split Sample</t>
    </r>
  </si>
  <si>
    <t>Evaluates</t>
  </si>
  <si>
    <r>
      <t>Temporal Variation Replicate</t>
    </r>
    <r>
      <rPr>
        <b/>
        <vertAlign val="superscript"/>
        <sz val="11"/>
        <color theme="1"/>
        <rFont val="Calibri"/>
        <family val="2"/>
        <scheme val="minor"/>
      </rPr>
      <t>1</t>
    </r>
  </si>
  <si>
    <r>
      <t>Standard Reference</t>
    </r>
    <r>
      <rPr>
        <b/>
        <vertAlign val="superscript"/>
        <sz val="11"/>
        <color theme="1"/>
        <rFont val="Calibri"/>
        <family val="2"/>
        <scheme val="minor"/>
      </rPr>
      <t>2</t>
    </r>
  </si>
  <si>
    <r>
      <rPr>
        <vertAlign val="superscript"/>
        <sz val="11"/>
        <color theme="1"/>
        <rFont val="Calibri"/>
        <family val="2"/>
        <scheme val="minor"/>
      </rPr>
      <t>2</t>
    </r>
    <r>
      <rPr>
        <sz val="11"/>
        <color theme="1"/>
        <rFont val="Calibri"/>
        <family val="2"/>
        <scheme val="minor"/>
      </rPr>
      <t xml:space="preserve"> A standard solution of anhydrous 3,5-dihydroxy-benzoic acid (DBHA) was made up, chloinated, quenched and analyzed for THMs and HAAS following the same method as all other DBPFP samples. See methods for details. </t>
    </r>
  </si>
  <si>
    <r>
      <rPr>
        <vertAlign val="superscript"/>
        <sz val="11"/>
        <color theme="1"/>
        <rFont val="Calibri"/>
        <family val="2"/>
        <scheme val="minor"/>
      </rPr>
      <t>1</t>
    </r>
    <r>
      <rPr>
        <sz val="11"/>
        <color theme="1"/>
        <rFont val="Calibri"/>
        <family val="2"/>
        <scheme val="minor"/>
      </rPr>
      <t xml:space="preserve"> On 10/10/2010 samples were collected 45 minutes apart providing an indication of the temporal variability.</t>
    </r>
  </si>
  <si>
    <t>THM4</t>
  </si>
  <si>
    <t>HAA5</t>
  </si>
  <si>
    <r>
      <t xml:space="preserve">[All concentrations reported in mg/L. Percent relative difference values greater than 20 percent are highlighted in red. </t>
    </r>
    <r>
      <rPr>
        <b/>
        <sz val="11"/>
        <rFont val="Calibri"/>
        <family val="2"/>
        <scheme val="minor"/>
      </rPr>
      <t>Abbreiviations:</t>
    </r>
    <r>
      <rPr>
        <sz val="11"/>
        <rFont val="Calibri"/>
        <family val="2"/>
        <scheme val="minor"/>
      </rPr>
      <t xml:space="preserve"> mg/L, milligrams per liter; THM4, total trihalomethanes; HAA5, total haloacetic acids; CRW, Clackamas River Water; SRM, standard reference material, DHBA, 3,5-dihyroxy benzoic acid; --, not applicable; nd, no data.]</t>
    </r>
  </si>
  <si>
    <r>
      <t>NO</t>
    </r>
    <r>
      <rPr>
        <b/>
        <vertAlign val="subscript"/>
        <sz val="11"/>
        <rFont val="Calibri"/>
        <family val="2"/>
        <scheme val="minor"/>
      </rPr>
      <t>2</t>
    </r>
    <r>
      <rPr>
        <b/>
        <sz val="11"/>
        <rFont val="Calibri"/>
        <family val="2"/>
        <scheme val="minor"/>
      </rPr>
      <t>+ NO</t>
    </r>
    <r>
      <rPr>
        <b/>
        <vertAlign val="subscript"/>
        <sz val="11"/>
        <rFont val="Calibri"/>
        <family val="2"/>
        <scheme val="minor"/>
      </rPr>
      <t>3</t>
    </r>
  </si>
  <si>
    <t>Nutrients</t>
  </si>
  <si>
    <t>Blind blank</t>
  </si>
  <si>
    <t>TN</t>
  </si>
  <si>
    <t>DIN</t>
  </si>
  <si>
    <t>NH4</t>
  </si>
  <si>
    <t>NO3</t>
  </si>
  <si>
    <t>Total C Loading</t>
  </si>
  <si>
    <t>HI</t>
  </si>
  <si>
    <t>FI</t>
  </si>
  <si>
    <t>FDOM</t>
  </si>
  <si>
    <t>PEAK_N</t>
  </si>
  <si>
    <t>PEAK_T</t>
  </si>
  <si>
    <t>PEAK_B</t>
  </si>
  <si>
    <t>PEAK_D</t>
  </si>
  <si>
    <t>PEAK_M</t>
  </si>
  <si>
    <t>PEAK_C</t>
  </si>
  <si>
    <t>PEAK_A</t>
  </si>
  <si>
    <t>SR (275-295/350-400)</t>
  </si>
  <si>
    <t>350-400 slope</t>
  </si>
  <si>
    <t>290-350 slope</t>
  </si>
  <si>
    <t>275-295 slope</t>
  </si>
  <si>
    <t>SUVA</t>
  </si>
  <si>
    <t>A254</t>
  </si>
  <si>
    <t>%C as POC</t>
  </si>
  <si>
    <t>TOC</t>
  </si>
  <si>
    <t>Chl:Pha</t>
  </si>
  <si>
    <t>Phae</t>
  </si>
  <si>
    <t>Chla_susp</t>
  </si>
  <si>
    <t>Turbidity</t>
  </si>
  <si>
    <t>pH</t>
  </si>
  <si>
    <t>DO%</t>
  </si>
  <si>
    <t>rho</t>
  </si>
  <si>
    <t>P&lt;</t>
  </si>
  <si>
    <t>DO</t>
  </si>
  <si>
    <t>Explanation</t>
  </si>
  <si>
    <t>SC</t>
  </si>
  <si>
    <t>Temp</t>
  </si>
  <si>
    <t>Flow</t>
  </si>
  <si>
    <t>Variables</t>
  </si>
  <si>
    <r>
      <t>[Includes all regular watershed main-stem, tributary, and reservoir samples (</t>
    </r>
    <r>
      <rPr>
        <i/>
        <sz val="11"/>
        <color theme="1"/>
        <rFont val="Calibri"/>
        <family val="2"/>
        <scheme val="minor"/>
      </rPr>
      <t>n</t>
    </r>
    <r>
      <rPr>
        <sz val="11"/>
        <color theme="1"/>
        <rFont val="Calibri"/>
        <family val="2"/>
        <scheme val="minor"/>
      </rPr>
      <t>=111), but does not include calibration samples or algae grab sample from North Fork Reservoir. Variables defined in table 6. Probability values associated with rho values having probabilities of 0.05, 0.01, and 0.001 are bolded and/or color coded according to the table in the explanation.]</t>
    </r>
  </si>
  <si>
    <t>ABS</t>
  </si>
  <si>
    <t>Chla</t>
  </si>
  <si>
    <t>Rho</t>
  </si>
  <si>
    <t>FDOM in-situ</t>
  </si>
  <si>
    <r>
      <t>[includes CRW source water samples (</t>
    </r>
    <r>
      <rPr>
        <i/>
        <sz val="11"/>
        <color theme="1"/>
        <rFont val="Calibri"/>
        <family val="2"/>
        <scheme val="minor"/>
      </rPr>
      <t>n</t>
    </r>
    <r>
      <rPr>
        <sz val="11"/>
        <color theme="1"/>
        <rFont val="Calibri"/>
        <family val="2"/>
        <scheme val="minor"/>
      </rPr>
      <t>=25), including calibration samples, but no finished water. Variables defined in table 6. Probability values associated with rho values having probabilities of 0.05, 0.01, and 0.001 are bolded and/or color coded according to the table in the explanation.]</t>
    </r>
  </si>
  <si>
    <t>SUVA_KB</t>
  </si>
  <si>
    <t>ABS_KB</t>
  </si>
  <si>
    <t>TCAA</t>
  </si>
  <si>
    <t>DCAA</t>
  </si>
  <si>
    <t>CHBrCl2</t>
  </si>
  <si>
    <t>CHCl3</t>
  </si>
  <si>
    <t>SHAA5</t>
  </si>
  <si>
    <t>MBAA</t>
  </si>
  <si>
    <t>STHM4</t>
  </si>
  <si>
    <r>
      <t>[Includes source and finished water sample pairs from the Clackamas River Water and City of Lake Oswego DWTPs (</t>
    </r>
    <r>
      <rPr>
        <i/>
        <sz val="11"/>
        <color theme="1"/>
        <rFont val="Calibri"/>
        <family val="2"/>
        <scheme val="minor"/>
      </rPr>
      <t>n</t>
    </r>
    <r>
      <rPr>
        <sz val="11"/>
        <color theme="1"/>
        <rFont val="Calibri"/>
        <family val="2"/>
        <scheme val="minor"/>
      </rPr>
      <t>=38 sample pairs). Variables defined in table 6. Probability values associated with rho values having probabilities of 0.05, 0.01, and 0.001 are bolded and/or color coded according to the table in the explanation.]</t>
    </r>
  </si>
  <si>
    <t>HAA5-FP-F</t>
  </si>
  <si>
    <t>DBAA-FP-F</t>
  </si>
  <si>
    <t>TCAA-FP-F</t>
  </si>
  <si>
    <t>DCAA-FP-F</t>
  </si>
  <si>
    <t>THM4-FP-F</t>
  </si>
  <si>
    <t>CHBr2Cl-FP-F</t>
  </si>
  <si>
    <t>CHBrCl2-FP-F</t>
  </si>
  <si>
    <t>CHCl3-FP-F</t>
  </si>
  <si>
    <t>STHAAFP-F</t>
  </si>
  <si>
    <t>STHMFP-F</t>
  </si>
  <si>
    <r>
      <t>[Includes watershed samples from the four basin-wide synoptic (</t>
    </r>
    <r>
      <rPr>
        <i/>
        <sz val="11"/>
        <color theme="1"/>
        <rFont val="Calibri"/>
        <family val="2"/>
        <scheme val="minor"/>
      </rPr>
      <t>n</t>
    </r>
    <r>
      <rPr>
        <sz val="11"/>
        <color theme="1"/>
        <rFont val="Calibri"/>
        <family val="2"/>
        <scheme val="minor"/>
      </rPr>
      <t>=51). Variables defined in table 6. Probability values associated with rho values having probabilities of 0.05, 0.01, and 0.001 are bolded and/or color coded according to the table in the explanation.]</t>
    </r>
  </si>
  <si>
    <t>HAA5-FP-U</t>
  </si>
  <si>
    <t>DBAA-FP-U</t>
  </si>
  <si>
    <t>TCAA-FP-U</t>
  </si>
  <si>
    <t>MBAA-FP-U</t>
  </si>
  <si>
    <t>DCAA-FP-U</t>
  </si>
  <si>
    <t>MCAA-FP-U</t>
  </si>
  <si>
    <t>THM4-FP-U</t>
  </si>
  <si>
    <t>CHBr2Cl-FP-U</t>
  </si>
  <si>
    <t>CHBrCl2-FP-U</t>
  </si>
  <si>
    <t>CHCl3-FP-U</t>
  </si>
  <si>
    <t>STHAAFP-U</t>
  </si>
  <si>
    <t>STHMFP-U</t>
  </si>
  <si>
    <t>City of Lake Oswego DWTP - Source water</t>
  </si>
  <si>
    <t>synoptic_4</t>
  </si>
  <si>
    <t>mainstem</t>
  </si>
  <si>
    <t>Clackamas River Water- Source water</t>
  </si>
  <si>
    <t>Clackamas River at Carver</t>
  </si>
  <si>
    <t>Clackamas River near Barton</t>
  </si>
  <si>
    <t>release (80)</t>
  </si>
  <si>
    <t>reservoir</t>
  </si>
  <si>
    <t>metalimnion (9.9)</t>
  </si>
  <si>
    <t>surface (3.6)</t>
  </si>
  <si>
    <t>Clackamas River at Two Rivers C.G.</t>
  </si>
  <si>
    <t>Northfork Reservoir (algae grab sample)</t>
  </si>
  <si>
    <t>synoptic_3</t>
  </si>
  <si>
    <t>Eagle Creek at Bonnie Lure State Park</t>
  </si>
  <si>
    <t>tributary</t>
  </si>
  <si>
    <t>Clear Creek at Carver</t>
  </si>
  <si>
    <t>Sieben Creek</t>
  </si>
  <si>
    <t>Rock Creek near Carver</t>
  </si>
  <si>
    <t>monthly</t>
  </si>
  <si>
    <t>synoptic_2</t>
  </si>
  <si>
    <t>calibration</t>
  </si>
  <si>
    <t>rain event</t>
  </si>
  <si>
    <t>bottom (85)</t>
  </si>
  <si>
    <t>release (70)</t>
  </si>
  <si>
    <t>bottom (101)</t>
  </si>
  <si>
    <t>release (26)</t>
  </si>
  <si>
    <t>Synoptic_1</t>
  </si>
  <si>
    <t>YLD_HAA5-FP-U</t>
  </si>
  <si>
    <t>YLD_DBAA-FP-U</t>
  </si>
  <si>
    <t>YLD_TCAA-FP-U</t>
  </si>
  <si>
    <t>YLD_MBAA-FP-U</t>
  </si>
  <si>
    <t>YLD_DCAA-FP-U</t>
  </si>
  <si>
    <t>YLD_MCAA-FP-U</t>
  </si>
  <si>
    <t>YLD_THM4-FP-U</t>
  </si>
  <si>
    <t>YLD_CHBr3-FP-U</t>
  </si>
  <si>
    <t>YLD_CHBr2Cl-FP-U</t>
  </si>
  <si>
    <t>YLD_CHBrCl2-FP-U</t>
  </si>
  <si>
    <t>YLD_CHCl3-FP-U</t>
  </si>
  <si>
    <t>YLD_HAA5-FP-F</t>
  </si>
  <si>
    <t>YLD_DBAA-FP-F</t>
  </si>
  <si>
    <t>YLD_TCAA-FP-F</t>
  </si>
  <si>
    <t>YLD_MBAA-FP-F</t>
  </si>
  <si>
    <t>YLD_DCAA-FP-F</t>
  </si>
  <si>
    <t>YLD_MCAA-FP-F</t>
  </si>
  <si>
    <t>YLD_THM4-FP-F</t>
  </si>
  <si>
    <t>YLD_CHBr3-FP-F</t>
  </si>
  <si>
    <t>YLD_CHBr2Cl-FP-F</t>
  </si>
  <si>
    <t>YLD_CHBrCl2-FP-F</t>
  </si>
  <si>
    <t>YLD_CHCl3-FP-F</t>
  </si>
  <si>
    <t xml:space="preserve">YLD_TN </t>
  </si>
  <si>
    <t>YLD_TPN</t>
  </si>
  <si>
    <t>YLD_DIN</t>
  </si>
  <si>
    <t>YLD_NH4</t>
  </si>
  <si>
    <t>YLD_NO2</t>
  </si>
  <si>
    <t>YLD_NO3</t>
  </si>
  <si>
    <t>YLD_Si</t>
  </si>
  <si>
    <t>YLD_TP</t>
  </si>
  <si>
    <t>YLD_SRP</t>
  </si>
  <si>
    <t>YLD_TOC</t>
  </si>
  <si>
    <t>YLD_TPC</t>
  </si>
  <si>
    <t>YLD_DOC</t>
  </si>
  <si>
    <t>YLD_Chla_susp</t>
  </si>
  <si>
    <t>YLD_Chla</t>
  </si>
  <si>
    <t>LD_HAA5-FP-U</t>
  </si>
  <si>
    <t>LD_DBAA-FP-U</t>
  </si>
  <si>
    <t>LD_TCAA-FP-U</t>
  </si>
  <si>
    <t>LD_MBAA-FP-U</t>
  </si>
  <si>
    <t>LD_DCAA-FP-U</t>
  </si>
  <si>
    <t>LD_MCAA-FP-U</t>
  </si>
  <si>
    <t>LD_THM4-FP-U</t>
  </si>
  <si>
    <t>LD_CHBr3-FP-U</t>
  </si>
  <si>
    <t>LD_CHBr2Cl-FP-U</t>
  </si>
  <si>
    <t>LD_CHBrCl2-FP-U</t>
  </si>
  <si>
    <t>LD_CHCl3-FP-U</t>
  </si>
  <si>
    <t>LD_HAA5-FP-F</t>
  </si>
  <si>
    <t>LD_DBAA-FP-F</t>
  </si>
  <si>
    <t>LD_TCAA-FP-F</t>
  </si>
  <si>
    <t>LD_MBAA-FP-F</t>
  </si>
  <si>
    <t>LD_DCAA-FP-F</t>
  </si>
  <si>
    <t>LD_MCAA-FP-F</t>
  </si>
  <si>
    <t>LD_THM4-FP-F</t>
  </si>
  <si>
    <t>LD_CHBr3-FP-F</t>
  </si>
  <si>
    <t>LD_CHBr2Cl-FP-F</t>
  </si>
  <si>
    <t>LD_CHBrCl2-FP-F</t>
  </si>
  <si>
    <t>LD_CHCl3-FP-F</t>
  </si>
  <si>
    <t xml:space="preserve">LD_TN </t>
  </si>
  <si>
    <t>LD_TPN</t>
  </si>
  <si>
    <t>LD_DIN</t>
  </si>
  <si>
    <t>LD_NH4</t>
  </si>
  <si>
    <t>LD_NO2</t>
  </si>
  <si>
    <t>LD_NO3</t>
  </si>
  <si>
    <t>LD_Si</t>
  </si>
  <si>
    <t>LD_TP</t>
  </si>
  <si>
    <t>LD_SRP</t>
  </si>
  <si>
    <t>LD_TOC</t>
  </si>
  <si>
    <t>LD_TPC</t>
  </si>
  <si>
    <t>LD_DOC</t>
  </si>
  <si>
    <t>LD_Chla_susp</t>
  </si>
  <si>
    <t>LD_Chla</t>
  </si>
  <si>
    <t>BR/CL-FP-U</t>
  </si>
  <si>
    <t>CHBr3-FP-U</t>
  </si>
  <si>
    <t>MBAA-FP-F</t>
  </si>
  <si>
    <t>MCAA-FP-F</t>
  </si>
  <si>
    <t>BR/CL-FP-F</t>
  </si>
  <si>
    <t>STHMFP</t>
  </si>
  <si>
    <t>CHBr3-FP-F</t>
  </si>
  <si>
    <t>SR (275-295/ 350-400)</t>
  </si>
  <si>
    <t>Chl-a_lab</t>
  </si>
  <si>
    <t>Chl-a_probe</t>
  </si>
  <si>
    <r>
      <t>Basin area (km</t>
    </r>
    <r>
      <rPr>
        <b/>
        <vertAlign val="superscript"/>
        <sz val="11"/>
        <rFont val="Calibri"/>
        <family val="2"/>
        <scheme val="minor"/>
      </rPr>
      <t>2</t>
    </r>
    <r>
      <rPr>
        <b/>
        <sz val="11"/>
        <rFont val="Calibri"/>
        <family val="2"/>
        <scheme val="minor"/>
      </rPr>
      <t>)</t>
    </r>
  </si>
  <si>
    <t>RM</t>
  </si>
  <si>
    <t>Sampling Event</t>
  </si>
  <si>
    <t>Sample Type</t>
  </si>
  <si>
    <t>USGS Station ID Number</t>
  </si>
  <si>
    <t>DBPFP yield, unfiltered total total haloacetic acid, in kilograms per day per square kilometer</t>
  </si>
  <si>
    <t>DBPFP yield, unfiltered dibromoacetic acid, in kilograms per day per square kilometer</t>
  </si>
  <si>
    <t>DBPFP yield, unfiltered trichloroacetic acid, in kilograms per day per square kilometer</t>
  </si>
  <si>
    <t>DBPFP yield, unfiltered monobromoacetic acid, in kilograms per day per square kilometer</t>
  </si>
  <si>
    <t>DBPFP yield, unfiltered dichloroacetic acid, in kilograms per day per square kilometer</t>
  </si>
  <si>
    <t>DBPFP yield, unfiltered monochloroacetic acid, in kilograms per day per square kilometer</t>
  </si>
  <si>
    <t>DBPFP yield, unfiltered total trihalomethanes, in kilograms per day per square kilometer</t>
  </si>
  <si>
    <t>DBPFP yield, unfiltered bromoform, in kilograms per day per square kilometer</t>
  </si>
  <si>
    <t>DBPFP yield, unfiltered dibromochloromethane, in kilograms per day per square kilometer</t>
  </si>
  <si>
    <t>DBPFP yield, unfiltered Bromodichloromethane, in kilograms per day per square kilometer</t>
  </si>
  <si>
    <t>DBPFP yield, unfiltered chloroform, in kilograms per day per square kilometer</t>
  </si>
  <si>
    <t>DBPFP yield, filtered total total haloacetic acid, in kilograms per day per square kilometer</t>
  </si>
  <si>
    <t>DBPFP yield, filtered dibromoacetic acid, in kilograms per day per square kilometer</t>
  </si>
  <si>
    <t>DBPFP yield, filtered trichloroacetic acid, in kilograms per day per square kilometer</t>
  </si>
  <si>
    <t>DBPFP yield, filtered monobromoacetic acid, in kilograms per day per square kilometer</t>
  </si>
  <si>
    <t>DBPFP yield, filtered dichloroacetic acid, in kilograms per day per square kilometer</t>
  </si>
  <si>
    <t>DBPFP yield, filtered monochloroacetic acid, in kilograms per day per square kilometer</t>
  </si>
  <si>
    <t>DBPFP yield, filtered total trihalomethanes, in kilograms per day per square kilometer</t>
  </si>
  <si>
    <t>DBPFP yield, filtered bromoform, in kilograms per day per square kilometer</t>
  </si>
  <si>
    <t>DBPFP yield, filtered dibromochloromethane, in kilograms per day per square kilometer</t>
  </si>
  <si>
    <t>DBPFP yield, filtered Bromodichloromethane, in kilograms per day per square kilometer</t>
  </si>
  <si>
    <t>DBPFP yield, filtered chloroform, in kilograms per day per square kilometer</t>
  </si>
  <si>
    <t>Total nitrogen yield, in kilograms per day per square kilometer per square kilometer</t>
  </si>
  <si>
    <t>Total particulate nitrogen yield, in kilograms per day per square kilometer per square kilometer</t>
  </si>
  <si>
    <t>Dissolved inorganic nitrogen</t>
  </si>
  <si>
    <t>Dissolved ammonium yield, in kilograms per day per square kilometer per square kilometer</t>
  </si>
  <si>
    <t>Dissolved nitrite yield, in kilograms per day per square kilometer per square kilometer</t>
  </si>
  <si>
    <t>Dissolved nitrate plus nitrite yield, in kilograms per day per square kilometer per square kilometer</t>
  </si>
  <si>
    <t>Dissolved silicate yield, in kilograms per day per square kilometer per square kilometer</t>
  </si>
  <si>
    <t>Total phosphorus yield, in kilograms per day per square kilometer per square kilometer</t>
  </si>
  <si>
    <t>Dissolved phosphate yield, in kilograms per day per square kilometer per square kilometer</t>
  </si>
  <si>
    <t>Total organic carbon yield, in kilograms per day per square kilometer per square kilometer</t>
  </si>
  <si>
    <t>Total particulate carbon yield, in kilograms per day per square kilometer per square kilometer</t>
  </si>
  <si>
    <t>Dissolved organic carbon yield, in kilograms per day per square kilometer per square kilometer</t>
  </si>
  <si>
    <t>Chlorohpyll-a yield, water column, in kilograms per day per square kilometer per square kilometer</t>
  </si>
  <si>
    <t>Chlorohpyll-a yield, water column (probe), in kilograms per day per square kilometer per square kilometer</t>
  </si>
  <si>
    <t>DBPFP Load, unfiltered total total haloacetic acid, in kilograms per day</t>
  </si>
  <si>
    <t>DBPFP Load, unfiltered dibromoacetic acid, in kilograms per day</t>
  </si>
  <si>
    <t>DBPFP Load, unfiltered trichloroacetic acid, in kilograms per day</t>
  </si>
  <si>
    <t>DBPFP Load, unfiltered monobromoacetic acid, in kilograms per day</t>
  </si>
  <si>
    <t>DBPFP Load, unfiltered dichloroacetic acid, in kilograms per day</t>
  </si>
  <si>
    <t>DBPFP Load, unfiltered monochloroacetic acid, in kilograms per day</t>
  </si>
  <si>
    <t>DBPFP Load, unfiltered total trihalomethanes, in kilograms per day</t>
  </si>
  <si>
    <t>DBPFP Load, unfiltered bromoform, in kilograms per day</t>
  </si>
  <si>
    <t>DBPFP Load, unfiltered dibromochloromethane, in kilograms per day</t>
  </si>
  <si>
    <t>DBPFP Load, unfiltered Bromodichloromethane, in kilograms per day</t>
  </si>
  <si>
    <t>DBPFP Load, unfiltered chloroform, in kilograms per day</t>
  </si>
  <si>
    <t>DBPFP Load, filtered total total haloacetic acid, in kilograms per day</t>
  </si>
  <si>
    <t>DBPFP Load, filtered dibromoacetic acid, in kilograms per day</t>
  </si>
  <si>
    <t>DBPFP Load, filtered trichloroacetic acid, in kilograms per day</t>
  </si>
  <si>
    <t>DBPFP Load, filtered monobromoacetic acid, in kilograms per day</t>
  </si>
  <si>
    <t>DBPFP Load, filtered dichloroacetic acid, in kilograms per day</t>
  </si>
  <si>
    <t>DBPFP Load, filtered monochloroacetic acid, in kilograms per day</t>
  </si>
  <si>
    <t>DBPFP Load, filtered total trihalomethanes, in kilograms per day</t>
  </si>
  <si>
    <t>DBPFP Load, filtered bromoform, in kilograms per day</t>
  </si>
  <si>
    <t>DBPFP Load, filtered dibromochloromethane, in kilograms per day</t>
  </si>
  <si>
    <t>DBPFP Load, filtered Bromodichloromethane, in kilograms per day</t>
  </si>
  <si>
    <t>DBPFP Load, filtered chloroform, in kilograms per day</t>
  </si>
  <si>
    <t>Total nitrogen load, in milligrams per liter</t>
  </si>
  <si>
    <t>Total particulate nitrogen load, in milligrams per liter</t>
  </si>
  <si>
    <t>Dissolved ammonium load, in milligrams per liter</t>
  </si>
  <si>
    <t>Dissolved nitrite load, in milligrams per liter</t>
  </si>
  <si>
    <t>Dissolved nitrate plus nitrite load, in milligrams per liter</t>
  </si>
  <si>
    <t>Dissolved silicate load, in milligrams per liter</t>
  </si>
  <si>
    <t>Total phosphorus load, in milligrams per liter</t>
  </si>
  <si>
    <t>Dissolved phosphate load, in milligrams per liter</t>
  </si>
  <si>
    <t>Total organic carbon load, in milligrams per liter</t>
  </si>
  <si>
    <t>Total particulate carbon load, in milligrams per liter</t>
  </si>
  <si>
    <t>Dissolved organic carbon load, in milligrams per liter</t>
  </si>
  <si>
    <t>Chlorohpyll-a load, water column, in micrograms per liter (discrete)</t>
  </si>
  <si>
    <t>Chlorohpyll-a load, water column, in micrograms per liter (probe)</t>
  </si>
  <si>
    <t>DBP Formation Potential - Filtered Samples (umol)</t>
  </si>
  <si>
    <t>Specific unfiltered total haloacetic acids, in milligrams DBP per milligrams of carbon</t>
  </si>
  <si>
    <t>DBPFP unfiltered total total haloacetic acid, in milligrams per liter</t>
  </si>
  <si>
    <t>DBPFP unfiltered dibromoacetic acid, in milligrams per liter</t>
  </si>
  <si>
    <t>DBPFP unfiltered trichloroacetic acid, in milligrams per liter</t>
  </si>
  <si>
    <t>DBPFP unfiltered monobromoacetic acid, in milligrams per liter</t>
  </si>
  <si>
    <t>DBPFP unfiltered dichloroacetic acid, in milligrams per liter</t>
  </si>
  <si>
    <t>DBPFP unfiltered monochloroacetic acid, in milligrams per liter</t>
  </si>
  <si>
    <t>Specific unfiltered total trihalomethanes, in milligrams DBP per milligrams of carbon</t>
  </si>
  <si>
    <t>DBPFP unfiltered total trihalomethanes, in milligrams per liter</t>
  </si>
  <si>
    <t>DBPFP unfiltered bromoform, in milligrams per liter</t>
  </si>
  <si>
    <t>DBPFP unfiltered dibromochloromethane, in milligrams per liter</t>
  </si>
  <si>
    <t>DBPFP unfiltered Bromodichloromethane, in milligrams per liter</t>
  </si>
  <si>
    <t>DBPFP unfiltered chloroform, in milligrams per liter</t>
  </si>
  <si>
    <t>Specific filtered total haloacetic acids, in milligrams DBP per milligrams of carbon</t>
  </si>
  <si>
    <t>DBPFP filtered total total haloacetic acid, in milligrams per liter</t>
  </si>
  <si>
    <t>DBPFP filtered dibromoacetic acid, in milligrams per liter</t>
  </si>
  <si>
    <t>DBPFP filtered trichloroacetic acid, in milligrams per liter</t>
  </si>
  <si>
    <t>DBPFP filtered monobromoacetic acid, in milligrams per liter</t>
  </si>
  <si>
    <t>DBPFP filtered dichloroacetic acid, in milligrams per liter</t>
  </si>
  <si>
    <t>DBPFP filtered monochloroacetic acid, in milligrams per liter</t>
  </si>
  <si>
    <t>Specific filtered total trihalomethanes, in milligrams DBP per milligrams of carbon</t>
  </si>
  <si>
    <t>DBPFP filtered total trihalomethanes, in milligrams per liter</t>
  </si>
  <si>
    <t>DBPFP filtered bromoform, in milligrams per liter</t>
  </si>
  <si>
    <t>DBPFP filtered dibromochloromethane, in milligrams per liter</t>
  </si>
  <si>
    <t>DBPFP filtered Bromodichloromethane, in milligrams per liter</t>
  </si>
  <si>
    <t>DBPFP filtered chloroform, in milligrams per liter</t>
  </si>
  <si>
    <t>Total nitrogen, in milligrams per liter</t>
  </si>
  <si>
    <t>Total particulate nitrogen, in milligrams per liter</t>
  </si>
  <si>
    <t>Dissolved ammonium, in milligrams per liter</t>
  </si>
  <si>
    <t>Dissolved nitrite, in milligrams per liter</t>
  </si>
  <si>
    <t>Dissolved nitrate plus nitrite, in milligrams per liter</t>
  </si>
  <si>
    <t>Dissolved silicate, in milligrams per liter</t>
  </si>
  <si>
    <t>Total phosphorus, in milligrams per liter</t>
  </si>
  <si>
    <t>Dissolved phosphate, in milligrams per liter</t>
  </si>
  <si>
    <t>Percentage of component 5</t>
  </si>
  <si>
    <t>Percentage of component 4</t>
  </si>
  <si>
    <t>Percentage of component 3</t>
  </si>
  <si>
    <t>Percentage of component 2</t>
  </si>
  <si>
    <t>Percentage of component 1</t>
  </si>
  <si>
    <t>Total component fluorescence</t>
  </si>
  <si>
    <t>Component 5, in fluor-escence maximum values</t>
  </si>
  <si>
    <t>Component 4, in fluor-escence maximum values</t>
  </si>
  <si>
    <t>Component 3, in fluor-escence maximum values</t>
  </si>
  <si>
    <t>Component 2, in fluor-escence maximum values</t>
  </si>
  <si>
    <t>Component 1, in fluor-escence maximum values</t>
  </si>
  <si>
    <t>Humification index, unitless</t>
  </si>
  <si>
    <t>Fluor-escence Index Value, unitless</t>
  </si>
  <si>
    <t>Fluor-escence FDOM, in raman units</t>
  </si>
  <si>
    <t>Fluor-escence Peak N, in raman units</t>
  </si>
  <si>
    <t>Fluor-escence Peak T, in raman units</t>
  </si>
  <si>
    <t>Fluor-escence Peak B, in raman units</t>
  </si>
  <si>
    <t>Fluor-escence Peak D, in raman units</t>
  </si>
  <si>
    <t>Fluor-escence Peak M, in raman units</t>
  </si>
  <si>
    <t>Fluor-escence Peak C, in raman units</t>
  </si>
  <si>
    <t>Fluor-escence Peak A, in raman units</t>
  </si>
  <si>
    <t>Spectral Slope Ratio, unitless</t>
  </si>
  <si>
    <t>Spectral Slope for 350-400 nm, in per nm</t>
  </si>
  <si>
    <t>Spectral Slope for 290-350 nm, in per nm</t>
  </si>
  <si>
    <t>Spectral Slope for 275-295 nm, in per nm</t>
  </si>
  <si>
    <t xml:space="preserve">Specific UV absorbance at 254 nm, in per meter </t>
  </si>
  <si>
    <t>Absorbance at 254 nm, in per centimeter</t>
  </si>
  <si>
    <t>Percent total carbon as particulate carbon</t>
  </si>
  <si>
    <t>Total organic carbon, in milligrams per liter</t>
  </si>
  <si>
    <t>Total particulate carbon, in milligrams per liter</t>
  </si>
  <si>
    <t>Dissolved organic carbon, in milligrams per liter</t>
  </si>
  <si>
    <t>Chloro-phyll-a, water column, in micrograms per liter</t>
  </si>
  <si>
    <t>Chloro-phyll-a, in micrograms per liter</t>
  </si>
  <si>
    <t>Turbidity, in formazin nephelo-metric units</t>
  </si>
  <si>
    <t>pH, in standard units</t>
  </si>
  <si>
    <t>Percent saturation dissolved oxygen</t>
  </si>
  <si>
    <t>Dissolved oxygen, in milligrams per liter</t>
  </si>
  <si>
    <t>Specifc conduct-ance, in micro-semens per centimeter</t>
  </si>
  <si>
    <r>
      <t>YIELDS, in kg/day/km</t>
    </r>
    <r>
      <rPr>
        <b/>
        <vertAlign val="superscript"/>
        <sz val="11"/>
        <rFont val="Calibri"/>
        <family val="2"/>
        <scheme val="minor"/>
      </rPr>
      <t>2</t>
    </r>
  </si>
  <si>
    <t>LOADS, in kg/day</t>
  </si>
  <si>
    <t>DBP Formation Potential Samples (umol)</t>
  </si>
  <si>
    <t>DBP Formation Potential - Unfiltered Samples (mg/L)</t>
  </si>
  <si>
    <t>DBP Formation Potential - Filtered Samples (mg/L)</t>
  </si>
  <si>
    <t>PARAFAC</t>
  </si>
  <si>
    <t>Streamflow, Field Parameters, and Chlorophyll-a</t>
  </si>
  <si>
    <t>[Loads were calculated by multiplying streamflow in cubic feet per second by concentration values in milligramps per liter, then multipliying by 2.4465888 to convert to units of kilograms per day. Yields were calculated by dividing the instantaneous loads by the basin area in kilometers.]</t>
  </si>
  <si>
    <t>City of Lake Oswego DWTP - Finished</t>
  </si>
  <si>
    <t>Clackamas River Water DWTP - Finished</t>
  </si>
  <si>
    <t>City of Lake Oswego DWTP - Distribution Sample</t>
  </si>
  <si>
    <t>Clackamas River Water DWTP  DWTP - Distribution Sample</t>
  </si>
  <si>
    <t>DBAA</t>
  </si>
  <si>
    <t>MCAA</t>
  </si>
  <si>
    <t>CHBr3</t>
  </si>
  <si>
    <t>CHBr2Cl</t>
  </si>
  <si>
    <t>Total Halo-acetic acids</t>
  </si>
  <si>
    <t>Total trihalo-methanes</t>
  </si>
  <si>
    <t>Chloroform</t>
  </si>
  <si>
    <t>%Comp 5</t>
  </si>
  <si>
    <t>%Comp 4</t>
  </si>
  <si>
    <t>%Comp 3</t>
  </si>
  <si>
    <t>%Comp 2</t>
  </si>
  <si>
    <t>%Comp 1</t>
  </si>
  <si>
    <t>Total CL</t>
  </si>
  <si>
    <t>Comp 5</t>
  </si>
  <si>
    <t>Comp 4</t>
  </si>
  <si>
    <t>Comp 3</t>
  </si>
  <si>
    <t>Comp 2</t>
  </si>
  <si>
    <t>Comp 1</t>
  </si>
  <si>
    <t>Humic Index</t>
  </si>
  <si>
    <t>Fl Index 2005</t>
  </si>
  <si>
    <t>fDOM ex370/ em460</t>
  </si>
  <si>
    <t xml:space="preserve"> Peak N ex280/ em370</t>
  </si>
  <si>
    <t xml:space="preserve"> Peak T ex270/ em340</t>
  </si>
  <si>
    <t xml:space="preserve"> Peak B ex270/ em306</t>
  </si>
  <si>
    <t xml:space="preserve"> Peak D ex390/ em510</t>
  </si>
  <si>
    <t xml:space="preserve"> Peak M ex300/ em390</t>
  </si>
  <si>
    <t xml:space="preserve"> Peak C ex340/ em440</t>
  </si>
  <si>
    <t xml:space="preserve"> Peak A ex260/ em450</t>
  </si>
  <si>
    <t>Total haloacetic acids, in milligrams per liter</t>
  </si>
  <si>
    <t>Dibromo-acetic acid, in milligrams per liter</t>
  </si>
  <si>
    <t>Trichloro-acetic acid, in milligrams per liter</t>
  </si>
  <si>
    <t>Monobromo-acetic acid, in milligrams per liter</t>
  </si>
  <si>
    <t>Dichloro-acetic acid, in milligrams per liter</t>
  </si>
  <si>
    <t>Monochloro-acetic acid, in milligrams per liter</t>
  </si>
  <si>
    <t>Bromo-form, in milligrams per liter</t>
  </si>
  <si>
    <t>Dibromo-chloro-methane, in milligrams per liter</t>
  </si>
  <si>
    <t>Bromo-dichloro-methane, in milligrams per liter</t>
  </si>
  <si>
    <t>Component 5, in fluorescence maximum values</t>
  </si>
  <si>
    <t>Component 4, in fluorescence maximum values</t>
  </si>
  <si>
    <t>Component 3, in fluorescence maximum values</t>
  </si>
  <si>
    <t>Component 2, in fluorescence maximum values</t>
  </si>
  <si>
    <t>Component 1, in fluorescence maximum values</t>
  </si>
  <si>
    <t xml:space="preserve">Specific Ultraviolet absorbance at 254 nm, in per meter </t>
  </si>
  <si>
    <t>Absorb-ance at 254 nm, in per centimeter</t>
  </si>
  <si>
    <t>DBPs in Finished Water</t>
  </si>
  <si>
    <t>CRWSource + 200% Coag</t>
  </si>
  <si>
    <t>CRWSource + 150% Coag</t>
  </si>
  <si>
    <t>CRWSource + 125% Coag</t>
  </si>
  <si>
    <t>CRWSource + 75% Coag</t>
  </si>
  <si>
    <t>CRWSource + 50% Coag</t>
  </si>
  <si>
    <t>CRWSource + 25% Coag</t>
  </si>
  <si>
    <t>CRWSource +Coag+ PAC (2)</t>
  </si>
  <si>
    <t>CRWSource +Coag+ PAC (1)</t>
  </si>
  <si>
    <t>CRWSource +Coag (2)</t>
  </si>
  <si>
    <t>CRWSource +Coag (1)</t>
  </si>
  <si>
    <t>CRWSource (2)</t>
  </si>
  <si>
    <t>CRWSource (1)</t>
  </si>
  <si>
    <t>Staid</t>
  </si>
  <si>
    <t>Specific filtered total haloacetic acids</t>
  </si>
  <si>
    <t>BR/CL</t>
  </si>
  <si>
    <t>Specific filtered total trihalomethanes</t>
  </si>
  <si>
    <t>Specific filtered THAAFP-F</t>
  </si>
  <si>
    <t>Specific Filtered THMFP-F</t>
  </si>
  <si>
    <t>fDOM ex370em460</t>
  </si>
  <si>
    <t>Peak N ex280em370</t>
  </si>
  <si>
    <t>Peak T ex270em340</t>
  </si>
  <si>
    <t>Peak B ex270em306</t>
  </si>
  <si>
    <t>Peak D ex390em510</t>
  </si>
  <si>
    <t>Peak M ex300em390</t>
  </si>
  <si>
    <t>Peak C ex340em440</t>
  </si>
  <si>
    <t>Peak A ex260em450</t>
  </si>
  <si>
    <t>DBPFP filtered total total haloacetic acid, in micromoles per liter</t>
  </si>
  <si>
    <t>DBPFP filtered dibromoacetic acid, in micromoles per liter</t>
  </si>
  <si>
    <t>DBPFP filtered trichloroacetic acid, in micromoles per liter</t>
  </si>
  <si>
    <t>DBPFP filtered monobromoacetic acid, in micromoles per liter</t>
  </si>
  <si>
    <t>DBPFP filtered dichloroacetic acid, in micromoles per liter</t>
  </si>
  <si>
    <t>DBPFP filtered monochloroacetic acid, in micromoles per liter</t>
  </si>
  <si>
    <t>Ratio of Brominated DBPFP to Chlorinated DBP FP for filtered samples</t>
  </si>
  <si>
    <t>DBPFP filtered total trihalomethanes, in micromoles per liter</t>
  </si>
  <si>
    <t>DBPFP filtered bromoform, in micromoles per liter</t>
  </si>
  <si>
    <t>DBPFP filtered dibromochloromethane, in micromoles per liter</t>
  </si>
  <si>
    <t>DBPFP filtered Bromodichloromethane, in micromoles per liter</t>
  </si>
  <si>
    <t>DBPFP filtered chloroform, in micromoles per liter</t>
  </si>
  <si>
    <t>Fluorescence Index Value, unitless</t>
  </si>
  <si>
    <t>Fluorescence FDOM, in raman units</t>
  </si>
  <si>
    <t>Fluorescence Peak N, in raman units</t>
  </si>
  <si>
    <t>Fluorescence Peak T, in raman units</t>
  </si>
  <si>
    <t>Fluorescence Peak B, in raman units</t>
  </si>
  <si>
    <t>Fluorescence Peak D, in raman units</t>
  </si>
  <si>
    <t>Fluorescence Peak M, in raman units</t>
  </si>
  <si>
    <t>Fluorescence Peak C, in raman units</t>
  </si>
  <si>
    <t>Fluorescence Peak A, in raman units</t>
  </si>
  <si>
    <t>Carbon and Optical Properties</t>
  </si>
  <si>
    <t>Appendix Table G2. Dataset including carbon, optical properties, and DBP concentrations in finished water from the Clackamas River Water and City of Lake Oswego DWTPs, 2010-11.</t>
  </si>
  <si>
    <t>Appendix Table G3. Carbon, optical properties, and DBP formation potential values during four trateability jar tests, 2010-11.</t>
  </si>
  <si>
    <t>DBPFP filtered chloro-form, in milligrams per liter</t>
  </si>
  <si>
    <t>DBPFP filtered Bromo-dichloro-methane, in milligrams per liter</t>
  </si>
  <si>
    <t>DBPFP filtered dibromo-chloromethane, in milligrams per liter</t>
  </si>
  <si>
    <t>DBPFP filtered bromo-form, in milligrams per liter</t>
  </si>
  <si>
    <t>DBPFP filtered total trihalo-methanes, in milligrams per liter</t>
  </si>
  <si>
    <t>Specific filtered total trihalo-methanes, in milligrams DBP per milligrams of carbon</t>
  </si>
  <si>
    <t>DBPFP filtered monochloro-acetic acid, in milligrams per liter</t>
  </si>
  <si>
    <t>DBPFP filtered dichloro-acetic acid, in milligrams per liter</t>
  </si>
  <si>
    <t>DBPFP filtered monobromo-acetic acid, in milligrams per liter</t>
  </si>
  <si>
    <t>DBPFP filtered trichloro-acetic acid, in milligrams per liter</t>
  </si>
  <si>
    <t>DBPFP filtered dibromo-acetic acid, in milligrams per liter</t>
  </si>
  <si>
    <t>DBPFP filtered chloro-form, in micromoles per liter</t>
  </si>
  <si>
    <t>DBPFP filtered Bromo-dichloromethane, in micromoles per liter</t>
  </si>
  <si>
    <t>DBPFP filtered bromo-form, in micromoles per liter</t>
  </si>
  <si>
    <t>DBPFP filtered total trihalo-methanes, in micromoles per liter</t>
  </si>
  <si>
    <t>DBPFP filtered monochloro-acetic acid, in micromoles per liter</t>
  </si>
  <si>
    <t>DBPFP filtered dichloro-acetic acid, in micromoles per liter</t>
  </si>
  <si>
    <t>DBPFP filtered monobromo-acetic acid, in micromoles per liter</t>
  </si>
  <si>
    <t>DBPFP filtered trichloro-acetic acid, in micromoles per liter</t>
  </si>
  <si>
    <t>DBPFP filtered dibromo-acetic acid, in micromoles per liter</t>
  </si>
  <si>
    <t>Specific filtered total haloacetic acids, in micromoles DBP per mole of carbon</t>
  </si>
  <si>
    <t>SHAAFP-F</t>
  </si>
  <si>
    <t>Specific filtered total trihalo-methanes, in micromoles DBP per moles of carbon</t>
  </si>
  <si>
    <t>DBPFP filtered dibromo-chloro-methane, in micromoles per liter</t>
  </si>
  <si>
    <t>Total trihalo-methanes, in milligrams per liter</t>
  </si>
  <si>
    <t>Chloro-form, in milligrams per liter</t>
  </si>
  <si>
    <t>SHAAFP-U</t>
  </si>
  <si>
    <t>DBPFP unfiltered chloroform, in micromoles per liter</t>
  </si>
  <si>
    <t>DBPFP unfiltered Bromodichloromethane, in micromoles per liter</t>
  </si>
  <si>
    <t>DBPFP unfiltered dibromochloromethane, in micromoles per liter</t>
  </si>
  <si>
    <t>DBPFP unfiltered bromoform, in micromoles per liter</t>
  </si>
  <si>
    <t>DBPFP unfiltered total trihalomethanes, in micromoles per liter</t>
  </si>
  <si>
    <t>DBPFP unfiltered monochloroacetic acid, in micromoles per liter</t>
  </si>
  <si>
    <t>DBPFP unfiltered dichloroacetic acid, in micromoles per liter</t>
  </si>
  <si>
    <t>DBPFP unfiltered monobromoacetic acid, in micromoles per liter</t>
  </si>
  <si>
    <t>DBPFP unfiltered trichloroacetic acid, in micromoles per liter</t>
  </si>
  <si>
    <t>DBPFP unfiltered dibromoacetic acid, in micromoles per liter</t>
  </si>
  <si>
    <t>DBPFP unfiltered total total haloacetic acid, in micromoles per liter</t>
  </si>
  <si>
    <t>Specific filtered total trihalomethanes, in millimoles DBP per mole of carbon</t>
  </si>
  <si>
    <t>Specific filtered total haloacetic acids, in millimoles DBP per mole of carbon</t>
  </si>
  <si>
    <t>Ratio of Brominated to Chlorinated DBPs in filtered samples</t>
  </si>
  <si>
    <t>Ratio of Brominated to Chlorinated DBPs in unfiltered samples</t>
  </si>
  <si>
    <t>Stream-flow, in cubic feet per second</t>
  </si>
  <si>
    <t>Tempera-ture, in degrees celsius</t>
  </si>
  <si>
    <t>Appendix Table F1. Spearman rank correlations (rho values) between optical properties and select environmental variables.</t>
  </si>
  <si>
    <t>Appendix Table F2. Spearman rank correlations (rho values) between in-situ FDOM and select environmental variables (1 of 2).</t>
  </si>
  <si>
    <t>Appendix Table F3. Spearman rank correlations (rho values) between in-situ FDOM and select environmental variables (2 of 2).</t>
  </si>
  <si>
    <t>Appendix Table F4. Spearman rank correlations (rho values) between finished water samples and select environmental variables for source water samples.</t>
  </si>
  <si>
    <t>Appendix Table F5. Spearman rank correlations (rho values) between filtered water DBP formation potentials and select environmental variables.</t>
  </si>
  <si>
    <t>Appendix Table F6. Spearman rank correlations (rho values) between unfiltered water DBP formation potentials and select environmental variables.</t>
  </si>
  <si>
    <r>
      <t xml:space="preserve"> </t>
    </r>
    <r>
      <rPr>
        <b/>
        <sz val="11"/>
        <color theme="1"/>
        <rFont val="Calibri"/>
        <family val="2"/>
        <scheme val="minor"/>
      </rPr>
      <t>Abbreviations:</t>
    </r>
    <r>
      <rPr>
        <sz val="11"/>
        <color theme="1"/>
        <rFont val="Calibri"/>
        <family val="2"/>
        <scheme val="minor"/>
      </rPr>
      <t xml:space="preserve"> DBPs, disinfection by-products; DBPFP, disinfection by-product formation potential; THMs, trihalomethanes; HAAs, haloacetic acids.]</t>
    </r>
  </si>
  <si>
    <t>Sample Types</t>
  </si>
  <si>
    <t>DBPs in finished water samples; DBPs in DBPFP samples; Alexin Laboroatory Blanks</t>
  </si>
  <si>
    <t>DOC; Optics; Nutrients</t>
  </si>
  <si>
    <t>DBPs in finished water samples; DBPs in DBPFP samples; Carbon; Optics; Nutrients</t>
  </si>
  <si>
    <t>DBPs in finished water; DBPs in DBPFP samples</t>
  </si>
  <si>
    <r>
      <t xml:space="preserve">[Field replicate sample pairs represent "true" replicates, not churn-split samples. See table 6 for parameter abbreviations. Spectral slopes reported in change per nm; Slope ratio calculated as ex 275-295/em 350-400. Concentrations given in units of either mg/L (DOC), absorbance, and floroescence units. Percent relative difference values greater than 20 percent are bolded red. </t>
    </r>
    <r>
      <rPr>
        <b/>
        <sz val="11"/>
        <rFont val="Calibri"/>
        <family val="2"/>
        <scheme val="minor"/>
      </rPr>
      <t>Abbreiviations:</t>
    </r>
    <r>
      <rPr>
        <sz val="11"/>
        <rFont val="Calibri"/>
        <family val="2"/>
        <scheme val="minor"/>
      </rPr>
      <t xml:space="preserve"> mg/L, milligrams per liter; CRW, Clackamas River Water; LO, City of Lake Oswego; DWTP, drinking-water treatment plant; --, not applicable or no data.]</t>
    </r>
  </si>
  <si>
    <r>
      <t xml:space="preserve">[Concentrations in mg/L.  See table 6 for parameter definitions. Additional QA data for dissolved organic carbon (DOC) is presented in Appendix A. </t>
    </r>
    <r>
      <rPr>
        <b/>
        <sz val="11"/>
        <rFont val="Calibri"/>
        <family val="2"/>
        <scheme val="minor"/>
      </rPr>
      <t>Abbreviations</t>
    </r>
    <r>
      <rPr>
        <sz val="11"/>
        <rFont val="Calibri"/>
        <family val="2"/>
        <scheme val="minor"/>
      </rPr>
      <t>: mg/L, milligrams per liter; CRW, Clackamas River Water; LO, City of Lake Oswego; OHSU, Oregon Health and Sciences University Laboratory; USGS, US Geological Survey National Water-Quality Laboratory.]</t>
    </r>
  </si>
  <si>
    <t>Appendix A. Number and type of quality-assurance samples.</t>
  </si>
  <si>
    <t>Appendix B. Quality-assurance data for dissolved organic carbon and selected optical properties.</t>
  </si>
  <si>
    <t>Appendix C. Quality-assurance data for disinfection by-products in finished water.</t>
  </si>
  <si>
    <t>Appendix D. Quality-assurance data for disinfection by-product formation potential measurements.</t>
  </si>
  <si>
    <t>Appendix E. Quality-assurance data for nutrients and total particulate carbon.</t>
  </si>
  <si>
    <t>Appendix F. Spearman rank correlations for select groups of samples and sites.</t>
  </si>
  <si>
    <t>Appendix G. Discrete data used in the analysis, including watershed, finished water, and jar test samples.</t>
  </si>
  <si>
    <t>PEAK A</t>
  </si>
  <si>
    <t>PEAK C</t>
  </si>
  <si>
    <t>PEAK M</t>
  </si>
  <si>
    <t>PEAK D</t>
  </si>
  <si>
    <t>PEAK B</t>
  </si>
  <si>
    <t>PEAK T</t>
  </si>
  <si>
    <t>PEAK N</t>
  </si>
  <si>
    <r>
      <t>A</t>
    </r>
    <r>
      <rPr>
        <b/>
        <vertAlign val="subscript"/>
        <sz val="11"/>
        <rFont val="Calibri"/>
        <family val="2"/>
        <scheme val="minor"/>
      </rPr>
      <t>254</t>
    </r>
  </si>
  <si>
    <t>Appendix Table G1. Dataset including streamflow, field parameters, carbon, chlorophyll-a, optical properties, nutrients, and DBP formation potential values for watershed samples collected in the Clackamas River Basin, Oregon, 2010-11.</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</si>
</sst>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000"/>
    <numFmt numFmtId="165" formatCode="0.000"/>
    <numFmt numFmtId="166" formatCode="0.0"/>
    <numFmt numFmtId="167" formatCode="0.00000"/>
    <numFmt numFmtId="168" formatCode="m/d/yyyy;@"/>
    <numFmt numFmtId="169" formatCode="#,##0.0"/>
    <numFmt numFmtId="170" formatCode="m/d/yy;@"/>
    <numFmt numFmtId="171" formatCode="#,##0.000"/>
  </numFmts>
  <fonts count="22">
    <font>
      <sz val="11"/>
      <color theme="1"/>
      <name val="Calibri"/>
      <family val="2"/>
      <scheme val="minor"/>
    </font>
    <font>
      <b/>
      <sz val="11"/>
      <color theme="1"/>
      <name val="Calibri"/>
      <family val="2"/>
      <scheme val="minor"/>
    </font>
    <font>
      <sz val="11"/>
      <name val="Calibri"/>
      <family val="2"/>
      <scheme val="minor"/>
    </font>
    <font>
      <b/>
      <u/>
      <sz val="14"/>
      <name val="Calibri"/>
      <family val="2"/>
      <scheme val="minor"/>
    </font>
    <font>
      <b/>
      <sz val="11"/>
      <name val="Calibri"/>
      <family val="2"/>
      <scheme val="minor"/>
    </font>
    <font>
      <sz val="10"/>
      <name val="Arial"/>
      <family val="2"/>
    </font>
    <font>
      <sz val="11"/>
      <color theme="1"/>
      <name val="Arial1"/>
    </font>
    <font>
      <sz val="11"/>
      <color indexed="8"/>
      <name val="Calibri"/>
      <family val="2"/>
    </font>
    <font>
      <b/>
      <vertAlign val="subscript"/>
      <sz val="11"/>
      <name val="Calibri"/>
      <family val="2"/>
      <scheme val="minor"/>
    </font>
    <font>
      <b/>
      <sz val="10"/>
      <name val="Arial"/>
      <family val="2"/>
    </font>
    <font>
      <sz val="11"/>
      <color rgb="FFFF0000"/>
      <name val="Calibri"/>
      <family val="2"/>
      <scheme val="minor"/>
    </font>
    <font>
      <vertAlign val="superscript"/>
      <sz val="11"/>
      <color theme="1"/>
      <name val="Calibri"/>
      <family val="2"/>
      <scheme val="minor"/>
    </font>
    <font>
      <b/>
      <vertAlign val="superscript"/>
      <sz val="11"/>
      <color theme="1"/>
      <name val="Calibri"/>
      <family val="2"/>
      <scheme val="minor"/>
    </font>
    <font>
      <b/>
      <sz val="11"/>
      <color rgb="FFFF0000"/>
      <name val="Calibri"/>
      <family val="2"/>
      <scheme val="minor"/>
    </font>
    <font>
      <b/>
      <vertAlign val="superscript"/>
      <sz val="11"/>
      <name val="Calibri"/>
      <family val="2"/>
      <scheme val="minor"/>
    </font>
    <font>
      <vertAlign val="superscript"/>
      <sz val="11"/>
      <name val="Calibri"/>
      <family val="2"/>
      <scheme val="minor"/>
    </font>
    <font>
      <u/>
      <sz val="11"/>
      <color theme="10"/>
      <name val="Calibri"/>
      <family val="2"/>
      <scheme val="minor"/>
    </font>
    <font>
      <b/>
      <sz val="11"/>
      <name val="Calibri"/>
      <family val="2"/>
    </font>
    <font>
      <sz val="10"/>
      <color rgb="FFFF0000"/>
      <name val="Arial"/>
      <family val="2"/>
    </font>
    <font>
      <sz val="10"/>
      <color indexed="10"/>
      <name val="Arial"/>
      <family val="2"/>
    </font>
    <font>
      <i/>
      <sz val="11"/>
      <color theme="1"/>
      <name val="Calibri"/>
      <family val="2"/>
      <scheme val="minor"/>
    </font>
    <font>
      <b/>
      <sz val="10"/>
      <color rgb="FFFF0000"/>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s>
  <borders count="17">
    <border>
      <left/>
      <right/>
      <top/>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style="thin">
        <color indexed="64"/>
      </top>
      <bottom style="double">
        <color indexed="64"/>
      </bottom>
      <diagonal/>
    </border>
    <border>
      <left/>
      <right/>
      <top style="double">
        <color indexed="64"/>
      </top>
      <bottom style="medium">
        <color indexed="64"/>
      </bottom>
      <diagonal/>
    </border>
    <border>
      <left/>
      <right/>
      <top/>
      <bottom style="double">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s>
  <cellStyleXfs count="5">
    <xf numFmtId="0" fontId="0" fillId="0" borderId="0"/>
    <xf numFmtId="0" fontId="6" fillId="0" borderId="0"/>
    <xf numFmtId="0" fontId="7" fillId="0" borderId="0"/>
    <xf numFmtId="0" fontId="7" fillId="0" borderId="0"/>
    <xf numFmtId="0" fontId="16" fillId="0" borderId="0" applyNumberFormat="0" applyFill="0" applyBorder="0" applyAlignment="0" applyProtection="0"/>
  </cellStyleXfs>
  <cellXfs count="430">
    <xf numFmtId="0" fontId="0" fillId="0" borderId="0" xfId="0"/>
    <xf numFmtId="0" fontId="5" fillId="0" borderId="0" xfId="0" applyFont="1" applyFill="1" applyBorder="1" applyAlignment="1"/>
    <xf numFmtId="0" fontId="5" fillId="0" borderId="1" xfId="0" applyFont="1" applyFill="1" applyBorder="1" applyAlignment="1"/>
    <xf numFmtId="0" fontId="1" fillId="0" borderId="0" xfId="0" applyFont="1"/>
    <xf numFmtId="0" fontId="2" fillId="0" borderId="0" xfId="0" applyFont="1" applyFill="1" applyBorder="1"/>
    <xf numFmtId="164" fontId="2" fillId="0" borderId="0" xfId="0" applyNumberFormat="1" applyFont="1" applyFill="1" applyBorder="1"/>
    <xf numFmtId="164" fontId="3" fillId="0" borderId="0" xfId="0" applyNumberFormat="1" applyFont="1" applyFill="1" applyBorder="1"/>
    <xf numFmtId="165" fontId="2" fillId="0" borderId="0" xfId="0" applyNumberFormat="1" applyFont="1" applyFill="1" applyBorder="1"/>
    <xf numFmtId="0" fontId="4" fillId="0" borderId="0" xfId="0" applyFont="1" applyFill="1" applyBorder="1"/>
    <xf numFmtId="49" fontId="4" fillId="0" borderId="0" xfId="0" applyNumberFormat="1" applyFont="1" applyFill="1" applyBorder="1" applyAlignment="1">
      <alignment horizontal="center" wrapText="1"/>
    </xf>
    <xf numFmtId="164" fontId="4" fillId="0" borderId="0" xfId="0" applyNumberFormat="1" applyFont="1" applyFill="1" applyBorder="1" applyAlignment="1">
      <alignment horizontal="center" wrapText="1"/>
    </xf>
    <xf numFmtId="165" fontId="4" fillId="0" borderId="0" xfId="0" applyNumberFormat="1" applyFont="1" applyFill="1" applyBorder="1" applyAlignment="1">
      <alignment horizontal="center" wrapText="1"/>
    </xf>
    <xf numFmtId="14" fontId="2" fillId="0" borderId="0" xfId="0" applyNumberFormat="1" applyFont="1" applyFill="1" applyBorder="1" applyAlignment="1">
      <alignment horizontal="center"/>
    </xf>
    <xf numFmtId="20" fontId="2" fillId="0" borderId="0" xfId="0" applyNumberFormat="1" applyFont="1" applyFill="1" applyBorder="1" applyAlignment="1">
      <alignment horizontal="center"/>
    </xf>
    <xf numFmtId="14" fontId="2" fillId="0" borderId="0" xfId="0" applyNumberFormat="1" applyFont="1" applyFill="1" applyBorder="1"/>
    <xf numFmtId="164" fontId="2" fillId="0" borderId="0" xfId="0" applyNumberFormat="1" applyFont="1" applyFill="1" applyBorder="1" applyAlignment="1">
      <alignment horizontal="right"/>
    </xf>
    <xf numFmtId="164" fontId="2" fillId="0" borderId="1" xfId="0" applyNumberFormat="1" applyFont="1" applyFill="1" applyBorder="1"/>
    <xf numFmtId="0" fontId="2" fillId="0" borderId="1" xfId="0" applyFont="1" applyFill="1" applyBorder="1"/>
    <xf numFmtId="14" fontId="2" fillId="0" borderId="1" xfId="0" applyNumberFormat="1" applyFont="1" applyFill="1" applyBorder="1" applyAlignment="1">
      <alignment horizontal="center"/>
    </xf>
    <xf numFmtId="20" fontId="2" fillId="0" borderId="1" xfId="0" applyNumberFormat="1" applyFont="1" applyFill="1" applyBorder="1" applyAlignment="1">
      <alignment horizontal="center"/>
    </xf>
    <xf numFmtId="165" fontId="2" fillId="0" borderId="1" xfId="0" applyNumberFormat="1" applyFont="1" applyFill="1" applyBorder="1"/>
    <xf numFmtId="14" fontId="2" fillId="0" borderId="1" xfId="0" applyNumberFormat="1" applyFont="1" applyFill="1" applyBorder="1"/>
    <xf numFmtId="0" fontId="0" fillId="0" borderId="0" xfId="0" applyBorder="1"/>
    <xf numFmtId="165" fontId="2" fillId="0" borderId="0" xfId="0" applyNumberFormat="1" applyFont="1" applyFill="1" applyBorder="1" applyAlignment="1">
      <alignment horizontal="right"/>
    </xf>
    <xf numFmtId="165" fontId="2" fillId="0" borderId="1" xfId="0" applyNumberFormat="1" applyFont="1" applyFill="1" applyBorder="1" applyAlignment="1">
      <alignment horizontal="right"/>
    </xf>
    <xf numFmtId="164" fontId="2" fillId="0" borderId="1" xfId="0" applyNumberFormat="1" applyFont="1" applyFill="1" applyBorder="1" applyAlignment="1">
      <alignment horizontal="right"/>
    </xf>
    <xf numFmtId="166" fontId="0" fillId="0" borderId="0" xfId="0" applyNumberFormat="1"/>
    <xf numFmtId="166" fontId="1" fillId="0" borderId="0" xfId="0" applyNumberFormat="1" applyFont="1"/>
    <xf numFmtId="0" fontId="9" fillId="0" borderId="0" xfId="0" applyFont="1" applyFill="1" applyBorder="1" applyAlignment="1"/>
    <xf numFmtId="49" fontId="4" fillId="0" borderId="2" xfId="0" applyNumberFormat="1" applyFont="1" applyFill="1" applyBorder="1" applyAlignment="1">
      <alignment horizontal="center" wrapText="1"/>
    </xf>
    <xf numFmtId="2" fontId="4" fillId="0" borderId="2" xfId="0" applyNumberFormat="1" applyFont="1" applyFill="1" applyBorder="1" applyAlignment="1">
      <alignment horizontal="center" wrapText="1"/>
    </xf>
    <xf numFmtId="165" fontId="2" fillId="0" borderId="0" xfId="0" applyNumberFormat="1" applyFont="1"/>
    <xf numFmtId="165" fontId="2" fillId="0" borderId="0" xfId="0" applyNumberFormat="1" applyFont="1"/>
    <xf numFmtId="0" fontId="0" fillId="0" borderId="0" xfId="0"/>
    <xf numFmtId="0" fontId="1" fillId="0" borderId="0" xfId="0" applyFont="1"/>
    <xf numFmtId="0" fontId="0" fillId="0" borderId="0" xfId="0" applyFont="1"/>
    <xf numFmtId="165" fontId="2" fillId="0" borderId="1" xfId="0" applyNumberFormat="1" applyFont="1" applyBorder="1"/>
    <xf numFmtId="0" fontId="0" fillId="0" borderId="0" xfId="0" applyFont="1" applyBorder="1"/>
    <xf numFmtId="165" fontId="2" fillId="0" borderId="0" xfId="0" applyNumberFormat="1" applyFont="1" applyBorder="1"/>
    <xf numFmtId="166" fontId="2" fillId="0" borderId="0" xfId="0" applyNumberFormat="1" applyFont="1" applyFill="1" applyBorder="1"/>
    <xf numFmtId="2" fontId="2" fillId="0" borderId="0" xfId="0" applyNumberFormat="1" applyFont="1" applyFill="1" applyBorder="1"/>
    <xf numFmtId="166" fontId="2" fillId="0" borderId="1" xfId="0" applyNumberFormat="1" applyFont="1" applyFill="1" applyBorder="1"/>
    <xf numFmtId="2" fontId="2" fillId="0" borderId="1" xfId="0" applyNumberFormat="1" applyFont="1" applyFill="1" applyBorder="1"/>
    <xf numFmtId="165" fontId="2" fillId="0" borderId="0" xfId="0" applyNumberFormat="1" applyFont="1" applyFill="1" applyBorder="1" applyAlignment="1" applyProtection="1">
      <alignment horizontal="right"/>
      <protection locked="0"/>
    </xf>
    <xf numFmtId="165" fontId="4" fillId="0" borderId="0" xfId="0" applyNumberFormat="1" applyFont="1" applyFill="1" applyBorder="1" applyAlignment="1" applyProtection="1">
      <alignment horizontal="center"/>
      <protection locked="0"/>
    </xf>
    <xf numFmtId="2" fontId="4" fillId="0" borderId="0" xfId="0" applyNumberFormat="1" applyFont="1" applyFill="1" applyBorder="1" applyAlignment="1" applyProtection="1">
      <protection locked="0"/>
    </xf>
    <xf numFmtId="167" fontId="4" fillId="0" borderId="0" xfId="0" applyNumberFormat="1" applyFont="1" applyFill="1" applyBorder="1" applyAlignment="1">
      <alignment horizontal="center"/>
    </xf>
    <xf numFmtId="0" fontId="4" fillId="0" borderId="0" xfId="0" applyFont="1" applyFill="1" applyBorder="1" applyAlignment="1" applyProtection="1">
      <alignment horizontal="center"/>
      <protection locked="0"/>
    </xf>
    <xf numFmtId="165" fontId="0" fillId="0" borderId="1" xfId="0" applyNumberFormat="1" applyBorder="1"/>
    <xf numFmtId="0" fontId="2" fillId="0" borderId="0" xfId="0" applyFont="1" applyFill="1" applyBorder="1" applyAlignment="1">
      <alignment horizontal="left" wrapText="1"/>
    </xf>
    <xf numFmtId="164" fontId="2" fillId="0" borderId="1" xfId="0" quotePrefix="1" applyNumberFormat="1" applyFont="1" applyFill="1" applyBorder="1" applyAlignment="1">
      <alignment horizontal="right"/>
    </xf>
    <xf numFmtId="0" fontId="4" fillId="0" borderId="0" xfId="0" applyFont="1" applyFill="1" applyBorder="1" applyAlignment="1">
      <alignment horizontal="right"/>
    </xf>
    <xf numFmtId="1" fontId="1" fillId="0" borderId="0" xfId="0" applyNumberFormat="1" applyFont="1"/>
    <xf numFmtId="14" fontId="0" fillId="0" borderId="0" xfId="0" applyNumberFormat="1" applyBorder="1"/>
    <xf numFmtId="164" fontId="2" fillId="0" borderId="0" xfId="0" quotePrefix="1" applyNumberFormat="1" applyFont="1" applyFill="1" applyBorder="1" applyAlignment="1">
      <alignment horizontal="right"/>
    </xf>
    <xf numFmtId="0" fontId="4" fillId="0" borderId="2" xfId="0" applyFont="1" applyFill="1" applyBorder="1"/>
    <xf numFmtId="0" fontId="4" fillId="0" borderId="2" xfId="0" applyFont="1" applyFill="1" applyBorder="1" applyAlignment="1">
      <alignment horizontal="center"/>
    </xf>
    <xf numFmtId="0" fontId="4" fillId="0" borderId="0" xfId="0" applyFont="1" applyFill="1" applyBorder="1" applyAlignment="1">
      <alignment horizontal="center"/>
    </xf>
    <xf numFmtId="20" fontId="2" fillId="0" borderId="0" xfId="0" quotePrefix="1" applyNumberFormat="1" applyFont="1" applyFill="1" applyBorder="1" applyAlignment="1">
      <alignment horizontal="center"/>
    </xf>
    <xf numFmtId="0" fontId="4" fillId="0" borderId="5" xfId="0" applyFont="1" applyFill="1" applyBorder="1" applyAlignment="1">
      <alignment horizontal="right"/>
    </xf>
    <xf numFmtId="166" fontId="0" fillId="0" borderId="5" xfId="0" applyNumberFormat="1" applyBorder="1"/>
    <xf numFmtId="0" fontId="0" fillId="0" borderId="5" xfId="0" applyFont="1" applyBorder="1"/>
    <xf numFmtId="0" fontId="0" fillId="0" borderId="6" xfId="0" applyBorder="1" applyAlignment="1">
      <alignment horizontal="left"/>
    </xf>
    <xf numFmtId="0" fontId="1" fillId="0" borderId="6" xfId="0" applyFont="1" applyBorder="1" applyAlignment="1">
      <alignment horizontal="left"/>
    </xf>
    <xf numFmtId="166" fontId="1" fillId="0" borderId="6" xfId="0" applyNumberFormat="1" applyFont="1" applyBorder="1"/>
    <xf numFmtId="2" fontId="2" fillId="0" borderId="0" xfId="0" applyNumberFormat="1" applyFont="1" applyFill="1" applyBorder="1" applyAlignment="1">
      <alignment horizontal="right"/>
    </xf>
    <xf numFmtId="14" fontId="0" fillId="0" borderId="1" xfId="0" applyNumberFormat="1" applyBorder="1"/>
    <xf numFmtId="20" fontId="2" fillId="0" borderId="1" xfId="0" quotePrefix="1" applyNumberFormat="1" applyFont="1" applyFill="1" applyBorder="1" applyAlignment="1">
      <alignment horizontal="center"/>
    </xf>
    <xf numFmtId="2" fontId="2" fillId="0" borderId="1" xfId="0" applyNumberFormat="1" applyFont="1" applyFill="1" applyBorder="1" applyAlignment="1">
      <alignment horizontal="right"/>
    </xf>
    <xf numFmtId="0" fontId="4" fillId="0" borderId="3" xfId="0" applyFont="1" applyFill="1" applyBorder="1" applyAlignment="1">
      <alignment horizontal="right"/>
    </xf>
    <xf numFmtId="20" fontId="2" fillId="3" borderId="1" xfId="0" applyNumberFormat="1" applyFont="1" applyFill="1" applyBorder="1" applyAlignment="1">
      <alignment horizontal="center"/>
    </xf>
    <xf numFmtId="20" fontId="2" fillId="3" borderId="0" xfId="0" applyNumberFormat="1" applyFont="1" applyFill="1" applyBorder="1" applyAlignment="1">
      <alignment horizontal="center"/>
    </xf>
    <xf numFmtId="0" fontId="4" fillId="0" borderId="1" xfId="0" applyFont="1" applyFill="1" applyBorder="1" applyAlignment="1">
      <alignment horizontal="right"/>
    </xf>
    <xf numFmtId="166" fontId="0" fillId="0" borderId="0" xfId="0" applyNumberFormat="1" applyBorder="1"/>
    <xf numFmtId="166" fontId="0" fillId="0" borderId="1" xfId="0" applyNumberFormat="1" applyBorder="1"/>
    <xf numFmtId="14" fontId="2" fillId="0" borderId="0" xfId="0" applyNumberFormat="1" applyFont="1" applyFill="1" applyBorder="1" applyAlignment="1">
      <alignment horizontal="right"/>
    </xf>
    <xf numFmtId="20" fontId="2" fillId="0" borderId="0" xfId="0" applyNumberFormat="1" applyFont="1" applyFill="1" applyBorder="1" applyAlignment="1">
      <alignment horizontal="right"/>
    </xf>
    <xf numFmtId="0" fontId="0" fillId="0" borderId="0" xfId="0" applyBorder="1" applyAlignment="1">
      <alignment horizontal="right"/>
    </xf>
    <xf numFmtId="14" fontId="2" fillId="0" borderId="1" xfId="0" applyNumberFormat="1" applyFont="1" applyFill="1" applyBorder="1" applyAlignment="1">
      <alignment horizontal="right"/>
    </xf>
    <xf numFmtId="0" fontId="0" fillId="0" borderId="1" xfId="0" applyBorder="1" applyAlignment="1">
      <alignment horizontal="right"/>
    </xf>
    <xf numFmtId="166" fontId="1" fillId="0" borderId="1" xfId="0" applyNumberFormat="1" applyFont="1" applyBorder="1" applyAlignment="1">
      <alignment horizontal="right"/>
    </xf>
    <xf numFmtId="20" fontId="2" fillId="0" borderId="1" xfId="0" applyNumberFormat="1" applyFont="1" applyFill="1" applyBorder="1" applyAlignment="1">
      <alignment horizontal="right"/>
    </xf>
    <xf numFmtId="165" fontId="4" fillId="0" borderId="0" xfId="0" applyNumberFormat="1" applyFont="1" applyFill="1" applyBorder="1" applyAlignment="1">
      <alignment horizontal="right"/>
    </xf>
    <xf numFmtId="165" fontId="4" fillId="0" borderId="1" xfId="0" applyNumberFormat="1" applyFont="1" applyFill="1" applyBorder="1" applyAlignment="1">
      <alignment horizontal="right"/>
    </xf>
    <xf numFmtId="0" fontId="0" fillId="0" borderId="3" xfId="0" applyFont="1" applyBorder="1" applyAlignment="1">
      <alignment horizontal="right"/>
    </xf>
    <xf numFmtId="166" fontId="1" fillId="0" borderId="3" xfId="0" applyNumberFormat="1" applyFont="1" applyBorder="1" applyAlignment="1">
      <alignment horizontal="right"/>
    </xf>
    <xf numFmtId="14" fontId="2" fillId="0" borderId="3" xfId="0" applyNumberFormat="1" applyFont="1" applyFill="1" applyBorder="1" applyAlignment="1">
      <alignment horizontal="right"/>
    </xf>
    <xf numFmtId="0" fontId="0" fillId="0" borderId="3" xfId="0" applyBorder="1" applyAlignment="1">
      <alignment horizontal="right"/>
    </xf>
    <xf numFmtId="164" fontId="4" fillId="0" borderId="2" xfId="0" applyNumberFormat="1" applyFont="1" applyFill="1" applyBorder="1" applyAlignment="1">
      <alignment horizontal="center" wrapText="1"/>
    </xf>
    <xf numFmtId="166" fontId="0" fillId="0" borderId="0" xfId="0" applyNumberFormat="1" applyBorder="1" applyAlignment="1">
      <alignment horizontal="right"/>
    </xf>
    <xf numFmtId="166" fontId="1" fillId="0" borderId="0" xfId="0" applyNumberFormat="1" applyFont="1" applyBorder="1" applyAlignment="1">
      <alignment horizontal="right"/>
    </xf>
    <xf numFmtId="166" fontId="0" fillId="0" borderId="0" xfId="0" applyNumberFormat="1" applyFont="1" applyBorder="1" applyAlignment="1">
      <alignment horizontal="right"/>
    </xf>
    <xf numFmtId="0" fontId="0" fillId="0" borderId="0" xfId="0" applyFont="1" applyBorder="1" applyAlignment="1">
      <alignment horizontal="right"/>
    </xf>
    <xf numFmtId="0" fontId="1" fillId="0" borderId="1" xfId="0" applyFont="1" applyBorder="1" applyAlignment="1">
      <alignment horizontal="right"/>
    </xf>
    <xf numFmtId="0" fontId="0" fillId="0" borderId="2" xfId="0" applyFont="1" applyBorder="1" applyAlignment="1">
      <alignment horizontal="right"/>
    </xf>
    <xf numFmtId="166" fontId="1" fillId="0" borderId="2" xfId="0" applyNumberFormat="1" applyFont="1" applyBorder="1" applyAlignment="1">
      <alignment horizontal="right"/>
    </xf>
    <xf numFmtId="0" fontId="0" fillId="0" borderId="5" xfId="0" applyFont="1" applyBorder="1" applyAlignment="1">
      <alignment horizontal="right"/>
    </xf>
    <xf numFmtId="166" fontId="1" fillId="0" borderId="5" xfId="0" applyNumberFormat="1" applyFont="1" applyBorder="1" applyAlignment="1">
      <alignment horizontal="right"/>
    </xf>
    <xf numFmtId="0" fontId="1" fillId="0" borderId="5" xfId="0" applyFont="1" applyBorder="1" applyAlignment="1">
      <alignment horizontal="right"/>
    </xf>
    <xf numFmtId="0" fontId="10" fillId="0" borderId="0" xfId="0" applyFont="1" applyFill="1" applyBorder="1"/>
    <xf numFmtId="0" fontId="2" fillId="0" borderId="0" xfId="0" applyFont="1" applyFill="1" applyBorder="1" applyAlignment="1">
      <alignment wrapText="1"/>
    </xf>
    <xf numFmtId="0" fontId="5" fillId="3" borderId="1" xfId="0" applyFont="1" applyFill="1" applyBorder="1" applyAlignment="1"/>
    <xf numFmtId="14" fontId="2" fillId="3" borderId="1" xfId="0" applyNumberFormat="1" applyFont="1" applyFill="1" applyBorder="1" applyAlignment="1">
      <alignment horizontal="center"/>
    </xf>
    <xf numFmtId="165" fontId="2" fillId="3" borderId="1" xfId="0" applyNumberFormat="1" applyFont="1" applyFill="1" applyBorder="1" applyAlignment="1">
      <alignment horizontal="right"/>
    </xf>
    <xf numFmtId="164" fontId="2" fillId="3" borderId="1" xfId="0" applyNumberFormat="1" applyFont="1" applyFill="1" applyBorder="1" applyAlignment="1">
      <alignment horizontal="right"/>
    </xf>
    <xf numFmtId="0" fontId="2" fillId="3" borderId="0" xfId="0" applyFont="1" applyFill="1" applyBorder="1"/>
    <xf numFmtId="14" fontId="2" fillId="3" borderId="0" xfId="0" applyNumberFormat="1" applyFont="1" applyFill="1" applyBorder="1"/>
    <xf numFmtId="165" fontId="2" fillId="3" borderId="0" xfId="0" applyNumberFormat="1" applyFont="1" applyFill="1" applyBorder="1" applyAlignment="1">
      <alignment horizontal="right"/>
    </xf>
    <xf numFmtId="0" fontId="2" fillId="3" borderId="1" xfId="0" applyFont="1" applyFill="1" applyBorder="1"/>
    <xf numFmtId="14" fontId="2" fillId="3" borderId="1" xfId="0" applyNumberFormat="1" applyFont="1" applyFill="1" applyBorder="1"/>
    <xf numFmtId="0" fontId="2" fillId="3" borderId="0" xfId="0" applyFont="1" applyFill="1" applyBorder="1" applyAlignment="1">
      <alignment horizontal="right"/>
    </xf>
    <xf numFmtId="0" fontId="2" fillId="3" borderId="1" xfId="0" applyFont="1" applyFill="1" applyBorder="1" applyAlignment="1">
      <alignment horizontal="right"/>
    </xf>
    <xf numFmtId="0" fontId="9" fillId="3" borderId="3" xfId="0" applyFont="1" applyFill="1" applyBorder="1" applyAlignment="1">
      <alignment horizontal="right"/>
    </xf>
    <xf numFmtId="14" fontId="4" fillId="3" borderId="3" xfId="0" applyNumberFormat="1" applyFont="1" applyFill="1" applyBorder="1" applyAlignment="1">
      <alignment horizontal="center"/>
    </xf>
    <xf numFmtId="20" fontId="4" fillId="3" borderId="3" xfId="0" applyNumberFormat="1" applyFont="1" applyFill="1" applyBorder="1" applyAlignment="1">
      <alignment horizontal="center"/>
    </xf>
    <xf numFmtId="166" fontId="1" fillId="3" borderId="3" xfId="0" applyNumberFormat="1" applyFont="1" applyFill="1" applyBorder="1"/>
    <xf numFmtId="14" fontId="4" fillId="3" borderId="3" xfId="0" applyNumberFormat="1" applyFont="1" applyFill="1" applyBorder="1"/>
    <xf numFmtId="0" fontId="9" fillId="3" borderId="5" xfId="0" applyFont="1" applyFill="1" applyBorder="1" applyAlignment="1">
      <alignment horizontal="right"/>
    </xf>
    <xf numFmtId="0" fontId="1" fillId="3" borderId="5" xfId="0" applyFont="1" applyFill="1" applyBorder="1"/>
    <xf numFmtId="166" fontId="1" fillId="3" borderId="5" xfId="0" applyNumberFormat="1" applyFont="1" applyFill="1" applyBorder="1"/>
    <xf numFmtId="0" fontId="13" fillId="3" borderId="1" xfId="0" applyFont="1" applyFill="1" applyBorder="1" applyAlignment="1">
      <alignment horizontal="right"/>
    </xf>
    <xf numFmtId="2" fontId="2" fillId="0" borderId="0" xfId="0" quotePrefix="1" applyNumberFormat="1" applyFont="1" applyFill="1" applyBorder="1" applyAlignment="1">
      <alignment horizontal="right"/>
    </xf>
    <xf numFmtId="2" fontId="2" fillId="0" borderId="1" xfId="0" quotePrefix="1" applyNumberFormat="1" applyFont="1" applyFill="1" applyBorder="1" applyAlignment="1">
      <alignment horizontal="right"/>
    </xf>
    <xf numFmtId="0" fontId="0" fillId="0" borderId="0" xfId="0" quotePrefix="1" applyBorder="1" applyAlignment="1">
      <alignment horizontal="right"/>
    </xf>
    <xf numFmtId="0" fontId="0" fillId="0" borderId="1" xfId="0" quotePrefix="1" applyBorder="1" applyAlignment="1">
      <alignment horizontal="right"/>
    </xf>
    <xf numFmtId="0" fontId="4" fillId="0" borderId="2" xfId="0" applyFont="1" applyFill="1" applyBorder="1" applyAlignment="1">
      <alignment horizontal="center" wrapText="1"/>
    </xf>
    <xf numFmtId="0" fontId="1" fillId="0" borderId="4" xfId="0" applyFont="1" applyBorder="1" applyAlignment="1">
      <alignment horizontal="center"/>
    </xf>
    <xf numFmtId="0" fontId="4" fillId="0" borderId="4" xfId="0" applyFont="1" applyFill="1" applyBorder="1" applyAlignment="1">
      <alignment horizontal="center" wrapText="1"/>
    </xf>
    <xf numFmtId="0" fontId="0" fillId="0" borderId="0" xfId="0" quotePrefix="1" applyBorder="1" applyAlignment="1">
      <alignment horizontal="center"/>
    </xf>
    <xf numFmtId="49" fontId="4" fillId="0" borderId="2" xfId="0" applyNumberFormat="1" applyFont="1" applyFill="1" applyBorder="1" applyAlignment="1">
      <alignment horizontal="left" wrapText="1"/>
    </xf>
    <xf numFmtId="167" fontId="4" fillId="0" borderId="2" xfId="0" applyNumberFormat="1" applyFont="1" applyFill="1" applyBorder="1" applyAlignment="1">
      <alignment horizontal="center" wrapText="1"/>
    </xf>
    <xf numFmtId="166" fontId="2" fillId="0" borderId="0" xfId="0" applyNumberFormat="1" applyFont="1" applyFill="1" applyBorder="1" applyAlignment="1">
      <alignment wrapText="1"/>
    </xf>
    <xf numFmtId="166" fontId="1" fillId="0" borderId="4" xfId="0" applyNumberFormat="1" applyFont="1" applyBorder="1" applyAlignment="1">
      <alignment horizontal="center"/>
    </xf>
    <xf numFmtId="166" fontId="0" fillId="0" borderId="0" xfId="0" quotePrefix="1" applyNumberFormat="1" applyBorder="1" applyAlignment="1">
      <alignment horizontal="right"/>
    </xf>
    <xf numFmtId="166" fontId="0" fillId="0" borderId="1" xfId="0" quotePrefix="1" applyNumberFormat="1" applyBorder="1" applyAlignment="1">
      <alignment horizontal="right"/>
    </xf>
    <xf numFmtId="166" fontId="2" fillId="0" borderId="0" xfId="0" applyNumberFormat="1" applyFont="1" applyFill="1" applyBorder="1" applyAlignment="1" applyProtection="1">
      <alignment horizontal="right"/>
      <protection locked="0"/>
    </xf>
    <xf numFmtId="0" fontId="0" fillId="0" borderId="0" xfId="0" applyFill="1" applyBorder="1"/>
    <xf numFmtId="2" fontId="2" fillId="0" borderId="0" xfId="0" applyNumberFormat="1" applyFont="1" applyBorder="1"/>
    <xf numFmtId="2" fontId="2" fillId="0" borderId="1" xfId="0" applyNumberFormat="1" applyFont="1" applyBorder="1"/>
    <xf numFmtId="2" fontId="2" fillId="0" borderId="0" xfId="0" applyNumberFormat="1" applyFont="1"/>
    <xf numFmtId="0" fontId="2" fillId="0" borderId="0" xfId="0" applyFont="1" applyFill="1" applyBorder="1" applyAlignment="1">
      <alignment horizontal="left" wrapText="1"/>
    </xf>
    <xf numFmtId="0" fontId="10" fillId="0" borderId="0" xfId="0" applyFont="1"/>
    <xf numFmtId="20" fontId="4" fillId="0" borderId="3" xfId="0" applyNumberFormat="1" applyFont="1" applyFill="1" applyBorder="1" applyAlignment="1">
      <alignment horizontal="center"/>
    </xf>
    <xf numFmtId="166" fontId="1" fillId="0" borderId="3" xfId="0" applyNumberFormat="1" applyFont="1" applyBorder="1"/>
    <xf numFmtId="0" fontId="1" fillId="0" borderId="3" xfId="0" quotePrefix="1" applyFont="1" applyBorder="1" applyAlignment="1">
      <alignment horizontal="right"/>
    </xf>
    <xf numFmtId="166" fontId="1" fillId="0" borderId="3" xfId="0" quotePrefix="1" applyNumberFormat="1" applyFont="1" applyBorder="1" applyAlignment="1">
      <alignment horizontal="right"/>
    </xf>
    <xf numFmtId="20" fontId="4" fillId="0" borderId="1" xfId="0" applyNumberFormat="1" applyFont="1" applyFill="1" applyBorder="1" applyAlignment="1">
      <alignment horizontal="center"/>
    </xf>
    <xf numFmtId="166" fontId="1" fillId="0" borderId="1" xfId="0" applyNumberFormat="1" applyFont="1" applyBorder="1"/>
    <xf numFmtId="0" fontId="4" fillId="0" borderId="7" xfId="0" applyFont="1" applyFill="1" applyBorder="1"/>
    <xf numFmtId="166" fontId="1" fillId="0" borderId="7" xfId="0" applyNumberFormat="1" applyFont="1" applyBorder="1"/>
    <xf numFmtId="0" fontId="1" fillId="0" borderId="0" xfId="0" applyFont="1" applyBorder="1" applyAlignment="1">
      <alignment horizontal="left"/>
    </xf>
    <xf numFmtId="0" fontId="0" fillId="0" borderId="0" xfId="0" applyBorder="1" applyAlignment="1">
      <alignment horizontal="left"/>
    </xf>
    <xf numFmtId="166" fontId="1" fillId="0" borderId="0" xfId="0" applyNumberFormat="1" applyFont="1" applyBorder="1"/>
    <xf numFmtId="0" fontId="4" fillId="0" borderId="2" xfId="0" applyFont="1" applyFill="1" applyBorder="1" applyAlignment="1">
      <alignment horizontal="center"/>
    </xf>
    <xf numFmtId="164" fontId="0" fillId="3" borderId="0" xfId="0" applyNumberFormat="1" applyFont="1" applyFill="1" applyBorder="1" applyAlignment="1">
      <alignment horizontal="right"/>
    </xf>
    <xf numFmtId="164" fontId="2" fillId="3" borderId="0" xfId="0" applyNumberFormat="1" applyFont="1" applyFill="1" applyBorder="1" applyAlignment="1">
      <alignment horizontal="right"/>
    </xf>
    <xf numFmtId="0" fontId="2" fillId="0" borderId="2" xfId="0" applyFont="1" applyFill="1" applyBorder="1"/>
    <xf numFmtId="168" fontId="2" fillId="0" borderId="2" xfId="0" applyNumberFormat="1" applyFont="1" applyFill="1" applyBorder="1" applyAlignment="1">
      <alignment horizontal="right"/>
    </xf>
    <xf numFmtId="0" fontId="2" fillId="0" borderId="2" xfId="0" applyFont="1" applyBorder="1"/>
    <xf numFmtId="165" fontId="2" fillId="0" borderId="2" xfId="0" applyNumberFormat="1" applyFont="1" applyFill="1" applyBorder="1" applyAlignment="1">
      <alignment horizontal="center"/>
    </xf>
    <xf numFmtId="164" fontId="2" fillId="0" borderId="2" xfId="0" applyNumberFormat="1" applyFont="1" applyFill="1" applyBorder="1" applyAlignment="1">
      <alignment horizontal="right"/>
    </xf>
    <xf numFmtId="166" fontId="0" fillId="0" borderId="3" xfId="0" applyNumberFormat="1" applyFill="1" applyBorder="1" applyAlignment="1">
      <alignment horizontal="right"/>
    </xf>
    <xf numFmtId="166" fontId="0" fillId="0" borderId="0" xfId="0" applyNumberFormat="1" applyFill="1" applyBorder="1" applyAlignment="1">
      <alignment horizontal="right"/>
    </xf>
    <xf numFmtId="20" fontId="2" fillId="0" borderId="3" xfId="0" applyNumberFormat="1" applyFont="1" applyFill="1" applyBorder="1" applyAlignment="1">
      <alignment horizontal="right"/>
    </xf>
    <xf numFmtId="0" fontId="0" fillId="0" borderId="3" xfId="0" applyFill="1" applyBorder="1" applyAlignment="1">
      <alignment horizontal="right"/>
    </xf>
    <xf numFmtId="0" fontId="0" fillId="0" borderId="0" xfId="0" applyFill="1" applyBorder="1" applyAlignment="1">
      <alignment horizontal="right"/>
    </xf>
    <xf numFmtId="0" fontId="0" fillId="0" borderId="5" xfId="0" applyFont="1" applyFill="1" applyBorder="1" applyAlignment="1">
      <alignment horizontal="right"/>
    </xf>
    <xf numFmtId="0" fontId="0" fillId="0" borderId="2" xfId="0" applyFont="1" applyFill="1" applyBorder="1" applyAlignment="1">
      <alignment horizontal="right"/>
    </xf>
    <xf numFmtId="165" fontId="0" fillId="0" borderId="0" xfId="0" applyNumberFormat="1" applyBorder="1" applyAlignment="1">
      <alignment horizontal="right"/>
    </xf>
    <xf numFmtId="165" fontId="0" fillId="0" borderId="1" xfId="0" applyNumberFormat="1" applyBorder="1" applyAlignment="1">
      <alignment horizontal="right"/>
    </xf>
    <xf numFmtId="0" fontId="2" fillId="0" borderId="0" xfId="2" applyFont="1" applyFill="1" applyBorder="1" applyAlignment="1">
      <alignment horizontal="left"/>
    </xf>
    <xf numFmtId="168" fontId="2" fillId="0" borderId="0" xfId="0" applyNumberFormat="1" applyFont="1" applyFill="1" applyBorder="1" applyAlignment="1">
      <alignment horizontal="right"/>
    </xf>
    <xf numFmtId="0" fontId="2" fillId="0" borderId="0" xfId="0" applyFont="1" applyBorder="1"/>
    <xf numFmtId="165" fontId="2" fillId="0" borderId="0" xfId="0" applyNumberFormat="1" applyFont="1" applyFill="1" applyBorder="1" applyAlignment="1"/>
    <xf numFmtId="165" fontId="2" fillId="0" borderId="0" xfId="0" quotePrefix="1" applyNumberFormat="1" applyFont="1" applyFill="1" applyBorder="1" applyAlignment="1">
      <alignment horizontal="right"/>
    </xf>
    <xf numFmtId="165" fontId="2" fillId="0" borderId="0" xfId="0" applyNumberFormat="1" applyFont="1" applyBorder="1" applyAlignment="1">
      <alignment horizontal="right"/>
    </xf>
    <xf numFmtId="165" fontId="2" fillId="0" borderId="0" xfId="0" applyNumberFormat="1" applyFont="1" applyBorder="1" applyAlignment="1"/>
    <xf numFmtId="0" fontId="4" fillId="0" borderId="3" xfId="0" applyFont="1" applyBorder="1" applyAlignment="1">
      <alignment horizontal="right"/>
    </xf>
    <xf numFmtId="166" fontId="4" fillId="0" borderId="3" xfId="0" applyNumberFormat="1" applyFont="1" applyBorder="1" applyAlignment="1"/>
    <xf numFmtId="166" fontId="4" fillId="0" borderId="3" xfId="0" applyNumberFormat="1" applyFont="1" applyBorder="1" applyAlignment="1">
      <alignment horizontal="right"/>
    </xf>
    <xf numFmtId="0" fontId="2" fillId="0" borderId="0" xfId="0" applyFont="1" applyBorder="1" applyAlignment="1"/>
    <xf numFmtId="0" fontId="2" fillId="0" borderId="0" xfId="0" applyFont="1" applyBorder="1" applyAlignment="1">
      <alignment horizontal="right"/>
    </xf>
    <xf numFmtId="168" fontId="2" fillId="0" borderId="0" xfId="1" applyNumberFormat="1" applyFont="1" applyFill="1" applyBorder="1" applyAlignment="1">
      <alignment horizontal="right"/>
    </xf>
    <xf numFmtId="165" fontId="2" fillId="0" borderId="0" xfId="1" applyNumberFormat="1" applyFont="1" applyFill="1" applyBorder="1" applyAlignment="1"/>
    <xf numFmtId="168" fontId="2" fillId="0" borderId="0" xfId="2" applyNumberFormat="1" applyFont="1" applyFill="1" applyBorder="1" applyAlignment="1">
      <alignment horizontal="right"/>
    </xf>
    <xf numFmtId="165" fontId="2" fillId="0" borderId="0" xfId="2" applyNumberFormat="1" applyFont="1" applyBorder="1" applyAlignment="1"/>
    <xf numFmtId="168" fontId="2" fillId="0" borderId="0" xfId="3" applyNumberFormat="1" applyFont="1" applyFill="1" applyBorder="1" applyAlignment="1">
      <alignment horizontal="right"/>
    </xf>
    <xf numFmtId="165" fontId="2" fillId="0" borderId="0" xfId="3" applyNumberFormat="1" applyFont="1" applyFill="1" applyBorder="1" applyAlignment="1"/>
    <xf numFmtId="166" fontId="1" fillId="0" borderId="6" xfId="0" applyNumberFormat="1" applyFont="1" applyBorder="1" applyAlignment="1">
      <alignment horizontal="right"/>
    </xf>
    <xf numFmtId="166" fontId="1" fillId="0" borderId="0" xfId="0" applyNumberFormat="1" applyFont="1" applyAlignment="1">
      <alignment horizontal="right"/>
    </xf>
    <xf numFmtId="1" fontId="1" fillId="0" borderId="0" xfId="0" applyNumberFormat="1" applyFont="1" applyAlignment="1">
      <alignment horizontal="right"/>
    </xf>
    <xf numFmtId="0" fontId="0" fillId="0" borderId="0" xfId="0" applyAlignment="1">
      <alignment horizontal="right"/>
    </xf>
    <xf numFmtId="1" fontId="1" fillId="0" borderId="5" xfId="0" applyNumberFormat="1" applyFont="1" applyBorder="1" applyAlignment="1">
      <alignment horizontal="right"/>
    </xf>
    <xf numFmtId="165" fontId="0" fillId="0" borderId="0" xfId="0" applyNumberFormat="1" applyBorder="1"/>
    <xf numFmtId="0" fontId="0" fillId="0" borderId="0" xfId="0" applyFill="1" applyBorder="1" applyAlignment="1">
      <alignment horizontal="left"/>
    </xf>
    <xf numFmtId="20" fontId="2" fillId="0" borderId="0" xfId="0" applyNumberFormat="1" applyFont="1" applyFill="1" applyBorder="1" applyAlignment="1">
      <alignment horizontal="left"/>
    </xf>
    <xf numFmtId="0" fontId="4" fillId="0" borderId="8" xfId="0" applyFont="1" applyFill="1" applyBorder="1" applyAlignment="1">
      <alignment horizontal="right"/>
    </xf>
    <xf numFmtId="0" fontId="0" fillId="0" borderId="8" xfId="0" applyBorder="1"/>
    <xf numFmtId="166" fontId="1" fillId="0" borderId="8" xfId="0" applyNumberFormat="1" applyFont="1" applyBorder="1" applyAlignment="1">
      <alignment horizontal="right"/>
    </xf>
    <xf numFmtId="1" fontId="1" fillId="0" borderId="8" xfId="0" applyNumberFormat="1" applyFont="1" applyBorder="1" applyAlignment="1">
      <alignment horizontal="right"/>
    </xf>
    <xf numFmtId="0" fontId="0" fillId="0" borderId="0" xfId="0" applyAlignment="1">
      <alignment wrapText="1"/>
    </xf>
    <xf numFmtId="0" fontId="0" fillId="0" borderId="2" xfId="0" applyBorder="1" applyAlignment="1">
      <alignment vertical="center" wrapText="1"/>
    </xf>
    <xf numFmtId="0" fontId="1" fillId="0" borderId="2" xfId="0" applyFont="1" applyBorder="1" applyAlignment="1">
      <alignment horizontal="center" wrapText="1"/>
    </xf>
    <xf numFmtId="0" fontId="1" fillId="0" borderId="2" xfId="0" applyFont="1" applyBorder="1" applyAlignment="1">
      <alignment horizontal="center" vertical="center"/>
    </xf>
    <xf numFmtId="0" fontId="1" fillId="0" borderId="9" xfId="0" applyFont="1" applyBorder="1" applyAlignment="1">
      <alignment horizontal="center" vertical="center"/>
    </xf>
    <xf numFmtId="0" fontId="0" fillId="0" borderId="9" xfId="0" applyBorder="1" applyAlignment="1">
      <alignment vertical="center" wrapText="1"/>
    </xf>
    <xf numFmtId="0" fontId="1" fillId="0" borderId="3" xfId="0" applyFont="1" applyBorder="1" applyAlignment="1">
      <alignment horizontal="center" vertical="center"/>
    </xf>
    <xf numFmtId="0" fontId="0" fillId="0" borderId="3" xfId="0" applyBorder="1" applyAlignment="1">
      <alignment vertical="center" wrapText="1"/>
    </xf>
    <xf numFmtId="0" fontId="2" fillId="0" borderId="0" xfId="0" applyFont="1" applyFill="1" applyBorder="1" applyAlignment="1">
      <alignment horizontal="left"/>
    </xf>
    <xf numFmtId="164" fontId="10" fillId="0" borderId="0" xfId="0" applyNumberFormat="1" applyFont="1" applyFill="1" applyBorder="1"/>
    <xf numFmtId="0" fontId="2" fillId="0" borderId="0" xfId="0" applyFont="1" applyFill="1" applyBorder="1" applyAlignment="1">
      <alignment horizontal="center"/>
    </xf>
    <xf numFmtId="20" fontId="4" fillId="0" borderId="8" xfId="0" applyNumberFormat="1" applyFont="1" applyFill="1" applyBorder="1" applyAlignment="1">
      <alignment horizontal="center"/>
    </xf>
    <xf numFmtId="166" fontId="1" fillId="0" borderId="8" xfId="0" applyNumberFormat="1" applyFont="1" applyBorder="1"/>
    <xf numFmtId="0" fontId="1" fillId="0" borderId="8" xfId="0" quotePrefix="1" applyFont="1" applyBorder="1" applyAlignment="1">
      <alignment horizontal="right"/>
    </xf>
    <xf numFmtId="0" fontId="1" fillId="0" borderId="3" xfId="0" applyFont="1" applyBorder="1" applyAlignment="1">
      <alignment horizontal="center" vertical="center" wrapText="1"/>
    </xf>
    <xf numFmtId="0" fontId="4" fillId="0" borderId="2" xfId="0" applyFont="1" applyFill="1" applyBorder="1" applyAlignment="1">
      <alignment horizontal="center"/>
    </xf>
    <xf numFmtId="0" fontId="16" fillId="0" borderId="0" xfId="4" applyAlignment="1">
      <alignment vertical="center"/>
    </xf>
    <xf numFmtId="0" fontId="0" fillId="0" borderId="1" xfId="0" applyBorder="1" applyAlignment="1">
      <alignment vertical="center" wrapText="1"/>
    </xf>
    <xf numFmtId="165" fontId="2" fillId="0" borderId="0" xfId="0" quotePrefix="1" applyNumberFormat="1" applyFont="1" applyFill="1" applyBorder="1" applyAlignment="1">
      <alignment horizontal="center"/>
    </xf>
    <xf numFmtId="0" fontId="2" fillId="0" borderId="0" xfId="0" applyFont="1" applyBorder="1" applyAlignment="1">
      <alignment horizontal="center"/>
    </xf>
    <xf numFmtId="0" fontId="4" fillId="0" borderId="3" xfId="0" applyFont="1" applyBorder="1" applyAlignment="1">
      <alignment horizontal="center"/>
    </xf>
    <xf numFmtId="165" fontId="2" fillId="0" borderId="4" xfId="0" quotePrefix="1" applyNumberFormat="1" applyFont="1" applyFill="1" applyBorder="1" applyAlignment="1">
      <alignment horizontal="center"/>
    </xf>
    <xf numFmtId="165" fontId="2" fillId="0" borderId="4" xfId="0" quotePrefix="1" applyNumberFormat="1" applyFont="1" applyFill="1" applyBorder="1" applyAlignment="1">
      <alignment horizontal="right"/>
    </xf>
    <xf numFmtId="166" fontId="4" fillId="0" borderId="3" xfId="0" quotePrefix="1" applyNumberFormat="1" applyFont="1" applyBorder="1" applyAlignment="1">
      <alignment horizontal="right"/>
    </xf>
    <xf numFmtId="166" fontId="4" fillId="0" borderId="5" xfId="0" quotePrefix="1" applyNumberFormat="1" applyFont="1" applyBorder="1" applyAlignment="1">
      <alignment horizontal="right"/>
    </xf>
    <xf numFmtId="166" fontId="4" fillId="0" borderId="6" xfId="0" quotePrefix="1" applyNumberFormat="1" applyFont="1" applyBorder="1" applyAlignment="1">
      <alignment horizontal="right"/>
    </xf>
    <xf numFmtId="165" fontId="0" fillId="0" borderId="0" xfId="0" applyNumberFormat="1" applyFont="1" applyFill="1" applyBorder="1" applyAlignment="1">
      <alignment horizontal="right"/>
    </xf>
    <xf numFmtId="1" fontId="1" fillId="3" borderId="3" xfId="0" applyNumberFormat="1" applyFont="1" applyFill="1" applyBorder="1"/>
    <xf numFmtId="166" fontId="1" fillId="3" borderId="3" xfId="0" applyNumberFormat="1" applyFont="1" applyFill="1" applyBorder="1" applyAlignment="1">
      <alignment horizontal="right"/>
    </xf>
    <xf numFmtId="1" fontId="1" fillId="0" borderId="6" xfId="0" applyNumberFormat="1" applyFont="1" applyBorder="1"/>
    <xf numFmtId="1" fontId="1" fillId="3" borderId="5" xfId="0" applyNumberFormat="1" applyFont="1" applyFill="1" applyBorder="1"/>
    <xf numFmtId="0" fontId="4" fillId="0" borderId="6" xfId="0" applyFont="1" applyBorder="1" applyAlignment="1">
      <alignment horizontal="left"/>
    </xf>
    <xf numFmtId="0" fontId="2" fillId="0" borderId="0" xfId="0" applyFont="1"/>
    <xf numFmtId="1" fontId="1" fillId="0" borderId="3" xfId="0" applyNumberFormat="1" applyFont="1" applyBorder="1"/>
    <xf numFmtId="1" fontId="1" fillId="0" borderId="7" xfId="0" applyNumberFormat="1" applyFont="1" applyBorder="1"/>
    <xf numFmtId="1" fontId="1" fillId="0" borderId="8" xfId="0" applyNumberFormat="1" applyFont="1" applyBorder="1"/>
    <xf numFmtId="1" fontId="1" fillId="0" borderId="1" xfId="0" applyNumberFormat="1" applyFont="1" applyBorder="1" applyAlignment="1">
      <alignment horizontal="right"/>
    </xf>
    <xf numFmtId="1" fontId="1" fillId="0" borderId="2" xfId="0" applyNumberFormat="1" applyFont="1" applyBorder="1" applyAlignment="1">
      <alignment horizontal="right"/>
    </xf>
    <xf numFmtId="1" fontId="1" fillId="0" borderId="3" xfId="0" applyNumberFormat="1" applyFont="1" applyBorder="1" applyAlignment="1">
      <alignment horizontal="right"/>
    </xf>
    <xf numFmtId="166" fontId="4" fillId="0" borderId="5" xfId="0" applyNumberFormat="1" applyFont="1" applyBorder="1" applyAlignment="1">
      <alignment horizontal="right"/>
    </xf>
    <xf numFmtId="1" fontId="1" fillId="0" borderId="6" xfId="0" applyNumberFormat="1" applyFont="1" applyBorder="1" applyAlignment="1">
      <alignment horizontal="right"/>
    </xf>
    <xf numFmtId="1" fontId="1" fillId="0" borderId="1" xfId="0" applyNumberFormat="1" applyFont="1" applyBorder="1"/>
    <xf numFmtId="1" fontId="4" fillId="0" borderId="3" xfId="0" applyNumberFormat="1" applyFont="1" applyBorder="1" applyAlignment="1"/>
    <xf numFmtId="0" fontId="2" fillId="0" borderId="0" xfId="0" applyFont="1" applyFill="1" applyBorder="1" applyAlignment="1">
      <alignment horizontal="left" wrapText="1"/>
    </xf>
    <xf numFmtId="165" fontId="4" fillId="0" borderId="2" xfId="0" applyNumberFormat="1" applyFont="1" applyFill="1" applyBorder="1" applyAlignment="1">
      <alignment horizontal="center" wrapText="1"/>
    </xf>
    <xf numFmtId="0" fontId="4" fillId="0" borderId="2" xfId="0" applyFont="1" applyFill="1" applyBorder="1" applyAlignment="1">
      <alignment horizontal="center" wrapText="1"/>
    </xf>
    <xf numFmtId="166" fontId="0" fillId="0" borderId="2" xfId="0" applyNumberFormat="1" applyBorder="1"/>
    <xf numFmtId="14" fontId="4" fillId="3" borderId="5" xfId="0" applyNumberFormat="1" applyFont="1" applyFill="1" applyBorder="1"/>
    <xf numFmtId="20" fontId="4" fillId="3" borderId="5" xfId="0" applyNumberFormat="1" applyFont="1" applyFill="1" applyBorder="1" applyAlignment="1">
      <alignment horizontal="center"/>
    </xf>
    <xf numFmtId="165" fontId="4" fillId="0" borderId="2" xfId="0" applyNumberFormat="1" applyFont="1" applyFill="1" applyBorder="1" applyAlignment="1">
      <alignment horizontal="center" wrapText="1"/>
    </xf>
    <xf numFmtId="2" fontId="0" fillId="0" borderId="0" xfId="0" applyNumberFormat="1"/>
    <xf numFmtId="2" fontId="0" fillId="0" borderId="2" xfId="0" applyNumberFormat="1" applyBorder="1"/>
    <xf numFmtId="0" fontId="1" fillId="0" borderId="2" xfId="0" applyFont="1" applyBorder="1"/>
    <xf numFmtId="2" fontId="1" fillId="4" borderId="11" xfId="0" applyNumberFormat="1" applyFont="1" applyFill="1" applyBorder="1"/>
    <xf numFmtId="2" fontId="1" fillId="4" borderId="2" xfId="0" applyNumberFormat="1" applyFont="1" applyFill="1" applyBorder="1"/>
    <xf numFmtId="165" fontId="10" fillId="0" borderId="12" xfId="0" applyNumberFormat="1" applyFont="1" applyBorder="1" applyAlignment="1">
      <alignment horizontal="center"/>
    </xf>
    <xf numFmtId="2" fontId="1" fillId="5" borderId="13" xfId="0" applyNumberFormat="1" applyFont="1" applyFill="1" applyBorder="1"/>
    <xf numFmtId="2" fontId="1" fillId="5" borderId="0" xfId="0" applyNumberFormat="1" applyFont="1" applyFill="1" applyBorder="1"/>
    <xf numFmtId="2" fontId="10" fillId="0" borderId="14" xfId="0" applyNumberFormat="1" applyFont="1" applyBorder="1" applyAlignment="1">
      <alignment horizontal="center"/>
    </xf>
    <xf numFmtId="2" fontId="1" fillId="0" borderId="13" xfId="0" applyNumberFormat="1" applyFont="1" applyBorder="1"/>
    <xf numFmtId="2" fontId="1" fillId="0" borderId="0" xfId="0" applyNumberFormat="1" applyFont="1" applyBorder="1"/>
    <xf numFmtId="2" fontId="18" fillId="0" borderId="14" xfId="0" applyNumberFormat="1" applyFont="1" applyBorder="1" applyAlignment="1">
      <alignment horizontal="center"/>
    </xf>
    <xf numFmtId="0" fontId="0" fillId="0" borderId="15" xfId="0" applyBorder="1"/>
    <xf numFmtId="0" fontId="0" fillId="0" borderId="10" xfId="0" applyBorder="1"/>
    <xf numFmtId="0" fontId="19" fillId="0" borderId="16" xfId="0" applyFont="1" applyBorder="1" applyAlignment="1">
      <alignment horizontal="center"/>
    </xf>
    <xf numFmtId="0" fontId="1" fillId="0" borderId="2" xfId="0" applyFont="1" applyBorder="1" applyAlignment="1">
      <alignment textRotation="90"/>
    </xf>
    <xf numFmtId="2" fontId="1" fillId="4" borderId="0" xfId="0" applyNumberFormat="1" applyFont="1" applyFill="1"/>
    <xf numFmtId="2" fontId="1" fillId="4" borderId="0" xfId="0" applyNumberFormat="1" applyFont="1" applyFill="1" applyAlignment="1">
      <alignment horizontal="center"/>
    </xf>
    <xf numFmtId="2" fontId="10" fillId="0" borderId="0" xfId="0" applyNumberFormat="1" applyFont="1" applyAlignment="1">
      <alignment horizontal="center"/>
    </xf>
    <xf numFmtId="2" fontId="1" fillId="5" borderId="0" xfId="0" applyNumberFormat="1" applyFont="1" applyFill="1"/>
    <xf numFmtId="2" fontId="1" fillId="5" borderId="0" xfId="0" applyNumberFormat="1" applyFont="1" applyFill="1" applyAlignment="1">
      <alignment horizontal="center"/>
    </xf>
    <xf numFmtId="2" fontId="1" fillId="0" borderId="0" xfId="0" applyNumberFormat="1" applyFont="1"/>
    <xf numFmtId="2" fontId="1" fillId="0" borderId="0" xfId="0" applyNumberFormat="1" applyFont="1" applyFill="1" applyAlignment="1">
      <alignment horizontal="center"/>
    </xf>
    <xf numFmtId="2" fontId="18" fillId="0" borderId="0" xfId="0" applyNumberFormat="1" applyFont="1" applyAlignment="1">
      <alignment horizontal="center"/>
    </xf>
    <xf numFmtId="2" fontId="19" fillId="0" borderId="0" xfId="0" applyNumberFormat="1" applyFont="1" applyAlignment="1">
      <alignment horizontal="center"/>
    </xf>
    <xf numFmtId="0" fontId="10" fillId="0" borderId="0" xfId="0" applyFont="1" applyAlignment="1">
      <alignment horizontal="center"/>
    </xf>
    <xf numFmtId="0" fontId="18" fillId="0" borderId="0" xfId="0" applyFont="1" applyAlignment="1">
      <alignment horizontal="center"/>
    </xf>
    <xf numFmtId="0" fontId="13" fillId="0" borderId="0" xfId="0" applyFont="1" applyAlignment="1">
      <alignment horizontal="center"/>
    </xf>
    <xf numFmtId="0" fontId="21" fillId="0" borderId="0" xfId="0" applyFont="1" applyAlignment="1">
      <alignment horizontal="center"/>
    </xf>
    <xf numFmtId="0" fontId="1" fillId="0" borderId="0" xfId="0" applyFont="1" applyBorder="1"/>
    <xf numFmtId="165" fontId="10" fillId="0" borderId="0" xfId="0" applyNumberFormat="1" applyFont="1"/>
    <xf numFmtId="2" fontId="10" fillId="0" borderId="0" xfId="0" applyNumberFormat="1" applyFont="1"/>
    <xf numFmtId="0" fontId="1" fillId="0" borderId="10" xfId="0" applyFont="1" applyBorder="1"/>
    <xf numFmtId="165" fontId="0" fillId="0" borderId="0" xfId="0" applyNumberFormat="1"/>
    <xf numFmtId="2" fontId="0" fillId="0" borderId="0" xfId="0" applyNumberFormat="1" applyAlignment="1">
      <alignment horizontal="right"/>
    </xf>
    <xf numFmtId="2" fontId="19" fillId="0" borderId="0" xfId="0" applyNumberFormat="1" applyFont="1" applyAlignment="1">
      <alignment horizontal="right"/>
    </xf>
    <xf numFmtId="0" fontId="1" fillId="0" borderId="2" xfId="0" applyFont="1" applyBorder="1" applyAlignment="1">
      <alignment textRotation="88"/>
    </xf>
    <xf numFmtId="165" fontId="2" fillId="0" borderId="2" xfId="0" applyNumberFormat="1" applyFont="1" applyFill="1" applyBorder="1" applyAlignment="1" applyProtection="1">
      <alignment horizontal="right"/>
      <protection locked="0"/>
    </xf>
    <xf numFmtId="165" fontId="2" fillId="0" borderId="2" xfId="0" quotePrefix="1" applyNumberFormat="1" applyFont="1" applyFill="1" applyBorder="1" applyAlignment="1" applyProtection="1">
      <alignment horizontal="right"/>
      <protection locked="0"/>
    </xf>
    <xf numFmtId="169" fontId="2" fillId="0" borderId="2" xfId="0" applyNumberFormat="1" applyFont="1" applyFill="1" applyBorder="1" applyAlignment="1" applyProtection="1">
      <alignment horizontal="right"/>
      <protection locked="0"/>
    </xf>
    <xf numFmtId="3" fontId="2" fillId="0" borderId="2" xfId="0" applyNumberFormat="1" applyFont="1" applyFill="1" applyBorder="1" applyAlignment="1" applyProtection="1">
      <alignment horizontal="right"/>
      <protection locked="0"/>
    </xf>
    <xf numFmtId="3" fontId="2" fillId="0" borderId="2" xfId="0" applyNumberFormat="1" applyFont="1" applyFill="1" applyBorder="1" applyAlignment="1">
      <alignment horizontal="right"/>
    </xf>
    <xf numFmtId="169" fontId="2" fillId="0" borderId="2" xfId="0" quotePrefix="1" applyNumberFormat="1" applyFont="1" applyFill="1" applyBorder="1" applyAlignment="1" applyProtection="1">
      <alignment horizontal="right"/>
      <protection locked="0"/>
    </xf>
    <xf numFmtId="2" fontId="2" fillId="0" borderId="2" xfId="0" applyNumberFormat="1" applyFont="1" applyFill="1" applyBorder="1" applyAlignment="1" applyProtection="1">
      <alignment horizontal="right"/>
      <protection locked="0"/>
    </xf>
    <xf numFmtId="165" fontId="2" fillId="0" borderId="2" xfId="2" applyNumberFormat="1" applyFont="1" applyFill="1" applyBorder="1" applyAlignment="1">
      <alignment horizontal="right"/>
    </xf>
    <xf numFmtId="165" fontId="2" fillId="0" borderId="2" xfId="2" quotePrefix="1" applyNumberFormat="1" applyFont="1" applyFill="1" applyBorder="1" applyAlignment="1">
      <alignment horizontal="right"/>
    </xf>
    <xf numFmtId="164" fontId="2" fillId="0" borderId="2" xfId="0" applyNumberFormat="1" applyFont="1" applyFill="1" applyBorder="1" applyAlignment="1" applyProtection="1">
      <alignment horizontal="right"/>
      <protection locked="0"/>
    </xf>
    <xf numFmtId="0" fontId="2" fillId="0" borderId="2" xfId="0" applyFont="1" applyFill="1" applyBorder="1" applyAlignment="1" applyProtection="1">
      <alignment horizontal="right"/>
      <protection locked="0"/>
    </xf>
    <xf numFmtId="1" fontId="2" fillId="0" borderId="2" xfId="0" quotePrefix="1" applyNumberFormat="1" applyFont="1" applyFill="1" applyBorder="1" applyAlignment="1" applyProtection="1">
      <alignment horizontal="right"/>
      <protection locked="0"/>
    </xf>
    <xf numFmtId="1" fontId="2" fillId="0" borderId="2" xfId="0" applyNumberFormat="1" applyFont="1" applyFill="1" applyBorder="1" applyAlignment="1" applyProtection="1">
      <alignment horizontal="right"/>
      <protection locked="0"/>
    </xf>
    <xf numFmtId="2" fontId="2" fillId="0" borderId="2" xfId="0" applyNumberFormat="1" applyFont="1" applyFill="1" applyBorder="1" applyAlignment="1">
      <alignment horizontal="right"/>
    </xf>
    <xf numFmtId="165" fontId="2" fillId="0" borderId="2" xfId="0" applyNumberFormat="1" applyFont="1" applyFill="1" applyBorder="1" applyAlignment="1">
      <alignment horizontal="right"/>
    </xf>
    <xf numFmtId="166" fontId="2" fillId="0" borderId="2" xfId="0" applyNumberFormat="1" applyFont="1" applyFill="1" applyBorder="1" applyAlignment="1" applyProtection="1">
      <alignment horizontal="right"/>
      <protection locked="0"/>
    </xf>
    <xf numFmtId="20" fontId="2" fillId="0" borderId="2" xfId="0" applyNumberFormat="1" applyFont="1" applyFill="1" applyBorder="1" applyAlignment="1" applyProtection="1">
      <alignment horizontal="center"/>
      <protection locked="0"/>
    </xf>
    <xf numFmtId="170" fontId="2" fillId="0" borderId="2" xfId="0" applyNumberFormat="1" applyFont="1" applyFill="1" applyBorder="1" applyAlignment="1" applyProtection="1">
      <alignment horizontal="center"/>
      <protection locked="0"/>
    </xf>
    <xf numFmtId="3" fontId="2" fillId="0" borderId="2" xfId="0" applyNumberFormat="1" applyFont="1" applyFill="1" applyBorder="1" applyAlignment="1" applyProtection="1">
      <alignment horizontal="center"/>
      <protection locked="0"/>
    </xf>
    <xf numFmtId="0" fontId="2" fillId="0" borderId="2" xfId="0" applyFont="1" applyFill="1" applyBorder="1" applyAlignment="1" applyProtection="1">
      <protection locked="0"/>
    </xf>
    <xf numFmtId="1" fontId="2" fillId="0" borderId="2" xfId="0" applyNumberFormat="1" applyFont="1" applyFill="1" applyBorder="1" applyAlignment="1" applyProtection="1">
      <alignment horizontal="center"/>
      <protection locked="0"/>
    </xf>
    <xf numFmtId="169" fontId="2" fillId="0" borderId="0" xfId="0" applyNumberFormat="1" applyFont="1" applyFill="1" applyBorder="1" applyAlignment="1" applyProtection="1">
      <alignment horizontal="right"/>
      <protection locked="0"/>
    </xf>
    <xf numFmtId="3" fontId="2" fillId="0" borderId="0" xfId="0" applyNumberFormat="1" applyFont="1" applyFill="1" applyBorder="1" applyAlignment="1" applyProtection="1">
      <alignment horizontal="right"/>
      <protection locked="0"/>
    </xf>
    <xf numFmtId="3" fontId="2" fillId="0" borderId="0" xfId="0" applyNumberFormat="1" applyFont="1" applyFill="1" applyBorder="1" applyAlignment="1">
      <alignment horizontal="right"/>
    </xf>
    <xf numFmtId="2" fontId="2" fillId="0" borderId="0" xfId="0" applyNumberFormat="1" applyFont="1" applyFill="1" applyBorder="1" applyAlignment="1" applyProtection="1">
      <alignment horizontal="right"/>
      <protection locked="0"/>
    </xf>
    <xf numFmtId="165" fontId="2" fillId="0" borderId="0" xfId="0" quotePrefix="1" applyNumberFormat="1" applyFont="1" applyFill="1" applyBorder="1" applyAlignment="1" applyProtection="1">
      <alignment horizontal="right"/>
      <protection locked="0"/>
    </xf>
    <xf numFmtId="164" fontId="2" fillId="0" borderId="0" xfId="0" applyNumberFormat="1" applyFont="1" applyFill="1" applyBorder="1" applyAlignment="1" applyProtection="1">
      <alignment horizontal="right"/>
      <protection locked="0"/>
    </xf>
    <xf numFmtId="0" fontId="2" fillId="0" borderId="0" xfId="0" applyFont="1" applyFill="1" applyBorder="1" applyAlignment="1" applyProtection="1">
      <alignment horizontal="right"/>
      <protection locked="0"/>
    </xf>
    <xf numFmtId="1" fontId="2" fillId="0" borderId="0" xfId="0" quotePrefix="1" applyNumberFormat="1" applyFont="1" applyFill="1" applyBorder="1" applyAlignment="1" applyProtection="1">
      <alignment horizontal="right"/>
      <protection locked="0"/>
    </xf>
    <xf numFmtId="1" fontId="2" fillId="0" borderId="0" xfId="0" applyNumberFormat="1" applyFont="1" applyFill="1" applyBorder="1" applyAlignment="1" applyProtection="1">
      <alignment horizontal="right"/>
      <protection locked="0"/>
    </xf>
    <xf numFmtId="20" fontId="2" fillId="0" borderId="0" xfId="0" applyNumberFormat="1" applyFont="1" applyFill="1" applyBorder="1" applyAlignment="1" applyProtection="1">
      <alignment horizontal="center"/>
      <protection locked="0"/>
    </xf>
    <xf numFmtId="170" fontId="2" fillId="0" borderId="0" xfId="0" applyNumberFormat="1" applyFont="1" applyFill="1" applyBorder="1" applyAlignment="1" applyProtection="1">
      <alignment horizontal="center"/>
      <protection locked="0"/>
    </xf>
    <xf numFmtId="3" fontId="2" fillId="0" borderId="0" xfId="0" applyNumberFormat="1" applyFont="1" applyFill="1" applyBorder="1" applyAlignment="1" applyProtection="1">
      <alignment horizontal="center"/>
      <protection locked="0"/>
    </xf>
    <xf numFmtId="0" fontId="2" fillId="0" borderId="0" xfId="0" applyFont="1" applyFill="1" applyBorder="1" applyAlignment="1" applyProtection="1">
      <protection locked="0"/>
    </xf>
    <xf numFmtId="1" fontId="2" fillId="0" borderId="0" xfId="0" applyNumberFormat="1" applyFont="1" applyFill="1" applyBorder="1" applyAlignment="1" applyProtection="1">
      <alignment horizontal="center"/>
      <protection locked="0"/>
    </xf>
    <xf numFmtId="165" fontId="2" fillId="0" borderId="0" xfId="2" applyNumberFormat="1" applyFont="1" applyFill="1" applyBorder="1" applyAlignment="1">
      <alignment horizontal="right"/>
    </xf>
    <xf numFmtId="2" fontId="2" fillId="0" borderId="0" xfId="2" applyNumberFormat="1" applyFont="1" applyFill="1" applyBorder="1" applyAlignment="1">
      <alignment horizontal="right"/>
    </xf>
    <xf numFmtId="165" fontId="2" fillId="0" borderId="0" xfId="2" quotePrefix="1" applyNumberFormat="1" applyFont="1" applyFill="1" applyBorder="1" applyAlignment="1">
      <alignment horizontal="right"/>
    </xf>
    <xf numFmtId="169" fontId="2" fillId="0" borderId="0" xfId="0" quotePrefix="1" applyNumberFormat="1" applyFont="1" applyFill="1" applyBorder="1" applyAlignment="1" applyProtection="1">
      <alignment horizontal="right"/>
      <protection locked="0"/>
    </xf>
    <xf numFmtId="3" fontId="2" fillId="0" borderId="0" xfId="0" quotePrefix="1" applyNumberFormat="1" applyFont="1" applyFill="1" applyBorder="1" applyAlignment="1" applyProtection="1">
      <alignment horizontal="right"/>
      <protection locked="0"/>
    </xf>
    <xf numFmtId="3" fontId="2" fillId="0" borderId="0" xfId="0" quotePrefix="1" applyNumberFormat="1" applyFont="1" applyFill="1" applyBorder="1" applyAlignment="1">
      <alignment horizontal="right"/>
    </xf>
    <xf numFmtId="2" fontId="2" fillId="0" borderId="0" xfId="0" quotePrefix="1" applyNumberFormat="1" applyFont="1" applyFill="1" applyBorder="1" applyAlignment="1" applyProtection="1">
      <alignment horizontal="right"/>
      <protection locked="0"/>
    </xf>
    <xf numFmtId="0" fontId="2" fillId="0" borderId="0" xfId="0" quotePrefix="1" applyFont="1" applyFill="1" applyBorder="1" applyAlignment="1" applyProtection="1">
      <alignment horizontal="right"/>
      <protection locked="0"/>
    </xf>
    <xf numFmtId="164" fontId="2" fillId="0" borderId="0" xfId="0" quotePrefix="1" applyNumberFormat="1" applyFont="1" applyFill="1" applyBorder="1" applyAlignment="1" applyProtection="1">
      <alignment horizontal="right"/>
      <protection locked="0"/>
    </xf>
    <xf numFmtId="166" fontId="2" fillId="0" borderId="0" xfId="0" quotePrefix="1" applyNumberFormat="1" applyFont="1" applyFill="1" applyBorder="1" applyAlignment="1" applyProtection="1">
      <alignment horizontal="right"/>
      <protection locked="0"/>
    </xf>
    <xf numFmtId="3" fontId="2" fillId="0" borderId="0" xfId="0" quotePrefix="1" applyNumberFormat="1" applyFont="1" applyFill="1" applyBorder="1" applyAlignment="1" applyProtection="1">
      <alignment horizontal="center"/>
      <protection locked="0"/>
    </xf>
    <xf numFmtId="169" fontId="2" fillId="0" borderId="0" xfId="0" applyNumberFormat="1" applyFont="1" applyFill="1" applyBorder="1" applyAlignment="1">
      <alignment horizontal="right"/>
    </xf>
    <xf numFmtId="171" fontId="2" fillId="0" borderId="0" xfId="0" applyNumberFormat="1" applyFont="1" applyFill="1" applyBorder="1" applyAlignment="1" applyProtection="1">
      <alignment horizontal="right"/>
      <protection locked="0"/>
    </xf>
    <xf numFmtId="4" fontId="2" fillId="0" borderId="0" xfId="0" applyNumberFormat="1" applyFont="1" applyFill="1" applyBorder="1" applyAlignment="1" applyProtection="1">
      <alignment horizontal="right"/>
      <protection locked="0"/>
    </xf>
    <xf numFmtId="171" fontId="2" fillId="0" borderId="0" xfId="0" quotePrefix="1" applyNumberFormat="1" applyFont="1" applyFill="1" applyBorder="1" applyAlignment="1" applyProtection="1">
      <alignment horizontal="right"/>
      <protection locked="0"/>
    </xf>
    <xf numFmtId="0" fontId="2" fillId="0" borderId="0" xfId="0" applyFont="1" applyFill="1" applyBorder="1" applyAlignment="1">
      <alignment horizontal="center" wrapText="1"/>
    </xf>
    <xf numFmtId="164" fontId="4" fillId="0" borderId="2" xfId="0" applyNumberFormat="1" applyFont="1" applyFill="1" applyBorder="1" applyAlignment="1" applyProtection="1">
      <alignment horizontal="center" wrapText="1"/>
      <protection locked="0"/>
    </xf>
    <xf numFmtId="165" fontId="4" fillId="0" borderId="2" xfId="0" applyNumberFormat="1" applyFont="1" applyFill="1" applyBorder="1" applyAlignment="1" applyProtection="1">
      <alignment horizontal="center" wrapText="1"/>
      <protection locked="0"/>
    </xf>
    <xf numFmtId="2" fontId="4" fillId="0" borderId="2" xfId="0" applyNumberFormat="1" applyFont="1" applyFill="1" applyBorder="1" applyAlignment="1" applyProtection="1">
      <alignment horizontal="center" wrapText="1"/>
      <protection locked="0"/>
    </xf>
    <xf numFmtId="0" fontId="4" fillId="0" borderId="2" xfId="0" applyFont="1" applyFill="1" applyBorder="1" applyAlignment="1" applyProtection="1">
      <alignment horizontal="center" wrapText="1"/>
      <protection locked="0"/>
    </xf>
    <xf numFmtId="49" fontId="4" fillId="0" borderId="2" xfId="0" applyNumberFormat="1" applyFont="1" applyFill="1" applyBorder="1" applyAlignment="1" applyProtection="1">
      <alignment horizontal="center" wrapText="1"/>
      <protection locked="0"/>
    </xf>
    <xf numFmtId="1" fontId="4" fillId="0" borderId="2" xfId="0" applyNumberFormat="1" applyFont="1" applyFill="1" applyBorder="1" applyAlignment="1" applyProtection="1">
      <alignment horizontal="center" wrapText="1"/>
      <protection locked="0"/>
    </xf>
    <xf numFmtId="3" fontId="4" fillId="0" borderId="2" xfId="0" applyNumberFormat="1" applyFont="1" applyFill="1" applyBorder="1" applyAlignment="1" applyProtection="1">
      <alignment horizontal="center" wrapText="1"/>
      <protection locked="0"/>
    </xf>
    <xf numFmtId="170" fontId="4" fillId="0" borderId="2" xfId="0" applyNumberFormat="1" applyFont="1" applyFill="1" applyBorder="1" applyAlignment="1" applyProtection="1">
      <alignment horizontal="center" wrapText="1"/>
      <protection locked="0"/>
    </xf>
    <xf numFmtId="1" fontId="4" fillId="0" borderId="2" xfId="0" applyNumberFormat="1" applyFont="1" applyFill="1" applyBorder="1" applyAlignment="1" applyProtection="1">
      <alignment horizontal="left" wrapText="1"/>
      <protection locked="0"/>
    </xf>
    <xf numFmtId="0" fontId="4" fillId="0" borderId="0" xfId="0" applyFont="1" applyFill="1" applyBorder="1" applyAlignment="1" applyProtection="1">
      <alignment horizontal="center" wrapText="1"/>
      <protection locked="0"/>
    </xf>
    <xf numFmtId="3" fontId="4" fillId="0" borderId="0" xfId="0" applyNumberFormat="1" applyFont="1" applyFill="1" applyBorder="1" applyAlignment="1" applyProtection="1">
      <alignment horizontal="center" wrapText="1"/>
      <protection locked="0"/>
    </xf>
    <xf numFmtId="1" fontId="4" fillId="0" borderId="0" xfId="0" applyNumberFormat="1" applyFont="1" applyFill="1" applyBorder="1" applyAlignment="1" applyProtection="1">
      <alignment horizontal="center" wrapText="1"/>
      <protection locked="0"/>
    </xf>
    <xf numFmtId="2" fontId="4" fillId="0" borderId="0" xfId="0" applyNumberFormat="1" applyFont="1" applyFill="1" applyBorder="1" applyAlignment="1" applyProtection="1">
      <alignment horizontal="center" wrapText="1"/>
      <protection locked="0"/>
    </xf>
    <xf numFmtId="14" fontId="4" fillId="0" borderId="0" xfId="0" applyNumberFormat="1" applyFont="1" applyFill="1" applyBorder="1" applyAlignment="1" applyProtection="1">
      <alignment horizontal="center" wrapText="1"/>
      <protection locked="0"/>
    </xf>
    <xf numFmtId="170" fontId="4" fillId="0" borderId="0" xfId="0" applyNumberFormat="1" applyFont="1" applyFill="1" applyBorder="1" applyAlignment="1" applyProtection="1">
      <alignment horizontal="center" wrapText="1"/>
      <protection locked="0"/>
    </xf>
    <xf numFmtId="2" fontId="2" fillId="0" borderId="0" xfId="0" applyNumberFormat="1" applyFont="1" applyFill="1" applyBorder="1" applyAlignment="1" applyProtection="1">
      <protection locked="0"/>
    </xf>
    <xf numFmtId="1" fontId="2" fillId="0" borderId="0" xfId="0" applyNumberFormat="1" applyFont="1" applyFill="1" applyBorder="1" applyAlignment="1" applyProtection="1">
      <protection locked="0"/>
    </xf>
    <xf numFmtId="3" fontId="4" fillId="0" borderId="0" xfId="0" applyNumberFormat="1" applyFont="1" applyFill="1" applyBorder="1" applyAlignment="1" applyProtection="1">
      <alignment horizontal="left" wrapText="1"/>
      <protection locked="0"/>
    </xf>
    <xf numFmtId="0" fontId="2" fillId="0" borderId="0" xfId="0" applyFont="1" applyFill="1" applyBorder="1" applyAlignment="1" applyProtection="1">
      <alignment horizontal="center"/>
      <protection locked="0"/>
    </xf>
    <xf numFmtId="0" fontId="0" fillId="0" borderId="0" xfId="0" applyFill="1" applyBorder="1" applyAlignment="1">
      <alignment horizontal="center"/>
    </xf>
    <xf numFmtId="164" fontId="4" fillId="0" borderId="2" xfId="0" applyNumberFormat="1" applyFont="1" applyFill="1" applyBorder="1" applyAlignment="1" applyProtection="1">
      <alignment horizontal="center"/>
      <protection locked="0"/>
    </xf>
    <xf numFmtId="1" fontId="4" fillId="0" borderId="2" xfId="0" applyNumberFormat="1" applyFont="1" applyFill="1" applyBorder="1" applyAlignment="1" applyProtection="1">
      <alignment horizontal="center"/>
      <protection locked="0"/>
    </xf>
    <xf numFmtId="0" fontId="4" fillId="0" borderId="2" xfId="0" applyFont="1" applyFill="1" applyBorder="1" applyAlignment="1" applyProtection="1">
      <alignment horizontal="center"/>
      <protection locked="0"/>
    </xf>
    <xf numFmtId="2" fontId="4" fillId="0" borderId="2" xfId="0" applyNumberFormat="1" applyFont="1" applyFill="1" applyBorder="1" applyAlignment="1" applyProtection="1">
      <alignment horizontal="center"/>
      <protection locked="0"/>
    </xf>
    <xf numFmtId="49" fontId="4" fillId="0" borderId="2" xfId="0" applyNumberFormat="1" applyFont="1" applyFill="1" applyBorder="1" applyAlignment="1" applyProtection="1">
      <alignment horizontal="center"/>
      <protection locked="0"/>
    </xf>
    <xf numFmtId="170" fontId="4" fillId="0" borderId="2" xfId="0" applyNumberFormat="1" applyFont="1" applyFill="1" applyBorder="1" applyAlignment="1" applyProtection="1">
      <alignment horizontal="center"/>
      <protection locked="0"/>
    </xf>
    <xf numFmtId="49" fontId="4" fillId="0" borderId="2" xfId="0" applyNumberFormat="1" applyFont="1" applyFill="1" applyBorder="1" applyAlignment="1" applyProtection="1">
      <alignment horizontal="left"/>
      <protection locked="0"/>
    </xf>
    <xf numFmtId="0" fontId="0" fillId="0" borderId="0" xfId="0" applyFill="1" applyBorder="1" applyAlignment="1">
      <alignment horizontal="center" wrapText="1"/>
    </xf>
    <xf numFmtId="164" fontId="4" fillId="0" borderId="0" xfId="0" applyNumberFormat="1" applyFont="1" applyFill="1" applyBorder="1" applyAlignment="1" applyProtection="1">
      <alignment horizontal="center" wrapText="1"/>
      <protection locked="0"/>
    </xf>
    <xf numFmtId="49" fontId="4" fillId="0" borderId="0" xfId="0" applyNumberFormat="1" applyFont="1" applyFill="1" applyBorder="1" applyAlignment="1" applyProtection="1">
      <alignment horizontal="center" wrapText="1"/>
      <protection locked="0"/>
    </xf>
    <xf numFmtId="0" fontId="1" fillId="0" borderId="0" xfId="0" applyFont="1" applyFill="1" applyBorder="1" applyAlignment="1" applyProtection="1">
      <alignment horizontal="center" wrapText="1"/>
      <protection locked="0"/>
    </xf>
    <xf numFmtId="0" fontId="1" fillId="0" borderId="0" xfId="0" applyFont="1" applyFill="1" applyBorder="1"/>
    <xf numFmtId="165" fontId="2" fillId="0" borderId="1" xfId="2" quotePrefix="1" applyNumberFormat="1" applyFont="1" applyFill="1" applyBorder="1" applyAlignment="1">
      <alignment horizontal="right"/>
    </xf>
    <xf numFmtId="165" fontId="2" fillId="0" borderId="1" xfId="0" quotePrefix="1" applyNumberFormat="1" applyFont="1" applyFill="1" applyBorder="1" applyAlignment="1" applyProtection="1">
      <alignment horizontal="right"/>
      <protection locked="0"/>
    </xf>
    <xf numFmtId="165" fontId="2" fillId="0" borderId="1" xfId="0" applyNumberFormat="1" applyFont="1" applyFill="1" applyBorder="1" applyAlignment="1" applyProtection="1">
      <alignment horizontal="right"/>
      <protection locked="0"/>
    </xf>
    <xf numFmtId="2" fontId="2" fillId="0" borderId="1" xfId="0" applyNumberFormat="1" applyFont="1" applyFill="1" applyBorder="1" applyAlignment="1" applyProtection="1">
      <alignment horizontal="right"/>
      <protection locked="0"/>
    </xf>
    <xf numFmtId="166" fontId="2" fillId="0" borderId="1" xfId="0" applyNumberFormat="1" applyFont="1" applyFill="1" applyBorder="1" applyAlignment="1" applyProtection="1">
      <alignment horizontal="right"/>
      <protection locked="0"/>
    </xf>
    <xf numFmtId="170" fontId="2" fillId="0" borderId="1" xfId="0" applyNumberFormat="1" applyFont="1" applyFill="1" applyBorder="1" applyAlignment="1" applyProtection="1">
      <alignment horizontal="center"/>
      <protection locked="0"/>
    </xf>
    <xf numFmtId="0" fontId="2" fillId="0" borderId="1" xfId="0" applyFont="1" applyFill="1" applyBorder="1" applyAlignment="1" applyProtection="1">
      <protection locked="0"/>
    </xf>
    <xf numFmtId="1" fontId="2" fillId="0" borderId="1" xfId="0" applyNumberFormat="1" applyFont="1" applyFill="1" applyBorder="1" applyAlignment="1" applyProtection="1">
      <alignment horizontal="center"/>
      <protection locked="0"/>
    </xf>
    <xf numFmtId="2" fontId="4" fillId="0" borderId="0" xfId="0" applyNumberFormat="1" applyFont="1" applyFill="1" applyBorder="1" applyAlignment="1" applyProtection="1">
      <alignment wrapText="1"/>
      <protection locked="0"/>
    </xf>
    <xf numFmtId="170" fontId="4" fillId="0" borderId="0" xfId="0" applyNumberFormat="1" applyFont="1" applyFill="1" applyBorder="1" applyAlignment="1" applyProtection="1">
      <alignment horizontal="center"/>
      <protection locked="0"/>
    </xf>
    <xf numFmtId="49" fontId="4" fillId="0" borderId="0" xfId="0" applyNumberFormat="1" applyFont="1" applyFill="1" applyBorder="1" applyAlignment="1" applyProtection="1">
      <alignment horizontal="center"/>
      <protection locked="0"/>
    </xf>
    <xf numFmtId="1" fontId="4" fillId="0" borderId="0" xfId="0" applyNumberFormat="1" applyFont="1" applyFill="1" applyBorder="1" applyAlignment="1" applyProtection="1">
      <alignment horizontal="center"/>
      <protection locked="0"/>
    </xf>
    <xf numFmtId="0" fontId="4" fillId="0" borderId="0" xfId="0" applyFont="1" applyFill="1" applyBorder="1" applyAlignment="1" applyProtection="1">
      <alignment horizontal="left" wrapText="1"/>
      <protection locked="0"/>
    </xf>
    <xf numFmtId="14" fontId="4" fillId="0" borderId="0" xfId="0" applyNumberFormat="1" applyFont="1" applyFill="1" applyBorder="1" applyAlignment="1" applyProtection="1">
      <alignment horizontal="center"/>
      <protection locked="0"/>
    </xf>
    <xf numFmtId="0" fontId="4" fillId="0" borderId="0" xfId="0" applyFont="1" applyFill="1" applyBorder="1" applyAlignment="1" applyProtection="1">
      <protection locked="0"/>
    </xf>
    <xf numFmtId="0" fontId="2" fillId="0" borderId="2" xfId="0" applyFont="1" applyFill="1" applyBorder="1" applyAlignment="1">
      <alignment horizontal="center"/>
    </xf>
    <xf numFmtId="0" fontId="2" fillId="0" borderId="0" xfId="0" quotePrefix="1" applyFont="1" applyFill="1" applyBorder="1" applyAlignment="1" applyProtection="1">
      <protection locked="0"/>
    </xf>
    <xf numFmtId="2" fontId="2" fillId="0" borderId="0" xfId="0" quotePrefix="1" applyNumberFormat="1" applyFont="1" applyFill="1" applyBorder="1" applyAlignment="1" applyProtection="1">
      <protection locked="0"/>
    </xf>
    <xf numFmtId="0" fontId="2" fillId="0" borderId="1" xfId="0" quotePrefix="1" applyFont="1" applyFill="1" applyBorder="1" applyAlignment="1" applyProtection="1">
      <protection locked="0"/>
    </xf>
    <xf numFmtId="2" fontId="2" fillId="0" borderId="1" xfId="0" quotePrefix="1" applyNumberFormat="1" applyFont="1" applyFill="1" applyBorder="1" applyAlignment="1" applyProtection="1">
      <protection locked="0"/>
    </xf>
    <xf numFmtId="2" fontId="2" fillId="0" borderId="1" xfId="0" quotePrefix="1" applyNumberFormat="1" applyFont="1" applyFill="1" applyBorder="1" applyAlignment="1" applyProtection="1">
      <alignment horizontal="right"/>
      <protection locked="0"/>
    </xf>
    <xf numFmtId="0" fontId="2" fillId="0" borderId="2" xfId="0" quotePrefix="1" applyFont="1" applyFill="1" applyBorder="1" applyAlignment="1" applyProtection="1">
      <alignment horizontal="right"/>
      <protection locked="0"/>
    </xf>
    <xf numFmtId="2" fontId="2" fillId="0" borderId="2" xfId="0" quotePrefix="1" applyNumberFormat="1" applyFont="1" applyFill="1" applyBorder="1" applyAlignment="1" applyProtection="1">
      <alignment horizontal="right"/>
      <protection locked="0"/>
    </xf>
    <xf numFmtId="2" fontId="2" fillId="0" borderId="0" xfId="0" applyNumberFormat="1" applyFont="1" applyFill="1" applyBorder="1" applyAlignment="1" applyProtection="1">
      <alignment horizontal="center"/>
      <protection locked="0"/>
    </xf>
    <xf numFmtId="1" fontId="0" fillId="0" borderId="2" xfId="0" applyNumberFormat="1" applyBorder="1"/>
    <xf numFmtId="1" fontId="13" fillId="0" borderId="2" xfId="0" applyNumberFormat="1" applyFont="1" applyBorder="1"/>
    <xf numFmtId="1" fontId="0" fillId="0" borderId="0" xfId="0" applyNumberFormat="1"/>
    <xf numFmtId="1" fontId="4" fillId="0" borderId="3" xfId="0" applyNumberFormat="1" applyFont="1" applyFill="1" applyBorder="1" applyAlignment="1">
      <alignment horizontal="center"/>
    </xf>
    <xf numFmtId="1" fontId="1" fillId="0" borderId="3" xfId="0" quotePrefix="1" applyNumberFormat="1" applyFont="1" applyBorder="1" applyAlignment="1">
      <alignment horizontal="right"/>
    </xf>
    <xf numFmtId="0" fontId="0" fillId="0" borderId="0" xfId="0" applyAlignment="1">
      <alignment horizontal="left" wrapText="1"/>
    </xf>
    <xf numFmtId="0" fontId="0" fillId="0" borderId="0" xfId="0" applyBorder="1" applyAlignment="1">
      <alignment horizontal="left" wrapText="1"/>
    </xf>
    <xf numFmtId="0" fontId="9" fillId="0" borderId="3" xfId="0" applyFont="1" applyFill="1" applyBorder="1" applyAlignment="1">
      <alignment horizontal="center"/>
    </xf>
    <xf numFmtId="49" fontId="4" fillId="2" borderId="4" xfId="0" applyNumberFormat="1" applyFont="1" applyFill="1" applyBorder="1" applyAlignment="1">
      <alignment horizontal="center" wrapText="1"/>
    </xf>
    <xf numFmtId="0" fontId="9" fillId="0" borderId="8" xfId="0" applyFont="1" applyFill="1" applyBorder="1" applyAlignment="1">
      <alignment horizontal="center"/>
    </xf>
    <xf numFmtId="0" fontId="2" fillId="0" borderId="0" xfId="0" applyFont="1" applyFill="1" applyBorder="1" applyAlignment="1">
      <alignment horizontal="left" wrapText="1"/>
    </xf>
    <xf numFmtId="0" fontId="1" fillId="0" borderId="2" xfId="0" applyFont="1" applyFill="1" applyBorder="1" applyAlignment="1">
      <alignment horizontal="center"/>
    </xf>
    <xf numFmtId="1" fontId="9" fillId="0" borderId="3" xfId="0" applyNumberFormat="1" applyFont="1" applyFill="1" applyBorder="1" applyAlignment="1">
      <alignment horizontal="center"/>
    </xf>
    <xf numFmtId="0" fontId="4" fillId="0" borderId="2" xfId="0" applyFont="1" applyFill="1" applyBorder="1" applyAlignment="1">
      <alignment horizontal="center"/>
    </xf>
    <xf numFmtId="49" fontId="4" fillId="2" borderId="2" xfId="0" applyNumberFormat="1" applyFont="1" applyFill="1" applyBorder="1" applyAlignment="1">
      <alignment horizontal="center" wrapText="1"/>
    </xf>
    <xf numFmtId="1" fontId="9" fillId="0" borderId="6" xfId="0" applyNumberFormat="1" applyFont="1" applyFill="1" applyBorder="1" applyAlignment="1">
      <alignment horizontal="left"/>
    </xf>
    <xf numFmtId="0" fontId="1" fillId="0" borderId="4" xfId="0" applyFont="1" applyBorder="1" applyAlignment="1">
      <alignment horizontal="center"/>
    </xf>
    <xf numFmtId="166" fontId="1" fillId="0" borderId="4" xfId="0" applyNumberFormat="1" applyFont="1" applyBorder="1" applyAlignment="1">
      <alignment horizontal="center"/>
    </xf>
    <xf numFmtId="0" fontId="4" fillId="2" borderId="4" xfId="0" applyFont="1" applyFill="1" applyBorder="1" applyAlignment="1">
      <alignment horizontal="center"/>
    </xf>
    <xf numFmtId="0" fontId="4" fillId="2" borderId="2" xfId="0" applyFont="1" applyFill="1" applyBorder="1" applyAlignment="1">
      <alignment horizontal="center"/>
    </xf>
    <xf numFmtId="0" fontId="4" fillId="0" borderId="2" xfId="0" applyFont="1" applyFill="1" applyBorder="1" applyAlignment="1">
      <alignment horizontal="center" wrapText="1"/>
    </xf>
    <xf numFmtId="165" fontId="4" fillId="0" borderId="2" xfId="0" applyNumberFormat="1" applyFont="1" applyFill="1" applyBorder="1" applyAlignment="1">
      <alignment horizontal="center" wrapText="1"/>
    </xf>
    <xf numFmtId="0" fontId="9" fillId="0" borderId="2" xfId="0" applyFont="1" applyFill="1" applyBorder="1" applyAlignment="1">
      <alignment horizontal="right"/>
    </xf>
    <xf numFmtId="0" fontId="0" fillId="0" borderId="10" xfId="0" applyBorder="1" applyAlignment="1">
      <alignment horizontal="left" wrapText="1"/>
    </xf>
    <xf numFmtId="0" fontId="1" fillId="0" borderId="2" xfId="0" applyFont="1" applyBorder="1" applyAlignment="1">
      <alignment horizontal="center"/>
    </xf>
    <xf numFmtId="0" fontId="1" fillId="0" borderId="0" xfId="0" applyFont="1" applyAlignment="1">
      <alignment horizontal="left"/>
    </xf>
    <xf numFmtId="0" fontId="4" fillId="0" borderId="0" xfId="0" applyFont="1" applyFill="1" applyBorder="1" applyAlignment="1">
      <alignment horizontal="left" wrapText="1"/>
    </xf>
    <xf numFmtId="14" fontId="4" fillId="0" borderId="0" xfId="0" applyNumberFormat="1" applyFont="1" applyFill="1" applyBorder="1" applyAlignment="1" applyProtection="1">
      <alignment horizontal="center"/>
      <protection locked="0"/>
    </xf>
    <xf numFmtId="0" fontId="4" fillId="0" borderId="2" xfId="0" applyFont="1" applyFill="1" applyBorder="1" applyAlignment="1" applyProtection="1">
      <alignment horizontal="center"/>
      <protection locked="0"/>
    </xf>
    <xf numFmtId="0" fontId="2" fillId="0" borderId="2" xfId="0" applyFont="1" applyFill="1" applyBorder="1" applyAlignment="1">
      <alignment horizontal="center"/>
    </xf>
    <xf numFmtId="3" fontId="4" fillId="0" borderId="2" xfId="0" applyNumberFormat="1" applyFont="1" applyFill="1" applyBorder="1" applyAlignment="1" applyProtection="1">
      <alignment horizontal="center"/>
      <protection locked="0"/>
    </xf>
    <xf numFmtId="0" fontId="0" fillId="0" borderId="2" xfId="0" applyFill="1" applyBorder="1" applyAlignment="1">
      <alignment horizontal="center"/>
    </xf>
    <xf numFmtId="0" fontId="1" fillId="0" borderId="2" xfId="0" applyFont="1" applyFill="1" applyBorder="1" applyAlignment="1" applyProtection="1">
      <alignment horizontal="center"/>
      <protection locked="0"/>
    </xf>
    <xf numFmtId="0" fontId="10" fillId="0" borderId="0" xfId="0" applyFont="1" applyFill="1" applyBorder="1" applyAlignment="1">
      <alignment horizontal="left"/>
    </xf>
    <xf numFmtId="0" fontId="0" fillId="0" borderId="0" xfId="0" applyFill="1" applyBorder="1" applyAlignment="1">
      <alignment horizontal="left"/>
    </xf>
    <xf numFmtId="0" fontId="4" fillId="0" borderId="2" xfId="0" applyFont="1" applyFill="1" applyBorder="1" applyAlignment="1" applyProtection="1">
      <alignment horizontal="center" wrapText="1"/>
      <protection locked="0"/>
    </xf>
  </cellXfs>
  <cellStyles count="5">
    <cellStyle name="Hyperlink" xfId="4" builtinId="8"/>
    <cellStyle name="Normal" xfId="0" builtinId="0"/>
    <cellStyle name="Normal 2" xfId="1"/>
    <cellStyle name="Normal 3 3" xfId="3"/>
    <cellStyle name="Normal 5" xfId="2"/>
  </cellStyles>
  <dxfs count="51">
    <dxf>
      <font>
        <b/>
        <i val="0"/>
      </font>
    </dxf>
    <dxf>
      <fill>
        <patternFill>
          <bgColor rgb="FFFFC000"/>
        </patternFill>
      </fill>
    </dxf>
    <dxf>
      <fill>
        <patternFill>
          <bgColor rgb="FFFF0000"/>
        </patternFill>
      </fill>
    </dxf>
    <dxf>
      <font>
        <b/>
        <i val="0"/>
      </font>
    </dxf>
    <dxf>
      <fill>
        <patternFill>
          <bgColor rgb="FFFFC000"/>
        </patternFill>
      </fill>
    </dxf>
    <dxf>
      <fill>
        <patternFill>
          <bgColor rgb="FFFF0000"/>
        </patternFill>
      </fill>
    </dxf>
    <dxf>
      <font>
        <b/>
        <i val="0"/>
      </font>
    </dxf>
    <dxf>
      <fill>
        <patternFill>
          <bgColor rgb="FFFFC000"/>
        </patternFill>
      </fill>
    </dxf>
    <dxf>
      <fill>
        <patternFill>
          <bgColor rgb="FFFF0000"/>
        </patternFill>
      </fill>
    </dxf>
    <dxf>
      <font>
        <b/>
        <i val="0"/>
      </font>
    </dxf>
    <dxf>
      <fill>
        <patternFill>
          <bgColor rgb="FFFFC000"/>
        </patternFill>
      </fill>
    </dxf>
    <dxf>
      <fill>
        <patternFill>
          <bgColor rgb="FFFF0000"/>
        </patternFill>
      </fill>
    </dxf>
    <dxf>
      <font>
        <b/>
        <i val="0"/>
      </font>
    </dxf>
    <dxf>
      <fill>
        <patternFill>
          <bgColor rgb="FFFFC000"/>
        </patternFill>
      </fill>
    </dxf>
    <dxf>
      <fill>
        <patternFill>
          <bgColor rgb="FFFF0000"/>
        </patternFill>
      </fill>
    </dxf>
    <dxf>
      <font>
        <b/>
        <i val="0"/>
      </font>
    </dxf>
    <dxf>
      <fill>
        <patternFill>
          <bgColor rgb="FFFFC000"/>
        </patternFill>
      </fill>
    </dxf>
    <dxf>
      <fill>
        <patternFill>
          <bgColor rgb="FFFF0000"/>
        </patternFill>
      </fill>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0000"/>
      </font>
    </dxf>
    <dxf>
      <font>
        <b/>
        <i val="0"/>
        <color rgb="FFFF0000"/>
      </font>
    </dxf>
    <dxf>
      <fill>
        <patternFill>
          <bgColor theme="1" tint="0.499984740745262"/>
        </patternFill>
      </fill>
    </dxf>
    <dxf>
      <fill>
        <patternFill>
          <bgColor theme="1" tint="0.49998474074526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color rgb="FFFF66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tabSelected="1" workbookViewId="0">
      <selection activeCell="E1" sqref="E1"/>
    </sheetView>
  </sheetViews>
  <sheetFormatPr defaultRowHeight="15"/>
  <cols>
    <col min="1" max="1" width="96.7109375" bestFit="1" customWidth="1"/>
  </cols>
  <sheetData>
    <row r="1" spans="1:2">
      <c r="A1" s="216" t="s">
        <v>627</v>
      </c>
      <c r="B1" s="216">
        <v>82</v>
      </c>
    </row>
    <row r="2" spans="1:2">
      <c r="A2" s="216" t="s">
        <v>628</v>
      </c>
      <c r="B2" s="216">
        <v>82</v>
      </c>
    </row>
    <row r="3" spans="1:2">
      <c r="A3" s="216" t="s">
        <v>629</v>
      </c>
      <c r="B3" s="216">
        <v>82</v>
      </c>
    </row>
    <row r="4" spans="1:2">
      <c r="A4" s="216" t="s">
        <v>630</v>
      </c>
      <c r="B4" s="216">
        <v>82</v>
      </c>
    </row>
    <row r="5" spans="1:2">
      <c r="A5" s="216" t="s">
        <v>631</v>
      </c>
      <c r="B5" s="216">
        <v>82</v>
      </c>
    </row>
    <row r="6" spans="1:2">
      <c r="A6" s="216" t="s">
        <v>632</v>
      </c>
      <c r="B6" s="216">
        <v>82</v>
      </c>
    </row>
    <row r="7" spans="1:2">
      <c r="A7" s="216" t="s">
        <v>633</v>
      </c>
      <c r="B7" s="216">
        <v>82</v>
      </c>
    </row>
    <row r="10" spans="1:2">
      <c r="A10" s="141"/>
    </row>
    <row r="11" spans="1:2">
      <c r="A11" s="141"/>
    </row>
    <row r="12" spans="1:2">
      <c r="A12" s="141"/>
    </row>
    <row r="13" spans="1:2">
      <c r="A13" s="141"/>
    </row>
    <row r="14" spans="1:2">
      <c r="A14" s="141"/>
    </row>
    <row r="15" spans="1:2">
      <c r="A15" s="141"/>
    </row>
    <row r="16" spans="1:2">
      <c r="A16" s="141"/>
    </row>
    <row r="17" spans="1:1">
      <c r="A17" s="141"/>
    </row>
    <row r="18" spans="1:1">
      <c r="A18" s="141"/>
    </row>
    <row r="19" spans="1:1">
      <c r="A19" s="141"/>
    </row>
    <row r="20" spans="1:1">
      <c r="A20" s="141"/>
    </row>
    <row r="25" spans="1:1" ht="15.75" customHeight="1"/>
  </sheetData>
  <hyperlinks>
    <hyperlink ref="A1" location="_Toc323663780" display="_Toc323663780"/>
    <hyperlink ref="B1" location="_Toc323663780" display="_Toc323663780"/>
    <hyperlink ref="A2" location="_Toc323663781" display="_Toc323663781"/>
    <hyperlink ref="B2" location="_Toc323663781" display="_Toc323663781"/>
    <hyperlink ref="A3" location="_Toc323663782" display="_Toc323663782"/>
    <hyperlink ref="B3" location="_Toc323663782" display="_Toc323663782"/>
    <hyperlink ref="A4" location="_Toc323663783" display="_Toc323663783"/>
    <hyperlink ref="B4" location="_Toc323663783" display="_Toc323663783"/>
    <hyperlink ref="A5" location="_Toc323663784" display="_Toc323663784"/>
    <hyperlink ref="B5" location="_Toc323663784" display="_Toc323663784"/>
    <hyperlink ref="A6" location="_Toc323663785" display="_Toc323663785"/>
    <hyperlink ref="B6" location="_Toc323663785" display="_Toc323663785"/>
    <hyperlink ref="A7" location="_Toc323663786" display="_Toc323663786"/>
    <hyperlink ref="B7" location="_Toc323663786" display="_Toc323663786"/>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2"/>
  <sheetViews>
    <sheetView workbookViewId="0">
      <selection activeCell="Z1" sqref="Z1"/>
    </sheetView>
  </sheetViews>
  <sheetFormatPr defaultRowHeight="15"/>
  <cols>
    <col min="1" max="1" width="19.5703125" style="33" bestFit="1" customWidth="1"/>
    <col min="2" max="9" width="5.28515625" style="33" customWidth="1"/>
    <col min="10" max="10" width="6" style="33" customWidth="1"/>
    <col min="11" max="41" width="5.28515625" style="33" customWidth="1"/>
    <col min="42" max="42" width="4.5703125" style="33" customWidth="1"/>
    <col min="43" max="43" width="5.28515625" style="33" customWidth="1"/>
    <col min="44" max="47" width="4.5703125" style="33" customWidth="1"/>
    <col min="48" max="48" width="3.7109375" style="33" customWidth="1"/>
    <col min="49" max="16384" width="9.140625" style="33"/>
  </cols>
  <sheetData>
    <row r="1" spans="1:48">
      <c r="A1" s="419" t="s">
        <v>616</v>
      </c>
      <c r="B1" s="419"/>
      <c r="C1" s="419"/>
      <c r="D1" s="419"/>
      <c r="E1" s="419"/>
      <c r="F1" s="419"/>
      <c r="G1" s="419"/>
      <c r="H1" s="419"/>
      <c r="I1" s="419"/>
      <c r="J1" s="419"/>
      <c r="K1" s="419"/>
      <c r="L1" s="419"/>
      <c r="M1" s="419"/>
      <c r="N1" s="419"/>
      <c r="O1" s="419"/>
      <c r="P1" s="419"/>
      <c r="Q1" s="419"/>
      <c r="R1" s="419"/>
      <c r="S1" s="419"/>
      <c r="T1" s="419"/>
      <c r="U1" s="419"/>
      <c r="V1" s="419"/>
      <c r="W1" s="419"/>
      <c r="X1" s="419"/>
      <c r="Y1" s="419"/>
    </row>
    <row r="2" spans="1:48" ht="15" customHeight="1">
      <c r="A2" s="400" t="s">
        <v>180</v>
      </c>
      <c r="B2" s="400"/>
      <c r="C2" s="400"/>
      <c r="D2" s="400"/>
      <c r="E2" s="400"/>
      <c r="F2" s="400"/>
      <c r="G2" s="400"/>
      <c r="H2" s="400"/>
      <c r="I2" s="400"/>
      <c r="J2" s="400"/>
      <c r="K2" s="400"/>
      <c r="L2" s="400"/>
      <c r="M2" s="400"/>
      <c r="N2" s="400"/>
      <c r="O2" s="400"/>
      <c r="P2" s="400"/>
      <c r="Q2" s="400"/>
      <c r="R2" s="400"/>
      <c r="S2" s="400"/>
      <c r="T2" s="400"/>
      <c r="U2" s="400"/>
      <c r="V2" s="400"/>
      <c r="W2" s="400"/>
      <c r="X2" s="400"/>
      <c r="Y2" s="400"/>
    </row>
    <row r="3" spans="1:48" ht="15" customHeight="1">
      <c r="A3" s="400"/>
      <c r="B3" s="400"/>
      <c r="C3" s="400"/>
      <c r="D3" s="400"/>
      <c r="E3" s="400"/>
      <c r="F3" s="400"/>
      <c r="G3" s="400"/>
      <c r="H3" s="400"/>
      <c r="I3" s="400"/>
      <c r="J3" s="400"/>
      <c r="K3" s="400"/>
      <c r="L3" s="400"/>
      <c r="M3" s="400"/>
      <c r="N3" s="400"/>
      <c r="O3" s="400"/>
      <c r="P3" s="400"/>
      <c r="Q3" s="400"/>
      <c r="R3" s="400"/>
      <c r="S3" s="400"/>
      <c r="T3" s="400"/>
      <c r="U3" s="400"/>
      <c r="V3" s="400"/>
      <c r="W3" s="400"/>
      <c r="X3" s="400"/>
      <c r="Y3" s="400"/>
    </row>
    <row r="5" spans="1:48" s="35" customFormat="1" ht="110.25" customHeight="1" thickBot="1">
      <c r="A5" s="252" t="s">
        <v>164</v>
      </c>
      <c r="B5" s="265" t="s">
        <v>163</v>
      </c>
      <c r="C5" s="265" t="s">
        <v>162</v>
      </c>
      <c r="D5" s="265" t="s">
        <v>155</v>
      </c>
      <c r="E5" s="265" t="s">
        <v>154</v>
      </c>
      <c r="F5" s="265" t="s">
        <v>153</v>
      </c>
      <c r="G5" s="265" t="s">
        <v>15</v>
      </c>
      <c r="H5" s="265" t="s">
        <v>22</v>
      </c>
      <c r="I5" s="265" t="s">
        <v>150</v>
      </c>
      <c r="J5" s="265" t="s">
        <v>149</v>
      </c>
      <c r="K5" s="265" t="s">
        <v>148</v>
      </c>
      <c r="L5" s="265" t="s">
        <v>166</v>
      </c>
      <c r="M5" s="265" t="s">
        <v>147</v>
      </c>
      <c r="N5" s="265" t="s">
        <v>146</v>
      </c>
      <c r="O5" s="265" t="s">
        <v>145</v>
      </c>
      <c r="P5" s="265" t="s">
        <v>144</v>
      </c>
      <c r="Q5" s="265" t="s">
        <v>143</v>
      </c>
      <c r="R5" s="265" t="s">
        <v>142</v>
      </c>
      <c r="S5" s="265" t="s">
        <v>141</v>
      </c>
      <c r="T5" s="265" t="s">
        <v>140</v>
      </c>
      <c r="U5" s="265" t="s">
        <v>139</v>
      </c>
      <c r="V5" s="265" t="s">
        <v>138</v>
      </c>
      <c r="W5" s="265" t="s">
        <v>137</v>
      </c>
      <c r="X5" s="265" t="s">
        <v>136</v>
      </c>
      <c r="Y5" s="265" t="s">
        <v>135</v>
      </c>
      <c r="Z5" s="265" t="s">
        <v>134</v>
      </c>
      <c r="AA5" s="265" t="s">
        <v>133</v>
      </c>
      <c r="AB5" s="265" t="s">
        <v>24</v>
      </c>
      <c r="AC5" s="265" t="s">
        <v>25</v>
      </c>
      <c r="AD5" s="265" t="s">
        <v>26</v>
      </c>
      <c r="AE5" s="265" t="s">
        <v>27</v>
      </c>
      <c r="AF5" s="265" t="s">
        <v>28</v>
      </c>
      <c r="AG5" s="265" t="s">
        <v>132</v>
      </c>
      <c r="AH5" s="265" t="s">
        <v>29</v>
      </c>
      <c r="AI5" s="265" t="s">
        <v>30</v>
      </c>
      <c r="AJ5" s="265" t="s">
        <v>31</v>
      </c>
      <c r="AK5" s="265" t="s">
        <v>32</v>
      </c>
      <c r="AL5" s="265" t="s">
        <v>33</v>
      </c>
      <c r="AM5" s="265" t="s">
        <v>20</v>
      </c>
      <c r="AN5" s="265" t="s">
        <v>176</v>
      </c>
      <c r="AO5" s="265" t="s">
        <v>175</v>
      </c>
      <c r="AP5" s="265" t="s">
        <v>122</v>
      </c>
      <c r="AQ5" s="265" t="s">
        <v>179</v>
      </c>
      <c r="AR5" s="265" t="s">
        <v>174</v>
      </c>
      <c r="AS5" s="265" t="s">
        <v>178</v>
      </c>
      <c r="AT5" s="265" t="s">
        <v>173</v>
      </c>
      <c r="AU5" s="265" t="s">
        <v>123</v>
      </c>
      <c r="AV5" s="265" t="s">
        <v>177</v>
      </c>
    </row>
    <row r="6" spans="1:48">
      <c r="A6" s="34" t="s">
        <v>163</v>
      </c>
    </row>
    <row r="7" spans="1:48" ht="15.75" thickBot="1">
      <c r="A7" s="34" t="s">
        <v>162</v>
      </c>
      <c r="B7" s="250">
        <v>-0.63783203857899495</v>
      </c>
      <c r="C7" s="250"/>
      <c r="D7" s="250"/>
      <c r="E7" s="250"/>
      <c r="F7" s="250"/>
      <c r="G7" s="250"/>
      <c r="H7" s="250"/>
      <c r="I7" s="250"/>
      <c r="J7" s="418" t="s">
        <v>160</v>
      </c>
      <c r="K7" s="418"/>
      <c r="L7" s="418"/>
      <c r="M7" s="250"/>
      <c r="N7" s="250"/>
      <c r="O7" s="250"/>
      <c r="P7" s="250"/>
      <c r="Q7" s="250"/>
      <c r="R7" s="250"/>
      <c r="S7" s="250"/>
      <c r="T7" s="250"/>
      <c r="U7" s="250"/>
      <c r="V7" s="250"/>
      <c r="W7" s="250"/>
      <c r="X7" s="250"/>
      <c r="Y7" s="250"/>
      <c r="Z7" s="250"/>
      <c r="AA7" s="250"/>
      <c r="AB7" s="250"/>
      <c r="AC7" s="250"/>
      <c r="AD7" s="250"/>
      <c r="AE7" s="250"/>
      <c r="AF7" s="250"/>
      <c r="AG7" s="250"/>
      <c r="AH7" s="250"/>
      <c r="AI7" s="250"/>
      <c r="AJ7" s="250"/>
      <c r="AK7" s="250"/>
      <c r="AL7" s="250"/>
      <c r="AM7" s="250"/>
      <c r="AN7" s="250"/>
      <c r="AO7" s="250"/>
      <c r="AP7" s="250"/>
      <c r="AQ7" s="250"/>
      <c r="AR7" s="250"/>
      <c r="AS7" s="250"/>
      <c r="AT7" s="250"/>
      <c r="AU7" s="250"/>
      <c r="AV7" s="250"/>
    </row>
    <row r="8" spans="1:48">
      <c r="A8" s="34" t="s">
        <v>155</v>
      </c>
      <c r="B8" s="250">
        <v>-0.72708185386239355</v>
      </c>
      <c r="C8" s="250">
        <v>0.51449388746949032</v>
      </c>
      <c r="D8" s="250"/>
      <c r="E8" s="250"/>
      <c r="F8" s="250"/>
      <c r="G8" s="250"/>
      <c r="H8" s="250"/>
      <c r="I8" s="250"/>
      <c r="J8" s="274" t="s">
        <v>158</v>
      </c>
      <c r="K8" s="250" t="s">
        <v>168</v>
      </c>
      <c r="L8" s="250"/>
      <c r="M8" s="250"/>
      <c r="N8" s="250"/>
      <c r="O8" s="250"/>
      <c r="P8" s="250"/>
      <c r="Q8" s="250"/>
      <c r="R8" s="250"/>
      <c r="S8" s="250"/>
      <c r="T8" s="250"/>
      <c r="U8" s="250"/>
      <c r="V8" s="250"/>
      <c r="W8" s="250"/>
      <c r="X8" s="250"/>
      <c r="Y8" s="250"/>
      <c r="Z8" s="250"/>
      <c r="AA8" s="250"/>
      <c r="AB8" s="250"/>
      <c r="AC8" s="250"/>
      <c r="AD8" s="250"/>
      <c r="AE8" s="250"/>
      <c r="AF8" s="250"/>
      <c r="AG8" s="250"/>
      <c r="AH8" s="250"/>
      <c r="AI8" s="250"/>
      <c r="AJ8" s="250"/>
      <c r="AK8" s="250"/>
      <c r="AL8" s="250"/>
      <c r="AM8" s="250"/>
      <c r="AN8" s="250"/>
      <c r="AO8" s="250"/>
      <c r="AP8" s="250"/>
      <c r="AQ8" s="250"/>
      <c r="AR8" s="250"/>
      <c r="AS8" s="250"/>
      <c r="AT8" s="250"/>
      <c r="AU8" s="250"/>
      <c r="AV8" s="250"/>
    </row>
    <row r="9" spans="1:48">
      <c r="A9" s="34" t="s">
        <v>154</v>
      </c>
      <c r="B9" s="250">
        <v>0.85516293874165294</v>
      </c>
      <c r="C9" s="250">
        <v>-0.36321164862548172</v>
      </c>
      <c r="D9" s="250">
        <v>-0.55323073495512454</v>
      </c>
      <c r="E9" s="250"/>
      <c r="F9" s="250"/>
      <c r="G9" s="250"/>
      <c r="H9" s="250"/>
      <c r="I9" s="250"/>
      <c r="J9" s="278">
        <v>0.05</v>
      </c>
      <c r="K9" s="272">
        <v>0.31966174773264205</v>
      </c>
      <c r="L9" s="271">
        <f>K9*-1</f>
        <v>-0.31966174773264205</v>
      </c>
      <c r="M9" s="250"/>
      <c r="N9" s="250"/>
      <c r="O9" s="250"/>
      <c r="P9" s="250"/>
      <c r="Q9" s="250"/>
      <c r="R9" s="250"/>
      <c r="S9" s="250"/>
      <c r="T9" s="250"/>
      <c r="U9" s="250"/>
      <c r="V9" s="250"/>
      <c r="W9" s="250"/>
      <c r="X9" s="250"/>
      <c r="Y9" s="250"/>
      <c r="Z9" s="250"/>
      <c r="AA9" s="250"/>
      <c r="AB9" s="250"/>
      <c r="AC9" s="250"/>
      <c r="AD9" s="250"/>
      <c r="AE9" s="250"/>
      <c r="AF9" s="250"/>
      <c r="AG9" s="250"/>
      <c r="AH9" s="250"/>
      <c r="AI9" s="250"/>
      <c r="AJ9" s="250"/>
      <c r="AK9" s="250"/>
      <c r="AL9" s="250"/>
      <c r="AM9" s="250"/>
      <c r="AN9" s="250"/>
      <c r="AO9" s="250"/>
      <c r="AP9" s="250"/>
      <c r="AQ9" s="250"/>
      <c r="AR9" s="250"/>
      <c r="AS9" s="250"/>
      <c r="AT9" s="250"/>
      <c r="AU9" s="250"/>
      <c r="AV9" s="250"/>
    </row>
    <row r="10" spans="1:48">
      <c r="A10" s="34" t="s">
        <v>153</v>
      </c>
      <c r="B10" s="250">
        <v>-0.30377668411672898</v>
      </c>
      <c r="C10" s="250">
        <v>0.21816770047543685</v>
      </c>
      <c r="D10" s="250">
        <v>0.24909474587372119</v>
      </c>
      <c r="E10" s="250">
        <v>-0.30767778905599813</v>
      </c>
      <c r="F10" s="250"/>
      <c r="G10" s="250"/>
      <c r="H10" s="250"/>
      <c r="I10" s="250"/>
      <c r="J10" s="277">
        <v>0.01</v>
      </c>
      <c r="K10" s="270">
        <v>0.41187935586885605</v>
      </c>
      <c r="L10" s="269">
        <f>K10*-1</f>
        <v>-0.41187935586885605</v>
      </c>
      <c r="M10" s="250"/>
      <c r="N10" s="250"/>
      <c r="O10" s="250"/>
      <c r="P10" s="250"/>
      <c r="Q10" s="250"/>
      <c r="R10" s="250"/>
      <c r="S10" s="250"/>
      <c r="T10" s="250"/>
      <c r="U10" s="250"/>
      <c r="V10" s="250"/>
      <c r="W10" s="250"/>
      <c r="X10" s="250"/>
      <c r="Y10" s="250"/>
      <c r="Z10" s="250"/>
      <c r="AA10" s="250"/>
      <c r="AB10" s="250"/>
      <c r="AC10" s="250"/>
      <c r="AD10" s="250"/>
      <c r="AE10" s="250"/>
      <c r="AF10" s="250"/>
      <c r="AG10" s="250"/>
      <c r="AH10" s="250"/>
      <c r="AI10" s="250"/>
      <c r="AJ10" s="250"/>
      <c r="AK10" s="250"/>
      <c r="AL10" s="250"/>
      <c r="AM10" s="250"/>
      <c r="AN10" s="250"/>
      <c r="AO10" s="250"/>
      <c r="AP10" s="250"/>
      <c r="AQ10" s="250"/>
      <c r="AR10" s="250"/>
      <c r="AS10" s="250"/>
      <c r="AT10" s="250"/>
      <c r="AU10" s="250"/>
      <c r="AV10" s="250"/>
    </row>
    <row r="11" spans="1:48">
      <c r="A11" s="34" t="s">
        <v>15</v>
      </c>
      <c r="B11" s="250">
        <v>0.73273785928332724</v>
      </c>
      <c r="C11" s="250">
        <v>-0.58375812223183676</v>
      </c>
      <c r="D11" s="250">
        <v>-0.55341110214993505</v>
      </c>
      <c r="E11" s="250">
        <v>0.64183694400640168</v>
      </c>
      <c r="F11" s="250">
        <v>-0.21733131547906956</v>
      </c>
      <c r="G11" s="250"/>
      <c r="H11" s="250"/>
      <c r="I11" s="250"/>
      <c r="J11" s="277">
        <v>1E-3</v>
      </c>
      <c r="K11" s="267">
        <v>0.5108852091187488</v>
      </c>
      <c r="L11" s="266">
        <f>K11*-1</f>
        <v>-0.5108852091187488</v>
      </c>
      <c r="M11" s="250"/>
      <c r="N11" s="250"/>
      <c r="O11" s="250"/>
      <c r="P11" s="250"/>
      <c r="Q11" s="250"/>
      <c r="R11" s="250"/>
      <c r="S11" s="250"/>
      <c r="T11" s="250"/>
      <c r="U11" s="250"/>
      <c r="V11" s="250"/>
      <c r="W11" s="250"/>
      <c r="X11" s="250"/>
      <c r="Y11" s="250"/>
      <c r="Z11" s="250"/>
      <c r="AA11" s="250"/>
      <c r="AB11" s="250"/>
      <c r="AC11" s="250"/>
      <c r="AD11" s="250"/>
      <c r="AE11" s="250"/>
      <c r="AF11" s="250"/>
      <c r="AG11" s="250"/>
      <c r="AH11" s="250"/>
      <c r="AI11" s="250"/>
      <c r="AJ11" s="250"/>
      <c r="AK11" s="250"/>
      <c r="AL11" s="250"/>
      <c r="AM11" s="250"/>
      <c r="AN11" s="250"/>
      <c r="AO11" s="250"/>
      <c r="AP11" s="250"/>
      <c r="AQ11" s="250"/>
      <c r="AR11" s="250"/>
      <c r="AS11" s="250"/>
      <c r="AT11" s="250"/>
      <c r="AU11" s="250"/>
      <c r="AV11" s="250"/>
    </row>
    <row r="12" spans="1:48">
      <c r="A12" s="34" t="s">
        <v>22</v>
      </c>
      <c r="B12" s="250">
        <v>0.55496501471737947</v>
      </c>
      <c r="C12" s="250">
        <v>-0.30984293838511695</v>
      </c>
      <c r="D12" s="250">
        <v>-0.36482282745947037</v>
      </c>
      <c r="E12" s="250">
        <v>0.51345476565897397</v>
      </c>
      <c r="F12" s="250">
        <v>2.0631038413905893E-3</v>
      </c>
      <c r="G12" s="250">
        <v>0.44253070895024643</v>
      </c>
      <c r="H12" s="250"/>
      <c r="I12" s="250"/>
      <c r="J12" s="250"/>
      <c r="K12" s="250"/>
      <c r="L12" s="250"/>
      <c r="M12" s="250"/>
      <c r="N12" s="250"/>
      <c r="O12" s="250"/>
      <c r="P12" s="250"/>
      <c r="Q12" s="250"/>
      <c r="R12" s="250"/>
      <c r="S12" s="250"/>
      <c r="T12" s="250"/>
      <c r="U12" s="250"/>
      <c r="V12" s="250"/>
      <c r="W12" s="250"/>
      <c r="X12" s="250"/>
      <c r="Y12" s="250"/>
      <c r="Z12" s="250"/>
      <c r="AA12" s="250"/>
      <c r="AB12" s="250"/>
      <c r="AC12" s="250"/>
      <c r="AD12" s="250"/>
      <c r="AE12" s="250"/>
      <c r="AF12" s="250"/>
      <c r="AG12" s="250"/>
      <c r="AH12" s="250"/>
      <c r="AI12" s="250"/>
      <c r="AJ12" s="250"/>
      <c r="AK12" s="250"/>
      <c r="AL12" s="250"/>
      <c r="AM12" s="250"/>
      <c r="AN12" s="250"/>
      <c r="AO12" s="250"/>
      <c r="AP12" s="250"/>
      <c r="AQ12" s="250"/>
      <c r="AR12" s="250"/>
      <c r="AS12" s="250"/>
      <c r="AT12" s="250"/>
      <c r="AU12" s="250"/>
      <c r="AV12" s="250"/>
    </row>
    <row r="13" spans="1:48">
      <c r="A13" s="34" t="s">
        <v>150</v>
      </c>
      <c r="B13" s="250">
        <v>0.76604927376381882</v>
      </c>
      <c r="C13" s="250">
        <v>-0.53923593045805585</v>
      </c>
      <c r="D13" s="250">
        <v>-0.54938945015321583</v>
      </c>
      <c r="E13" s="250">
        <v>0.6857003919583442</v>
      </c>
      <c r="F13" s="250">
        <v>-0.13768300239245704</v>
      </c>
      <c r="G13" s="250">
        <v>0.87633067116660768</v>
      </c>
      <c r="H13" s="250">
        <v>0.81977831820656544</v>
      </c>
      <c r="I13" s="250"/>
      <c r="J13" s="250"/>
      <c r="K13" s="250"/>
      <c r="L13" s="250"/>
      <c r="M13" s="250"/>
      <c r="N13" s="250"/>
      <c r="O13" s="250"/>
      <c r="P13" s="250"/>
      <c r="Q13" s="250"/>
      <c r="R13" s="250"/>
      <c r="S13" s="250"/>
      <c r="T13" s="250"/>
      <c r="U13" s="250"/>
      <c r="V13" s="250"/>
      <c r="W13" s="250"/>
      <c r="X13" s="250"/>
      <c r="Y13" s="250"/>
      <c r="Z13" s="250"/>
      <c r="AA13" s="250"/>
      <c r="AB13" s="250"/>
      <c r="AC13" s="250"/>
      <c r="AD13" s="250"/>
      <c r="AE13" s="250"/>
      <c r="AF13" s="250"/>
      <c r="AG13" s="250"/>
      <c r="AH13" s="250"/>
      <c r="AI13" s="250"/>
      <c r="AJ13" s="250"/>
      <c r="AK13" s="250"/>
      <c r="AL13" s="250"/>
      <c r="AM13" s="250"/>
      <c r="AN13" s="250"/>
      <c r="AO13" s="250"/>
      <c r="AP13" s="250"/>
      <c r="AQ13" s="250"/>
      <c r="AR13" s="250"/>
      <c r="AS13" s="250"/>
      <c r="AT13" s="250"/>
      <c r="AU13" s="250"/>
      <c r="AV13" s="250"/>
    </row>
    <row r="14" spans="1:48">
      <c r="A14" s="34" t="s">
        <v>149</v>
      </c>
      <c r="B14" s="250">
        <v>0.2885193418093786</v>
      </c>
      <c r="C14" s="250">
        <v>-4.1909620228311024E-2</v>
      </c>
      <c r="D14" s="250">
        <v>-0.13654925338326745</v>
      </c>
      <c r="E14" s="250">
        <v>0.29076669177579889</v>
      </c>
      <c r="F14" s="250">
        <v>0.18636149884737122</v>
      </c>
      <c r="G14" s="250">
        <v>4.7301114234315829E-2</v>
      </c>
      <c r="H14" s="250">
        <v>0.87055405045994139</v>
      </c>
      <c r="I14" s="250">
        <v>0.49784376912486178</v>
      </c>
      <c r="J14" s="250"/>
      <c r="K14" s="250"/>
      <c r="L14" s="250"/>
      <c r="M14" s="250"/>
      <c r="N14" s="250"/>
      <c r="O14" s="250"/>
      <c r="P14" s="250"/>
      <c r="Q14" s="250"/>
      <c r="R14" s="250"/>
      <c r="S14" s="250"/>
      <c r="T14" s="250"/>
      <c r="U14" s="250"/>
      <c r="V14" s="250"/>
      <c r="W14" s="250"/>
      <c r="X14" s="250"/>
      <c r="Y14" s="250"/>
      <c r="Z14" s="250"/>
      <c r="AA14" s="250"/>
      <c r="AB14" s="250"/>
      <c r="AC14" s="250"/>
      <c r="AD14" s="250"/>
      <c r="AE14" s="250"/>
      <c r="AF14" s="250"/>
      <c r="AG14" s="250"/>
      <c r="AH14" s="250"/>
      <c r="AI14" s="250"/>
      <c r="AJ14" s="250"/>
      <c r="AK14" s="250"/>
      <c r="AL14" s="250"/>
      <c r="AM14" s="250"/>
      <c r="AN14" s="250"/>
      <c r="AO14" s="250"/>
      <c r="AP14" s="250"/>
      <c r="AQ14" s="250"/>
      <c r="AR14" s="250"/>
      <c r="AS14" s="250"/>
      <c r="AT14" s="250"/>
      <c r="AU14" s="250"/>
      <c r="AV14" s="250"/>
    </row>
    <row r="15" spans="1:48">
      <c r="A15" s="34" t="s">
        <v>148</v>
      </c>
      <c r="B15" s="250">
        <v>0.83117720095027448</v>
      </c>
      <c r="C15" s="250">
        <v>-0.6894468465365996</v>
      </c>
      <c r="D15" s="250">
        <v>-0.69668900108900778</v>
      </c>
      <c r="E15" s="250">
        <v>0.71805666477006458</v>
      </c>
      <c r="F15" s="250">
        <v>-0.29016002854842515</v>
      </c>
      <c r="G15" s="250">
        <v>0.95142181445105556</v>
      </c>
      <c r="H15" s="250">
        <v>0.4943983657207347</v>
      </c>
      <c r="I15" s="250">
        <v>0.87316967657790068</v>
      </c>
      <c r="J15" s="250">
        <v>0.11124246921816977</v>
      </c>
      <c r="K15" s="250"/>
      <c r="L15" s="250"/>
      <c r="M15" s="250"/>
      <c r="N15" s="250"/>
      <c r="O15" s="250"/>
      <c r="P15" s="250"/>
      <c r="Q15" s="250"/>
      <c r="R15" s="250"/>
      <c r="S15" s="250"/>
      <c r="T15" s="250"/>
      <c r="U15" s="250"/>
      <c r="V15" s="250"/>
      <c r="W15" s="250"/>
      <c r="X15" s="250"/>
      <c r="Y15" s="250"/>
      <c r="Z15" s="250"/>
      <c r="AA15" s="250"/>
      <c r="AB15" s="250"/>
      <c r="AC15" s="250"/>
      <c r="AD15" s="250"/>
      <c r="AE15" s="250"/>
      <c r="AF15" s="250"/>
      <c r="AG15" s="250"/>
      <c r="AH15" s="250"/>
      <c r="AI15" s="250"/>
      <c r="AJ15" s="250"/>
      <c r="AK15" s="250"/>
      <c r="AL15" s="250"/>
      <c r="AM15" s="250"/>
      <c r="AN15" s="250"/>
      <c r="AO15" s="250"/>
      <c r="AP15" s="250"/>
      <c r="AQ15" s="250"/>
      <c r="AR15" s="250"/>
      <c r="AS15" s="250"/>
      <c r="AT15" s="250"/>
      <c r="AU15" s="250"/>
      <c r="AV15" s="250"/>
    </row>
    <row r="16" spans="1:48">
      <c r="A16" s="34" t="s">
        <v>166</v>
      </c>
      <c r="B16" s="250">
        <v>0.85708893578440704</v>
      </c>
      <c r="C16" s="250">
        <v>-0.7017878315284779</v>
      </c>
      <c r="D16" s="250">
        <v>-0.70713262884238071</v>
      </c>
      <c r="E16" s="250">
        <v>0.72830476756808704</v>
      </c>
      <c r="F16" s="250">
        <v>-0.30114985531408434</v>
      </c>
      <c r="G16" s="250">
        <v>0.945492707577406</v>
      </c>
      <c r="H16" s="250">
        <v>0.48378660295906828</v>
      </c>
      <c r="I16" s="250">
        <v>0.86368292157509607</v>
      </c>
      <c r="J16" s="250">
        <v>0.10216168687814123</v>
      </c>
      <c r="K16" s="250">
        <v>0.99109711129634737</v>
      </c>
      <c r="L16" s="250"/>
      <c r="M16" s="250"/>
      <c r="N16" s="250"/>
      <c r="O16" s="250"/>
      <c r="P16" s="250"/>
      <c r="Q16" s="250"/>
      <c r="R16" s="250"/>
      <c r="S16" s="250"/>
      <c r="T16" s="250"/>
      <c r="U16" s="250"/>
      <c r="V16" s="250"/>
      <c r="W16" s="250"/>
      <c r="X16" s="250"/>
      <c r="Y16" s="250"/>
      <c r="Z16" s="250"/>
      <c r="AA16" s="250"/>
      <c r="AB16" s="250"/>
      <c r="AC16" s="250"/>
      <c r="AD16" s="250"/>
      <c r="AE16" s="250"/>
      <c r="AF16" s="250"/>
      <c r="AG16" s="250"/>
      <c r="AH16" s="250"/>
      <c r="AI16" s="250"/>
      <c r="AJ16" s="250"/>
      <c r="AK16" s="250"/>
      <c r="AL16" s="250"/>
      <c r="AM16" s="250"/>
      <c r="AN16" s="250"/>
      <c r="AO16" s="250"/>
      <c r="AP16" s="250"/>
      <c r="AQ16" s="250"/>
      <c r="AR16" s="250"/>
      <c r="AS16" s="250"/>
      <c r="AT16" s="250"/>
      <c r="AU16" s="250"/>
      <c r="AV16" s="250"/>
    </row>
    <row r="17" spans="1:48">
      <c r="A17" s="34" t="s">
        <v>147</v>
      </c>
      <c r="B17" s="250">
        <v>0.80995168455252831</v>
      </c>
      <c r="C17" s="250">
        <v>-0.82690709300400744</v>
      </c>
      <c r="D17" s="250">
        <v>-0.73003750970740111</v>
      </c>
      <c r="E17" s="250">
        <v>0.59820046695526219</v>
      </c>
      <c r="F17" s="250">
        <v>-0.30243607681021972</v>
      </c>
      <c r="G17" s="250">
        <v>0.75572479614580212</v>
      </c>
      <c r="H17" s="250">
        <v>0.44884212269454632</v>
      </c>
      <c r="I17" s="250">
        <v>0.72372294171167972</v>
      </c>
      <c r="J17" s="250">
        <v>0.13057514548322932</v>
      </c>
      <c r="K17" s="250">
        <v>0.89002658097565779</v>
      </c>
      <c r="L17" s="250">
        <v>0.91503814375832904</v>
      </c>
      <c r="M17" s="250"/>
      <c r="N17" s="250"/>
      <c r="O17" s="250"/>
      <c r="P17" s="250"/>
      <c r="Q17" s="250"/>
      <c r="R17" s="250"/>
      <c r="S17" s="250"/>
      <c r="T17" s="250"/>
      <c r="U17" s="250"/>
      <c r="V17" s="250"/>
      <c r="W17" s="250"/>
      <c r="X17" s="250"/>
      <c r="Y17" s="250"/>
      <c r="Z17" s="250"/>
      <c r="AA17" s="250"/>
      <c r="AB17" s="250"/>
      <c r="AC17" s="250"/>
      <c r="AD17" s="250"/>
      <c r="AE17" s="250"/>
      <c r="AF17" s="250"/>
      <c r="AG17" s="250"/>
      <c r="AH17" s="250"/>
      <c r="AI17" s="250"/>
      <c r="AJ17" s="250"/>
      <c r="AK17" s="250"/>
      <c r="AL17" s="250"/>
      <c r="AM17" s="250"/>
      <c r="AN17" s="250"/>
      <c r="AO17" s="250"/>
      <c r="AP17" s="250"/>
      <c r="AQ17" s="250"/>
      <c r="AR17" s="250"/>
      <c r="AS17" s="250"/>
      <c r="AT17" s="250"/>
      <c r="AU17" s="250"/>
      <c r="AV17" s="250"/>
    </row>
    <row r="18" spans="1:48">
      <c r="A18" s="34" t="s">
        <v>146</v>
      </c>
      <c r="B18" s="250">
        <v>-0.31451292945920933</v>
      </c>
      <c r="C18" s="250">
        <v>0.459084329108495</v>
      </c>
      <c r="D18" s="250">
        <v>0.18625842230350556</v>
      </c>
      <c r="E18" s="250">
        <v>-0.29881212785319433</v>
      </c>
      <c r="F18" s="250">
        <v>0.19974432395151503</v>
      </c>
      <c r="G18" s="250">
        <v>-0.4107680154556686</v>
      </c>
      <c r="H18" s="250">
        <v>-7.5152621134473421E-2</v>
      </c>
      <c r="I18" s="250">
        <v>-0.30269282238836026</v>
      </c>
      <c r="J18" s="250">
        <v>0.18906421893915995</v>
      </c>
      <c r="K18" s="250">
        <v>-0.43775454493728394</v>
      </c>
      <c r="L18" s="250">
        <v>-0.41305365742844558</v>
      </c>
      <c r="M18" s="250">
        <v>-0.37190507232826076</v>
      </c>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row>
    <row r="19" spans="1:48">
      <c r="A19" s="34" t="s">
        <v>145</v>
      </c>
      <c r="B19" s="250">
        <v>-0.25936793009233161</v>
      </c>
      <c r="C19" s="250">
        <v>0.32847892165833303</v>
      </c>
      <c r="D19" s="250">
        <v>7.6393074282349066E-2</v>
      </c>
      <c r="E19" s="250">
        <v>-0.28330675015365103</v>
      </c>
      <c r="F19" s="250">
        <v>0.19812220304584874</v>
      </c>
      <c r="G19" s="250">
        <v>-0.29276411483158155</v>
      </c>
      <c r="H19" s="250">
        <v>-3.8799037179829313E-2</v>
      </c>
      <c r="I19" s="250">
        <v>-0.20780555386928928</v>
      </c>
      <c r="J19" s="250">
        <v>0.18606533799902519</v>
      </c>
      <c r="K19" s="250">
        <v>-0.32399090941153258</v>
      </c>
      <c r="L19" s="250">
        <v>-0.30340199843337584</v>
      </c>
      <c r="M19" s="250">
        <v>-0.26819223233837364</v>
      </c>
      <c r="N19" s="250">
        <v>0.95598488385199232</v>
      </c>
      <c r="O19" s="250"/>
      <c r="P19" s="250"/>
      <c r="Q19" s="250"/>
      <c r="R19" s="250"/>
      <c r="S19" s="250"/>
      <c r="T19" s="250"/>
      <c r="U19" s="250"/>
      <c r="V19" s="250"/>
      <c r="W19" s="250"/>
      <c r="X19" s="250"/>
      <c r="Y19" s="250"/>
      <c r="Z19" s="250"/>
      <c r="AA19" s="250"/>
      <c r="AB19" s="250"/>
      <c r="AC19" s="250"/>
      <c r="AD19" s="250"/>
      <c r="AE19" s="250"/>
      <c r="AF19" s="250"/>
      <c r="AG19" s="250"/>
      <c r="AH19" s="250"/>
      <c r="AI19" s="250"/>
      <c r="AJ19" s="250"/>
      <c r="AK19" s="250"/>
      <c r="AL19" s="250"/>
      <c r="AM19" s="250"/>
      <c r="AN19" s="250"/>
      <c r="AO19" s="250"/>
      <c r="AP19" s="250"/>
      <c r="AQ19" s="250"/>
      <c r="AR19" s="250"/>
      <c r="AS19" s="250"/>
      <c r="AT19" s="250"/>
      <c r="AU19" s="250"/>
      <c r="AV19" s="250"/>
    </row>
    <row r="20" spans="1:48">
      <c r="A20" s="34" t="s">
        <v>144</v>
      </c>
      <c r="B20" s="250">
        <v>0.2490945256574128</v>
      </c>
      <c r="C20" s="250">
        <v>-0.32078785987864489</v>
      </c>
      <c r="D20" s="250">
        <v>-3.0462988344838213E-2</v>
      </c>
      <c r="E20" s="250">
        <v>0.17472672347732854</v>
      </c>
      <c r="F20" s="250">
        <v>0.30089129585990315</v>
      </c>
      <c r="G20" s="250">
        <v>0.21070511301470368</v>
      </c>
      <c r="H20" s="250">
        <v>1.3528731349218372E-2</v>
      </c>
      <c r="I20" s="250">
        <v>0.14182688797598095</v>
      </c>
      <c r="J20" s="250">
        <v>-3.4640861299537057E-2</v>
      </c>
      <c r="K20" s="250">
        <v>0.18914674198655407</v>
      </c>
      <c r="L20" s="250">
        <v>0.21909747512160863</v>
      </c>
      <c r="M20" s="250">
        <v>0.22347572398154653</v>
      </c>
      <c r="N20" s="250">
        <v>-0.10421280275106792</v>
      </c>
      <c r="O20" s="250">
        <v>-5.4280627610825326E-2</v>
      </c>
      <c r="P20" s="250"/>
      <c r="Q20" s="250"/>
      <c r="R20" s="250"/>
      <c r="S20" s="250"/>
      <c r="T20" s="250"/>
      <c r="U20" s="250"/>
      <c r="V20" s="250"/>
      <c r="W20" s="250"/>
      <c r="X20" s="250"/>
      <c r="Y20" s="250"/>
      <c r="Z20" s="250"/>
      <c r="AA20" s="250"/>
      <c r="AB20" s="250"/>
      <c r="AC20" s="250"/>
      <c r="AD20" s="250"/>
      <c r="AE20" s="250"/>
      <c r="AF20" s="250"/>
      <c r="AG20" s="250"/>
      <c r="AH20" s="250"/>
      <c r="AI20" s="250"/>
      <c r="AJ20" s="250"/>
      <c r="AK20" s="250"/>
      <c r="AL20" s="250"/>
      <c r="AM20" s="250"/>
      <c r="AN20" s="250"/>
      <c r="AO20" s="250"/>
      <c r="AP20" s="250"/>
      <c r="AQ20" s="250"/>
      <c r="AR20" s="250"/>
      <c r="AS20" s="250"/>
      <c r="AT20" s="250"/>
      <c r="AU20" s="250"/>
      <c r="AV20" s="250"/>
    </row>
    <row r="21" spans="1:48">
      <c r="A21" s="34" t="s">
        <v>143</v>
      </c>
      <c r="B21" s="250">
        <v>-0.36388657821567816</v>
      </c>
      <c r="C21" s="250">
        <v>0.53152836695072825</v>
      </c>
      <c r="D21" s="250">
        <v>0.16205347179698246</v>
      </c>
      <c r="E21" s="250">
        <v>-0.28688247696592201</v>
      </c>
      <c r="F21" s="250">
        <v>-0.12595215916106525</v>
      </c>
      <c r="G21" s="250">
        <v>-0.42168237220985649</v>
      </c>
      <c r="H21" s="250">
        <v>-0.10666632470147944</v>
      </c>
      <c r="I21" s="250">
        <v>-0.32659115708444714</v>
      </c>
      <c r="J21" s="250">
        <v>4.6667170726831381E-2</v>
      </c>
      <c r="K21" s="250">
        <v>-0.42696316197739365</v>
      </c>
      <c r="L21" s="250">
        <v>-0.42148928156284654</v>
      </c>
      <c r="M21" s="250">
        <v>-0.39854710231005364</v>
      </c>
      <c r="N21" s="250">
        <v>0.50249900349943699</v>
      </c>
      <c r="O21" s="250">
        <v>0.39311624876341877</v>
      </c>
      <c r="P21" s="250">
        <v>-0.85440375007166014</v>
      </c>
      <c r="Q21" s="250"/>
      <c r="R21" s="250"/>
      <c r="S21" s="250"/>
      <c r="T21" s="250"/>
      <c r="U21" s="250"/>
      <c r="V21" s="250"/>
      <c r="W21" s="250"/>
      <c r="X21" s="250"/>
      <c r="Y21" s="250"/>
      <c r="Z21" s="250"/>
      <c r="AA21" s="250"/>
      <c r="AB21" s="250"/>
      <c r="AC21" s="250"/>
      <c r="AD21" s="250"/>
      <c r="AE21" s="250"/>
      <c r="AF21" s="250"/>
      <c r="AG21" s="250"/>
      <c r="AH21" s="250"/>
      <c r="AI21" s="250"/>
      <c r="AJ21" s="250"/>
      <c r="AK21" s="250"/>
      <c r="AL21" s="250"/>
      <c r="AM21" s="250"/>
      <c r="AN21" s="250"/>
      <c r="AO21" s="250"/>
      <c r="AP21" s="250"/>
      <c r="AQ21" s="250"/>
      <c r="AR21" s="250"/>
      <c r="AS21" s="250"/>
      <c r="AT21" s="250"/>
      <c r="AU21" s="250"/>
      <c r="AV21" s="250"/>
    </row>
    <row r="22" spans="1:48">
      <c r="A22" s="34" t="s">
        <v>142</v>
      </c>
      <c r="B22" s="250">
        <v>0.7199712599597855</v>
      </c>
      <c r="C22" s="250">
        <v>-0.56174951385026595</v>
      </c>
      <c r="D22" s="250">
        <v>-0.54116893928066689</v>
      </c>
      <c r="E22" s="250">
        <v>0.63167590675382257</v>
      </c>
      <c r="F22" s="250">
        <v>-0.16668465773210045</v>
      </c>
      <c r="G22" s="250">
        <v>0.964679610010023</v>
      </c>
      <c r="H22" s="250">
        <v>0.48218030130436479</v>
      </c>
      <c r="I22" s="250">
        <v>0.87507312438924101</v>
      </c>
      <c r="J22" s="250">
        <v>0.11500137771392846</v>
      </c>
      <c r="K22" s="250">
        <v>0.94347957464058707</v>
      </c>
      <c r="L22" s="250">
        <v>0.93335542921761805</v>
      </c>
      <c r="M22" s="250">
        <v>0.77990604768493621</v>
      </c>
      <c r="N22" s="250">
        <v>-0.43400129722942771</v>
      </c>
      <c r="O22" s="250">
        <v>-0.31609229141783191</v>
      </c>
      <c r="P22" s="250">
        <v>0.21301594479378028</v>
      </c>
      <c r="Q22" s="250">
        <v>-0.43715408844844628</v>
      </c>
      <c r="R22" s="250"/>
      <c r="S22" s="250"/>
      <c r="T22" s="250"/>
      <c r="U22" s="250"/>
      <c r="V22" s="250"/>
      <c r="W22" s="250"/>
      <c r="X22" s="250"/>
      <c r="Y22" s="250"/>
      <c r="Z22" s="250"/>
      <c r="AA22" s="250"/>
      <c r="AB22" s="250"/>
      <c r="AC22" s="250"/>
      <c r="AD22" s="250"/>
      <c r="AE22" s="250"/>
      <c r="AF22" s="250"/>
      <c r="AG22" s="250"/>
      <c r="AH22" s="250"/>
      <c r="AI22" s="250"/>
      <c r="AJ22" s="250"/>
      <c r="AK22" s="250"/>
      <c r="AL22" s="250"/>
      <c r="AM22" s="250"/>
      <c r="AN22" s="250"/>
      <c r="AO22" s="250"/>
      <c r="AP22" s="250"/>
      <c r="AQ22" s="250"/>
      <c r="AR22" s="250"/>
      <c r="AS22" s="250"/>
      <c r="AT22" s="250"/>
      <c r="AU22" s="250"/>
      <c r="AV22" s="250"/>
    </row>
    <row r="23" spans="1:48">
      <c r="A23" s="34" t="s">
        <v>141</v>
      </c>
      <c r="B23" s="250">
        <v>0.72378019041647501</v>
      </c>
      <c r="C23" s="250">
        <v>-0.59360219769711597</v>
      </c>
      <c r="D23" s="250">
        <v>-0.56259473208230149</v>
      </c>
      <c r="E23" s="250">
        <v>0.61816515755446289</v>
      </c>
      <c r="F23" s="250">
        <v>-0.18138406820357222</v>
      </c>
      <c r="G23" s="250">
        <v>0.97533988000699656</v>
      </c>
      <c r="H23" s="250">
        <v>0.45162290531024796</v>
      </c>
      <c r="I23" s="250">
        <v>0.86546639107192025</v>
      </c>
      <c r="J23" s="250">
        <v>7.0295226829191496E-2</v>
      </c>
      <c r="K23" s="250">
        <v>0.95556954093815716</v>
      </c>
      <c r="L23" s="250">
        <v>0.94541825424897741</v>
      </c>
      <c r="M23" s="250">
        <v>0.79404057132546457</v>
      </c>
      <c r="N23" s="250">
        <v>-0.43130941507524045</v>
      </c>
      <c r="O23" s="250">
        <v>-0.31041807860780463</v>
      </c>
      <c r="P23" s="250">
        <v>0.2223601329444333</v>
      </c>
      <c r="Q23" s="250">
        <v>-0.44343554770704396</v>
      </c>
      <c r="R23" s="250">
        <v>0.99510568784084574</v>
      </c>
      <c r="S23" s="250"/>
      <c r="T23" s="250"/>
      <c r="U23" s="250"/>
      <c r="V23" s="250"/>
      <c r="W23" s="250"/>
      <c r="X23" s="250"/>
      <c r="Y23" s="250"/>
      <c r="Z23" s="250"/>
      <c r="AA23" s="250"/>
      <c r="AB23" s="250"/>
      <c r="AC23" s="250"/>
      <c r="AD23" s="250"/>
      <c r="AE23" s="250"/>
      <c r="AF23" s="250"/>
      <c r="AG23" s="250"/>
      <c r="AH23" s="250"/>
      <c r="AI23" s="250"/>
      <c r="AJ23" s="250"/>
      <c r="AK23" s="250"/>
      <c r="AL23" s="250"/>
      <c r="AM23" s="250"/>
      <c r="AN23" s="250"/>
      <c r="AO23" s="250"/>
      <c r="AP23" s="250"/>
      <c r="AQ23" s="250"/>
      <c r="AR23" s="250"/>
      <c r="AS23" s="250"/>
      <c r="AT23" s="250"/>
      <c r="AU23" s="250"/>
      <c r="AV23" s="250"/>
    </row>
    <row r="24" spans="1:48">
      <c r="A24" s="34" t="s">
        <v>140</v>
      </c>
      <c r="B24" s="250">
        <v>0.63149064774763797</v>
      </c>
      <c r="C24" s="250">
        <v>-0.48491419075735065</v>
      </c>
      <c r="D24" s="250">
        <v>-0.43493469387829808</v>
      </c>
      <c r="E24" s="250">
        <v>0.59748068469499227</v>
      </c>
      <c r="F24" s="250">
        <v>-0.12688110469585132</v>
      </c>
      <c r="G24" s="250">
        <v>0.92780526734269531</v>
      </c>
      <c r="H24" s="250">
        <v>0.47783777035174069</v>
      </c>
      <c r="I24" s="250">
        <v>0.84919189903393577</v>
      </c>
      <c r="J24" s="250">
        <v>0.1308707087770245</v>
      </c>
      <c r="K24" s="250">
        <v>0.88730489656925271</v>
      </c>
      <c r="L24" s="250">
        <v>0.87079481514095791</v>
      </c>
      <c r="M24" s="250">
        <v>0.70478712198191218</v>
      </c>
      <c r="N24" s="250">
        <v>-0.45724311040248894</v>
      </c>
      <c r="O24" s="250">
        <v>-0.34134096441339884</v>
      </c>
      <c r="P24" s="250">
        <v>0.18485443312053221</v>
      </c>
      <c r="Q24" s="250">
        <v>-0.42490187490546716</v>
      </c>
      <c r="R24" s="250">
        <v>0.98263041023051922</v>
      </c>
      <c r="S24" s="250">
        <v>0.96474652214375012</v>
      </c>
      <c r="T24" s="250"/>
      <c r="U24" s="250"/>
      <c r="V24" s="250"/>
      <c r="W24" s="250"/>
      <c r="X24" s="250"/>
      <c r="Y24" s="250"/>
      <c r="Z24" s="250"/>
      <c r="AA24" s="250"/>
      <c r="AB24" s="250"/>
      <c r="AC24" s="250"/>
      <c r="AD24" s="250"/>
      <c r="AE24" s="250"/>
      <c r="AF24" s="250"/>
      <c r="AG24" s="250"/>
      <c r="AH24" s="250"/>
      <c r="AI24" s="250"/>
      <c r="AJ24" s="250"/>
      <c r="AK24" s="250"/>
      <c r="AL24" s="250"/>
      <c r="AM24" s="250"/>
      <c r="AN24" s="250"/>
      <c r="AO24" s="250"/>
      <c r="AP24" s="250"/>
      <c r="AQ24" s="250"/>
      <c r="AR24" s="250"/>
      <c r="AS24" s="250"/>
      <c r="AT24" s="250"/>
      <c r="AU24" s="250"/>
      <c r="AV24" s="250"/>
    </row>
    <row r="25" spans="1:48">
      <c r="A25" s="34" t="s">
        <v>139</v>
      </c>
      <c r="B25" s="250">
        <v>0.75163106689824244</v>
      </c>
      <c r="C25" s="250">
        <v>-0.6215380307086128</v>
      </c>
      <c r="D25" s="250">
        <v>-0.5983072974197674</v>
      </c>
      <c r="E25" s="250">
        <v>0.62433998758346165</v>
      </c>
      <c r="F25" s="250">
        <v>-0.20543526156432604</v>
      </c>
      <c r="G25" s="250">
        <v>0.97935028247920664</v>
      </c>
      <c r="H25" s="250">
        <v>0.4447672236397136</v>
      </c>
      <c r="I25" s="250">
        <v>0.86434482358324027</v>
      </c>
      <c r="J25" s="250">
        <v>5.6405977852134304E-2</v>
      </c>
      <c r="K25" s="250">
        <v>0.96765191292331765</v>
      </c>
      <c r="L25" s="250">
        <v>0.9593702073163326</v>
      </c>
      <c r="M25" s="250">
        <v>0.81349198217873075</v>
      </c>
      <c r="N25" s="250">
        <v>-0.42409798868099502</v>
      </c>
      <c r="O25" s="250">
        <v>-0.3030052752198617</v>
      </c>
      <c r="P25" s="250">
        <v>0.22742557646392716</v>
      </c>
      <c r="Q25" s="250">
        <v>-0.44277939056871074</v>
      </c>
      <c r="R25" s="250">
        <v>0.98440553762403138</v>
      </c>
      <c r="S25" s="250">
        <v>0.99589851471793966</v>
      </c>
      <c r="T25" s="250">
        <v>0.94003248603179679</v>
      </c>
      <c r="U25" s="250"/>
      <c r="V25" s="250"/>
      <c r="W25" s="250"/>
      <c r="X25" s="250"/>
      <c r="Y25" s="250"/>
      <c r="Z25" s="250"/>
      <c r="AA25" s="250"/>
      <c r="AB25" s="250"/>
      <c r="AC25" s="250"/>
      <c r="AD25" s="250"/>
      <c r="AE25" s="250"/>
      <c r="AF25" s="250"/>
      <c r="AG25" s="250"/>
      <c r="AH25" s="250"/>
      <c r="AI25" s="250"/>
      <c r="AJ25" s="250"/>
      <c r="AK25" s="250"/>
      <c r="AL25" s="250"/>
      <c r="AM25" s="250"/>
      <c r="AN25" s="250"/>
      <c r="AO25" s="250"/>
      <c r="AP25" s="250"/>
      <c r="AQ25" s="250"/>
      <c r="AR25" s="250"/>
      <c r="AS25" s="250"/>
      <c r="AT25" s="250"/>
      <c r="AU25" s="250"/>
      <c r="AV25" s="250"/>
    </row>
    <row r="26" spans="1:48">
      <c r="A26" s="34" t="s">
        <v>138</v>
      </c>
      <c r="B26" s="250">
        <v>0.47052616631502803</v>
      </c>
      <c r="C26" s="250">
        <v>-0.18282178611655608</v>
      </c>
      <c r="D26" s="250">
        <v>-0.22102592309185545</v>
      </c>
      <c r="E26" s="250">
        <v>0.6676967098034996</v>
      </c>
      <c r="F26" s="250">
        <v>-0.1573860708125023</v>
      </c>
      <c r="G26" s="250">
        <v>0.74469525165899964</v>
      </c>
      <c r="H26" s="250">
        <v>0.46888709217089641</v>
      </c>
      <c r="I26" s="250">
        <v>0.72744687817335463</v>
      </c>
      <c r="J26" s="250">
        <v>0.22436477885092321</v>
      </c>
      <c r="K26" s="250">
        <v>0.68100010860868376</v>
      </c>
      <c r="L26" s="250">
        <v>0.66317413173060147</v>
      </c>
      <c r="M26" s="250">
        <v>0.43982977516151139</v>
      </c>
      <c r="N26" s="250">
        <v>-0.34678527628705363</v>
      </c>
      <c r="O26" s="250">
        <v>-0.29983383589172219</v>
      </c>
      <c r="P26" s="250">
        <v>1.1162640199788812E-2</v>
      </c>
      <c r="Q26" s="250">
        <v>-0.20059024769356362</v>
      </c>
      <c r="R26" s="250">
        <v>0.7512993062032437</v>
      </c>
      <c r="S26" s="250">
        <v>0.71865197408022319</v>
      </c>
      <c r="T26" s="250">
        <v>0.81071465154080502</v>
      </c>
      <c r="U26" s="250">
        <v>0.68442456162541954</v>
      </c>
      <c r="V26" s="250"/>
      <c r="W26" s="250"/>
      <c r="X26" s="250"/>
      <c r="Y26" s="250"/>
      <c r="Z26" s="250"/>
      <c r="AA26" s="250"/>
      <c r="AB26" s="250"/>
      <c r="AC26" s="250"/>
      <c r="AD26" s="250"/>
      <c r="AE26" s="250"/>
      <c r="AF26" s="250"/>
      <c r="AG26" s="250"/>
      <c r="AH26" s="250"/>
      <c r="AI26" s="250"/>
      <c r="AJ26" s="250"/>
      <c r="AK26" s="250"/>
      <c r="AL26" s="250"/>
      <c r="AM26" s="250"/>
      <c r="AN26" s="250"/>
      <c r="AO26" s="250"/>
      <c r="AP26" s="250"/>
      <c r="AQ26" s="250"/>
      <c r="AR26" s="250"/>
      <c r="AS26" s="250"/>
      <c r="AT26" s="250"/>
      <c r="AU26" s="250"/>
      <c r="AV26" s="250"/>
    </row>
    <row r="27" spans="1:48">
      <c r="A27" s="34" t="s">
        <v>137</v>
      </c>
      <c r="B27" s="250">
        <v>0.28226579590100731</v>
      </c>
      <c r="C27" s="250">
        <v>-9.5265864762446306E-2</v>
      </c>
      <c r="D27" s="250">
        <v>-6.7070441864296185E-2</v>
      </c>
      <c r="E27" s="250">
        <v>0.42769481514851604</v>
      </c>
      <c r="F27" s="250">
        <v>5.2945723046916429E-2</v>
      </c>
      <c r="G27" s="250">
        <v>0.64141285729151221</v>
      </c>
      <c r="H27" s="250">
        <v>0.45522151445131276</v>
      </c>
      <c r="I27" s="250">
        <v>0.65414834068981575</v>
      </c>
      <c r="J27" s="250">
        <v>0.25705956383331291</v>
      </c>
      <c r="K27" s="250">
        <v>0.54887215105860232</v>
      </c>
      <c r="L27" s="250">
        <v>0.52122103761438099</v>
      </c>
      <c r="M27" s="250">
        <v>0.33149913663775354</v>
      </c>
      <c r="N27" s="250">
        <v>-0.33883516383292805</v>
      </c>
      <c r="O27" s="250">
        <v>-0.26356600965083915</v>
      </c>
      <c r="P27" s="250">
        <v>4.152794057393161E-2</v>
      </c>
      <c r="Q27" s="250">
        <v>-0.2384611990306171</v>
      </c>
      <c r="R27" s="250">
        <v>0.73647960987754924</v>
      </c>
      <c r="S27" s="250">
        <v>0.68181564994695998</v>
      </c>
      <c r="T27" s="250">
        <v>0.84386779728692041</v>
      </c>
      <c r="U27" s="250">
        <v>0.62345325480578306</v>
      </c>
      <c r="V27" s="250">
        <v>0.84732137917840045</v>
      </c>
      <c r="W27" s="250"/>
      <c r="X27" s="250"/>
      <c r="Y27" s="250"/>
      <c r="Z27" s="250"/>
      <c r="AA27" s="250"/>
      <c r="AB27" s="250"/>
      <c r="AC27" s="250"/>
      <c r="AD27" s="250"/>
      <c r="AE27" s="250"/>
      <c r="AF27" s="250"/>
      <c r="AG27" s="250"/>
      <c r="AH27" s="250"/>
      <c r="AI27" s="250"/>
      <c r="AJ27" s="250"/>
      <c r="AK27" s="250"/>
      <c r="AL27" s="250"/>
      <c r="AM27" s="250"/>
      <c r="AN27" s="250"/>
      <c r="AO27" s="250"/>
      <c r="AP27" s="250"/>
      <c r="AQ27" s="250"/>
      <c r="AR27" s="250"/>
      <c r="AS27" s="250"/>
      <c r="AT27" s="250"/>
      <c r="AU27" s="250"/>
      <c r="AV27" s="250"/>
    </row>
    <row r="28" spans="1:48">
      <c r="A28" s="34" t="s">
        <v>136</v>
      </c>
      <c r="B28" s="250">
        <v>0.41251784047135842</v>
      </c>
      <c r="C28" s="250">
        <v>-0.25721220457462629</v>
      </c>
      <c r="D28" s="250">
        <v>-0.20353580085750733</v>
      </c>
      <c r="E28" s="250">
        <v>0.47474153059243096</v>
      </c>
      <c r="F28" s="250">
        <v>-1.148775489209403E-2</v>
      </c>
      <c r="G28" s="250">
        <v>0.77442728242428593</v>
      </c>
      <c r="H28" s="250">
        <v>0.4551513543126342</v>
      </c>
      <c r="I28" s="250">
        <v>0.73905578478832057</v>
      </c>
      <c r="J28" s="250">
        <v>0.18788086446443281</v>
      </c>
      <c r="K28" s="250">
        <v>0.69711391590375071</v>
      </c>
      <c r="L28" s="250">
        <v>0.6727670669314415</v>
      </c>
      <c r="M28" s="250">
        <v>0.49173620679185182</v>
      </c>
      <c r="N28" s="250">
        <v>-0.40680381332241466</v>
      </c>
      <c r="O28" s="250">
        <v>-0.31168152511450803</v>
      </c>
      <c r="P28" s="250">
        <v>9.7965446010631049E-2</v>
      </c>
      <c r="Q28" s="250">
        <v>-0.324283159106101</v>
      </c>
      <c r="R28" s="250">
        <v>0.8647110925922411</v>
      </c>
      <c r="S28" s="250">
        <v>0.82256975020339207</v>
      </c>
      <c r="T28" s="250">
        <v>0.94067495055949291</v>
      </c>
      <c r="U28" s="250">
        <v>0.77399111993908665</v>
      </c>
      <c r="V28" s="250">
        <v>0.83908717801196209</v>
      </c>
      <c r="W28" s="250">
        <v>0.97086294967181719</v>
      </c>
      <c r="X28" s="250"/>
      <c r="Y28" s="250"/>
      <c r="Z28" s="250"/>
      <c r="AA28" s="250"/>
      <c r="AB28" s="250"/>
      <c r="AC28" s="250"/>
      <c r="AD28" s="250"/>
      <c r="AE28" s="250"/>
      <c r="AF28" s="250"/>
      <c r="AG28" s="250"/>
      <c r="AH28" s="250"/>
      <c r="AI28" s="250"/>
      <c r="AJ28" s="250"/>
      <c r="AK28" s="250"/>
      <c r="AL28" s="250"/>
      <c r="AM28" s="250"/>
      <c r="AN28" s="250"/>
      <c r="AO28" s="250"/>
      <c r="AP28" s="250"/>
      <c r="AQ28" s="250"/>
      <c r="AR28" s="250"/>
      <c r="AS28" s="250"/>
      <c r="AT28" s="250"/>
      <c r="AU28" s="250"/>
      <c r="AV28" s="250"/>
    </row>
    <row r="29" spans="1:48">
      <c r="A29" s="34" t="s">
        <v>135</v>
      </c>
      <c r="B29" s="250">
        <v>0.72518497007194183</v>
      </c>
      <c r="C29" s="250">
        <v>-0.59692186621029897</v>
      </c>
      <c r="D29" s="250">
        <v>-0.57437696914975012</v>
      </c>
      <c r="E29" s="250">
        <v>0.61112655254291104</v>
      </c>
      <c r="F29" s="250">
        <v>-0.18863654226834425</v>
      </c>
      <c r="G29" s="250">
        <v>0.97910114057144637</v>
      </c>
      <c r="H29" s="250">
        <v>0.44414008189638671</v>
      </c>
      <c r="I29" s="250">
        <v>0.86384883513592414</v>
      </c>
      <c r="J29" s="250">
        <v>5.7215057637247754E-2</v>
      </c>
      <c r="K29" s="250">
        <v>0.9586587150177055</v>
      </c>
      <c r="L29" s="250">
        <v>0.94849851328052548</v>
      </c>
      <c r="M29" s="250">
        <v>0.79506192038224754</v>
      </c>
      <c r="N29" s="250">
        <v>-0.42199890253488642</v>
      </c>
      <c r="O29" s="250">
        <v>-0.29919992251942512</v>
      </c>
      <c r="P29" s="250">
        <v>0.22200603009785028</v>
      </c>
      <c r="Q29" s="250">
        <v>-0.4386733234112497</v>
      </c>
      <c r="R29" s="250">
        <v>0.98956005287316917</v>
      </c>
      <c r="S29" s="250">
        <v>0.99850461017592895</v>
      </c>
      <c r="T29" s="250">
        <v>0.95314062083165407</v>
      </c>
      <c r="U29" s="250">
        <v>0.99859015961284947</v>
      </c>
      <c r="V29" s="250">
        <v>0.70291120879738223</v>
      </c>
      <c r="W29" s="250">
        <v>0.65678663940946858</v>
      </c>
      <c r="X29" s="250">
        <v>0.80111551842995166</v>
      </c>
      <c r="Y29" s="250"/>
      <c r="Z29" s="250"/>
      <c r="AA29" s="250"/>
      <c r="AB29" s="250"/>
      <c r="AC29" s="250"/>
      <c r="AD29" s="250"/>
      <c r="AE29" s="250"/>
      <c r="AF29" s="250"/>
      <c r="AG29" s="250"/>
      <c r="AH29" s="250"/>
      <c r="AI29" s="250"/>
      <c r="AJ29" s="250"/>
      <c r="AK29" s="250"/>
      <c r="AL29" s="250"/>
      <c r="AM29" s="250"/>
      <c r="AN29" s="250"/>
      <c r="AO29" s="250"/>
      <c r="AP29" s="250"/>
      <c r="AQ29" s="250"/>
      <c r="AR29" s="250"/>
      <c r="AS29" s="250"/>
      <c r="AT29" s="250"/>
      <c r="AU29" s="250"/>
      <c r="AV29" s="250"/>
    </row>
    <row r="30" spans="1:48">
      <c r="A30" s="34" t="s">
        <v>134</v>
      </c>
      <c r="B30" s="250">
        <v>-0.68040303343229536</v>
      </c>
      <c r="C30" s="250">
        <v>0.82690837603014367</v>
      </c>
      <c r="D30" s="250">
        <v>0.48703738070056601</v>
      </c>
      <c r="E30" s="250">
        <v>-0.36212323764113946</v>
      </c>
      <c r="F30" s="250">
        <v>9.2413460724800389E-2</v>
      </c>
      <c r="G30" s="250">
        <v>-0.42886633126937079</v>
      </c>
      <c r="H30" s="250">
        <v>-0.28309874819263131</v>
      </c>
      <c r="I30" s="250">
        <v>-0.42595335631981496</v>
      </c>
      <c r="J30" s="250">
        <v>-0.10255083530147104</v>
      </c>
      <c r="K30" s="250">
        <v>-0.54912183719756746</v>
      </c>
      <c r="L30" s="250">
        <v>-0.57154678178288754</v>
      </c>
      <c r="M30" s="250">
        <v>-0.69432000164117669</v>
      </c>
      <c r="N30" s="250">
        <v>0.24455635977470691</v>
      </c>
      <c r="O30" s="250">
        <v>0.2030336953312675</v>
      </c>
      <c r="P30" s="250">
        <v>-0.36747361863687389</v>
      </c>
      <c r="Q30" s="250">
        <v>0.41611770304754131</v>
      </c>
      <c r="R30" s="250">
        <v>-0.39103099999376473</v>
      </c>
      <c r="S30" s="250">
        <v>-0.423486941528112</v>
      </c>
      <c r="T30" s="250">
        <v>-0.27880438549599557</v>
      </c>
      <c r="U30" s="250">
        <v>-0.46647936888294089</v>
      </c>
      <c r="V30" s="250">
        <v>7.7651736252099621E-3</v>
      </c>
      <c r="W30" s="250">
        <v>0.13089952397677901</v>
      </c>
      <c r="X30" s="250">
        <v>-2.9562952627311123E-2</v>
      </c>
      <c r="Y30" s="250">
        <v>-0.43099122005593066</v>
      </c>
      <c r="Z30" s="250"/>
      <c r="AA30" s="250"/>
      <c r="AB30" s="250"/>
      <c r="AC30" s="250"/>
      <c r="AD30" s="250"/>
      <c r="AE30" s="250"/>
      <c r="AF30" s="250"/>
      <c r="AG30" s="250"/>
      <c r="AH30" s="250"/>
      <c r="AI30" s="250"/>
      <c r="AJ30" s="250"/>
      <c r="AK30" s="250"/>
      <c r="AL30" s="250"/>
      <c r="AM30" s="250"/>
      <c r="AN30" s="250"/>
      <c r="AO30" s="250"/>
      <c r="AP30" s="250"/>
      <c r="AQ30" s="250"/>
      <c r="AR30" s="250"/>
      <c r="AS30" s="250"/>
      <c r="AT30" s="250"/>
      <c r="AU30" s="250"/>
      <c r="AV30" s="250"/>
    </row>
    <row r="31" spans="1:48">
      <c r="A31" s="34" t="s">
        <v>133</v>
      </c>
      <c r="B31" s="250">
        <v>-0.38238104952335272</v>
      </c>
      <c r="C31" s="250">
        <v>0.1968733895381459</v>
      </c>
      <c r="D31" s="250">
        <v>0.3815639716285254</v>
      </c>
      <c r="E31" s="250">
        <v>-0.4785424149546002</v>
      </c>
      <c r="F31" s="250">
        <v>0.41278010828192424</v>
      </c>
      <c r="G31" s="250">
        <v>-0.26638430419261994</v>
      </c>
      <c r="H31" s="250">
        <v>-0.45055562398366539</v>
      </c>
      <c r="I31" s="250">
        <v>-0.41214274706916232</v>
      </c>
      <c r="J31" s="250">
        <v>-0.34485275175231839</v>
      </c>
      <c r="K31" s="250">
        <v>-0.40255582817546653</v>
      </c>
      <c r="L31" s="250">
        <v>-0.41106703596368532</v>
      </c>
      <c r="M31" s="250">
        <v>-0.48593610358034983</v>
      </c>
      <c r="N31" s="250">
        <v>0.18586593732466664</v>
      </c>
      <c r="O31" s="250">
        <v>0.15699549387441641</v>
      </c>
      <c r="P31" s="250">
        <v>0.25529072817605164</v>
      </c>
      <c r="Q31" s="250">
        <v>-0.11880094238171517</v>
      </c>
      <c r="R31" s="250">
        <v>-0.32113256121110778</v>
      </c>
      <c r="S31" s="250">
        <v>-0.28153297801524718</v>
      </c>
      <c r="T31" s="250">
        <v>-0.36117635712225354</v>
      </c>
      <c r="U31" s="250">
        <v>-0.26854587662932505</v>
      </c>
      <c r="V31" s="250">
        <v>-0.52546203013822246</v>
      </c>
      <c r="W31" s="250">
        <v>-0.43026559469451414</v>
      </c>
      <c r="X31" s="250">
        <v>-0.39134799800725811</v>
      </c>
      <c r="Y31" s="250">
        <v>-0.26960971604294298</v>
      </c>
      <c r="Z31" s="250">
        <v>3.4687724040433278E-2</v>
      </c>
      <c r="AA31" s="250"/>
      <c r="AB31" s="250"/>
      <c r="AC31" s="250"/>
      <c r="AD31" s="250"/>
      <c r="AE31" s="250"/>
      <c r="AF31" s="250"/>
      <c r="AG31" s="250"/>
      <c r="AH31" s="250"/>
      <c r="AI31" s="250"/>
      <c r="AJ31" s="250"/>
      <c r="AK31" s="250"/>
      <c r="AL31" s="250"/>
      <c r="AM31" s="250"/>
      <c r="AN31" s="250"/>
      <c r="AO31" s="250"/>
      <c r="AP31" s="250"/>
      <c r="AQ31" s="250"/>
      <c r="AR31" s="250"/>
      <c r="AS31" s="250"/>
      <c r="AT31" s="250"/>
      <c r="AU31" s="250"/>
      <c r="AV31" s="250"/>
    </row>
    <row r="32" spans="1:48">
      <c r="A32" s="34" t="s">
        <v>24</v>
      </c>
      <c r="B32" s="250">
        <v>0.52223245589433853</v>
      </c>
      <c r="C32" s="250">
        <v>-0.3737516032706199</v>
      </c>
      <c r="D32" s="250">
        <v>-0.31126870184764799</v>
      </c>
      <c r="E32" s="250">
        <v>0.52900869644807758</v>
      </c>
      <c r="F32" s="250">
        <v>-5.423534384260973E-2</v>
      </c>
      <c r="G32" s="250">
        <v>0.79876699852441357</v>
      </c>
      <c r="H32" s="250">
        <v>0.48477261473227462</v>
      </c>
      <c r="I32" s="250">
        <v>0.77051120209035195</v>
      </c>
      <c r="J32" s="250">
        <v>0.20768431243048122</v>
      </c>
      <c r="K32" s="250">
        <v>0.75868120224907565</v>
      </c>
      <c r="L32" s="250">
        <v>0.74242220681247872</v>
      </c>
      <c r="M32" s="250">
        <v>0.6033718667992809</v>
      </c>
      <c r="N32" s="250">
        <v>-0.44627886459779342</v>
      </c>
      <c r="O32" s="250">
        <v>-0.34422619259697623</v>
      </c>
      <c r="P32" s="250">
        <v>0.1268364314726525</v>
      </c>
      <c r="Q32" s="250">
        <v>-0.36856108175468533</v>
      </c>
      <c r="R32" s="250">
        <v>0.9021055584634784</v>
      </c>
      <c r="S32" s="250">
        <v>0.85968590790299393</v>
      </c>
      <c r="T32" s="250">
        <v>0.95904268887056865</v>
      </c>
      <c r="U32" s="250">
        <v>0.81600863113102595</v>
      </c>
      <c r="V32" s="250">
        <v>0.79684050723086486</v>
      </c>
      <c r="W32" s="250">
        <v>0.92368391784272941</v>
      </c>
      <c r="X32" s="250">
        <v>0.98089423531106701</v>
      </c>
      <c r="Y32" s="250">
        <v>0.83652963698999327</v>
      </c>
      <c r="Z32" s="250">
        <v>-0.16489775192165065</v>
      </c>
      <c r="AA32" s="250">
        <v>-0.4185269935420125</v>
      </c>
      <c r="AB32" s="250"/>
      <c r="AC32" s="250"/>
      <c r="AD32" s="250"/>
      <c r="AE32" s="250"/>
      <c r="AF32" s="250"/>
      <c r="AG32" s="250"/>
      <c r="AH32" s="250"/>
      <c r="AI32" s="250"/>
      <c r="AJ32" s="250"/>
      <c r="AK32" s="250"/>
      <c r="AL32" s="250"/>
      <c r="AM32" s="250"/>
      <c r="AN32" s="250"/>
      <c r="AO32" s="250"/>
      <c r="AP32" s="250"/>
      <c r="AQ32" s="250"/>
      <c r="AR32" s="250"/>
      <c r="AS32" s="250"/>
      <c r="AT32" s="250"/>
      <c r="AU32" s="250"/>
      <c r="AV32" s="250"/>
    </row>
    <row r="33" spans="1:48">
      <c r="A33" s="34" t="s">
        <v>25</v>
      </c>
      <c r="B33" s="250">
        <v>0.80266229667147448</v>
      </c>
      <c r="C33" s="250">
        <v>-0.6637108525350458</v>
      </c>
      <c r="D33" s="250">
        <v>-0.65404603169426789</v>
      </c>
      <c r="E33" s="250">
        <v>0.66234175358667335</v>
      </c>
      <c r="F33" s="250">
        <v>-0.23948663982391225</v>
      </c>
      <c r="G33" s="250">
        <v>0.96916540714963695</v>
      </c>
      <c r="H33" s="250">
        <v>0.45950372242074256</v>
      </c>
      <c r="I33" s="250">
        <v>0.86575662190493086</v>
      </c>
      <c r="J33" s="250">
        <v>7.2094355270782312E-2</v>
      </c>
      <c r="K33" s="250">
        <v>0.98410856115633272</v>
      </c>
      <c r="L33" s="250">
        <v>0.98087265110877553</v>
      </c>
      <c r="M33" s="250">
        <v>0.8610477372090849</v>
      </c>
      <c r="N33" s="250">
        <v>-0.42414856344827107</v>
      </c>
      <c r="O33" s="250">
        <v>-0.30320409342413929</v>
      </c>
      <c r="P33" s="250">
        <v>0.23387023086196868</v>
      </c>
      <c r="Q33" s="250">
        <v>-0.44632749718331644</v>
      </c>
      <c r="R33" s="250">
        <v>0.97207125171769437</v>
      </c>
      <c r="S33" s="250">
        <v>0.98489235740438885</v>
      </c>
      <c r="T33" s="250">
        <v>0.91705221469139631</v>
      </c>
      <c r="U33" s="250">
        <v>0.99399053226021261</v>
      </c>
      <c r="V33" s="250">
        <v>0.65925230934101531</v>
      </c>
      <c r="W33" s="250">
        <v>0.57444934677957948</v>
      </c>
      <c r="X33" s="250">
        <v>0.73195220382018256</v>
      </c>
      <c r="Y33" s="250">
        <v>0.98834373640100015</v>
      </c>
      <c r="Z33" s="250">
        <v>-0.52450899625447467</v>
      </c>
      <c r="AA33" s="250">
        <v>-0.31278498058937915</v>
      </c>
      <c r="AB33" s="250">
        <v>0.7888824104878599</v>
      </c>
      <c r="AC33" s="250"/>
      <c r="AD33" s="250"/>
      <c r="AE33" s="250"/>
      <c r="AF33" s="250"/>
      <c r="AG33" s="250"/>
      <c r="AH33" s="250"/>
      <c r="AI33" s="250"/>
      <c r="AJ33" s="250"/>
      <c r="AK33" s="250"/>
      <c r="AL33" s="250"/>
      <c r="AM33" s="250"/>
      <c r="AN33" s="250"/>
      <c r="AO33" s="250"/>
      <c r="AP33" s="250"/>
      <c r="AQ33" s="250"/>
      <c r="AR33" s="250"/>
      <c r="AS33" s="250"/>
      <c r="AT33" s="250"/>
      <c r="AU33" s="250"/>
      <c r="AV33" s="250"/>
    </row>
    <row r="34" spans="1:48">
      <c r="A34" s="34" t="s">
        <v>26</v>
      </c>
      <c r="B34" s="250">
        <v>0.75169794028417625</v>
      </c>
      <c r="C34" s="250">
        <v>-0.59755588013561001</v>
      </c>
      <c r="D34" s="250">
        <v>-0.59773272038798686</v>
      </c>
      <c r="E34" s="250">
        <v>0.63841926612826627</v>
      </c>
      <c r="F34" s="250">
        <v>-0.20204879523646857</v>
      </c>
      <c r="G34" s="250">
        <v>0.9800020022847179</v>
      </c>
      <c r="H34" s="250">
        <v>0.44940123322527087</v>
      </c>
      <c r="I34" s="250">
        <v>0.86725027851440872</v>
      </c>
      <c r="J34" s="250">
        <v>6.6229035395453981E-2</v>
      </c>
      <c r="K34" s="250">
        <v>0.96516617249842729</v>
      </c>
      <c r="L34" s="250">
        <v>0.95708274900569079</v>
      </c>
      <c r="M34" s="250">
        <v>0.80263698487938995</v>
      </c>
      <c r="N34" s="250">
        <v>-0.41091335753512714</v>
      </c>
      <c r="O34" s="250">
        <v>-0.29439330103202316</v>
      </c>
      <c r="P34" s="250">
        <v>0.22189679795586209</v>
      </c>
      <c r="Q34" s="250">
        <v>-0.43244834253878711</v>
      </c>
      <c r="R34" s="250">
        <v>0.98691327286045472</v>
      </c>
      <c r="S34" s="250">
        <v>0.99673440926513912</v>
      </c>
      <c r="T34" s="250">
        <v>0.94383550177759767</v>
      </c>
      <c r="U34" s="250">
        <v>0.99867055386687242</v>
      </c>
      <c r="V34" s="250">
        <v>0.70166923425390015</v>
      </c>
      <c r="W34" s="250">
        <v>0.63429900114800875</v>
      </c>
      <c r="X34" s="250">
        <v>0.78163637290744403</v>
      </c>
      <c r="Y34" s="250">
        <v>0.99818778397712005</v>
      </c>
      <c r="Z34" s="250">
        <v>-0.4461234471187433</v>
      </c>
      <c r="AA34" s="250">
        <v>-0.26834920036935278</v>
      </c>
      <c r="AB34" s="250">
        <v>0.82196398017562899</v>
      </c>
      <c r="AC34" s="250">
        <v>0.99145107417473288</v>
      </c>
      <c r="AD34" s="250"/>
      <c r="AE34" s="250"/>
      <c r="AF34" s="250"/>
      <c r="AG34" s="250"/>
      <c r="AH34" s="250"/>
      <c r="AI34" s="250"/>
      <c r="AJ34" s="250"/>
      <c r="AK34" s="250"/>
      <c r="AL34" s="250"/>
      <c r="AM34" s="250"/>
      <c r="AN34" s="250"/>
      <c r="AO34" s="250"/>
      <c r="AP34" s="250"/>
      <c r="AQ34" s="250"/>
      <c r="AR34" s="250"/>
      <c r="AS34" s="250"/>
      <c r="AT34" s="250"/>
      <c r="AU34" s="250"/>
      <c r="AV34" s="250"/>
    </row>
    <row r="35" spans="1:48">
      <c r="A35" s="34" t="s">
        <v>27</v>
      </c>
      <c r="B35" s="250">
        <v>0.7188815509776697</v>
      </c>
      <c r="C35" s="250">
        <v>-0.58357556102477615</v>
      </c>
      <c r="D35" s="250">
        <v>-0.55438725295756452</v>
      </c>
      <c r="E35" s="250">
        <v>0.62565350206320602</v>
      </c>
      <c r="F35" s="250">
        <v>-0.18154698879341311</v>
      </c>
      <c r="G35" s="250">
        <v>0.97637065930747557</v>
      </c>
      <c r="H35" s="250">
        <v>0.44953455410041088</v>
      </c>
      <c r="I35" s="250">
        <v>0.86500286113489422</v>
      </c>
      <c r="J35" s="250">
        <v>6.8814030409756449E-2</v>
      </c>
      <c r="K35" s="250">
        <v>0.95304456076742294</v>
      </c>
      <c r="L35" s="250">
        <v>0.9413052870933073</v>
      </c>
      <c r="M35" s="250">
        <v>0.78201272287373669</v>
      </c>
      <c r="N35" s="250">
        <v>-0.42914153692554657</v>
      </c>
      <c r="O35" s="250">
        <v>-0.30882812434160872</v>
      </c>
      <c r="P35" s="250">
        <v>0.2257669045187076</v>
      </c>
      <c r="Q35" s="250">
        <v>-0.44485053615792303</v>
      </c>
      <c r="R35" s="250">
        <v>0.99396073509789895</v>
      </c>
      <c r="S35" s="250">
        <v>0.99904681197075818</v>
      </c>
      <c r="T35" s="250">
        <v>0.965437362500705</v>
      </c>
      <c r="U35" s="250">
        <v>0.99411683635969061</v>
      </c>
      <c r="V35" s="250">
        <v>0.73248372986626931</v>
      </c>
      <c r="W35" s="250">
        <v>0.6875857339566348</v>
      </c>
      <c r="X35" s="250">
        <v>0.82474179095094446</v>
      </c>
      <c r="Y35" s="250">
        <v>0.99731493014435446</v>
      </c>
      <c r="Z35" s="250">
        <v>-0.4096069151047555</v>
      </c>
      <c r="AA35" s="250">
        <v>-0.27794409416172666</v>
      </c>
      <c r="AB35" s="250">
        <v>0.85748569973527977</v>
      </c>
      <c r="AC35" s="250">
        <v>0.98143457486725572</v>
      </c>
      <c r="AD35" s="250">
        <v>0.99595843641143211</v>
      </c>
      <c r="AE35" s="250"/>
      <c r="AF35" s="250"/>
      <c r="AG35" s="250"/>
      <c r="AH35" s="250"/>
      <c r="AI35" s="250"/>
      <c r="AJ35" s="250"/>
      <c r="AK35" s="250"/>
      <c r="AL35" s="250"/>
      <c r="AM35" s="250"/>
      <c r="AN35" s="250"/>
      <c r="AO35" s="250"/>
      <c r="AP35" s="250"/>
      <c r="AQ35" s="250"/>
      <c r="AR35" s="250"/>
      <c r="AS35" s="250"/>
      <c r="AT35" s="250"/>
      <c r="AU35" s="250"/>
      <c r="AV35" s="250"/>
    </row>
    <row r="36" spans="1:48">
      <c r="A36" s="34" t="s">
        <v>28</v>
      </c>
      <c r="B36" s="250">
        <v>0.41909162269136024</v>
      </c>
      <c r="C36" s="250">
        <v>-0.16469619469584768</v>
      </c>
      <c r="D36" s="250">
        <v>-0.19570464111446087</v>
      </c>
      <c r="E36" s="250">
        <v>0.60134805466491437</v>
      </c>
      <c r="F36" s="250">
        <v>-7.3637029969613063E-2</v>
      </c>
      <c r="G36" s="250">
        <v>0.68658938009565285</v>
      </c>
      <c r="H36" s="250">
        <v>0.51692164334573709</v>
      </c>
      <c r="I36" s="250">
        <v>0.71614231767238479</v>
      </c>
      <c r="J36" s="250">
        <v>0.29711174149659314</v>
      </c>
      <c r="K36" s="250">
        <v>0.6449317212008665</v>
      </c>
      <c r="L36" s="250">
        <v>0.62184928986002386</v>
      </c>
      <c r="M36" s="250">
        <v>0.4474401324078256</v>
      </c>
      <c r="N36" s="250">
        <v>-0.3675706479343302</v>
      </c>
      <c r="O36" s="250">
        <v>-0.30070176428049433</v>
      </c>
      <c r="P36" s="250">
        <v>1.4578575451873332E-2</v>
      </c>
      <c r="Q36" s="250">
        <v>-0.22569743688514354</v>
      </c>
      <c r="R36" s="250">
        <v>0.75799657722220892</v>
      </c>
      <c r="S36" s="250">
        <v>0.70757430383031505</v>
      </c>
      <c r="T36" s="250">
        <v>0.84733929675340003</v>
      </c>
      <c r="U36" s="250">
        <v>0.65970509828522006</v>
      </c>
      <c r="V36" s="250">
        <v>0.93140817138532261</v>
      </c>
      <c r="W36" s="250">
        <v>0.95929225891958159</v>
      </c>
      <c r="X36" s="250">
        <v>0.93467567874149271</v>
      </c>
      <c r="Y36" s="250">
        <v>0.68505497982911479</v>
      </c>
      <c r="Z36" s="250">
        <v>5.5176129894704787E-2</v>
      </c>
      <c r="AA36" s="250">
        <v>-0.60133045851741806</v>
      </c>
      <c r="AB36" s="250">
        <v>0.90065421149277602</v>
      </c>
      <c r="AC36" s="250">
        <v>0.63309656958898841</v>
      </c>
      <c r="AD36" s="250">
        <v>0.67143564841429371</v>
      </c>
      <c r="AE36" s="250">
        <v>0.71439470148817863</v>
      </c>
      <c r="AF36" s="250"/>
      <c r="AG36" s="250"/>
      <c r="AH36" s="250"/>
      <c r="AI36" s="250"/>
      <c r="AJ36" s="250"/>
      <c r="AK36" s="250"/>
      <c r="AL36" s="250"/>
      <c r="AM36" s="250"/>
      <c r="AN36" s="250"/>
      <c r="AO36" s="250"/>
      <c r="AP36" s="250"/>
      <c r="AQ36" s="250"/>
      <c r="AR36" s="250"/>
      <c r="AS36" s="250"/>
      <c r="AT36" s="250"/>
      <c r="AU36" s="250"/>
      <c r="AV36" s="250"/>
    </row>
    <row r="37" spans="1:48">
      <c r="A37" s="34" t="s">
        <v>132</v>
      </c>
      <c r="B37" s="250">
        <v>0.69161816062785086</v>
      </c>
      <c r="C37" s="250">
        <v>-0.51987583632960588</v>
      </c>
      <c r="D37" s="250">
        <v>-0.50038933859587509</v>
      </c>
      <c r="E37" s="250">
        <v>0.64789767365608031</v>
      </c>
      <c r="F37" s="250">
        <v>-0.15914400800377657</v>
      </c>
      <c r="G37" s="250">
        <v>0.94844929470016615</v>
      </c>
      <c r="H37" s="250">
        <v>0.50092356772687041</v>
      </c>
      <c r="I37" s="250">
        <v>0.87477652837337916</v>
      </c>
      <c r="J37" s="250">
        <v>0.14559368502326522</v>
      </c>
      <c r="K37" s="250">
        <v>0.92557277851538722</v>
      </c>
      <c r="L37" s="250">
        <v>0.91258871004929398</v>
      </c>
      <c r="M37" s="250">
        <v>0.75428743090891248</v>
      </c>
      <c r="N37" s="250">
        <v>-0.44692071700283714</v>
      </c>
      <c r="O37" s="250">
        <v>-0.33264489073911685</v>
      </c>
      <c r="P37" s="250">
        <v>0.18217182890650341</v>
      </c>
      <c r="Q37" s="250">
        <v>-0.41708724201726022</v>
      </c>
      <c r="R37" s="250">
        <v>0.99275357334365488</v>
      </c>
      <c r="S37" s="250">
        <v>0.97962311902687083</v>
      </c>
      <c r="T37" s="250">
        <v>0.99469420003120801</v>
      </c>
      <c r="U37" s="250">
        <v>0.96178981363535576</v>
      </c>
      <c r="V37" s="250">
        <v>0.8076923360976016</v>
      </c>
      <c r="W37" s="250">
        <v>0.80327415111068012</v>
      </c>
      <c r="X37" s="250">
        <v>0.90947856055263843</v>
      </c>
      <c r="Y37" s="250">
        <v>0.97065283812473468</v>
      </c>
      <c r="Z37" s="250">
        <v>-0.33013289000067048</v>
      </c>
      <c r="AA37" s="250">
        <v>-0.38809510270867542</v>
      </c>
      <c r="AB37" s="250">
        <v>0.93674241451684559</v>
      </c>
      <c r="AC37" s="250">
        <v>0.9471455013732164</v>
      </c>
      <c r="AD37" s="250">
        <v>0.9654370449435683</v>
      </c>
      <c r="AE37" s="250">
        <v>0.97947823604902784</v>
      </c>
      <c r="AF37" s="250">
        <v>0.82947560097732875</v>
      </c>
      <c r="AG37" s="250"/>
      <c r="AH37" s="250"/>
      <c r="AI37" s="250"/>
      <c r="AJ37" s="250"/>
      <c r="AK37" s="250"/>
      <c r="AL37" s="250"/>
      <c r="AM37" s="250"/>
      <c r="AN37" s="250"/>
      <c r="AO37" s="250"/>
      <c r="AP37" s="250"/>
      <c r="AQ37" s="250"/>
      <c r="AR37" s="250"/>
      <c r="AS37" s="250"/>
      <c r="AT37" s="250"/>
      <c r="AU37" s="250"/>
      <c r="AV37" s="250"/>
    </row>
    <row r="38" spans="1:48">
      <c r="A38" s="34" t="s">
        <v>29</v>
      </c>
      <c r="B38" s="250">
        <v>-6.9155439469265417E-2</v>
      </c>
      <c r="C38" s="250">
        <v>9.6479778114063122E-2</v>
      </c>
      <c r="D38" s="250">
        <v>0.1929471258205977</v>
      </c>
      <c r="E38" s="250">
        <v>2.9522154273182492E-2</v>
      </c>
      <c r="F38" s="250">
        <v>0.12404706394180995</v>
      </c>
      <c r="G38" s="250">
        <v>7.7503238655615092E-2</v>
      </c>
      <c r="H38" s="250">
        <v>0.2178520118909307</v>
      </c>
      <c r="I38" s="250">
        <v>0.16651862013917931</v>
      </c>
      <c r="J38" s="250">
        <v>0.23958563761226362</v>
      </c>
      <c r="K38" s="250">
        <v>5.4825141811372262E-2</v>
      </c>
      <c r="L38" s="250">
        <v>3.5694923172906359E-2</v>
      </c>
      <c r="M38" s="250">
        <v>3.1681187612059174E-2</v>
      </c>
      <c r="N38" s="250">
        <v>-0.22782771314835834</v>
      </c>
      <c r="O38" s="250">
        <v>-0.22630438329288446</v>
      </c>
      <c r="P38" s="250">
        <v>-0.11154579272109717</v>
      </c>
      <c r="Q38" s="250">
        <v>-3.9528845107570175E-2</v>
      </c>
      <c r="R38" s="250">
        <v>0.27065414216192402</v>
      </c>
      <c r="S38" s="250">
        <v>0.18719879931929037</v>
      </c>
      <c r="T38" s="250">
        <v>0.40434414105900068</v>
      </c>
      <c r="U38" s="250">
        <v>0.11165666077074063</v>
      </c>
      <c r="V38" s="250">
        <v>0.35309654322242889</v>
      </c>
      <c r="W38" s="250">
        <v>0.67402405652298514</v>
      </c>
      <c r="X38" s="250">
        <v>0.62027136428358842</v>
      </c>
      <c r="Y38" s="250">
        <v>0.14306789955731367</v>
      </c>
      <c r="Z38" s="250">
        <v>0.21838048741143293</v>
      </c>
      <c r="AA38" s="250">
        <v>-0.29137857845746046</v>
      </c>
      <c r="AB38" s="250">
        <v>0.63492425749103776</v>
      </c>
      <c r="AC38" s="250">
        <v>7.8147204594178413E-2</v>
      </c>
      <c r="AD38" s="250">
        <v>0.1221920870966578</v>
      </c>
      <c r="AE38" s="250">
        <v>0.18137102969575489</v>
      </c>
      <c r="AF38" s="250">
        <v>0.57125476361087812</v>
      </c>
      <c r="AG38" s="250">
        <v>0.33957009325089677</v>
      </c>
      <c r="AH38" s="250"/>
      <c r="AI38" s="250"/>
      <c r="AJ38" s="250"/>
      <c r="AK38" s="250"/>
      <c r="AL38" s="250"/>
      <c r="AM38" s="250"/>
      <c r="AN38" s="250"/>
      <c r="AO38" s="250"/>
      <c r="AP38" s="250"/>
      <c r="AQ38" s="250"/>
      <c r="AR38" s="250"/>
      <c r="AS38" s="250"/>
      <c r="AT38" s="250"/>
      <c r="AU38" s="250"/>
      <c r="AV38" s="250"/>
    </row>
    <row r="39" spans="1:48">
      <c r="A39" s="34" t="s">
        <v>30</v>
      </c>
      <c r="B39" s="250">
        <v>0.6500153080313914</v>
      </c>
      <c r="C39" s="250">
        <v>-0.84332665041155963</v>
      </c>
      <c r="D39" s="250">
        <v>-0.62096810785515788</v>
      </c>
      <c r="E39" s="250">
        <v>0.29616427895791625</v>
      </c>
      <c r="F39" s="250">
        <v>-0.18004720531197319</v>
      </c>
      <c r="G39" s="250">
        <v>0.55200422332993915</v>
      </c>
      <c r="H39" s="250">
        <v>0.16034612268940149</v>
      </c>
      <c r="I39" s="250">
        <v>0.43865200751563144</v>
      </c>
      <c r="J39" s="250">
        <v>-0.10699776202055904</v>
      </c>
      <c r="K39" s="250">
        <v>0.64594668110276732</v>
      </c>
      <c r="L39" s="250">
        <v>0.66574154781136496</v>
      </c>
      <c r="M39" s="250">
        <v>0.74691698048175303</v>
      </c>
      <c r="N39" s="250">
        <v>-0.25298732091763004</v>
      </c>
      <c r="O39" s="250">
        <v>-0.13943978103443297</v>
      </c>
      <c r="P39" s="250">
        <v>0.36177385869142697</v>
      </c>
      <c r="Q39" s="250">
        <v>-0.45645890005613227</v>
      </c>
      <c r="R39" s="250">
        <v>0.48559817808250816</v>
      </c>
      <c r="S39" s="250">
        <v>0.54651872465966389</v>
      </c>
      <c r="T39" s="250">
        <v>0.34201362176579914</v>
      </c>
      <c r="U39" s="250">
        <v>0.60476969709526707</v>
      </c>
      <c r="V39" s="250">
        <v>-5.0736752040561821E-2</v>
      </c>
      <c r="W39" s="250">
        <v>-0.17342934279256919</v>
      </c>
      <c r="X39" s="250">
        <v>3.2607622995476419E-2</v>
      </c>
      <c r="Y39" s="250">
        <v>0.57059899793724256</v>
      </c>
      <c r="Z39" s="250">
        <v>-0.84232480508539187</v>
      </c>
      <c r="AA39" s="250">
        <v>7.410992724814025E-2</v>
      </c>
      <c r="AB39" s="250">
        <v>0.14827211441348292</v>
      </c>
      <c r="AC39" s="250">
        <v>0.65168641192819654</v>
      </c>
      <c r="AD39" s="250">
        <v>0.5807890060558355</v>
      </c>
      <c r="AE39" s="250">
        <v>0.53260506966875565</v>
      </c>
      <c r="AF39" s="250">
        <v>-0.11345011941160919</v>
      </c>
      <c r="AG39" s="250">
        <v>0.39986496201423516</v>
      </c>
      <c r="AH39" s="250">
        <v>-0.43665237435415677</v>
      </c>
      <c r="AI39" s="250"/>
      <c r="AJ39" s="250"/>
      <c r="AK39" s="250"/>
      <c r="AL39" s="250"/>
      <c r="AM39" s="250"/>
      <c r="AN39" s="250"/>
      <c r="AO39" s="250"/>
      <c r="AP39" s="250"/>
      <c r="AQ39" s="250"/>
      <c r="AR39" s="250"/>
      <c r="AS39" s="250"/>
      <c r="AT39" s="250"/>
      <c r="AU39" s="250"/>
      <c r="AV39" s="250"/>
    </row>
    <row r="40" spans="1:48">
      <c r="A40" s="34" t="s">
        <v>31</v>
      </c>
      <c r="B40" s="250">
        <v>0.17856333444630068</v>
      </c>
      <c r="C40" s="250">
        <v>-0.33662275839720412</v>
      </c>
      <c r="D40" s="250">
        <v>-0.27187531878019505</v>
      </c>
      <c r="E40" s="250">
        <v>-9.7292520395728305E-2</v>
      </c>
      <c r="F40" s="250">
        <v>-2.1106358746203101E-2</v>
      </c>
      <c r="G40" s="250">
        <v>3.7610312382567894E-2</v>
      </c>
      <c r="H40" s="250">
        <v>-0.22827542793478536</v>
      </c>
      <c r="I40" s="250">
        <v>-9.8604429990938977E-2</v>
      </c>
      <c r="J40" s="250">
        <v>-0.28240747624656609</v>
      </c>
      <c r="K40" s="250">
        <v>5.978437903407019E-2</v>
      </c>
      <c r="L40" s="250">
        <v>8.1967287636084282E-2</v>
      </c>
      <c r="M40" s="250">
        <v>0.12566490425963045</v>
      </c>
      <c r="N40" s="250">
        <v>0.11852127611396893</v>
      </c>
      <c r="O40" s="250">
        <v>0.13774309937563517</v>
      </c>
      <c r="P40" s="250">
        <v>0.26183222920634541</v>
      </c>
      <c r="Q40" s="250">
        <v>-0.17019294064230675</v>
      </c>
      <c r="R40" s="250">
        <v>-8.9691454724307978E-2</v>
      </c>
      <c r="S40" s="250">
        <v>-7.2929377098118787E-3</v>
      </c>
      <c r="T40" s="250">
        <v>-0.25134623247268167</v>
      </c>
      <c r="U40" s="250">
        <v>6.2070227350961051E-2</v>
      </c>
      <c r="V40" s="250">
        <v>-0.50925005246546762</v>
      </c>
      <c r="W40" s="250">
        <v>-0.66919766143397497</v>
      </c>
      <c r="X40" s="250">
        <v>-0.52184183380637339</v>
      </c>
      <c r="Y40" s="250">
        <v>2.7178124157774521E-2</v>
      </c>
      <c r="Z40" s="250">
        <v>-0.48363068821336902</v>
      </c>
      <c r="AA40" s="250">
        <v>0.59344973597446837</v>
      </c>
      <c r="AB40" s="250">
        <v>-0.46015374417500371</v>
      </c>
      <c r="AC40" s="250">
        <v>8.7178069952491194E-2</v>
      </c>
      <c r="AD40" s="250">
        <v>5.0462934375849033E-2</v>
      </c>
      <c r="AE40" s="250">
        <v>-1.3253171350145952E-2</v>
      </c>
      <c r="AF40" s="250">
        <v>-0.66668040804555095</v>
      </c>
      <c r="AG40" s="250">
        <v>-0.19932342945918841</v>
      </c>
      <c r="AH40" s="250">
        <v>-0.77289252337063186</v>
      </c>
      <c r="AI40" s="250">
        <v>0.69921301926091706</v>
      </c>
      <c r="AJ40" s="250"/>
      <c r="AK40" s="250"/>
      <c r="AL40" s="250"/>
      <c r="AM40" s="250"/>
      <c r="AN40" s="250"/>
      <c r="AO40" s="250"/>
      <c r="AP40" s="250"/>
      <c r="AQ40" s="250"/>
      <c r="AR40" s="250"/>
      <c r="AS40" s="250"/>
      <c r="AT40" s="250"/>
      <c r="AU40" s="250"/>
      <c r="AV40" s="250"/>
    </row>
    <row r="41" spans="1:48">
      <c r="A41" s="34" t="s">
        <v>32</v>
      </c>
      <c r="B41" s="250">
        <v>1.123167652022106E-2</v>
      </c>
      <c r="C41" s="250">
        <v>-0.29780134816664322</v>
      </c>
      <c r="D41" s="250">
        <v>-7.6781023578432542E-2</v>
      </c>
      <c r="E41" s="250">
        <v>-0.21317940105552302</v>
      </c>
      <c r="F41" s="250">
        <v>5.481115669761645E-2</v>
      </c>
      <c r="G41" s="250">
        <v>-4.3708150666710667E-2</v>
      </c>
      <c r="H41" s="250">
        <v>-0.32710412239140152</v>
      </c>
      <c r="I41" s="250">
        <v>-0.20362362050287319</v>
      </c>
      <c r="J41" s="250">
        <v>-0.36748986139628936</v>
      </c>
      <c r="K41" s="250">
        <v>-5.8968608366946902E-2</v>
      </c>
      <c r="L41" s="250">
        <v>-4.9288289286437387E-2</v>
      </c>
      <c r="M41" s="250">
        <v>-1.9365932228482711E-2</v>
      </c>
      <c r="N41" s="250">
        <v>7.8328318644483738E-2</v>
      </c>
      <c r="O41" s="250">
        <v>0.11365408570904387</v>
      </c>
      <c r="P41" s="250">
        <v>0.35207058885609066</v>
      </c>
      <c r="Q41" s="250">
        <v>-0.25452063478773834</v>
      </c>
      <c r="R41" s="250">
        <v>-0.15920079980334609</v>
      </c>
      <c r="S41" s="250">
        <v>-7.8625201265944522E-2</v>
      </c>
      <c r="T41" s="250">
        <v>-0.28618778398178224</v>
      </c>
      <c r="U41" s="250">
        <v>-2.4487273872486105E-2</v>
      </c>
      <c r="V41" s="250">
        <v>-0.51605434606097256</v>
      </c>
      <c r="W41" s="250">
        <v>-0.63769451015881462</v>
      </c>
      <c r="X41" s="250">
        <v>-0.51459462856348803</v>
      </c>
      <c r="Y41" s="250">
        <v>-5.038484640364907E-2</v>
      </c>
      <c r="Z41" s="250">
        <v>-0.3837900695051279</v>
      </c>
      <c r="AA41" s="250">
        <v>0.70790224535614643</v>
      </c>
      <c r="AB41" s="250">
        <v>-0.48371247680357932</v>
      </c>
      <c r="AC41" s="250">
        <v>-1.7074316060816185E-2</v>
      </c>
      <c r="AD41" s="250">
        <v>-3.6488133327671556E-2</v>
      </c>
      <c r="AE41" s="250">
        <v>-7.29280258373535E-2</v>
      </c>
      <c r="AF41" s="250">
        <v>-0.67596842975743621</v>
      </c>
      <c r="AG41" s="250">
        <v>-0.26066448855231805</v>
      </c>
      <c r="AH41" s="250">
        <v>-0.7164393266037038</v>
      </c>
      <c r="AI41" s="250">
        <v>0.58289282355253058</v>
      </c>
      <c r="AJ41" s="250">
        <v>0.91506424177553392</v>
      </c>
      <c r="AK41" s="250"/>
      <c r="AL41" s="250"/>
      <c r="AM41" s="250"/>
      <c r="AN41" s="250"/>
      <c r="AO41" s="250"/>
      <c r="AP41" s="250"/>
      <c r="AQ41" s="250"/>
      <c r="AR41" s="250"/>
      <c r="AS41" s="250"/>
      <c r="AT41" s="250"/>
      <c r="AU41" s="250"/>
      <c r="AV41" s="250"/>
    </row>
    <row r="42" spans="1:48">
      <c r="A42" s="34" t="s">
        <v>33</v>
      </c>
      <c r="B42" s="250">
        <v>-0.43602464396188267</v>
      </c>
      <c r="C42" s="250">
        <v>0.72177071462055808</v>
      </c>
      <c r="D42" s="250">
        <v>0.40299752939253758</v>
      </c>
      <c r="E42" s="250">
        <v>-6.7571690472743459E-2</v>
      </c>
      <c r="F42" s="250">
        <v>9.0318430292512224E-3</v>
      </c>
      <c r="G42" s="250">
        <v>-0.38871148755453311</v>
      </c>
      <c r="H42" s="250">
        <v>-1.0595617674744809E-2</v>
      </c>
      <c r="I42" s="250">
        <v>-0.25392901207075602</v>
      </c>
      <c r="J42" s="250">
        <v>0.17693389081523625</v>
      </c>
      <c r="K42" s="250">
        <v>-0.43440018099929112</v>
      </c>
      <c r="L42" s="250">
        <v>-0.44768078699263253</v>
      </c>
      <c r="M42" s="250">
        <v>-0.52728572325591361</v>
      </c>
      <c r="N42" s="250">
        <v>0.22361162271925009</v>
      </c>
      <c r="O42" s="250">
        <v>0.13138620637388634</v>
      </c>
      <c r="P42" s="250">
        <v>-0.40458979491311686</v>
      </c>
      <c r="Q42" s="250">
        <v>0.48528045962500754</v>
      </c>
      <c r="R42" s="250">
        <v>-0.37801079779090324</v>
      </c>
      <c r="S42" s="250">
        <v>-0.42766343813724583</v>
      </c>
      <c r="T42" s="250">
        <v>-0.25633658243408852</v>
      </c>
      <c r="U42" s="250">
        <v>-0.46469176022474484</v>
      </c>
      <c r="V42" s="250">
        <v>0.23563486566080274</v>
      </c>
      <c r="W42" s="250">
        <v>0.20760206953051599</v>
      </c>
      <c r="X42" s="250">
        <v>1.4710812812514275E-4</v>
      </c>
      <c r="Y42" s="250">
        <v>-0.43892959705632434</v>
      </c>
      <c r="Z42" s="250">
        <v>0.74246661051776086</v>
      </c>
      <c r="AA42" s="250">
        <v>-0.40970207232833256</v>
      </c>
      <c r="AB42" s="250">
        <v>-0.12318262806667737</v>
      </c>
      <c r="AC42" s="250">
        <v>-0.484538815697939</v>
      </c>
      <c r="AD42" s="250">
        <v>-0.44737274299729846</v>
      </c>
      <c r="AE42" s="250">
        <v>-0.41420455771100534</v>
      </c>
      <c r="AF42" s="250">
        <v>0.2585359210514423</v>
      </c>
      <c r="AG42" s="250">
        <v>-0.28108905802408818</v>
      </c>
      <c r="AH42" s="250">
        <v>0.21458601172732275</v>
      </c>
      <c r="AI42" s="250">
        <v>-0.86700824177552605</v>
      </c>
      <c r="AJ42" s="250">
        <v>-0.7271514698925412</v>
      </c>
      <c r="AK42" s="250">
        <v>-0.68583034271718413</v>
      </c>
      <c r="AL42" s="250"/>
      <c r="AM42" s="250"/>
      <c r="AN42" s="250"/>
      <c r="AO42" s="250"/>
      <c r="AP42" s="250"/>
      <c r="AQ42" s="250"/>
      <c r="AR42" s="250"/>
      <c r="AS42" s="250"/>
      <c r="AT42" s="250"/>
      <c r="AU42" s="250"/>
      <c r="AV42" s="250"/>
    </row>
    <row r="43" spans="1:48">
      <c r="A43" s="34" t="s">
        <v>20</v>
      </c>
      <c r="B43" s="250">
        <v>0.30067762435687984</v>
      </c>
      <c r="C43" s="250">
        <v>-6.1204280698470025E-2</v>
      </c>
      <c r="D43" s="250">
        <v>-0.17528012408848404</v>
      </c>
      <c r="E43" s="250">
        <v>0.30977168373414099</v>
      </c>
      <c r="F43" s="250">
        <v>0.13695026450023506</v>
      </c>
      <c r="G43" s="250">
        <v>0.30086716158450982</v>
      </c>
      <c r="H43" s="250">
        <v>0.89988336562095095</v>
      </c>
      <c r="I43" s="250">
        <v>0.67552995079302536</v>
      </c>
      <c r="J43" s="250">
        <v>0.83055784380396891</v>
      </c>
      <c r="K43" s="250">
        <v>0.29251556495362802</v>
      </c>
      <c r="L43" s="250">
        <v>0.27294323744831561</v>
      </c>
      <c r="M43" s="250">
        <v>0.1969477406694892</v>
      </c>
      <c r="N43" s="250">
        <v>3.4308922133161536E-2</v>
      </c>
      <c r="O43" s="250">
        <v>5.1405369380672909E-2</v>
      </c>
      <c r="P43" s="250">
        <v>-0.18454932172429322</v>
      </c>
      <c r="Q43" s="250">
        <v>0.11235976107353791</v>
      </c>
      <c r="R43" s="250">
        <v>0.32543764712343881</v>
      </c>
      <c r="S43" s="250">
        <v>0.29336302039919487</v>
      </c>
      <c r="T43" s="250">
        <v>0.34771965963761237</v>
      </c>
      <c r="U43" s="250">
        <v>0.27880219749768331</v>
      </c>
      <c r="V43" s="250">
        <v>0.4166924091976229</v>
      </c>
      <c r="W43" s="250">
        <v>0.4335871180940199</v>
      </c>
      <c r="X43" s="250">
        <v>0.39052695287546985</v>
      </c>
      <c r="Y43" s="250">
        <v>0.28856424382263862</v>
      </c>
      <c r="Z43" s="250">
        <v>-3.553414307768462E-2</v>
      </c>
      <c r="AA43" s="250">
        <v>-0.33200677815902024</v>
      </c>
      <c r="AB43" s="250">
        <v>0.37284001130530908</v>
      </c>
      <c r="AC43" s="250">
        <v>0.26994133201655007</v>
      </c>
      <c r="AD43" s="250">
        <v>0.28835471589631406</v>
      </c>
      <c r="AE43" s="250">
        <v>0.29524387523590623</v>
      </c>
      <c r="AF43" s="250">
        <v>0.45147156747760081</v>
      </c>
      <c r="AG43" s="250">
        <v>0.35320166792762397</v>
      </c>
      <c r="AH43" s="250">
        <v>0.2296325571820805</v>
      </c>
      <c r="AI43" s="250">
        <v>-6.1305267090462683E-2</v>
      </c>
      <c r="AJ43" s="250">
        <v>-0.28595430323503102</v>
      </c>
      <c r="AK43" s="250">
        <v>-0.3627974885715855</v>
      </c>
      <c r="AL43" s="250">
        <v>0.15684491957493182</v>
      </c>
      <c r="AM43" s="250"/>
      <c r="AN43" s="250"/>
      <c r="AO43" s="250"/>
      <c r="AP43" s="250"/>
      <c r="AQ43" s="250"/>
      <c r="AR43" s="250"/>
      <c r="AS43" s="250"/>
      <c r="AT43" s="250"/>
      <c r="AU43" s="250"/>
      <c r="AV43" s="250"/>
    </row>
    <row r="44" spans="1:48">
      <c r="A44" s="34" t="s">
        <v>176</v>
      </c>
      <c r="B44" s="250">
        <v>0.54860083808586058</v>
      </c>
      <c r="C44" s="250">
        <v>-0.45449231440979015</v>
      </c>
      <c r="D44" s="250">
        <v>-0.38716162826005546</v>
      </c>
      <c r="E44" s="250">
        <v>0.49220714107844088</v>
      </c>
      <c r="F44" s="250">
        <v>-0.19459071047530027</v>
      </c>
      <c r="G44" s="250">
        <v>0.76437037002107455</v>
      </c>
      <c r="H44" s="250">
        <v>0.34885947287307467</v>
      </c>
      <c r="I44" s="250">
        <v>0.67553634764580328</v>
      </c>
      <c r="J44" s="250">
        <v>8.1537389461014409E-3</v>
      </c>
      <c r="K44" s="250">
        <v>0.72393522590272696</v>
      </c>
      <c r="L44" s="250">
        <v>0.69745590064788265</v>
      </c>
      <c r="M44" s="250">
        <v>0.51743815169284446</v>
      </c>
      <c r="N44" s="250">
        <v>-0.39275855757077277</v>
      </c>
      <c r="O44" s="250">
        <v>-0.28606395880060964</v>
      </c>
      <c r="P44" s="250">
        <v>9.643076573698299E-2</v>
      </c>
      <c r="Q44" s="250">
        <v>-0.32875227180858196</v>
      </c>
      <c r="R44" s="250">
        <v>0.70073190256063644</v>
      </c>
      <c r="S44" s="250">
        <v>0.72205215544907919</v>
      </c>
      <c r="T44" s="250">
        <v>0.67096405817127147</v>
      </c>
      <c r="U44" s="250">
        <v>0.73343123532592347</v>
      </c>
      <c r="V44" s="250">
        <v>0.58446705642381724</v>
      </c>
      <c r="W44" s="250">
        <v>0.4461220695283229</v>
      </c>
      <c r="X44" s="250">
        <v>0.53432625816081336</v>
      </c>
      <c r="Y44" s="250">
        <v>0.73201494975073134</v>
      </c>
      <c r="Z44" s="250">
        <v>-0.34852158723280724</v>
      </c>
      <c r="AA44" s="250">
        <v>-0.10749471365324172</v>
      </c>
      <c r="AB44" s="250">
        <v>0.53505544344681943</v>
      </c>
      <c r="AC44" s="250">
        <v>0.7238934404366939</v>
      </c>
      <c r="AD44" s="250">
        <v>0.73132199089264527</v>
      </c>
      <c r="AE44" s="250">
        <v>0.7292554214084791</v>
      </c>
      <c r="AF44" s="250">
        <v>0.48940658194789299</v>
      </c>
      <c r="AG44" s="250">
        <v>0.68842118017505805</v>
      </c>
      <c r="AH44" s="250">
        <v>-5.8071462970352913E-2</v>
      </c>
      <c r="AI44" s="250">
        <v>0.45829004660157541</v>
      </c>
      <c r="AJ44" s="250">
        <v>8.7421507830951789E-2</v>
      </c>
      <c r="AK44" s="250">
        <v>8.0471733730984443E-2</v>
      </c>
      <c r="AL44" s="250">
        <v>-0.30796221343450059</v>
      </c>
      <c r="AM44" s="250">
        <v>0.25132208643110038</v>
      </c>
      <c r="AN44" s="250"/>
      <c r="AO44" s="250"/>
      <c r="AP44" s="250"/>
      <c r="AQ44" s="250"/>
      <c r="AR44" s="250"/>
      <c r="AS44" s="250"/>
      <c r="AT44" s="250"/>
      <c r="AU44" s="250"/>
      <c r="AV44" s="250"/>
    </row>
    <row r="45" spans="1:48">
      <c r="A45" s="34" t="s">
        <v>175</v>
      </c>
      <c r="B45" s="250">
        <v>-0.58281365123033591</v>
      </c>
      <c r="C45" s="250">
        <v>0.66237683209235876</v>
      </c>
      <c r="D45" s="250">
        <v>0.44705950431061314</v>
      </c>
      <c r="E45" s="250">
        <v>-0.26045807142094868</v>
      </c>
      <c r="F45" s="250">
        <v>-1.4969200436060046E-2</v>
      </c>
      <c r="G45" s="250">
        <v>-0.35470949770450788</v>
      </c>
      <c r="H45" s="250">
        <v>-0.18869804835886411</v>
      </c>
      <c r="I45" s="250">
        <v>-0.32788628753088023</v>
      </c>
      <c r="J45" s="250">
        <v>-0.113697522881579</v>
      </c>
      <c r="K45" s="250">
        <v>-0.42858131136899436</v>
      </c>
      <c r="L45" s="250">
        <v>-0.48717643542008487</v>
      </c>
      <c r="M45" s="250">
        <v>-0.62064209498860223</v>
      </c>
      <c r="N45" s="250">
        <v>-4.3935856224540895E-2</v>
      </c>
      <c r="O45" s="250">
        <v>-8.5199601480223944E-2</v>
      </c>
      <c r="P45" s="250">
        <v>-0.34050794590198158</v>
      </c>
      <c r="Q45" s="250">
        <v>0.25405315085742158</v>
      </c>
      <c r="R45" s="250">
        <v>-0.35536208147422194</v>
      </c>
      <c r="S45" s="250">
        <v>-0.37792023077953629</v>
      </c>
      <c r="T45" s="250">
        <v>-0.24495527190980471</v>
      </c>
      <c r="U45" s="250">
        <v>-0.40808834435167468</v>
      </c>
      <c r="V45" s="250">
        <v>8.8653433137123774E-2</v>
      </c>
      <c r="W45" s="250">
        <v>0.10854832424495181</v>
      </c>
      <c r="X45" s="250">
        <v>-3.5460384241418466E-2</v>
      </c>
      <c r="Y45" s="250">
        <v>-0.37946443294218662</v>
      </c>
      <c r="Z45" s="250">
        <v>0.78179323799419564</v>
      </c>
      <c r="AA45" s="250">
        <v>-4.311145773662068E-2</v>
      </c>
      <c r="AB45" s="250">
        <v>-0.16651224483438884</v>
      </c>
      <c r="AC45" s="250">
        <v>-0.44993904632729725</v>
      </c>
      <c r="AD45" s="250">
        <v>-0.39846484368966556</v>
      </c>
      <c r="AE45" s="250">
        <v>-0.36317436443090417</v>
      </c>
      <c r="AF45" s="250">
        <v>9.2045967436218498E-2</v>
      </c>
      <c r="AG45" s="250">
        <v>-0.28916667540736457</v>
      </c>
      <c r="AH45" s="250">
        <v>0.14271095698638181</v>
      </c>
      <c r="AI45" s="250">
        <v>-0.7186190215751963</v>
      </c>
      <c r="AJ45" s="250">
        <v>-0.48818848740016513</v>
      </c>
      <c r="AK45" s="250">
        <v>-0.36021173538284068</v>
      </c>
      <c r="AL45" s="250">
        <v>0.71632592892402325</v>
      </c>
      <c r="AM45" s="250">
        <v>1.2404637218102961E-2</v>
      </c>
      <c r="AN45" s="250">
        <v>-6.0019153276037483E-2</v>
      </c>
      <c r="AO45" s="250"/>
      <c r="AP45" s="250"/>
      <c r="AQ45" s="250"/>
      <c r="AR45" s="250"/>
      <c r="AS45" s="250"/>
      <c r="AT45" s="250"/>
      <c r="AU45" s="250"/>
      <c r="AV45" s="250"/>
    </row>
    <row r="46" spans="1:48">
      <c r="A46" s="34" t="s">
        <v>122</v>
      </c>
      <c r="B46" s="250">
        <v>0.47253385480035492</v>
      </c>
      <c r="C46" s="250">
        <v>-0.36939474764999325</v>
      </c>
      <c r="D46" s="250">
        <v>-0.32905517866230849</v>
      </c>
      <c r="E46" s="250">
        <v>0.45767347339139419</v>
      </c>
      <c r="F46" s="250">
        <v>-0.1965509516574486</v>
      </c>
      <c r="G46" s="250">
        <v>0.71805778801938025</v>
      </c>
      <c r="H46" s="250">
        <v>0.32409356290185048</v>
      </c>
      <c r="I46" s="250">
        <v>0.63265686213972161</v>
      </c>
      <c r="J46" s="250">
        <v>-6.5642139095270745E-3</v>
      </c>
      <c r="K46" s="250">
        <v>0.66845293603621436</v>
      </c>
      <c r="L46" s="250">
        <v>0.63438266383302522</v>
      </c>
      <c r="M46" s="250">
        <v>0.43790523429527123</v>
      </c>
      <c r="N46" s="250">
        <v>-0.39870357154676395</v>
      </c>
      <c r="O46" s="250">
        <v>-0.29726178576617185</v>
      </c>
      <c r="P46" s="250">
        <v>5.138114752222888E-2</v>
      </c>
      <c r="Q46" s="250">
        <v>-0.29518983042129782</v>
      </c>
      <c r="R46" s="250">
        <v>0.65448551245357622</v>
      </c>
      <c r="S46" s="250">
        <v>0.67281621960056537</v>
      </c>
      <c r="T46" s="250">
        <v>0.63919448880303698</v>
      </c>
      <c r="U46" s="250">
        <v>0.68024820646792217</v>
      </c>
      <c r="V46" s="250">
        <v>0.59629715725014742</v>
      </c>
      <c r="W46" s="250">
        <v>0.46040596873111733</v>
      </c>
      <c r="X46" s="250">
        <v>0.52987954523743319</v>
      </c>
      <c r="Y46" s="250">
        <v>0.682556699348844</v>
      </c>
      <c r="Z46" s="250">
        <v>-0.24817695563513217</v>
      </c>
      <c r="AA46" s="250">
        <v>-0.11520182858285788</v>
      </c>
      <c r="AB46" s="250">
        <v>0.51373107810772811</v>
      </c>
      <c r="AC46" s="250">
        <v>0.66543364831331975</v>
      </c>
      <c r="AD46" s="250">
        <v>0.67932672125926608</v>
      </c>
      <c r="AE46" s="250">
        <v>0.68189316951475365</v>
      </c>
      <c r="AF46" s="250">
        <v>0.50187601999356091</v>
      </c>
      <c r="AG46" s="250">
        <v>0.65091911817483561</v>
      </c>
      <c r="AH46" s="250">
        <v>-3.8653470752398923E-2</v>
      </c>
      <c r="AI46" s="250">
        <v>0.36510660608715761</v>
      </c>
      <c r="AJ46" s="250">
        <v>2.2627824930441826E-2</v>
      </c>
      <c r="AK46" s="250">
        <v>3.2284119425342109E-2</v>
      </c>
      <c r="AL46" s="250">
        <v>-0.21440052138316634</v>
      </c>
      <c r="AM46" s="250">
        <v>0.25292302723008359</v>
      </c>
      <c r="AN46" s="250">
        <v>0.99164324241090018</v>
      </c>
      <c r="AO46" s="250">
        <v>6.9133919049601367E-2</v>
      </c>
      <c r="AP46" s="250"/>
      <c r="AQ46" s="250"/>
      <c r="AR46" s="250"/>
      <c r="AS46" s="250"/>
      <c r="AT46" s="250"/>
      <c r="AU46" s="250"/>
      <c r="AV46" s="250"/>
    </row>
    <row r="47" spans="1:48">
      <c r="A47" s="34" t="s">
        <v>179</v>
      </c>
      <c r="B47" s="250">
        <v>-0.46318114869169175</v>
      </c>
      <c r="C47" s="250">
        <v>0.37676256138742886</v>
      </c>
      <c r="D47" s="250">
        <v>0.32041075519176249</v>
      </c>
      <c r="E47" s="250">
        <v>-0.34837564985802777</v>
      </c>
      <c r="F47" s="250">
        <v>-3.3810059382295726E-2</v>
      </c>
      <c r="G47" s="250">
        <v>-0.46821029247359636</v>
      </c>
      <c r="H47" s="250">
        <v>-0.56872001330242428</v>
      </c>
      <c r="I47" s="250">
        <v>-0.60450654156496419</v>
      </c>
      <c r="J47" s="250">
        <v>-0.51430146493265827</v>
      </c>
      <c r="K47" s="250">
        <v>-0.47510153074885059</v>
      </c>
      <c r="L47" s="250">
        <v>-0.49905106729748278</v>
      </c>
      <c r="M47" s="250">
        <v>-0.50044445535846427</v>
      </c>
      <c r="N47" s="250">
        <v>-4.7238490864571013E-2</v>
      </c>
      <c r="O47" s="250">
        <v>-8.5260586541216321E-2</v>
      </c>
      <c r="P47" s="250">
        <v>-0.21223860290634514</v>
      </c>
      <c r="Q47" s="250">
        <v>0.18930373595958375</v>
      </c>
      <c r="R47" s="250">
        <v>-0.50685310095376168</v>
      </c>
      <c r="S47" s="250">
        <v>-0.48624904574789607</v>
      </c>
      <c r="T47" s="250">
        <v>-0.48572242477563843</v>
      </c>
      <c r="U47" s="250">
        <v>-0.47636404016278022</v>
      </c>
      <c r="V47" s="250">
        <v>-0.37824399204982562</v>
      </c>
      <c r="W47" s="250">
        <v>-0.38729231126912494</v>
      </c>
      <c r="X47" s="250">
        <v>-0.43826964135206437</v>
      </c>
      <c r="Y47" s="250">
        <v>-0.47519899901294693</v>
      </c>
      <c r="Z47" s="250">
        <v>0.32267385972215801</v>
      </c>
      <c r="AA47" s="250">
        <v>0.32653581331322584</v>
      </c>
      <c r="AB47" s="250">
        <v>-0.48581099938470546</v>
      </c>
      <c r="AC47" s="250">
        <v>-0.4822263914647657</v>
      </c>
      <c r="AD47" s="250">
        <v>-0.48259429340869181</v>
      </c>
      <c r="AE47" s="250">
        <v>-0.47872680961965136</v>
      </c>
      <c r="AF47" s="250">
        <v>-0.41079771927402808</v>
      </c>
      <c r="AG47" s="250">
        <v>-0.50321288478113657</v>
      </c>
      <c r="AH47" s="250">
        <v>-0.19505675777249043</v>
      </c>
      <c r="AI47" s="250">
        <v>-0.24896226913982947</v>
      </c>
      <c r="AJ47" s="250">
        <v>7.0081863434358738E-2</v>
      </c>
      <c r="AK47" s="250">
        <v>0.20383649446797053</v>
      </c>
      <c r="AL47" s="250">
        <v>0.17577167965192211</v>
      </c>
      <c r="AM47" s="250">
        <v>-0.45804226735386006</v>
      </c>
      <c r="AN47" s="250">
        <v>8.4978945425458044E-2</v>
      </c>
      <c r="AO47" s="250">
        <v>0.57093383454177615</v>
      </c>
      <c r="AP47" s="250">
        <v>0.15854141329093768</v>
      </c>
      <c r="AQ47" s="250"/>
      <c r="AR47" s="250"/>
      <c r="AS47" s="250"/>
      <c r="AT47" s="250"/>
      <c r="AU47" s="250"/>
      <c r="AV47" s="250"/>
    </row>
    <row r="48" spans="1:48">
      <c r="A48" s="34" t="s">
        <v>174</v>
      </c>
      <c r="B48" s="250">
        <v>0.688456290139844</v>
      </c>
      <c r="C48" s="250">
        <v>-0.47360106928082213</v>
      </c>
      <c r="D48" s="250">
        <v>-0.49928686242907538</v>
      </c>
      <c r="E48" s="250">
        <v>0.57257919695439652</v>
      </c>
      <c r="F48" s="250">
        <v>-0.19192559175189611</v>
      </c>
      <c r="G48" s="250">
        <v>0.8296526399360673</v>
      </c>
      <c r="H48" s="250">
        <v>0.32196811923967877</v>
      </c>
      <c r="I48" s="250">
        <v>0.7027813863392367</v>
      </c>
      <c r="J48" s="250">
        <v>-3.4614107143924121E-2</v>
      </c>
      <c r="K48" s="250">
        <v>0.78838850370680547</v>
      </c>
      <c r="L48" s="250">
        <v>0.78488789067102072</v>
      </c>
      <c r="M48" s="250">
        <v>0.6021170569676868</v>
      </c>
      <c r="N48" s="250">
        <v>-0.24730855081296255</v>
      </c>
      <c r="O48" s="250">
        <v>-0.19421866359285128</v>
      </c>
      <c r="P48" s="250">
        <v>0.23641354944283682</v>
      </c>
      <c r="Q48" s="250">
        <v>-0.34948758011376546</v>
      </c>
      <c r="R48" s="250">
        <v>0.76737728868861543</v>
      </c>
      <c r="S48" s="250">
        <v>0.79417028659314948</v>
      </c>
      <c r="T48" s="250">
        <v>0.6962299958928162</v>
      </c>
      <c r="U48" s="250">
        <v>0.81417716928038808</v>
      </c>
      <c r="V48" s="250">
        <v>0.50725803394781155</v>
      </c>
      <c r="W48" s="250">
        <v>0.3702529149669293</v>
      </c>
      <c r="X48" s="250">
        <v>0.50319444265759017</v>
      </c>
      <c r="Y48" s="250">
        <v>0.80528540908789847</v>
      </c>
      <c r="Z48" s="250">
        <v>-0.4826010256577859</v>
      </c>
      <c r="AA48" s="250">
        <v>-5.7140904636035408E-3</v>
      </c>
      <c r="AB48" s="250">
        <v>0.53388189446966039</v>
      </c>
      <c r="AC48" s="250">
        <v>0.8075630610796366</v>
      </c>
      <c r="AD48" s="250">
        <v>0.81838629715531996</v>
      </c>
      <c r="AE48" s="250">
        <v>0.79778319542891307</v>
      </c>
      <c r="AF48" s="250">
        <v>0.39971993549204832</v>
      </c>
      <c r="AG48" s="250">
        <v>0.72579886254126225</v>
      </c>
      <c r="AH48" s="250">
        <v>-0.10639324809787853</v>
      </c>
      <c r="AI48" s="250">
        <v>0.57575372316994655</v>
      </c>
      <c r="AJ48" s="250">
        <v>0.27985075190356151</v>
      </c>
      <c r="AK48" s="250">
        <v>0.20078877559498726</v>
      </c>
      <c r="AL48" s="250">
        <v>-0.48876842529350251</v>
      </c>
      <c r="AM48" s="250">
        <v>0.1697759917719702</v>
      </c>
      <c r="AN48" s="250">
        <v>0.84901819366112818</v>
      </c>
      <c r="AO48" s="250">
        <v>-0.36289305810753852</v>
      </c>
      <c r="AP48" s="250">
        <v>0.800907721480143</v>
      </c>
      <c r="AQ48" s="250">
        <v>-0.15193271605096356</v>
      </c>
      <c r="AR48" s="250"/>
      <c r="AS48" s="250"/>
      <c r="AT48" s="250"/>
      <c r="AU48" s="250"/>
      <c r="AV48" s="250"/>
    </row>
    <row r="49" spans="1:48">
      <c r="A49" s="34" t="s">
        <v>178</v>
      </c>
      <c r="B49" s="250">
        <v>-0.23720154946477537</v>
      </c>
      <c r="C49" s="250">
        <v>0.17534584933436834</v>
      </c>
      <c r="D49" s="250">
        <v>0.23446432789191743</v>
      </c>
      <c r="E49" s="250">
        <v>-0.13029624275122492</v>
      </c>
      <c r="F49" s="250">
        <v>7.6790748434612935E-2</v>
      </c>
      <c r="G49" s="250">
        <v>9.4698381972314241E-2</v>
      </c>
      <c r="H49" s="250">
        <v>-0.13802910880755648</v>
      </c>
      <c r="I49" s="250">
        <v>-1.3669359424533335E-2</v>
      </c>
      <c r="J49" s="250">
        <v>-0.15467226301964984</v>
      </c>
      <c r="K49" s="250">
        <v>-1.152671047115084E-2</v>
      </c>
      <c r="L49" s="250">
        <v>-2.1302044891540854E-2</v>
      </c>
      <c r="M49" s="250">
        <v>-0.14608374957443218</v>
      </c>
      <c r="N49" s="250">
        <v>5.1173537299451823E-2</v>
      </c>
      <c r="O49" s="250">
        <v>3.4284122235028844E-2</v>
      </c>
      <c r="P49" s="250">
        <v>0.11547883848777118</v>
      </c>
      <c r="Q49" s="250">
        <v>-8.6184146869047337E-2</v>
      </c>
      <c r="R49" s="250">
        <v>6.0070185343590224E-2</v>
      </c>
      <c r="S49" s="250">
        <v>8.0062540931270784E-2</v>
      </c>
      <c r="T49" s="250">
        <v>5.9934982638373324E-2</v>
      </c>
      <c r="U49" s="250">
        <v>7.6845623216051387E-2</v>
      </c>
      <c r="V49" s="250">
        <v>0.17258916523243631</v>
      </c>
      <c r="W49" s="250">
        <v>5.6534272220801596E-2</v>
      </c>
      <c r="X49" s="250">
        <v>5.3228899434482828E-2</v>
      </c>
      <c r="Y49" s="250">
        <v>8.8431200935748036E-2</v>
      </c>
      <c r="Z49" s="250">
        <v>0.27701431714841479</v>
      </c>
      <c r="AA49" s="250">
        <v>0.19017465488147592</v>
      </c>
      <c r="AB49" s="250">
        <v>-2.2366929875222534E-2</v>
      </c>
      <c r="AC49" s="250">
        <v>3.1576904994353082E-2</v>
      </c>
      <c r="AD49" s="250">
        <v>8.7787132156975117E-2</v>
      </c>
      <c r="AE49" s="250">
        <v>9.8101441715781515E-2</v>
      </c>
      <c r="AF49" s="250">
        <v>3.6949799591768556E-2</v>
      </c>
      <c r="AG49" s="250">
        <v>4.8378255904874441E-2</v>
      </c>
      <c r="AH49" s="250">
        <v>-0.12069682931295264</v>
      </c>
      <c r="AI49" s="250">
        <v>-0.10902420499593557</v>
      </c>
      <c r="AJ49" s="250">
        <v>6.4899384038241956E-2</v>
      </c>
      <c r="AK49" s="250">
        <v>0.17929409090544615</v>
      </c>
      <c r="AL49" s="250">
        <v>5.0688245159477521E-2</v>
      </c>
      <c r="AM49" s="250">
        <v>-2.8532204423774687E-2</v>
      </c>
      <c r="AN49" s="250">
        <v>6.5799650911782859E-2</v>
      </c>
      <c r="AO49" s="250">
        <v>0.11301911544316688</v>
      </c>
      <c r="AP49" s="250">
        <v>8.0404715227558252E-2</v>
      </c>
      <c r="AQ49" s="250">
        <v>-5.3244496332341034E-3</v>
      </c>
      <c r="AR49" s="250">
        <v>0.11488847842962915</v>
      </c>
      <c r="AS49" s="250"/>
      <c r="AT49" s="250"/>
      <c r="AU49" s="250"/>
      <c r="AV49" s="250"/>
    </row>
    <row r="50" spans="1:48">
      <c r="A50" s="34" t="s">
        <v>173</v>
      </c>
      <c r="B50" s="250">
        <v>0.58640778274685534</v>
      </c>
      <c r="C50" s="250">
        <v>-0.49671955807157614</v>
      </c>
      <c r="D50" s="250">
        <v>-0.49798112130469574</v>
      </c>
      <c r="E50" s="250">
        <v>0.5187994855781255</v>
      </c>
      <c r="F50" s="250">
        <v>-0.12446731738166494</v>
      </c>
      <c r="G50" s="250">
        <v>0.780062692803002</v>
      </c>
      <c r="H50" s="250">
        <v>0.34874700440457612</v>
      </c>
      <c r="I50" s="250">
        <v>0.68549730028844114</v>
      </c>
      <c r="J50" s="250">
        <v>8.8144745640084763E-3</v>
      </c>
      <c r="K50" s="250">
        <v>0.76145020327406421</v>
      </c>
      <c r="L50" s="250">
        <v>0.73192476620464342</v>
      </c>
      <c r="M50" s="250">
        <v>0.57262660640775087</v>
      </c>
      <c r="N50" s="250">
        <v>-0.29025203112384507</v>
      </c>
      <c r="O50" s="250">
        <v>-0.18535180200576715</v>
      </c>
      <c r="P50" s="250">
        <v>0.19143374573388716</v>
      </c>
      <c r="Q50" s="250">
        <v>-0.35781696539626462</v>
      </c>
      <c r="R50" s="250">
        <v>0.72745091179315724</v>
      </c>
      <c r="S50" s="250">
        <v>0.75423577754408977</v>
      </c>
      <c r="T50" s="250">
        <v>0.68289170354915285</v>
      </c>
      <c r="U50" s="250">
        <v>0.76478495137628799</v>
      </c>
      <c r="V50" s="250">
        <v>0.53236231987331084</v>
      </c>
      <c r="W50" s="250">
        <v>0.41908801720063033</v>
      </c>
      <c r="X50" s="250">
        <v>0.52302578837249192</v>
      </c>
      <c r="Y50" s="250">
        <v>0.76313730277137704</v>
      </c>
      <c r="Z50" s="250">
        <v>-0.40622177835773332</v>
      </c>
      <c r="AA50" s="250">
        <v>-8.0909170869364971E-2</v>
      </c>
      <c r="AB50" s="250">
        <v>0.52845555211980311</v>
      </c>
      <c r="AC50" s="250">
        <v>0.75477459122736912</v>
      </c>
      <c r="AD50" s="250">
        <v>0.7664238629641511</v>
      </c>
      <c r="AE50" s="250">
        <v>0.76481571253965408</v>
      </c>
      <c r="AF50" s="250">
        <v>0.45344412703442732</v>
      </c>
      <c r="AG50" s="250">
        <v>0.70306163167673663</v>
      </c>
      <c r="AH50" s="250">
        <v>-9.7750479647612659E-2</v>
      </c>
      <c r="AI50" s="250">
        <v>0.51036779367007568</v>
      </c>
      <c r="AJ50" s="250">
        <v>0.17397969675917177</v>
      </c>
      <c r="AK50" s="250">
        <v>0.18076249892909113</v>
      </c>
      <c r="AL50" s="250">
        <v>-0.39329929786851359</v>
      </c>
      <c r="AM50" s="250">
        <v>0.22478656434315988</v>
      </c>
      <c r="AN50" s="250">
        <v>0.87972980781067578</v>
      </c>
      <c r="AO50" s="250">
        <v>-0.20402606037472598</v>
      </c>
      <c r="AP50" s="250">
        <v>0.85242829491835415</v>
      </c>
      <c r="AQ50" s="250">
        <v>-6.6685535157848405E-2</v>
      </c>
      <c r="AR50" s="250">
        <v>0.8922493785393556</v>
      </c>
      <c r="AS50" s="250">
        <v>4.9859437515726551E-2</v>
      </c>
      <c r="AT50" s="250"/>
      <c r="AU50" s="250"/>
      <c r="AV50" s="250"/>
    </row>
    <row r="51" spans="1:48">
      <c r="A51" s="34" t="s">
        <v>123</v>
      </c>
      <c r="B51" s="250">
        <v>0.63627263492828889</v>
      </c>
      <c r="C51" s="250">
        <v>-0.48537536353214394</v>
      </c>
      <c r="D51" s="250">
        <v>-0.49560195132643697</v>
      </c>
      <c r="E51" s="250">
        <v>0.54946940651358367</v>
      </c>
      <c r="F51" s="250">
        <v>-0.15760287747708096</v>
      </c>
      <c r="G51" s="250">
        <v>0.82757209339971294</v>
      </c>
      <c r="H51" s="250">
        <v>0.33474845209871157</v>
      </c>
      <c r="I51" s="250">
        <v>0.70831794230385603</v>
      </c>
      <c r="J51" s="250">
        <v>-2.1912083943538611E-2</v>
      </c>
      <c r="K51" s="250">
        <v>0.79114325482728332</v>
      </c>
      <c r="L51" s="250">
        <v>0.77356435874365292</v>
      </c>
      <c r="M51" s="250">
        <v>0.59194500228919433</v>
      </c>
      <c r="N51" s="250">
        <v>-0.27121914589375307</v>
      </c>
      <c r="O51" s="250">
        <v>-0.19126190382421898</v>
      </c>
      <c r="P51" s="250">
        <v>0.22510173265224076</v>
      </c>
      <c r="Q51" s="250">
        <v>-0.36644341373956618</v>
      </c>
      <c r="R51" s="250">
        <v>0.76697959868646315</v>
      </c>
      <c r="S51" s="250">
        <v>0.79546964978086221</v>
      </c>
      <c r="T51" s="250">
        <v>0.70810951922151144</v>
      </c>
      <c r="U51" s="250">
        <v>0.81079789104575539</v>
      </c>
      <c r="V51" s="250">
        <v>0.54177793431329269</v>
      </c>
      <c r="W51" s="250">
        <v>0.40728415797781559</v>
      </c>
      <c r="X51" s="250">
        <v>0.52784819010225814</v>
      </c>
      <c r="Y51" s="250">
        <v>0.80615678205808716</v>
      </c>
      <c r="Z51" s="250">
        <v>-0.43645193379235075</v>
      </c>
      <c r="AA51" s="250">
        <v>-3.4554910727606976E-2</v>
      </c>
      <c r="AB51" s="250">
        <v>0.54167618831690978</v>
      </c>
      <c r="AC51" s="250">
        <v>0.79969368146981779</v>
      </c>
      <c r="AD51" s="250">
        <v>0.81441760275166541</v>
      </c>
      <c r="AE51" s="250">
        <v>0.80378273637222841</v>
      </c>
      <c r="AF51" s="250">
        <v>0.43899804978349072</v>
      </c>
      <c r="AG51" s="250">
        <v>0.73282144152880779</v>
      </c>
      <c r="AH51" s="250">
        <v>-0.11062588493924505</v>
      </c>
      <c r="AI51" s="250">
        <v>0.54752981427453085</v>
      </c>
      <c r="AJ51" s="250">
        <v>0.23388902943897275</v>
      </c>
      <c r="AK51" s="250">
        <v>0.20381381331309401</v>
      </c>
      <c r="AL51" s="250">
        <v>-0.44609076205935899</v>
      </c>
      <c r="AM51" s="250">
        <v>0.19995429146138913</v>
      </c>
      <c r="AN51" s="250">
        <v>0.88700957368599864</v>
      </c>
      <c r="AO51" s="250">
        <v>-0.28143538254194239</v>
      </c>
      <c r="AP51" s="250">
        <v>0.84953848743691762</v>
      </c>
      <c r="AQ51" s="250">
        <v>-0.11169313965232541</v>
      </c>
      <c r="AR51" s="250">
        <v>0.97232176631413914</v>
      </c>
      <c r="AS51" s="250">
        <v>0.14240461596304871</v>
      </c>
      <c r="AT51" s="250">
        <v>0.96974200358048213</v>
      </c>
      <c r="AU51" s="250"/>
      <c r="AV51" s="250"/>
    </row>
    <row r="52" spans="1:48" ht="15.75" thickBot="1">
      <c r="A52" s="252" t="s">
        <v>177</v>
      </c>
      <c r="B52" s="251">
        <v>-0.19703502340605275</v>
      </c>
      <c r="C52" s="251">
        <v>0.11476381280974296</v>
      </c>
      <c r="D52" s="251">
        <v>7.4383026505671884E-2</v>
      </c>
      <c r="E52" s="251">
        <v>-0.18875780222124824</v>
      </c>
      <c r="F52" s="251">
        <v>4.0934215242004857E-2</v>
      </c>
      <c r="G52" s="251">
        <v>-0.17490947817924374</v>
      </c>
      <c r="H52" s="251">
        <v>-0.50133201495923052</v>
      </c>
      <c r="I52" s="251">
        <v>-0.38100107761385538</v>
      </c>
      <c r="J52" s="251">
        <v>-0.54927297441574885</v>
      </c>
      <c r="K52" s="251">
        <v>-0.17588488898654872</v>
      </c>
      <c r="L52" s="251">
        <v>-0.19236151464835788</v>
      </c>
      <c r="M52" s="251">
        <v>-0.19604519950986457</v>
      </c>
      <c r="N52" s="251">
        <v>6.1827676565946794E-2</v>
      </c>
      <c r="O52" s="251">
        <v>1.4554496589404884E-2</v>
      </c>
      <c r="P52" s="251">
        <v>4.9183777486902863E-2</v>
      </c>
      <c r="Q52" s="251">
        <v>1.2944448372719382E-2</v>
      </c>
      <c r="R52" s="251">
        <v>-0.21721621039229322</v>
      </c>
      <c r="S52" s="251">
        <v>-0.17983429750287611</v>
      </c>
      <c r="T52" s="251">
        <v>-0.24678200982765949</v>
      </c>
      <c r="U52" s="251">
        <v>-0.16277013947003818</v>
      </c>
      <c r="V52" s="251">
        <v>-0.32397593609755193</v>
      </c>
      <c r="W52" s="251">
        <v>-0.33433613557030778</v>
      </c>
      <c r="X52" s="251">
        <v>-0.30547899012104512</v>
      </c>
      <c r="Y52" s="251">
        <v>-0.16707700944896001</v>
      </c>
      <c r="Z52" s="251">
        <v>-6.4097436222366761E-3</v>
      </c>
      <c r="AA52" s="251">
        <v>0.43385972730876027</v>
      </c>
      <c r="AB52" s="251">
        <v>-0.32040790694092269</v>
      </c>
      <c r="AC52" s="251">
        <v>-0.17072717679602681</v>
      </c>
      <c r="AD52" s="251">
        <v>-0.16421942264217745</v>
      </c>
      <c r="AE52" s="251">
        <v>-0.17070608321846284</v>
      </c>
      <c r="AF52" s="251">
        <v>-0.37782405743395964</v>
      </c>
      <c r="AG52" s="251">
        <v>-0.25217001226678049</v>
      </c>
      <c r="AH52" s="251">
        <v>-0.24638333279794614</v>
      </c>
      <c r="AI52" s="251">
        <v>7.0445444318291625E-2</v>
      </c>
      <c r="AJ52" s="251">
        <v>0.32802296470000936</v>
      </c>
      <c r="AK52" s="251">
        <v>0.44038748235898439</v>
      </c>
      <c r="AL52" s="251">
        <v>-0.20130204624918505</v>
      </c>
      <c r="AM52" s="251">
        <v>-0.48304843350273363</v>
      </c>
      <c r="AN52" s="251">
        <v>0.21309805814475988</v>
      </c>
      <c r="AO52" s="251">
        <v>0.12550131185358618</v>
      </c>
      <c r="AP52" s="251">
        <v>0.22866544865339716</v>
      </c>
      <c r="AQ52" s="251">
        <v>0.72386190754323743</v>
      </c>
      <c r="AR52" s="251">
        <v>0.2857065712361922</v>
      </c>
      <c r="AS52" s="251">
        <v>0.10595416422172778</v>
      </c>
      <c r="AT52" s="251">
        <v>0.33137756391666151</v>
      </c>
      <c r="AU52" s="251">
        <v>0.32113421530930969</v>
      </c>
      <c r="AV52" s="250"/>
    </row>
  </sheetData>
  <mergeCells count="3">
    <mergeCell ref="J7:L7"/>
    <mergeCell ref="A2:Y3"/>
    <mergeCell ref="A1:Y1"/>
  </mergeCells>
  <conditionalFormatting sqref="B12:AU52 B7:I11 M7:AU11">
    <cfRule type="cellIs" dxfId="8" priority="1" operator="notBetween">
      <formula>$K$11</formula>
      <formula>$L$11</formula>
    </cfRule>
    <cfRule type="cellIs" dxfId="7" priority="2" operator="notBetween">
      <formula>$K$10</formula>
      <formula>$L$10</formula>
    </cfRule>
    <cfRule type="cellIs" dxfId="6" priority="3" operator="notBetween">
      <formula>$K$9</formula>
      <formula>$L$9</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4"/>
  <sheetViews>
    <sheetView workbookViewId="0">
      <selection activeCell="AA1" sqref="AA1"/>
    </sheetView>
  </sheetViews>
  <sheetFormatPr defaultRowHeight="15"/>
  <cols>
    <col min="1" max="1" width="19.5703125" style="33" customWidth="1"/>
    <col min="2" max="10" width="5.28515625" style="33" customWidth="1"/>
    <col min="11" max="11" width="5.5703125" style="33" customWidth="1"/>
    <col min="12" max="50" width="5.28515625" style="33" customWidth="1"/>
    <col min="51" max="51" width="3.7109375" style="33" customWidth="1"/>
    <col min="52" max="16384" width="9.140625" style="33"/>
  </cols>
  <sheetData>
    <row r="1" spans="1:51">
      <c r="A1" s="419" t="s">
        <v>617</v>
      </c>
      <c r="B1" s="419"/>
      <c r="C1" s="419"/>
      <c r="D1" s="419"/>
      <c r="E1" s="419"/>
      <c r="F1" s="419"/>
      <c r="G1" s="419"/>
      <c r="H1" s="419"/>
      <c r="I1" s="419"/>
      <c r="J1" s="419"/>
      <c r="K1" s="419"/>
      <c r="L1" s="419"/>
      <c r="M1" s="419"/>
      <c r="N1" s="419"/>
      <c r="O1" s="419"/>
      <c r="P1" s="419"/>
      <c r="Q1" s="419"/>
      <c r="R1" s="419"/>
      <c r="S1" s="419"/>
      <c r="T1" s="419"/>
      <c r="U1" s="419"/>
      <c r="V1" s="419"/>
      <c r="W1" s="419"/>
      <c r="X1" s="419"/>
      <c r="Y1" s="419"/>
    </row>
    <row r="2" spans="1:51" ht="15" customHeight="1">
      <c r="A2" s="400" t="s">
        <v>191</v>
      </c>
      <c r="B2" s="400"/>
      <c r="C2" s="400"/>
      <c r="D2" s="400"/>
      <c r="E2" s="400"/>
      <c r="F2" s="400"/>
      <c r="G2" s="400"/>
      <c r="H2" s="400"/>
      <c r="I2" s="400"/>
      <c r="J2" s="400"/>
      <c r="K2" s="400"/>
      <c r="L2" s="400"/>
      <c r="M2" s="400"/>
      <c r="N2" s="400"/>
      <c r="O2" s="400"/>
      <c r="P2" s="400"/>
      <c r="Q2" s="400"/>
      <c r="R2" s="400"/>
      <c r="S2" s="400"/>
      <c r="T2" s="400"/>
      <c r="U2" s="400"/>
      <c r="V2" s="400"/>
      <c r="W2" s="400"/>
      <c r="X2" s="400"/>
      <c r="Y2" s="400"/>
    </row>
    <row r="3" spans="1:51" ht="15" customHeight="1">
      <c r="A3" s="400"/>
      <c r="B3" s="400"/>
      <c r="C3" s="400"/>
      <c r="D3" s="400"/>
      <c r="E3" s="400"/>
      <c r="F3" s="400"/>
      <c r="G3" s="400"/>
      <c r="H3" s="400"/>
      <c r="I3" s="400"/>
      <c r="J3" s="400"/>
      <c r="K3" s="400"/>
      <c r="L3" s="400"/>
      <c r="M3" s="400"/>
      <c r="N3" s="400"/>
      <c r="O3" s="400"/>
      <c r="P3" s="400"/>
      <c r="Q3" s="400"/>
      <c r="R3" s="400"/>
      <c r="S3" s="400"/>
      <c r="T3" s="400"/>
      <c r="U3" s="400"/>
      <c r="V3" s="400"/>
      <c r="W3" s="400"/>
      <c r="X3" s="400"/>
      <c r="Y3" s="400"/>
    </row>
    <row r="4" spans="1:51" ht="111.75" customHeight="1" thickBot="1">
      <c r="A4" s="252" t="s">
        <v>164</v>
      </c>
      <c r="B4" s="265" t="s">
        <v>190</v>
      </c>
      <c r="C4" s="265" t="s">
        <v>189</v>
      </c>
      <c r="D4" s="265" t="s">
        <v>188</v>
      </c>
      <c r="E4" s="265" t="s">
        <v>187</v>
      </c>
      <c r="F4" s="265" t="s">
        <v>186</v>
      </c>
      <c r="G4" s="265" t="s">
        <v>185</v>
      </c>
      <c r="H4" s="265" t="s">
        <v>184</v>
      </c>
      <c r="I4" s="265" t="s">
        <v>183</v>
      </c>
      <c r="J4" s="265" t="s">
        <v>182</v>
      </c>
      <c r="K4" s="265" t="s">
        <v>181</v>
      </c>
      <c r="L4" s="265" t="s">
        <v>162</v>
      </c>
      <c r="M4" s="265" t="s">
        <v>156</v>
      </c>
      <c r="N4" s="265" t="s">
        <v>155</v>
      </c>
      <c r="O4" s="265" t="s">
        <v>154</v>
      </c>
      <c r="P4" s="265" t="s">
        <v>153</v>
      </c>
      <c r="Q4" s="265" t="s">
        <v>152</v>
      </c>
      <c r="R4" s="265" t="s">
        <v>151</v>
      </c>
      <c r="S4" s="265" t="s">
        <v>15</v>
      </c>
      <c r="T4" s="265" t="s">
        <v>22</v>
      </c>
      <c r="U4" s="265" t="s">
        <v>150</v>
      </c>
      <c r="V4" s="265" t="s">
        <v>149</v>
      </c>
      <c r="W4" s="265" t="s">
        <v>148</v>
      </c>
      <c r="X4" s="265" t="s">
        <v>147</v>
      </c>
      <c r="Y4" s="265" t="s">
        <v>146</v>
      </c>
      <c r="Z4" s="265" t="s">
        <v>145</v>
      </c>
      <c r="AA4" s="265" t="s">
        <v>144</v>
      </c>
      <c r="AB4" s="265" t="s">
        <v>143</v>
      </c>
      <c r="AC4" s="265" t="s">
        <v>142</v>
      </c>
      <c r="AD4" s="265" t="s">
        <v>141</v>
      </c>
      <c r="AE4" s="265" t="s">
        <v>140</v>
      </c>
      <c r="AF4" s="265" t="s">
        <v>139</v>
      </c>
      <c r="AG4" s="265" t="s">
        <v>138</v>
      </c>
      <c r="AH4" s="265" t="s">
        <v>137</v>
      </c>
      <c r="AI4" s="265" t="s">
        <v>136</v>
      </c>
      <c r="AJ4" s="265" t="s">
        <v>135</v>
      </c>
      <c r="AK4" s="265" t="s">
        <v>134</v>
      </c>
      <c r="AL4" s="265" t="s">
        <v>133</v>
      </c>
      <c r="AM4" s="265" t="s">
        <v>24</v>
      </c>
      <c r="AN4" s="265" t="s">
        <v>25</v>
      </c>
      <c r="AO4" s="265" t="s">
        <v>26</v>
      </c>
      <c r="AP4" s="265" t="s">
        <v>27</v>
      </c>
      <c r="AQ4" s="265" t="s">
        <v>28</v>
      </c>
      <c r="AR4" s="265" t="s">
        <v>132</v>
      </c>
      <c r="AS4" s="265" t="s">
        <v>29</v>
      </c>
      <c r="AT4" s="265" t="s">
        <v>30</v>
      </c>
      <c r="AU4" s="265" t="s">
        <v>31</v>
      </c>
      <c r="AV4" s="265" t="s">
        <v>32</v>
      </c>
      <c r="AW4" s="265" t="s">
        <v>33</v>
      </c>
      <c r="AX4" s="265" t="s">
        <v>18</v>
      </c>
      <c r="AY4" s="265" t="s">
        <v>20</v>
      </c>
    </row>
    <row r="5" spans="1:51">
      <c r="A5" s="282" t="s">
        <v>190</v>
      </c>
    </row>
    <row r="6" spans="1:51">
      <c r="A6" s="279" t="s">
        <v>189</v>
      </c>
      <c r="B6" s="250">
        <v>-0.51446976123305133</v>
      </c>
      <c r="C6" s="250"/>
      <c r="D6" s="250"/>
      <c r="E6" s="250"/>
      <c r="F6" s="250"/>
      <c r="G6" s="250"/>
      <c r="H6" s="250"/>
      <c r="I6" s="250"/>
      <c r="J6" s="250"/>
      <c r="K6" s="250"/>
      <c r="L6" s="250"/>
      <c r="M6" s="250"/>
      <c r="N6" s="250"/>
      <c r="O6" s="250"/>
      <c r="P6" s="250"/>
      <c r="Q6" s="250"/>
      <c r="R6" s="250"/>
      <c r="S6" s="250"/>
      <c r="T6" s="250"/>
      <c r="U6" s="250"/>
      <c r="V6" s="250"/>
      <c r="W6" s="250"/>
      <c r="X6" s="250"/>
      <c r="Y6" s="250"/>
      <c r="Z6" s="250"/>
      <c r="AA6" s="250"/>
      <c r="AB6" s="250"/>
      <c r="AC6" s="250"/>
      <c r="AD6" s="250"/>
      <c r="AE6" s="250"/>
      <c r="AF6" s="250"/>
      <c r="AG6" s="250"/>
      <c r="AH6" s="250"/>
      <c r="AI6" s="250"/>
      <c r="AJ6" s="250"/>
      <c r="AK6" s="250"/>
      <c r="AL6" s="250"/>
      <c r="AM6" s="250"/>
      <c r="AN6" s="250"/>
      <c r="AO6" s="250"/>
      <c r="AP6" s="250"/>
      <c r="AQ6" s="250"/>
      <c r="AR6" s="250"/>
      <c r="AS6" s="250"/>
      <c r="AT6" s="250"/>
      <c r="AU6" s="250"/>
      <c r="AV6" s="250"/>
      <c r="AW6" s="250"/>
      <c r="AX6" s="250"/>
      <c r="AY6" s="250"/>
    </row>
    <row r="7" spans="1:51" ht="15.75" thickBot="1">
      <c r="A7" s="279" t="s">
        <v>188</v>
      </c>
      <c r="B7" s="250">
        <v>-0.321602304701677</v>
      </c>
      <c r="C7" s="250">
        <v>0.84203506914144421</v>
      </c>
      <c r="D7" s="250"/>
      <c r="E7" s="250"/>
      <c r="F7" s="250"/>
      <c r="G7" s="250"/>
      <c r="H7" s="250"/>
      <c r="I7" s="250"/>
      <c r="J7" s="250"/>
      <c r="K7" s="418" t="s">
        <v>160</v>
      </c>
      <c r="L7" s="418"/>
      <c r="M7" s="418"/>
      <c r="N7" s="250"/>
      <c r="O7" s="250"/>
      <c r="P7" s="250"/>
      <c r="Q7" s="250"/>
      <c r="R7" s="250"/>
      <c r="S7" s="250"/>
      <c r="T7" s="250"/>
      <c r="U7" s="250"/>
      <c r="V7" s="250"/>
      <c r="W7" s="250"/>
      <c r="X7" s="250"/>
      <c r="Y7" s="250"/>
      <c r="Z7" s="250"/>
      <c r="AA7" s="250"/>
      <c r="AB7" s="250"/>
      <c r="AC7" s="250"/>
      <c r="AD7" s="250"/>
      <c r="AE7" s="250"/>
      <c r="AF7" s="250"/>
      <c r="AG7" s="250"/>
      <c r="AH7" s="250"/>
      <c r="AI7" s="250"/>
      <c r="AJ7" s="250"/>
      <c r="AK7" s="250"/>
      <c r="AL7" s="250"/>
      <c r="AM7" s="250"/>
      <c r="AN7" s="250"/>
      <c r="AO7" s="250"/>
      <c r="AP7" s="250"/>
      <c r="AQ7" s="250"/>
      <c r="AR7" s="250"/>
      <c r="AS7" s="250"/>
      <c r="AT7" s="250"/>
      <c r="AU7" s="250"/>
      <c r="AV7" s="250"/>
      <c r="AW7" s="250"/>
      <c r="AX7" s="250"/>
      <c r="AY7" s="250"/>
    </row>
    <row r="8" spans="1:51">
      <c r="A8" s="279" t="s">
        <v>187</v>
      </c>
      <c r="B8" s="250">
        <v>0.58364493631596526</v>
      </c>
      <c r="C8" s="250">
        <v>-0.13317923512022548</v>
      </c>
      <c r="D8" s="250">
        <v>0.22350615376270103</v>
      </c>
      <c r="E8" s="250"/>
      <c r="F8" s="250"/>
      <c r="G8" s="250"/>
      <c r="H8" s="250"/>
      <c r="I8" s="250"/>
      <c r="J8" s="250"/>
      <c r="K8" s="274" t="s">
        <v>158</v>
      </c>
      <c r="L8" s="250" t="s">
        <v>168</v>
      </c>
      <c r="M8" s="250"/>
      <c r="N8" s="250"/>
      <c r="O8" s="250"/>
      <c r="P8" s="250"/>
      <c r="Q8" s="250"/>
      <c r="R8" s="250"/>
      <c r="S8" s="250"/>
      <c r="T8" s="250"/>
      <c r="U8" s="250"/>
      <c r="V8" s="250"/>
      <c r="W8" s="250"/>
      <c r="X8" s="250"/>
      <c r="Y8" s="250"/>
      <c r="Z8" s="250"/>
      <c r="AA8" s="250"/>
      <c r="AB8" s="250"/>
      <c r="AC8" s="250"/>
      <c r="AD8" s="250"/>
      <c r="AE8" s="250"/>
      <c r="AF8" s="250"/>
      <c r="AG8" s="250"/>
      <c r="AH8" s="250"/>
      <c r="AI8" s="250"/>
      <c r="AJ8" s="250"/>
      <c r="AK8" s="250"/>
      <c r="AL8" s="250"/>
      <c r="AM8" s="250"/>
      <c r="AN8" s="250"/>
      <c r="AO8" s="250"/>
      <c r="AP8" s="250"/>
      <c r="AQ8" s="250"/>
      <c r="AR8" s="250"/>
      <c r="AS8" s="250"/>
      <c r="AT8" s="250"/>
      <c r="AU8" s="250"/>
      <c r="AV8" s="250"/>
      <c r="AW8" s="250"/>
      <c r="AX8" s="250"/>
      <c r="AY8" s="250"/>
    </row>
    <row r="9" spans="1:51">
      <c r="A9" s="279" t="s">
        <v>186</v>
      </c>
      <c r="B9" s="250">
        <v>0.73363579863010686</v>
      </c>
      <c r="C9" s="250">
        <v>-0.61363840835053129</v>
      </c>
      <c r="D9" s="250">
        <v>-0.34701119545984699</v>
      </c>
      <c r="E9" s="250">
        <v>0.75476658827833987</v>
      </c>
      <c r="F9" s="250"/>
      <c r="G9" s="250"/>
      <c r="H9" s="250"/>
      <c r="I9" s="250"/>
      <c r="J9" s="250"/>
      <c r="K9" s="281">
        <v>0.05</v>
      </c>
      <c r="L9" s="271">
        <v>0.2758639110779364</v>
      </c>
      <c r="M9" s="271">
        <f>-1*L9</f>
        <v>-0.2758639110779364</v>
      </c>
      <c r="N9" s="250"/>
      <c r="O9" s="250"/>
      <c r="P9" s="250"/>
      <c r="Q9" s="250"/>
      <c r="R9" s="250"/>
      <c r="S9" s="250"/>
      <c r="T9" s="250"/>
      <c r="U9" s="250"/>
      <c r="V9" s="250"/>
      <c r="W9" s="250"/>
      <c r="X9" s="250"/>
      <c r="Y9" s="250"/>
      <c r="Z9" s="250"/>
      <c r="AA9" s="250"/>
      <c r="AB9" s="250"/>
      <c r="AC9" s="250"/>
      <c r="AD9" s="250"/>
      <c r="AE9" s="250"/>
      <c r="AF9" s="250"/>
      <c r="AG9" s="250"/>
      <c r="AH9" s="250"/>
      <c r="AI9" s="250"/>
      <c r="AJ9" s="250"/>
      <c r="AK9" s="250"/>
      <c r="AL9" s="250"/>
      <c r="AM9" s="250"/>
      <c r="AN9" s="250"/>
      <c r="AO9" s="250"/>
      <c r="AP9" s="250"/>
      <c r="AQ9" s="250"/>
      <c r="AR9" s="250"/>
      <c r="AS9" s="250"/>
      <c r="AT9" s="250"/>
      <c r="AU9" s="250"/>
      <c r="AV9" s="250"/>
      <c r="AW9" s="250"/>
      <c r="AX9" s="250"/>
      <c r="AY9" s="250"/>
    </row>
    <row r="10" spans="1:51">
      <c r="A10" s="279" t="s">
        <v>185</v>
      </c>
      <c r="B10" s="250">
        <v>-0.1170441406175378</v>
      </c>
      <c r="C10" s="250">
        <v>0.71346507314589458</v>
      </c>
      <c r="D10" s="250">
        <v>0.96105835605206669</v>
      </c>
      <c r="E10" s="250">
        <v>0.47756635634440492</v>
      </c>
      <c r="F10" s="250">
        <v>-7.9966427011689906E-2</v>
      </c>
      <c r="G10" s="250"/>
      <c r="H10" s="250"/>
      <c r="I10" s="250"/>
      <c r="J10" s="250"/>
      <c r="K10" s="281">
        <v>0.01</v>
      </c>
      <c r="L10" s="269">
        <v>0.35731941942255063</v>
      </c>
      <c r="M10" s="269">
        <f>-1*L10</f>
        <v>-0.35731941942255063</v>
      </c>
      <c r="N10" s="250"/>
      <c r="O10" s="250"/>
      <c r="P10" s="250"/>
      <c r="Q10" s="250"/>
      <c r="R10" s="250"/>
      <c r="S10" s="250"/>
      <c r="T10" s="250"/>
      <c r="U10" s="250"/>
      <c r="V10" s="250"/>
      <c r="W10" s="250"/>
      <c r="X10" s="250"/>
      <c r="Y10" s="250"/>
      <c r="Z10" s="250"/>
      <c r="AA10" s="250"/>
      <c r="AB10" s="250"/>
      <c r="AC10" s="250"/>
      <c r="AD10" s="250"/>
      <c r="AE10" s="250"/>
      <c r="AF10" s="250"/>
      <c r="AG10" s="250"/>
      <c r="AH10" s="250"/>
      <c r="AI10" s="250"/>
      <c r="AJ10" s="250"/>
      <c r="AK10" s="250"/>
      <c r="AL10" s="250"/>
      <c r="AM10" s="250"/>
      <c r="AN10" s="250"/>
      <c r="AO10" s="250"/>
      <c r="AP10" s="250"/>
      <c r="AQ10" s="250"/>
      <c r="AR10" s="250"/>
      <c r="AS10" s="250"/>
      <c r="AT10" s="250"/>
      <c r="AU10" s="250"/>
      <c r="AV10" s="250"/>
      <c r="AW10" s="250"/>
      <c r="AX10" s="250"/>
      <c r="AY10" s="250"/>
    </row>
    <row r="11" spans="1:51">
      <c r="A11" s="279" t="s">
        <v>184</v>
      </c>
      <c r="B11" s="250">
        <v>-0.36425449711787611</v>
      </c>
      <c r="C11" s="250">
        <v>0.84579000821008754</v>
      </c>
      <c r="D11" s="250">
        <v>0.9918197220584124</v>
      </c>
      <c r="E11" s="250">
        <v>0.18600684133723969</v>
      </c>
      <c r="F11" s="250">
        <v>-0.36554468956689262</v>
      </c>
      <c r="G11" s="250">
        <v>0.94500947995946227</v>
      </c>
      <c r="H11" s="250"/>
      <c r="I11" s="250"/>
      <c r="J11" s="250"/>
      <c r="K11" s="280">
        <v>1E-3</v>
      </c>
      <c r="L11" s="266">
        <v>0.44682956176477234</v>
      </c>
      <c r="M11" s="266">
        <f>-1*L11</f>
        <v>-0.44682956176477234</v>
      </c>
      <c r="N11" s="250"/>
      <c r="O11" s="250"/>
      <c r="P11" s="250"/>
      <c r="Q11" s="250"/>
      <c r="R11" s="250"/>
      <c r="S11" s="250"/>
      <c r="T11" s="250"/>
      <c r="U11" s="250"/>
      <c r="V11" s="250"/>
      <c r="W11" s="250"/>
      <c r="X11" s="250"/>
      <c r="Y11" s="250"/>
      <c r="Z11" s="250"/>
      <c r="AA11" s="250"/>
      <c r="AB11" s="250"/>
      <c r="AC11" s="250"/>
      <c r="AD11" s="250"/>
      <c r="AE11" s="250"/>
      <c r="AF11" s="250"/>
      <c r="AG11" s="250"/>
      <c r="AH11" s="250"/>
      <c r="AI11" s="250"/>
      <c r="AJ11" s="250"/>
      <c r="AK11" s="250"/>
      <c r="AL11" s="250"/>
      <c r="AM11" s="250"/>
      <c r="AN11" s="250"/>
      <c r="AO11" s="250"/>
      <c r="AP11" s="250"/>
      <c r="AQ11" s="250"/>
      <c r="AR11" s="250"/>
      <c r="AS11" s="250"/>
      <c r="AT11" s="250"/>
      <c r="AU11" s="250"/>
      <c r="AV11" s="250"/>
      <c r="AW11" s="250"/>
      <c r="AX11" s="250"/>
      <c r="AY11" s="250"/>
    </row>
    <row r="12" spans="1:51">
      <c r="A12" s="279" t="s">
        <v>183</v>
      </c>
      <c r="B12" s="250">
        <v>-0.333253883172063</v>
      </c>
      <c r="C12" s="250">
        <v>0.8258431827711008</v>
      </c>
      <c r="D12" s="250">
        <v>0.97966443390620994</v>
      </c>
      <c r="E12" s="250">
        <v>0.18690727178437014</v>
      </c>
      <c r="F12" s="250">
        <v>-0.34008095835732643</v>
      </c>
      <c r="G12" s="250">
        <v>0.93735970834695526</v>
      </c>
      <c r="H12" s="250">
        <v>0.99336382131680923</v>
      </c>
      <c r="I12" s="250"/>
      <c r="J12" s="250"/>
      <c r="K12" s="250"/>
      <c r="L12" s="250"/>
      <c r="M12" s="250"/>
      <c r="N12" s="250"/>
      <c r="O12" s="250"/>
      <c r="P12" s="250"/>
      <c r="Q12" s="250"/>
      <c r="R12" s="250"/>
      <c r="S12" s="250"/>
      <c r="T12" s="250"/>
      <c r="U12" s="250"/>
      <c r="V12" s="250"/>
      <c r="W12" s="250"/>
      <c r="X12" s="250"/>
      <c r="Y12" s="250"/>
      <c r="Z12" s="250"/>
      <c r="AA12" s="250"/>
      <c r="AB12" s="250"/>
      <c r="AC12" s="250"/>
      <c r="AD12" s="250"/>
      <c r="AE12" s="250"/>
      <c r="AF12" s="250"/>
      <c r="AG12" s="250"/>
      <c r="AH12" s="250"/>
      <c r="AI12" s="250"/>
      <c r="AJ12" s="250"/>
      <c r="AK12" s="250"/>
      <c r="AL12" s="250"/>
      <c r="AM12" s="250"/>
      <c r="AN12" s="250"/>
      <c r="AO12" s="250"/>
      <c r="AP12" s="250"/>
      <c r="AQ12" s="250"/>
      <c r="AR12" s="250"/>
      <c r="AS12" s="250"/>
      <c r="AT12" s="250"/>
      <c r="AU12" s="250"/>
      <c r="AV12" s="250"/>
      <c r="AW12" s="250"/>
      <c r="AX12" s="250"/>
      <c r="AY12" s="250"/>
    </row>
    <row r="13" spans="1:51">
      <c r="A13" s="279" t="s">
        <v>182</v>
      </c>
      <c r="B13" s="250">
        <v>0.69068159964004194</v>
      </c>
      <c r="C13" s="250">
        <v>-0.61843992628967548</v>
      </c>
      <c r="D13" s="250">
        <v>-0.37716414311510738</v>
      </c>
      <c r="E13" s="250">
        <v>0.73133321732084844</v>
      </c>
      <c r="F13" s="250">
        <v>0.9875234237076107</v>
      </c>
      <c r="G13" s="250">
        <v>-0.11503713099105545</v>
      </c>
      <c r="H13" s="250">
        <v>-0.39000806703866986</v>
      </c>
      <c r="I13" s="250">
        <v>-0.3684863461733206</v>
      </c>
      <c r="J13" s="250"/>
      <c r="K13" s="250"/>
      <c r="L13" s="250"/>
      <c r="M13" s="250"/>
      <c r="N13" s="250"/>
      <c r="O13" s="250"/>
      <c r="P13" s="250"/>
      <c r="Q13" s="250"/>
      <c r="R13" s="250"/>
      <c r="S13" s="250"/>
      <c r="T13" s="250"/>
      <c r="U13" s="250"/>
      <c r="V13" s="250"/>
      <c r="W13" s="250"/>
      <c r="X13" s="250"/>
      <c r="Y13" s="250"/>
      <c r="Z13" s="250"/>
      <c r="AA13" s="250"/>
      <c r="AB13" s="250"/>
      <c r="AC13" s="250"/>
      <c r="AD13" s="250"/>
      <c r="AE13" s="250"/>
      <c r="AF13" s="250"/>
      <c r="AG13" s="250"/>
      <c r="AH13" s="250"/>
      <c r="AI13" s="250"/>
      <c r="AJ13" s="250"/>
      <c r="AK13" s="250"/>
      <c r="AL13" s="250"/>
      <c r="AM13" s="250"/>
      <c r="AN13" s="250"/>
      <c r="AO13" s="250"/>
      <c r="AP13" s="250"/>
      <c r="AQ13" s="250"/>
      <c r="AR13" s="250"/>
      <c r="AS13" s="250"/>
      <c r="AT13" s="250"/>
      <c r="AU13" s="250"/>
      <c r="AV13" s="250"/>
      <c r="AW13" s="250"/>
      <c r="AX13" s="250"/>
      <c r="AY13" s="250"/>
    </row>
    <row r="14" spans="1:51">
      <c r="A14" s="279" t="s">
        <v>181</v>
      </c>
      <c r="B14" s="250">
        <v>-0.3318981735710777</v>
      </c>
      <c r="C14" s="250">
        <v>0.82745295040703892</v>
      </c>
      <c r="D14" s="250">
        <v>0.98511660409916246</v>
      </c>
      <c r="E14" s="250">
        <v>0.2045223172238147</v>
      </c>
      <c r="F14" s="250">
        <v>-0.33026563888807092</v>
      </c>
      <c r="G14" s="250">
        <v>0.94664233649746843</v>
      </c>
      <c r="H14" s="250">
        <v>0.99669063415650838</v>
      </c>
      <c r="I14" s="250">
        <v>0.99909377868113958</v>
      </c>
      <c r="J14" s="250">
        <v>-0.35742065446975768</v>
      </c>
      <c r="K14" s="250"/>
      <c r="L14" s="250"/>
      <c r="M14" s="250"/>
      <c r="N14" s="250"/>
      <c r="O14" s="250"/>
      <c r="P14" s="250"/>
      <c r="Q14" s="250"/>
      <c r="R14" s="250"/>
      <c r="S14" s="250"/>
      <c r="T14" s="250"/>
      <c r="U14" s="250"/>
      <c r="V14" s="250"/>
      <c r="W14" s="250"/>
      <c r="X14" s="250"/>
      <c r="Y14" s="250"/>
      <c r="Z14" s="250"/>
      <c r="AA14" s="250"/>
      <c r="AB14" s="250"/>
      <c r="AC14" s="250"/>
      <c r="AD14" s="250"/>
      <c r="AE14" s="250"/>
      <c r="AF14" s="250"/>
      <c r="AG14" s="250"/>
      <c r="AH14" s="250"/>
      <c r="AI14" s="250"/>
      <c r="AJ14" s="250"/>
      <c r="AK14" s="250"/>
      <c r="AL14" s="250"/>
      <c r="AM14" s="250"/>
      <c r="AN14" s="250"/>
      <c r="AO14" s="250"/>
      <c r="AP14" s="250"/>
      <c r="AQ14" s="250"/>
      <c r="AR14" s="250"/>
      <c r="AS14" s="250"/>
      <c r="AT14" s="250"/>
      <c r="AU14" s="250"/>
      <c r="AV14" s="250"/>
      <c r="AW14" s="250"/>
      <c r="AX14" s="250"/>
      <c r="AY14" s="250"/>
    </row>
    <row r="15" spans="1:51">
      <c r="A15" s="279" t="s">
        <v>162</v>
      </c>
      <c r="B15" s="250">
        <v>0.21136237856937032</v>
      </c>
      <c r="C15" s="250">
        <v>0.13142127653440419</v>
      </c>
      <c r="D15" s="250">
        <v>9.254736748497551E-2</v>
      </c>
      <c r="E15" s="250">
        <v>0.17849196018419758</v>
      </c>
      <c r="F15" s="250">
        <v>0.1088235123710705</v>
      </c>
      <c r="G15" s="250">
        <v>0.13371966021972029</v>
      </c>
      <c r="H15" s="250">
        <v>7.6423325647842225E-2</v>
      </c>
      <c r="I15" s="250">
        <v>0.11922258811184402</v>
      </c>
      <c r="J15" s="250">
        <v>5.2690404777161054E-2</v>
      </c>
      <c r="K15" s="250">
        <v>0.10730175030433456</v>
      </c>
      <c r="L15" s="250"/>
      <c r="M15" s="250"/>
      <c r="N15" s="250"/>
      <c r="O15" s="250"/>
      <c r="P15" s="250"/>
      <c r="Q15" s="250"/>
      <c r="R15" s="250"/>
      <c r="S15" s="250"/>
      <c r="T15" s="250"/>
      <c r="U15" s="250"/>
      <c r="V15" s="250"/>
      <c r="W15" s="250"/>
      <c r="X15" s="250"/>
      <c r="Y15" s="250"/>
      <c r="Z15" s="250"/>
      <c r="AA15" s="250"/>
      <c r="AB15" s="250"/>
      <c r="AC15" s="250"/>
      <c r="AD15" s="250"/>
      <c r="AE15" s="250"/>
      <c r="AF15" s="250"/>
      <c r="AG15" s="250"/>
      <c r="AH15" s="250"/>
      <c r="AI15" s="250"/>
      <c r="AJ15" s="250"/>
      <c r="AK15" s="250"/>
      <c r="AL15" s="250"/>
      <c r="AM15" s="250"/>
      <c r="AN15" s="250"/>
      <c r="AO15" s="250"/>
      <c r="AP15" s="250"/>
      <c r="AQ15" s="250"/>
      <c r="AR15" s="250"/>
      <c r="AS15" s="250"/>
      <c r="AT15" s="250"/>
      <c r="AU15" s="250"/>
      <c r="AV15" s="250"/>
      <c r="AW15" s="250"/>
      <c r="AX15" s="250"/>
      <c r="AY15" s="250"/>
    </row>
    <row r="16" spans="1:51">
      <c r="A16" s="279" t="s">
        <v>156</v>
      </c>
      <c r="B16" s="250">
        <v>0.14152031266580839</v>
      </c>
      <c r="C16" s="250">
        <v>-0.10873252549698703</v>
      </c>
      <c r="D16" s="250">
        <v>7.4319900701434863E-2</v>
      </c>
      <c r="E16" s="250">
        <v>0.40130711571228983</v>
      </c>
      <c r="F16" s="250">
        <v>0.29289306083589717</v>
      </c>
      <c r="G16" s="250">
        <v>0.17257963233492007</v>
      </c>
      <c r="H16" s="250">
        <v>6.3369385247864021E-2</v>
      </c>
      <c r="I16" s="250">
        <v>4.1987725268432058E-2</v>
      </c>
      <c r="J16" s="250">
        <v>0.29978486832514217</v>
      </c>
      <c r="K16" s="250">
        <v>5.6620121355546324E-2</v>
      </c>
      <c r="L16" s="250">
        <v>-0.15142686651197196</v>
      </c>
      <c r="M16" s="250"/>
      <c r="N16" s="250"/>
      <c r="O16" s="250"/>
      <c r="P16" s="250"/>
      <c r="Q16" s="250"/>
      <c r="R16" s="250"/>
      <c r="S16" s="250"/>
      <c r="T16" s="250"/>
      <c r="U16" s="250"/>
      <c r="V16" s="250"/>
      <c r="W16" s="250"/>
      <c r="X16" s="250"/>
      <c r="Y16" s="250"/>
      <c r="Z16" s="250"/>
      <c r="AA16" s="250"/>
      <c r="AB16" s="250"/>
      <c r="AC16" s="250"/>
      <c r="AD16" s="250"/>
      <c r="AE16" s="250"/>
      <c r="AF16" s="250"/>
      <c r="AG16" s="250"/>
      <c r="AH16" s="250"/>
      <c r="AI16" s="250"/>
      <c r="AJ16" s="250"/>
      <c r="AK16" s="250"/>
      <c r="AL16" s="250"/>
      <c r="AM16" s="250"/>
      <c r="AN16" s="250"/>
      <c r="AO16" s="250"/>
      <c r="AP16" s="250"/>
      <c r="AQ16" s="250"/>
      <c r="AR16" s="250"/>
      <c r="AS16" s="250"/>
      <c r="AT16" s="250"/>
      <c r="AU16" s="250"/>
      <c r="AV16" s="250"/>
      <c r="AW16" s="250"/>
      <c r="AX16" s="250"/>
      <c r="AY16" s="250"/>
    </row>
    <row r="17" spans="1:51">
      <c r="A17" s="279" t="s">
        <v>155</v>
      </c>
      <c r="B17" s="250">
        <v>0.26941646723329149</v>
      </c>
      <c r="C17" s="250">
        <v>-0.51516871056154334</v>
      </c>
      <c r="D17" s="250">
        <v>-0.52119132355797271</v>
      </c>
      <c r="E17" s="250">
        <v>0.20854940240713279</v>
      </c>
      <c r="F17" s="250">
        <v>0.47622126728264408</v>
      </c>
      <c r="G17" s="250">
        <v>-0.41218526422541352</v>
      </c>
      <c r="H17" s="250">
        <v>-0.51492008945823242</v>
      </c>
      <c r="I17" s="250">
        <v>-0.5037799143785584</v>
      </c>
      <c r="J17" s="250">
        <v>0.50464218043297049</v>
      </c>
      <c r="K17" s="250">
        <v>-0.50185834732688106</v>
      </c>
      <c r="L17" s="250">
        <v>-4.7004630049156691E-2</v>
      </c>
      <c r="M17" s="250">
        <v>0.55733873444641391</v>
      </c>
      <c r="N17" s="250"/>
      <c r="O17" s="250"/>
      <c r="P17" s="250"/>
      <c r="Q17" s="250"/>
      <c r="R17" s="250"/>
      <c r="S17" s="250"/>
      <c r="T17" s="250"/>
      <c r="U17" s="250"/>
      <c r="V17" s="250"/>
      <c r="W17" s="250"/>
      <c r="X17" s="250"/>
      <c r="Y17" s="250"/>
      <c r="Z17" s="250"/>
      <c r="AA17" s="250"/>
      <c r="AB17" s="250"/>
      <c r="AC17" s="250"/>
      <c r="AD17" s="250"/>
      <c r="AE17" s="250"/>
      <c r="AF17" s="250"/>
      <c r="AG17" s="250"/>
      <c r="AH17" s="250"/>
      <c r="AI17" s="250"/>
      <c r="AJ17" s="250"/>
      <c r="AK17" s="250"/>
      <c r="AL17" s="250"/>
      <c r="AM17" s="250"/>
      <c r="AN17" s="250"/>
      <c r="AO17" s="250"/>
      <c r="AP17" s="250"/>
      <c r="AQ17" s="250"/>
      <c r="AR17" s="250"/>
      <c r="AS17" s="250"/>
      <c r="AT17" s="250"/>
      <c r="AU17" s="250"/>
      <c r="AV17" s="250"/>
      <c r="AW17" s="250"/>
      <c r="AX17" s="250"/>
      <c r="AY17" s="250"/>
    </row>
    <row r="18" spans="1:51">
      <c r="A18" s="279" t="s">
        <v>154</v>
      </c>
      <c r="B18" s="250">
        <v>-0.28866471004590583</v>
      </c>
      <c r="C18" s="250">
        <v>0.70511917762140564</v>
      </c>
      <c r="D18" s="250">
        <v>0.91552018176932515</v>
      </c>
      <c r="E18" s="250">
        <v>0.16686371826230942</v>
      </c>
      <c r="F18" s="250">
        <v>-0.29019596984463192</v>
      </c>
      <c r="G18" s="250">
        <v>0.87931046813169522</v>
      </c>
      <c r="H18" s="250">
        <v>0.93331819070769184</v>
      </c>
      <c r="I18" s="250">
        <v>0.94322978634651777</v>
      </c>
      <c r="J18" s="250">
        <v>-0.3226602590378545</v>
      </c>
      <c r="K18" s="250">
        <v>0.94201868115717957</v>
      </c>
      <c r="L18" s="250">
        <v>7.1870461710663455E-2</v>
      </c>
      <c r="M18" s="250">
        <v>2.7095879501148154E-2</v>
      </c>
      <c r="N18" s="250">
        <v>-0.48400353210987868</v>
      </c>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row>
    <row r="19" spans="1:51">
      <c r="A19" s="279" t="s">
        <v>153</v>
      </c>
      <c r="B19" s="250">
        <v>-0.29419812510552873</v>
      </c>
      <c r="C19" s="250">
        <v>0.60164412984958804</v>
      </c>
      <c r="D19" s="250">
        <v>0.70416246812875605</v>
      </c>
      <c r="E19" s="250">
        <v>0.29565141360301389</v>
      </c>
      <c r="F19" s="250">
        <v>-0.14393695133096188</v>
      </c>
      <c r="G19" s="250">
        <v>0.71046740796663654</v>
      </c>
      <c r="H19" s="250">
        <v>0.70855996124604237</v>
      </c>
      <c r="I19" s="250">
        <v>0.69549940989504588</v>
      </c>
      <c r="J19" s="250">
        <v>-0.15311166530072406</v>
      </c>
      <c r="K19" s="250">
        <v>0.70083853159363563</v>
      </c>
      <c r="L19" s="250">
        <v>0.21548419363897109</v>
      </c>
      <c r="M19" s="250">
        <v>6.1099585455247241E-2</v>
      </c>
      <c r="N19" s="250">
        <v>-0.28295234262265373</v>
      </c>
      <c r="O19" s="250">
        <v>0.60694984204205826</v>
      </c>
      <c r="P19" s="250"/>
      <c r="Q19" s="250"/>
      <c r="R19" s="250"/>
      <c r="S19" s="250"/>
      <c r="T19" s="250"/>
      <c r="U19" s="250"/>
      <c r="V19" s="250"/>
      <c r="W19" s="250"/>
      <c r="X19" s="250"/>
      <c r="Y19" s="250"/>
      <c r="Z19" s="250"/>
      <c r="AA19" s="250"/>
      <c r="AB19" s="250"/>
      <c r="AC19" s="250"/>
      <c r="AD19" s="250"/>
      <c r="AE19" s="250"/>
      <c r="AF19" s="250"/>
      <c r="AG19" s="250"/>
      <c r="AH19" s="250"/>
      <c r="AI19" s="250"/>
      <c r="AJ19" s="250"/>
      <c r="AK19" s="250"/>
      <c r="AL19" s="250"/>
      <c r="AM19" s="250"/>
      <c r="AN19" s="250"/>
      <c r="AO19" s="250"/>
      <c r="AP19" s="250"/>
      <c r="AQ19" s="250"/>
      <c r="AR19" s="250"/>
      <c r="AS19" s="250"/>
      <c r="AT19" s="250"/>
      <c r="AU19" s="250"/>
      <c r="AV19" s="250"/>
      <c r="AW19" s="250"/>
      <c r="AX19" s="250"/>
      <c r="AY19" s="250"/>
    </row>
    <row r="20" spans="1:51">
      <c r="A20" s="279" t="s">
        <v>152</v>
      </c>
      <c r="B20" s="250">
        <v>-0.30001240491838177</v>
      </c>
      <c r="C20" s="250">
        <v>0.71491244914619112</v>
      </c>
      <c r="D20" s="250">
        <v>0.73427373124701623</v>
      </c>
      <c r="E20" s="250">
        <v>0.16759238412460406</v>
      </c>
      <c r="F20" s="250">
        <v>-0.31434208776078726</v>
      </c>
      <c r="G20" s="250">
        <v>0.69714946254970966</v>
      </c>
      <c r="H20" s="250">
        <v>0.75793384727706825</v>
      </c>
      <c r="I20" s="250">
        <v>0.7236925885156904</v>
      </c>
      <c r="J20" s="250">
        <v>-0.32521690351233012</v>
      </c>
      <c r="K20" s="250">
        <v>0.73467454909559382</v>
      </c>
      <c r="L20" s="250">
        <v>6.9704471074477567E-2</v>
      </c>
      <c r="M20" s="250">
        <v>0.12072812430268946</v>
      </c>
      <c r="N20" s="250">
        <v>-0.28647867224810541</v>
      </c>
      <c r="O20" s="250">
        <v>0.65451859810261726</v>
      </c>
      <c r="P20" s="250">
        <v>0.70863120168208404</v>
      </c>
      <c r="Q20" s="250"/>
      <c r="R20" s="250"/>
      <c r="S20" s="250"/>
      <c r="T20" s="250"/>
      <c r="U20" s="250"/>
      <c r="V20" s="250"/>
      <c r="W20" s="250"/>
      <c r="X20" s="250"/>
      <c r="Y20" s="250"/>
      <c r="Z20" s="250"/>
      <c r="AA20" s="250"/>
      <c r="AB20" s="250"/>
      <c r="AC20" s="250"/>
      <c r="AD20" s="250"/>
      <c r="AE20" s="250"/>
      <c r="AF20" s="250"/>
      <c r="AG20" s="250"/>
      <c r="AH20" s="250"/>
      <c r="AI20" s="250"/>
      <c r="AJ20" s="250"/>
      <c r="AK20" s="250"/>
      <c r="AL20" s="250"/>
      <c r="AM20" s="250"/>
      <c r="AN20" s="250"/>
      <c r="AO20" s="250"/>
      <c r="AP20" s="250"/>
      <c r="AQ20" s="250"/>
      <c r="AR20" s="250"/>
      <c r="AS20" s="250"/>
      <c r="AT20" s="250"/>
      <c r="AU20" s="250"/>
      <c r="AV20" s="250"/>
      <c r="AW20" s="250"/>
      <c r="AX20" s="250"/>
      <c r="AY20" s="250"/>
    </row>
    <row r="21" spans="1:51">
      <c r="A21" s="279" t="s">
        <v>151</v>
      </c>
      <c r="B21" s="250">
        <v>7.7067776733319535E-2</v>
      </c>
      <c r="C21" s="250">
        <v>-0.12679341136330358</v>
      </c>
      <c r="D21" s="250">
        <v>-0.12387948859034284</v>
      </c>
      <c r="E21" s="250">
        <v>-0.11216476047455957</v>
      </c>
      <c r="F21" s="250">
        <v>-2.216364447662952E-2</v>
      </c>
      <c r="G21" s="250">
        <v>-0.14085751015476314</v>
      </c>
      <c r="H21" s="250">
        <v>-0.11841619243526565</v>
      </c>
      <c r="I21" s="250">
        <v>-0.10100467946017586</v>
      </c>
      <c r="J21" s="250">
        <v>-3.2618531975456222E-2</v>
      </c>
      <c r="K21" s="250">
        <v>-0.1091135400342179</v>
      </c>
      <c r="L21" s="250">
        <v>0.15527146870393826</v>
      </c>
      <c r="M21" s="250">
        <v>-8.3348842768984993E-2</v>
      </c>
      <c r="N21" s="250">
        <v>-8.0655056978609172E-3</v>
      </c>
      <c r="O21" s="250">
        <v>-9.3807757721035501E-2</v>
      </c>
      <c r="P21" s="250">
        <v>7.3229906184663046E-2</v>
      </c>
      <c r="Q21" s="250">
        <v>-0.20408118809966536</v>
      </c>
      <c r="R21" s="250"/>
      <c r="S21" s="250"/>
      <c r="T21" s="250"/>
      <c r="U21" s="250"/>
      <c r="V21" s="250"/>
      <c r="W21" s="250"/>
      <c r="X21" s="250"/>
      <c r="Y21" s="250"/>
      <c r="Z21" s="250"/>
      <c r="AA21" s="250"/>
      <c r="AB21" s="250"/>
      <c r="AC21" s="250"/>
      <c r="AD21" s="250"/>
      <c r="AE21" s="250"/>
      <c r="AF21" s="250"/>
      <c r="AG21" s="250"/>
      <c r="AH21" s="250"/>
      <c r="AI21" s="250"/>
      <c r="AJ21" s="250"/>
      <c r="AK21" s="250"/>
      <c r="AL21" s="250"/>
      <c r="AM21" s="250"/>
      <c r="AN21" s="250"/>
      <c r="AO21" s="250"/>
      <c r="AP21" s="250"/>
      <c r="AQ21" s="250"/>
      <c r="AR21" s="250"/>
      <c r="AS21" s="250"/>
      <c r="AT21" s="250"/>
      <c r="AU21" s="250"/>
      <c r="AV21" s="250"/>
      <c r="AW21" s="250"/>
      <c r="AX21" s="250"/>
      <c r="AY21" s="250"/>
    </row>
    <row r="22" spans="1:51">
      <c r="A22" s="279" t="s">
        <v>15</v>
      </c>
      <c r="B22" s="250">
        <v>-0.34421025032429142</v>
      </c>
      <c r="C22" s="250">
        <v>0.76691491345780682</v>
      </c>
      <c r="D22" s="250">
        <v>0.97993260241800084</v>
      </c>
      <c r="E22" s="250">
        <v>0.29230589377826743</v>
      </c>
      <c r="F22" s="250">
        <v>-0.26606760720206313</v>
      </c>
      <c r="G22" s="250">
        <v>0.96328741145539976</v>
      </c>
      <c r="H22" s="250">
        <v>0.98057555597058255</v>
      </c>
      <c r="I22" s="250">
        <v>0.97393768286828897</v>
      </c>
      <c r="J22" s="250">
        <v>-0.29303568257096613</v>
      </c>
      <c r="K22" s="250">
        <v>0.9791556779361501</v>
      </c>
      <c r="L22" s="250">
        <v>6.7331206473788846E-2</v>
      </c>
      <c r="M22" s="250">
        <v>0.10751987244479429</v>
      </c>
      <c r="N22" s="250">
        <v>-0.47049098901058123</v>
      </c>
      <c r="O22" s="250">
        <v>0.91942136484407722</v>
      </c>
      <c r="P22" s="250">
        <v>0.71968501321208866</v>
      </c>
      <c r="Q22" s="250">
        <v>0.69572309866118709</v>
      </c>
      <c r="R22" s="250">
        <v>-0.13312456492882904</v>
      </c>
      <c r="S22" s="250"/>
      <c r="T22" s="250"/>
      <c r="U22" s="250"/>
      <c r="V22" s="250"/>
      <c r="W22" s="250"/>
      <c r="X22" s="250"/>
      <c r="Y22" s="250"/>
      <c r="Z22" s="250"/>
      <c r="AA22" s="250"/>
      <c r="AB22" s="250"/>
      <c r="AC22" s="250"/>
      <c r="AD22" s="250"/>
      <c r="AE22" s="250"/>
      <c r="AF22" s="250"/>
      <c r="AG22" s="250"/>
      <c r="AH22" s="250"/>
      <c r="AI22" s="250"/>
      <c r="AJ22" s="250"/>
      <c r="AK22" s="250"/>
      <c r="AL22" s="250"/>
      <c r="AM22" s="250"/>
      <c r="AN22" s="250"/>
      <c r="AO22" s="250"/>
      <c r="AP22" s="250"/>
      <c r="AQ22" s="250"/>
      <c r="AR22" s="250"/>
      <c r="AS22" s="250"/>
      <c r="AT22" s="250"/>
      <c r="AU22" s="250"/>
      <c r="AV22" s="250"/>
      <c r="AW22" s="250"/>
      <c r="AX22" s="250"/>
      <c r="AY22" s="250"/>
    </row>
    <row r="23" spans="1:51">
      <c r="A23" s="279" t="s">
        <v>22</v>
      </c>
      <c r="B23" s="250">
        <v>-0.27601764815051572</v>
      </c>
      <c r="C23" s="250">
        <v>0.69037126250674108</v>
      </c>
      <c r="D23" s="250">
        <v>0.89281960014302164</v>
      </c>
      <c r="E23" s="250">
        <v>0.20903798888345015</v>
      </c>
      <c r="F23" s="250">
        <v>-0.24825418612717903</v>
      </c>
      <c r="G23" s="250">
        <v>0.86913708294401426</v>
      </c>
      <c r="H23" s="250">
        <v>0.91606195277134495</v>
      </c>
      <c r="I23" s="250">
        <v>0.92738080594870298</v>
      </c>
      <c r="J23" s="250">
        <v>-0.27466037819122302</v>
      </c>
      <c r="K23" s="250">
        <v>0.92551331856660357</v>
      </c>
      <c r="L23" s="250">
        <v>7.8681493520258675E-2</v>
      </c>
      <c r="M23" s="250">
        <v>-2.6142525373940195E-3</v>
      </c>
      <c r="N23" s="250">
        <v>-0.43986054584216738</v>
      </c>
      <c r="O23" s="250">
        <v>0.96147421162916202</v>
      </c>
      <c r="P23" s="250">
        <v>0.73820975722025184</v>
      </c>
      <c r="Q23" s="250">
        <v>0.70402295969052386</v>
      </c>
      <c r="R23" s="250">
        <v>-6.7193462441743596E-2</v>
      </c>
      <c r="S23" s="250">
        <v>0.90121925409995751</v>
      </c>
      <c r="T23" s="250"/>
      <c r="U23" s="250"/>
      <c r="V23" s="250"/>
      <c r="W23" s="250"/>
      <c r="X23" s="250"/>
      <c r="Y23" s="250"/>
      <c r="Z23" s="250"/>
      <c r="AA23" s="250"/>
      <c r="AB23" s="250"/>
      <c r="AC23" s="250"/>
      <c r="AD23" s="250"/>
      <c r="AE23" s="250"/>
      <c r="AF23" s="250"/>
      <c r="AG23" s="250"/>
      <c r="AH23" s="250"/>
      <c r="AI23" s="250"/>
      <c r="AJ23" s="250"/>
      <c r="AK23" s="250"/>
      <c r="AL23" s="250"/>
      <c r="AM23" s="250"/>
      <c r="AN23" s="250"/>
      <c r="AO23" s="250"/>
      <c r="AP23" s="250"/>
      <c r="AQ23" s="250"/>
      <c r="AR23" s="250"/>
      <c r="AS23" s="250"/>
      <c r="AT23" s="250"/>
      <c r="AU23" s="250"/>
      <c r="AV23" s="250"/>
      <c r="AW23" s="250"/>
      <c r="AX23" s="250"/>
      <c r="AY23" s="250"/>
    </row>
    <row r="24" spans="1:51">
      <c r="A24" s="279" t="s">
        <v>150</v>
      </c>
      <c r="B24" s="250">
        <v>-0.32373723213521416</v>
      </c>
      <c r="C24" s="250">
        <v>0.7534064260030221</v>
      </c>
      <c r="D24" s="250">
        <v>0.96722498223407694</v>
      </c>
      <c r="E24" s="250">
        <v>0.26412110227347729</v>
      </c>
      <c r="F24" s="250">
        <v>-0.26510392737449284</v>
      </c>
      <c r="G24" s="250">
        <v>0.94716861642818839</v>
      </c>
      <c r="H24" s="250">
        <v>0.9775080222384116</v>
      </c>
      <c r="I24" s="250">
        <v>0.97835191121732434</v>
      </c>
      <c r="J24" s="250">
        <v>-0.29250394119686018</v>
      </c>
      <c r="K24" s="250">
        <v>0.98068238580263323</v>
      </c>
      <c r="L24" s="250">
        <v>7.3840625805487281E-2</v>
      </c>
      <c r="M24" s="250">
        <v>6.3294730632969337E-2</v>
      </c>
      <c r="N24" s="250">
        <v>-0.46915708566834635</v>
      </c>
      <c r="O24" s="250">
        <v>0.96021367285434311</v>
      </c>
      <c r="P24" s="250">
        <v>0.74548642230786588</v>
      </c>
      <c r="Q24" s="250">
        <v>0.71657378460646848</v>
      </c>
      <c r="R24" s="250">
        <v>-0.10836081964345136</v>
      </c>
      <c r="S24" s="250">
        <v>0.982823070106839</v>
      </c>
      <c r="T24" s="250">
        <v>0.96571642337430108</v>
      </c>
      <c r="U24" s="250"/>
      <c r="V24" s="250"/>
      <c r="W24" s="250"/>
      <c r="X24" s="250"/>
      <c r="Y24" s="250"/>
      <c r="Z24" s="250"/>
      <c r="AA24" s="250"/>
      <c r="AB24" s="250"/>
      <c r="AC24" s="250"/>
      <c r="AD24" s="250"/>
      <c r="AE24" s="250"/>
      <c r="AF24" s="250"/>
      <c r="AG24" s="250"/>
      <c r="AH24" s="250"/>
      <c r="AI24" s="250"/>
      <c r="AJ24" s="250"/>
      <c r="AK24" s="250"/>
      <c r="AL24" s="250"/>
      <c r="AM24" s="250"/>
      <c r="AN24" s="250"/>
      <c r="AO24" s="250"/>
      <c r="AP24" s="250"/>
      <c r="AQ24" s="250"/>
      <c r="AR24" s="250"/>
      <c r="AS24" s="250"/>
      <c r="AT24" s="250"/>
      <c r="AU24" s="250"/>
      <c r="AV24" s="250"/>
      <c r="AW24" s="250"/>
      <c r="AX24" s="250"/>
      <c r="AY24" s="250"/>
    </row>
    <row r="25" spans="1:51">
      <c r="A25" s="279" t="s">
        <v>149</v>
      </c>
      <c r="B25" s="250">
        <v>-0.22909641518268126</v>
      </c>
      <c r="C25" s="250">
        <v>0.4287747731910449</v>
      </c>
      <c r="D25" s="250">
        <v>0.3847228094446199</v>
      </c>
      <c r="E25" s="250">
        <v>-0.15627578013983306</v>
      </c>
      <c r="F25" s="250">
        <v>-0.29954232219258148</v>
      </c>
      <c r="G25" s="250">
        <v>0.31040755522552677</v>
      </c>
      <c r="H25" s="250">
        <v>0.40114070555960224</v>
      </c>
      <c r="I25" s="250">
        <v>0.40006213986893252</v>
      </c>
      <c r="J25" s="250">
        <v>-0.28617279896288278</v>
      </c>
      <c r="K25" s="250">
        <v>0.39633857993929511</v>
      </c>
      <c r="L25" s="250">
        <v>-2.881405284049984E-2</v>
      </c>
      <c r="M25" s="250">
        <v>-0.27460815839572894</v>
      </c>
      <c r="N25" s="250">
        <v>-0.33616487358094199</v>
      </c>
      <c r="O25" s="250">
        <v>0.46425562817885918</v>
      </c>
      <c r="P25" s="250">
        <v>0.54972710056344953</v>
      </c>
      <c r="Q25" s="250">
        <v>0.34680441810295798</v>
      </c>
      <c r="R25" s="250">
        <v>0.15212679093363651</v>
      </c>
      <c r="S25" s="250">
        <v>0.34612757032679453</v>
      </c>
      <c r="T25" s="250">
        <v>0.58506580453989421</v>
      </c>
      <c r="U25" s="250">
        <v>0.45649570130189721</v>
      </c>
      <c r="V25" s="250"/>
      <c r="W25" s="250"/>
      <c r="X25" s="250"/>
      <c r="Y25" s="250"/>
      <c r="Z25" s="250"/>
      <c r="AA25" s="250"/>
      <c r="AB25" s="250"/>
      <c r="AC25" s="250"/>
      <c r="AD25" s="250"/>
      <c r="AE25" s="250"/>
      <c r="AF25" s="250"/>
      <c r="AG25" s="250"/>
      <c r="AH25" s="250"/>
      <c r="AI25" s="250"/>
      <c r="AJ25" s="250"/>
      <c r="AK25" s="250"/>
      <c r="AL25" s="250"/>
      <c r="AM25" s="250"/>
      <c r="AN25" s="250"/>
      <c r="AO25" s="250"/>
      <c r="AP25" s="250"/>
      <c r="AQ25" s="250"/>
      <c r="AR25" s="250"/>
      <c r="AS25" s="250"/>
      <c r="AT25" s="250"/>
      <c r="AU25" s="250"/>
      <c r="AV25" s="250"/>
      <c r="AW25" s="250"/>
      <c r="AX25" s="250"/>
      <c r="AY25" s="250"/>
    </row>
    <row r="26" spans="1:51">
      <c r="A26" s="279" t="s">
        <v>148</v>
      </c>
      <c r="B26" s="250">
        <v>-0.32913044744471065</v>
      </c>
      <c r="C26" s="250">
        <v>0.78233317490884247</v>
      </c>
      <c r="D26" s="250">
        <v>0.96346515447837267</v>
      </c>
      <c r="E26" s="250">
        <v>0.23946237830410083</v>
      </c>
      <c r="F26" s="250">
        <v>-0.28275566701106691</v>
      </c>
      <c r="G26" s="250">
        <v>0.93711376502916977</v>
      </c>
      <c r="H26" s="250">
        <v>0.97970735311123847</v>
      </c>
      <c r="I26" s="250">
        <v>0.97946102040343941</v>
      </c>
      <c r="J26" s="250">
        <v>-0.30711187731244738</v>
      </c>
      <c r="K26" s="250">
        <v>0.98251646258689285</v>
      </c>
      <c r="L26" s="250">
        <v>7.158393203491896E-2</v>
      </c>
      <c r="M26" s="250">
        <v>8.0390725429173887E-2</v>
      </c>
      <c r="N26" s="250">
        <v>-0.44209574042248895</v>
      </c>
      <c r="O26" s="250">
        <v>0.96249855725782218</v>
      </c>
      <c r="P26" s="250">
        <v>0.68506616498577466</v>
      </c>
      <c r="Q26" s="250">
        <v>0.74282671907687192</v>
      </c>
      <c r="R26" s="250">
        <v>-0.12123955583289998</v>
      </c>
      <c r="S26" s="250">
        <v>0.9673504469815527</v>
      </c>
      <c r="T26" s="250">
        <v>0.95016053814733981</v>
      </c>
      <c r="U26" s="250">
        <v>0.98410681465758953</v>
      </c>
      <c r="V26" s="250">
        <v>0.39569512625824549</v>
      </c>
      <c r="W26" s="250"/>
      <c r="X26" s="250"/>
      <c r="Y26" s="250"/>
      <c r="Z26" s="250"/>
      <c r="AA26" s="250"/>
      <c r="AB26" s="250"/>
      <c r="AC26" s="250"/>
      <c r="AD26" s="250"/>
      <c r="AE26" s="250"/>
      <c r="AF26" s="250"/>
      <c r="AG26" s="250"/>
      <c r="AH26" s="250"/>
      <c r="AI26" s="250"/>
      <c r="AJ26" s="250"/>
      <c r="AK26" s="250"/>
      <c r="AL26" s="250"/>
      <c r="AM26" s="250"/>
      <c r="AN26" s="250"/>
      <c r="AO26" s="250"/>
      <c r="AP26" s="250"/>
      <c r="AQ26" s="250"/>
      <c r="AR26" s="250"/>
      <c r="AS26" s="250"/>
      <c r="AT26" s="250"/>
      <c r="AU26" s="250"/>
      <c r="AV26" s="250"/>
      <c r="AW26" s="250"/>
      <c r="AX26" s="250"/>
      <c r="AY26" s="250"/>
    </row>
    <row r="27" spans="1:51">
      <c r="A27" s="279" t="s">
        <v>147</v>
      </c>
      <c r="B27" s="250">
        <v>-0.388951306660964</v>
      </c>
      <c r="C27" s="250">
        <v>0.78025066589674363</v>
      </c>
      <c r="D27" s="250">
        <v>0.76713559727075153</v>
      </c>
      <c r="E27" s="250">
        <v>0.13233500965095138</v>
      </c>
      <c r="F27" s="250">
        <v>-0.3218765397075562</v>
      </c>
      <c r="G27" s="250">
        <v>0.72082658165758273</v>
      </c>
      <c r="H27" s="250">
        <v>0.75445866169785114</v>
      </c>
      <c r="I27" s="250">
        <v>0.71835990589230247</v>
      </c>
      <c r="J27" s="250">
        <v>-0.31544772995907877</v>
      </c>
      <c r="K27" s="250">
        <v>0.73186317008203727</v>
      </c>
      <c r="L27" s="250">
        <v>-8.2273566014163788E-2</v>
      </c>
      <c r="M27" s="250">
        <v>0.15929344835933321</v>
      </c>
      <c r="N27" s="250">
        <v>-0.23070293110309753</v>
      </c>
      <c r="O27" s="250">
        <v>0.64494016739841065</v>
      </c>
      <c r="P27" s="250">
        <v>0.49665099364830873</v>
      </c>
      <c r="Q27" s="250">
        <v>0.60385604688737038</v>
      </c>
      <c r="R27" s="250">
        <v>-5.5050112237855532E-2</v>
      </c>
      <c r="S27" s="250">
        <v>0.72853701518995317</v>
      </c>
      <c r="T27" s="250">
        <v>0.61808195735629046</v>
      </c>
      <c r="U27" s="250">
        <v>0.69963195709467907</v>
      </c>
      <c r="V27" s="250">
        <v>0.30270943612137641</v>
      </c>
      <c r="W27" s="250">
        <v>0.74268429024765081</v>
      </c>
      <c r="X27" s="250"/>
      <c r="Y27" s="250"/>
      <c r="Z27" s="250"/>
      <c r="AA27" s="250"/>
      <c r="AB27" s="250"/>
      <c r="AC27" s="250"/>
      <c r="AD27" s="250"/>
      <c r="AE27" s="250"/>
      <c r="AF27" s="250"/>
      <c r="AG27" s="250"/>
      <c r="AH27" s="250"/>
      <c r="AI27" s="250"/>
      <c r="AJ27" s="250"/>
      <c r="AK27" s="250"/>
      <c r="AL27" s="250"/>
      <c r="AM27" s="250"/>
      <c r="AN27" s="250"/>
      <c r="AO27" s="250"/>
      <c r="AP27" s="250"/>
      <c r="AQ27" s="250"/>
      <c r="AR27" s="250"/>
      <c r="AS27" s="250"/>
      <c r="AT27" s="250"/>
      <c r="AU27" s="250"/>
      <c r="AV27" s="250"/>
      <c r="AW27" s="250"/>
      <c r="AX27" s="250"/>
      <c r="AY27" s="250"/>
    </row>
    <row r="28" spans="1:51">
      <c r="A28" s="279" t="s">
        <v>146</v>
      </c>
      <c r="B28" s="250">
        <v>0.22914613707435069</v>
      </c>
      <c r="C28" s="250">
        <v>-0.51859700255696495</v>
      </c>
      <c r="D28" s="250">
        <v>-0.46299354534294623</v>
      </c>
      <c r="E28" s="250">
        <v>-0.16365734344342112</v>
      </c>
      <c r="F28" s="250">
        <v>0.21197487159540698</v>
      </c>
      <c r="G28" s="250">
        <v>-0.44616032072661821</v>
      </c>
      <c r="H28" s="250">
        <v>-0.47269619538718743</v>
      </c>
      <c r="I28" s="250">
        <v>-0.44309785489054165</v>
      </c>
      <c r="J28" s="250">
        <v>0.21290752655870795</v>
      </c>
      <c r="K28" s="250">
        <v>-0.45336883288929769</v>
      </c>
      <c r="L28" s="250">
        <v>-6.9369101774295575E-2</v>
      </c>
      <c r="M28" s="250">
        <v>0.10861738060482637</v>
      </c>
      <c r="N28" s="250">
        <v>0.35105214812072405</v>
      </c>
      <c r="O28" s="250">
        <v>-0.37221620374725889</v>
      </c>
      <c r="P28" s="250">
        <v>-0.35394783551626874</v>
      </c>
      <c r="Q28" s="250">
        <v>-0.54357351199154103</v>
      </c>
      <c r="R28" s="250">
        <v>0.39890554425924574</v>
      </c>
      <c r="S28" s="250">
        <v>-0.46007996003196222</v>
      </c>
      <c r="T28" s="250">
        <v>-0.35899207780804709</v>
      </c>
      <c r="U28" s="250">
        <v>-0.42848222772325084</v>
      </c>
      <c r="V28" s="250">
        <v>-1.3494493952994315E-2</v>
      </c>
      <c r="W28" s="250">
        <v>-0.45111399788515338</v>
      </c>
      <c r="X28" s="250">
        <v>-0.38885242204442483</v>
      </c>
      <c r="Y28" s="250"/>
      <c r="Z28" s="250"/>
      <c r="AA28" s="250"/>
      <c r="AB28" s="250"/>
      <c r="AC28" s="250"/>
      <c r="AD28" s="250"/>
      <c r="AE28" s="250"/>
      <c r="AF28" s="250"/>
      <c r="AG28" s="250"/>
      <c r="AH28" s="250"/>
      <c r="AI28" s="250"/>
      <c r="AJ28" s="250"/>
      <c r="AK28" s="250"/>
      <c r="AL28" s="250"/>
      <c r="AM28" s="250"/>
      <c r="AN28" s="250"/>
      <c r="AO28" s="250"/>
      <c r="AP28" s="250"/>
      <c r="AQ28" s="250"/>
      <c r="AR28" s="250"/>
      <c r="AS28" s="250"/>
      <c r="AT28" s="250"/>
      <c r="AU28" s="250"/>
      <c r="AV28" s="250"/>
      <c r="AW28" s="250"/>
      <c r="AX28" s="250"/>
      <c r="AY28" s="250"/>
    </row>
    <row r="29" spans="1:51">
      <c r="A29" s="279" t="s">
        <v>145</v>
      </c>
      <c r="B29" s="250">
        <v>-4.2440342838868723E-2</v>
      </c>
      <c r="C29" s="250">
        <v>-0.25828120810691862</v>
      </c>
      <c r="D29" s="250">
        <v>-0.20751742350477873</v>
      </c>
      <c r="E29" s="250">
        <v>7.9058777193990511E-3</v>
      </c>
      <c r="F29" s="250">
        <v>0.15280894622333344</v>
      </c>
      <c r="G29" s="250">
        <v>-0.18290598999832783</v>
      </c>
      <c r="H29" s="250">
        <v>-0.2420921827075399</v>
      </c>
      <c r="I29" s="250">
        <v>-0.26723343807454453</v>
      </c>
      <c r="J29" s="250">
        <v>0.17013542993701908</v>
      </c>
      <c r="K29" s="250">
        <v>-0.25679540236419901</v>
      </c>
      <c r="L29" s="250">
        <v>-0.30324622711291083</v>
      </c>
      <c r="M29" s="250">
        <v>0.16422968353101755</v>
      </c>
      <c r="N29" s="250">
        <v>0.19889769323805501</v>
      </c>
      <c r="O29" s="250">
        <v>-0.24807695213325071</v>
      </c>
      <c r="P29" s="250">
        <v>-0.16318505544616277</v>
      </c>
      <c r="Q29" s="250">
        <v>-0.35031259194720754</v>
      </c>
      <c r="R29" s="250">
        <v>0.2530842296294612</v>
      </c>
      <c r="S29" s="250">
        <v>-0.18455401751669434</v>
      </c>
      <c r="T29" s="250">
        <v>-0.22525313948604736</v>
      </c>
      <c r="U29" s="250">
        <v>-0.20647941398727196</v>
      </c>
      <c r="V29" s="250">
        <v>-4.6948615238237838E-2</v>
      </c>
      <c r="W29" s="250">
        <v>-0.2282806750984526</v>
      </c>
      <c r="X29" s="250">
        <v>-2.5035496531915721E-2</v>
      </c>
      <c r="Y29" s="250">
        <v>0.64696261710412772</v>
      </c>
      <c r="Z29" s="250"/>
      <c r="AA29" s="250"/>
      <c r="AB29" s="250"/>
      <c r="AC29" s="250"/>
      <c r="AD29" s="250"/>
      <c r="AE29" s="250"/>
      <c r="AF29" s="250"/>
      <c r="AG29" s="250"/>
      <c r="AH29" s="250"/>
      <c r="AI29" s="250"/>
      <c r="AJ29" s="250"/>
      <c r="AK29" s="250"/>
      <c r="AL29" s="250"/>
      <c r="AM29" s="250"/>
      <c r="AN29" s="250"/>
      <c r="AO29" s="250"/>
      <c r="AP29" s="250"/>
      <c r="AQ29" s="250"/>
      <c r="AR29" s="250"/>
      <c r="AS29" s="250"/>
      <c r="AT29" s="250"/>
      <c r="AU29" s="250"/>
      <c r="AV29" s="250"/>
      <c r="AW29" s="250"/>
      <c r="AX29" s="250"/>
      <c r="AY29" s="250"/>
    </row>
    <row r="30" spans="1:51">
      <c r="A30" s="279" t="s">
        <v>144</v>
      </c>
      <c r="B30" s="250">
        <v>-3.4430147459214758E-2</v>
      </c>
      <c r="C30" s="250">
        <v>0.17878158806315034</v>
      </c>
      <c r="D30" s="250">
        <v>0.23698108657382394</v>
      </c>
      <c r="E30" s="250">
        <v>0.18784979586010458</v>
      </c>
      <c r="F30" s="250">
        <v>1.6002147658808891E-2</v>
      </c>
      <c r="G30" s="250">
        <v>0.25951458665428118</v>
      </c>
      <c r="H30" s="250">
        <v>0.20300390501510165</v>
      </c>
      <c r="I30" s="250">
        <v>0.18161685290425161</v>
      </c>
      <c r="J30" s="250">
        <v>2.0098187498871524E-2</v>
      </c>
      <c r="K30" s="250">
        <v>0.19186247375356114</v>
      </c>
      <c r="L30" s="250">
        <v>-0.13965355799472345</v>
      </c>
      <c r="M30" s="250">
        <v>0.23621202102707248</v>
      </c>
      <c r="N30" s="250">
        <v>0.12898651595605609</v>
      </c>
      <c r="O30" s="250">
        <v>0.15049705672337746</v>
      </c>
      <c r="P30" s="250">
        <v>0.18555830948367952</v>
      </c>
      <c r="Q30" s="250">
        <v>0.10163261399876838</v>
      </c>
      <c r="R30" s="250">
        <v>0.11688877435447019</v>
      </c>
      <c r="S30" s="250">
        <v>0.23513214978057953</v>
      </c>
      <c r="T30" s="250">
        <v>0.1320919601417069</v>
      </c>
      <c r="U30" s="250">
        <v>0.1971041962434481</v>
      </c>
      <c r="V30" s="250">
        <v>5.3607734091408295E-2</v>
      </c>
      <c r="W30" s="250">
        <v>0.20309155482790614</v>
      </c>
      <c r="X30" s="250">
        <v>0.37254451579392633</v>
      </c>
      <c r="Y30" s="250">
        <v>0.11996999341961295</v>
      </c>
      <c r="Z30" s="250">
        <v>0.20473068817340284</v>
      </c>
      <c r="AA30" s="250"/>
      <c r="AB30" s="250"/>
      <c r="AC30" s="250"/>
      <c r="AD30" s="250"/>
      <c r="AE30" s="250"/>
      <c r="AF30" s="250"/>
      <c r="AG30" s="250"/>
      <c r="AH30" s="250"/>
      <c r="AI30" s="250"/>
      <c r="AJ30" s="250"/>
      <c r="AK30" s="250"/>
      <c r="AL30" s="250"/>
      <c r="AM30" s="250"/>
      <c r="AN30" s="250"/>
      <c r="AO30" s="250"/>
      <c r="AP30" s="250"/>
      <c r="AQ30" s="250"/>
      <c r="AR30" s="250"/>
      <c r="AS30" s="250"/>
      <c r="AT30" s="250"/>
      <c r="AU30" s="250"/>
      <c r="AV30" s="250"/>
      <c r="AW30" s="250"/>
      <c r="AX30" s="250"/>
      <c r="AY30" s="250"/>
    </row>
    <row r="31" spans="1:51">
      <c r="A31" s="279" t="s">
        <v>143</v>
      </c>
      <c r="B31" s="250">
        <v>0.18880739103965594</v>
      </c>
      <c r="C31" s="250">
        <v>-0.44957702582626352</v>
      </c>
      <c r="D31" s="250">
        <v>-0.44308718660498675</v>
      </c>
      <c r="E31" s="250">
        <v>-0.18614871566945596</v>
      </c>
      <c r="F31" s="250">
        <v>0.15090813178542009</v>
      </c>
      <c r="G31" s="250">
        <v>-0.43655545188407474</v>
      </c>
      <c r="H31" s="250">
        <v>-0.42256584741030823</v>
      </c>
      <c r="I31" s="250">
        <v>-0.38681197409146811</v>
      </c>
      <c r="J31" s="250">
        <v>0.14474885343265989</v>
      </c>
      <c r="K31" s="250">
        <v>-0.40026887771833564</v>
      </c>
      <c r="L31" s="250">
        <v>0.11026042145955731</v>
      </c>
      <c r="M31" s="250">
        <v>-0.14125855343228449</v>
      </c>
      <c r="N31" s="250">
        <v>7.285014591000244E-2</v>
      </c>
      <c r="O31" s="250">
        <v>-0.32154130344747278</v>
      </c>
      <c r="P31" s="250">
        <v>-0.36707457986942277</v>
      </c>
      <c r="Q31" s="250">
        <v>-0.38006098547746886</v>
      </c>
      <c r="R31" s="250">
        <v>8.9016847267276558E-2</v>
      </c>
      <c r="S31" s="250">
        <v>-0.43339964390881647</v>
      </c>
      <c r="T31" s="250">
        <v>-0.30845524254628071</v>
      </c>
      <c r="U31" s="250">
        <v>-0.39097841857728327</v>
      </c>
      <c r="V31" s="250">
        <v>-9.0084570477361264E-2</v>
      </c>
      <c r="W31" s="250">
        <v>-0.41244983197817153</v>
      </c>
      <c r="X31" s="250">
        <v>-0.51293091683409209</v>
      </c>
      <c r="Y31" s="250">
        <v>0.4204765525675852</v>
      </c>
      <c r="Z31" s="250">
        <v>0.1427245129630636</v>
      </c>
      <c r="AA31" s="250">
        <v>-0.81983800105121452</v>
      </c>
      <c r="AB31" s="250"/>
      <c r="AC31" s="250"/>
      <c r="AD31" s="250"/>
      <c r="AE31" s="250"/>
      <c r="AF31" s="250"/>
      <c r="AG31" s="250"/>
      <c r="AH31" s="250"/>
      <c r="AI31" s="250"/>
      <c r="AJ31" s="250"/>
      <c r="AK31" s="250"/>
      <c r="AL31" s="250"/>
      <c r="AM31" s="250"/>
      <c r="AN31" s="250"/>
      <c r="AO31" s="250"/>
      <c r="AP31" s="250"/>
      <c r="AQ31" s="250"/>
      <c r="AR31" s="250"/>
      <c r="AS31" s="250"/>
      <c r="AT31" s="250"/>
      <c r="AU31" s="250"/>
      <c r="AV31" s="250"/>
      <c r="AW31" s="250"/>
      <c r="AX31" s="250"/>
      <c r="AY31" s="250"/>
    </row>
    <row r="32" spans="1:51">
      <c r="A32" s="279" t="s">
        <v>142</v>
      </c>
      <c r="B32" s="250">
        <v>-0.33618598939879263</v>
      </c>
      <c r="C32" s="250">
        <v>0.69242643436858142</v>
      </c>
      <c r="D32" s="250">
        <v>0.93348702156451679</v>
      </c>
      <c r="E32" s="250">
        <v>0.31392047452627175</v>
      </c>
      <c r="F32" s="250">
        <v>-0.21035172721902415</v>
      </c>
      <c r="G32" s="250">
        <v>0.92869980868162172</v>
      </c>
      <c r="H32" s="250">
        <v>0.9239742707859645</v>
      </c>
      <c r="I32" s="250">
        <v>0.91597095934705464</v>
      </c>
      <c r="J32" s="250">
        <v>-0.23763300934009959</v>
      </c>
      <c r="K32" s="250">
        <v>0.92307054477917727</v>
      </c>
      <c r="L32" s="250">
        <v>9.1959944094643906E-2</v>
      </c>
      <c r="M32" s="250">
        <v>7.4539790404473588E-2</v>
      </c>
      <c r="N32" s="250">
        <v>-0.44551934720474745</v>
      </c>
      <c r="O32" s="250">
        <v>0.90960955629665696</v>
      </c>
      <c r="P32" s="250">
        <v>0.64924178796399756</v>
      </c>
      <c r="Q32" s="250">
        <v>0.58577776253955682</v>
      </c>
      <c r="R32" s="250">
        <v>-0.12949891317779691</v>
      </c>
      <c r="S32" s="250">
        <v>0.96646218869217015</v>
      </c>
      <c r="T32" s="250">
        <v>0.8676981850684613</v>
      </c>
      <c r="U32" s="250">
        <v>0.9484576520126673</v>
      </c>
      <c r="V32" s="250">
        <v>0.31438555126870493</v>
      </c>
      <c r="W32" s="250">
        <v>0.93563167515550505</v>
      </c>
      <c r="X32" s="250">
        <v>0.71283394894458152</v>
      </c>
      <c r="Y32" s="250">
        <v>-0.41797861484899712</v>
      </c>
      <c r="Z32" s="250">
        <v>-0.12811838134738246</v>
      </c>
      <c r="AA32" s="250">
        <v>0.25398168100337432</v>
      </c>
      <c r="AB32" s="250">
        <v>-0.42402416549574323</v>
      </c>
      <c r="AC32" s="250"/>
      <c r="AD32" s="250"/>
      <c r="AE32" s="250"/>
      <c r="AF32" s="250"/>
      <c r="AG32" s="250"/>
      <c r="AH32" s="250"/>
      <c r="AI32" s="250"/>
      <c r="AJ32" s="250"/>
      <c r="AK32" s="250"/>
      <c r="AL32" s="250"/>
      <c r="AM32" s="250"/>
      <c r="AN32" s="250"/>
      <c r="AO32" s="250"/>
      <c r="AP32" s="250"/>
      <c r="AQ32" s="250"/>
      <c r="AR32" s="250"/>
      <c r="AS32" s="250"/>
      <c r="AT32" s="250"/>
      <c r="AU32" s="250"/>
      <c r="AV32" s="250"/>
      <c r="AW32" s="250"/>
      <c r="AX32" s="250"/>
      <c r="AY32" s="250"/>
    </row>
    <row r="33" spans="1:51">
      <c r="A33" s="279" t="s">
        <v>141</v>
      </c>
      <c r="B33" s="250">
        <v>-0.34176691593534941</v>
      </c>
      <c r="C33" s="250">
        <v>0.71990830069007272</v>
      </c>
      <c r="D33" s="250">
        <v>0.94938423822919227</v>
      </c>
      <c r="E33" s="250">
        <v>0.32292672699617309</v>
      </c>
      <c r="F33" s="250">
        <v>-0.21696079649222694</v>
      </c>
      <c r="G33" s="250">
        <v>0.94455285873669059</v>
      </c>
      <c r="H33" s="250">
        <v>0.94223715111349648</v>
      </c>
      <c r="I33" s="250">
        <v>0.93348698189443213</v>
      </c>
      <c r="J33" s="250">
        <v>-0.24177698354195351</v>
      </c>
      <c r="K33" s="250">
        <v>0.94073181005763173</v>
      </c>
      <c r="L33" s="250">
        <v>8.8060489504633244E-2</v>
      </c>
      <c r="M33" s="250">
        <v>8.4414465685404186E-2</v>
      </c>
      <c r="N33" s="250">
        <v>-0.44343232476825817</v>
      </c>
      <c r="O33" s="250">
        <v>0.90835854839339825</v>
      </c>
      <c r="P33" s="250">
        <v>0.67743123330950372</v>
      </c>
      <c r="Q33" s="250">
        <v>0.62480201704329386</v>
      </c>
      <c r="R33" s="250">
        <v>-0.13707218869904828</v>
      </c>
      <c r="S33" s="250">
        <v>0.9793329184462386</v>
      </c>
      <c r="T33" s="250">
        <v>0.87696054340163609</v>
      </c>
      <c r="U33" s="250">
        <v>0.96011208106549395</v>
      </c>
      <c r="V33" s="250">
        <v>0.31390704386488077</v>
      </c>
      <c r="W33" s="250">
        <v>0.94985727393868835</v>
      </c>
      <c r="X33" s="250">
        <v>0.7322115493146002</v>
      </c>
      <c r="Y33" s="250">
        <v>-0.43961248379159096</v>
      </c>
      <c r="Z33" s="250">
        <v>-0.13295684866786062</v>
      </c>
      <c r="AA33" s="250">
        <v>0.25468037294739487</v>
      </c>
      <c r="AB33" s="250">
        <v>-0.4387172901470866</v>
      </c>
      <c r="AC33" s="250">
        <v>0.99680863775400486</v>
      </c>
      <c r="AD33" s="250"/>
      <c r="AE33" s="250"/>
      <c r="AF33" s="250"/>
      <c r="AG33" s="250"/>
      <c r="AH33" s="250"/>
      <c r="AI33" s="250"/>
      <c r="AJ33" s="250"/>
      <c r="AK33" s="250"/>
      <c r="AL33" s="250"/>
      <c r="AM33" s="250"/>
      <c r="AN33" s="250"/>
      <c r="AO33" s="250"/>
      <c r="AP33" s="250"/>
      <c r="AQ33" s="250"/>
      <c r="AR33" s="250"/>
      <c r="AS33" s="250"/>
      <c r="AT33" s="250"/>
      <c r="AU33" s="250"/>
      <c r="AV33" s="250"/>
      <c r="AW33" s="250"/>
      <c r="AX33" s="250"/>
      <c r="AY33" s="250"/>
    </row>
    <row r="34" spans="1:51">
      <c r="A34" s="279" t="s">
        <v>140</v>
      </c>
      <c r="B34" s="250">
        <v>-0.34220820570030114</v>
      </c>
      <c r="C34" s="250">
        <v>0.68971787839269516</v>
      </c>
      <c r="D34" s="250">
        <v>0.93327768743801442</v>
      </c>
      <c r="E34" s="250">
        <v>0.30491902184752284</v>
      </c>
      <c r="F34" s="250">
        <v>-0.22085383748593684</v>
      </c>
      <c r="G34" s="250">
        <v>0.92573987930879309</v>
      </c>
      <c r="H34" s="250">
        <v>0.92561439628076125</v>
      </c>
      <c r="I34" s="250">
        <v>0.9182438627037901</v>
      </c>
      <c r="J34" s="250">
        <v>-0.24877013042859916</v>
      </c>
      <c r="K34" s="250">
        <v>0.92484257084361032</v>
      </c>
      <c r="L34" s="250">
        <v>8.8902685298157577E-2</v>
      </c>
      <c r="M34" s="250">
        <v>6.559950847386091E-2</v>
      </c>
      <c r="N34" s="250">
        <v>-0.45063730654507117</v>
      </c>
      <c r="O34" s="250">
        <v>0.91127626223458646</v>
      </c>
      <c r="P34" s="250">
        <v>0.65132758723227879</v>
      </c>
      <c r="Q34" s="250">
        <v>0.58889919929978884</v>
      </c>
      <c r="R34" s="250">
        <v>-0.12398600686974226</v>
      </c>
      <c r="S34" s="250">
        <v>0.96831592080277584</v>
      </c>
      <c r="T34" s="250">
        <v>0.87115195333559248</v>
      </c>
      <c r="U34" s="250">
        <v>0.95103890700939075</v>
      </c>
      <c r="V34" s="250">
        <v>0.31821855601847415</v>
      </c>
      <c r="W34" s="250">
        <v>0.93668584352503836</v>
      </c>
      <c r="X34" s="250">
        <v>0.70326297840095975</v>
      </c>
      <c r="Y34" s="250">
        <v>-0.42073922104779893</v>
      </c>
      <c r="Z34" s="250">
        <v>-0.13973761915353308</v>
      </c>
      <c r="AA34" s="250">
        <v>0.25039785427226263</v>
      </c>
      <c r="AB34" s="250">
        <v>-0.42228804245653662</v>
      </c>
      <c r="AC34" s="250">
        <v>0.9993150057417689</v>
      </c>
      <c r="AD34" s="250">
        <v>0.99607505847763678</v>
      </c>
      <c r="AE34" s="250"/>
      <c r="AF34" s="250"/>
      <c r="AG34" s="250"/>
      <c r="AH34" s="250"/>
      <c r="AI34" s="250"/>
      <c r="AJ34" s="250"/>
      <c r="AK34" s="250"/>
      <c r="AL34" s="250"/>
      <c r="AM34" s="250"/>
      <c r="AN34" s="250"/>
      <c r="AO34" s="250"/>
      <c r="AP34" s="250"/>
      <c r="AQ34" s="250"/>
      <c r="AR34" s="250"/>
      <c r="AS34" s="250"/>
      <c r="AT34" s="250"/>
      <c r="AU34" s="250"/>
      <c r="AV34" s="250"/>
      <c r="AW34" s="250"/>
      <c r="AX34" s="250"/>
      <c r="AY34" s="250"/>
    </row>
    <row r="35" spans="1:51">
      <c r="A35" s="279" t="s">
        <v>139</v>
      </c>
      <c r="B35" s="250">
        <v>-0.34050496393621077</v>
      </c>
      <c r="C35" s="250">
        <v>0.74150973684162858</v>
      </c>
      <c r="D35" s="250">
        <v>0.96133458186359455</v>
      </c>
      <c r="E35" s="250">
        <v>0.32237008136287876</v>
      </c>
      <c r="F35" s="250">
        <v>-0.2237466519358535</v>
      </c>
      <c r="G35" s="250">
        <v>0.95521095936028799</v>
      </c>
      <c r="H35" s="250">
        <v>0.95523182867008127</v>
      </c>
      <c r="I35" s="250">
        <v>0.9464714530887528</v>
      </c>
      <c r="J35" s="250">
        <v>-0.24601637030842302</v>
      </c>
      <c r="K35" s="250">
        <v>0.95365345022435222</v>
      </c>
      <c r="L35" s="250">
        <v>8.5989466546787477E-2</v>
      </c>
      <c r="M35" s="250">
        <v>9.5478149628492895E-2</v>
      </c>
      <c r="N35" s="250">
        <v>-0.44863219992793474</v>
      </c>
      <c r="O35" s="250">
        <v>0.91116370895650389</v>
      </c>
      <c r="P35" s="250">
        <v>0.69188404863619002</v>
      </c>
      <c r="Q35" s="250">
        <v>0.64569875614193206</v>
      </c>
      <c r="R35" s="250">
        <v>-0.14322387996814467</v>
      </c>
      <c r="S35" s="250">
        <v>0.98589686014941114</v>
      </c>
      <c r="T35" s="250">
        <v>0.88409527422331724</v>
      </c>
      <c r="U35" s="250">
        <v>0.96708246927261277</v>
      </c>
      <c r="V35" s="250">
        <v>0.32376236684292581</v>
      </c>
      <c r="W35" s="250">
        <v>0.95757295154452027</v>
      </c>
      <c r="X35" s="250">
        <v>0.74367668708670853</v>
      </c>
      <c r="Y35" s="250">
        <v>-0.44468361566435488</v>
      </c>
      <c r="Z35" s="250">
        <v>-0.13546150854952538</v>
      </c>
      <c r="AA35" s="250">
        <v>0.25547414204167096</v>
      </c>
      <c r="AB35" s="250">
        <v>-0.44300204174599217</v>
      </c>
      <c r="AC35" s="250">
        <v>0.99135040897293236</v>
      </c>
      <c r="AD35" s="250">
        <v>0.99811126107422476</v>
      </c>
      <c r="AE35" s="250">
        <v>0.99002696613262697</v>
      </c>
      <c r="AF35" s="250"/>
      <c r="AG35" s="250"/>
      <c r="AH35" s="250"/>
      <c r="AI35" s="250"/>
      <c r="AJ35" s="250"/>
      <c r="AK35" s="250"/>
      <c r="AL35" s="250"/>
      <c r="AM35" s="250"/>
      <c r="AN35" s="250"/>
      <c r="AO35" s="250"/>
      <c r="AP35" s="250"/>
      <c r="AQ35" s="250"/>
      <c r="AR35" s="250"/>
      <c r="AS35" s="250"/>
      <c r="AT35" s="250"/>
      <c r="AU35" s="250"/>
      <c r="AV35" s="250"/>
      <c r="AW35" s="250"/>
      <c r="AX35" s="250"/>
      <c r="AY35" s="250"/>
    </row>
    <row r="36" spans="1:51">
      <c r="A36" s="279" t="s">
        <v>138</v>
      </c>
      <c r="B36" s="250">
        <v>-0.37346488493282781</v>
      </c>
      <c r="C36" s="250">
        <v>0.7160303959010127</v>
      </c>
      <c r="D36" s="250">
        <v>0.89709614264437698</v>
      </c>
      <c r="E36" s="250">
        <v>0.15717192763174581</v>
      </c>
      <c r="F36" s="250">
        <v>-0.32563124979889985</v>
      </c>
      <c r="G36" s="250">
        <v>0.85390180871725829</v>
      </c>
      <c r="H36" s="250">
        <v>0.92735773552223588</v>
      </c>
      <c r="I36" s="250">
        <v>0.92891997607816978</v>
      </c>
      <c r="J36" s="250">
        <v>-0.34758188635911569</v>
      </c>
      <c r="K36" s="250">
        <v>0.93031835270856678</v>
      </c>
      <c r="L36" s="250">
        <v>5.7333894043958958E-2</v>
      </c>
      <c r="M36" s="250">
        <v>4.8872631307121238E-2</v>
      </c>
      <c r="N36" s="250">
        <v>-0.44658285501775707</v>
      </c>
      <c r="O36" s="250">
        <v>0.96311553197271416</v>
      </c>
      <c r="P36" s="250">
        <v>0.62864020606547522</v>
      </c>
      <c r="Q36" s="250">
        <v>0.7100703585300876</v>
      </c>
      <c r="R36" s="250">
        <v>-0.11195979654007272</v>
      </c>
      <c r="S36" s="250">
        <v>0.91385503965682935</v>
      </c>
      <c r="T36" s="250">
        <v>0.94283450162040905</v>
      </c>
      <c r="U36" s="250">
        <v>0.9489414291696886</v>
      </c>
      <c r="V36" s="250">
        <v>0.42293248799678568</v>
      </c>
      <c r="W36" s="250">
        <v>0.96625477839670071</v>
      </c>
      <c r="X36" s="250">
        <v>0.63815712962293769</v>
      </c>
      <c r="Y36" s="250">
        <v>-0.43495691819151067</v>
      </c>
      <c r="Z36" s="250">
        <v>-0.24616596698286036</v>
      </c>
      <c r="AA36" s="250">
        <v>0.13645383709897249</v>
      </c>
      <c r="AB36" s="250">
        <v>-0.34627950916906647</v>
      </c>
      <c r="AC36" s="250">
        <v>0.89584674107625339</v>
      </c>
      <c r="AD36" s="250">
        <v>0.90136061354192709</v>
      </c>
      <c r="AE36" s="250">
        <v>0.90072472593064279</v>
      </c>
      <c r="AF36" s="250">
        <v>0.90315370765220016</v>
      </c>
      <c r="AG36" s="250"/>
      <c r="AH36" s="250"/>
      <c r="AI36" s="250"/>
      <c r="AJ36" s="250"/>
      <c r="AK36" s="250"/>
      <c r="AL36" s="250"/>
      <c r="AM36" s="250"/>
      <c r="AN36" s="250"/>
      <c r="AO36" s="250"/>
      <c r="AP36" s="250"/>
      <c r="AQ36" s="250"/>
      <c r="AR36" s="250"/>
      <c r="AS36" s="250"/>
      <c r="AT36" s="250"/>
      <c r="AU36" s="250"/>
      <c r="AV36" s="250"/>
      <c r="AW36" s="250"/>
      <c r="AX36" s="250"/>
      <c r="AY36" s="250"/>
    </row>
    <row r="37" spans="1:51">
      <c r="A37" s="279" t="s">
        <v>137</v>
      </c>
      <c r="B37" s="250">
        <v>-0.3938310683182949</v>
      </c>
      <c r="C37" s="250">
        <v>0.68863731523852456</v>
      </c>
      <c r="D37" s="250">
        <v>0.90886393931485754</v>
      </c>
      <c r="E37" s="250">
        <v>0.21599492772703799</v>
      </c>
      <c r="F37" s="250">
        <v>-0.3007056623958016</v>
      </c>
      <c r="G37" s="250">
        <v>0.87724121099515073</v>
      </c>
      <c r="H37" s="250">
        <v>0.92593778416733863</v>
      </c>
      <c r="I37" s="250">
        <v>0.91581422303021953</v>
      </c>
      <c r="J37" s="250">
        <v>-0.32377639442038075</v>
      </c>
      <c r="K37" s="250">
        <v>0.9216855492057443</v>
      </c>
      <c r="L37" s="250">
        <v>2.6333280102854077E-2</v>
      </c>
      <c r="M37" s="250">
        <v>8.8063808079398259E-2</v>
      </c>
      <c r="N37" s="250">
        <v>-0.45332163946104559</v>
      </c>
      <c r="O37" s="250">
        <v>0.93238885865536492</v>
      </c>
      <c r="P37" s="250">
        <v>0.66169301999594343</v>
      </c>
      <c r="Q37" s="250">
        <v>0.67977072771877156</v>
      </c>
      <c r="R37" s="250">
        <v>-0.12401274904998151</v>
      </c>
      <c r="S37" s="250">
        <v>0.94379149209370106</v>
      </c>
      <c r="T37" s="250">
        <v>0.91297087175040004</v>
      </c>
      <c r="U37" s="250">
        <v>0.95415677443712554</v>
      </c>
      <c r="V37" s="250">
        <v>0.38512031598175989</v>
      </c>
      <c r="W37" s="250">
        <v>0.94863095353227944</v>
      </c>
      <c r="X37" s="250">
        <v>0.63801831329061087</v>
      </c>
      <c r="Y37" s="250">
        <v>-0.45072142213136973</v>
      </c>
      <c r="Z37" s="250">
        <v>-0.18462380057932984</v>
      </c>
      <c r="AA37" s="250">
        <v>0.18490906864975762</v>
      </c>
      <c r="AB37" s="250">
        <v>-0.39519282103181153</v>
      </c>
      <c r="AC37" s="250">
        <v>0.93761637311570578</v>
      </c>
      <c r="AD37" s="250">
        <v>0.94107522505032615</v>
      </c>
      <c r="AE37" s="250">
        <v>0.94326570011004351</v>
      </c>
      <c r="AF37" s="250">
        <v>0.93989558906366644</v>
      </c>
      <c r="AG37" s="250">
        <v>0.96753096209047562</v>
      </c>
      <c r="AH37" s="250"/>
      <c r="AI37" s="250"/>
      <c r="AJ37" s="250"/>
      <c r="AK37" s="250"/>
      <c r="AL37" s="250"/>
      <c r="AM37" s="250"/>
      <c r="AN37" s="250"/>
      <c r="AO37" s="250"/>
      <c r="AP37" s="250"/>
      <c r="AQ37" s="250"/>
      <c r="AR37" s="250"/>
      <c r="AS37" s="250"/>
      <c r="AT37" s="250"/>
      <c r="AU37" s="250"/>
      <c r="AV37" s="250"/>
      <c r="AW37" s="250"/>
      <c r="AX37" s="250"/>
      <c r="AY37" s="250"/>
    </row>
    <row r="38" spans="1:51">
      <c r="A38" s="279" t="s">
        <v>136</v>
      </c>
      <c r="B38" s="250">
        <v>-0.35412838204325575</v>
      </c>
      <c r="C38" s="250">
        <v>0.67637755807513755</v>
      </c>
      <c r="D38" s="250">
        <v>0.92475132975753982</v>
      </c>
      <c r="E38" s="250">
        <v>0.27529491754543034</v>
      </c>
      <c r="F38" s="250">
        <v>-0.24284151940967982</v>
      </c>
      <c r="G38" s="250">
        <v>0.90994798723679515</v>
      </c>
      <c r="H38" s="250">
        <v>0.9218386923966847</v>
      </c>
      <c r="I38" s="250">
        <v>0.91383840235813307</v>
      </c>
      <c r="J38" s="250">
        <v>-0.27169910987438112</v>
      </c>
      <c r="K38" s="250">
        <v>0.92021755106876379</v>
      </c>
      <c r="L38" s="250">
        <v>7.6184445545757401E-2</v>
      </c>
      <c r="M38" s="250">
        <v>6.347331261193484E-2</v>
      </c>
      <c r="N38" s="250">
        <v>-0.4609623301240135</v>
      </c>
      <c r="O38" s="250">
        <v>0.92707225090326251</v>
      </c>
      <c r="P38" s="250">
        <v>0.64264286812874361</v>
      </c>
      <c r="Q38" s="250">
        <v>0.59476545654409974</v>
      </c>
      <c r="R38" s="250">
        <v>-0.11958661300667146</v>
      </c>
      <c r="S38" s="250">
        <v>0.96137299429276113</v>
      </c>
      <c r="T38" s="250">
        <v>0.88493033030450796</v>
      </c>
      <c r="U38" s="250">
        <v>0.95274746103522689</v>
      </c>
      <c r="V38" s="250">
        <v>0.34286153919367757</v>
      </c>
      <c r="W38" s="250">
        <v>0.93766175478849234</v>
      </c>
      <c r="X38" s="250">
        <v>0.67572350764468403</v>
      </c>
      <c r="Y38" s="250">
        <v>-0.41790406819535403</v>
      </c>
      <c r="Z38" s="250">
        <v>-0.15372239687603004</v>
      </c>
      <c r="AA38" s="250">
        <v>0.23466955731795128</v>
      </c>
      <c r="AB38" s="250">
        <v>-0.40831734874955872</v>
      </c>
      <c r="AC38" s="250">
        <v>0.9927521587363517</v>
      </c>
      <c r="AD38" s="250">
        <v>0.98666738067480375</v>
      </c>
      <c r="AE38" s="250">
        <v>0.9949976489069694</v>
      </c>
      <c r="AF38" s="250">
        <v>0.97956397969453102</v>
      </c>
      <c r="AG38" s="250">
        <v>0.92306623635838214</v>
      </c>
      <c r="AH38" s="250">
        <v>0.96515269284837069</v>
      </c>
      <c r="AI38" s="250"/>
      <c r="AJ38" s="250"/>
      <c r="AK38" s="250"/>
      <c r="AL38" s="250"/>
      <c r="AM38" s="250"/>
      <c r="AN38" s="250"/>
      <c r="AO38" s="250"/>
      <c r="AP38" s="250"/>
      <c r="AQ38" s="250"/>
      <c r="AR38" s="250"/>
      <c r="AS38" s="250"/>
      <c r="AT38" s="250"/>
      <c r="AU38" s="250"/>
      <c r="AV38" s="250"/>
      <c r="AW38" s="250"/>
      <c r="AX38" s="250"/>
      <c r="AY38" s="250"/>
    </row>
    <row r="39" spans="1:51">
      <c r="A39" s="279" t="s">
        <v>135</v>
      </c>
      <c r="B39" s="250">
        <v>-0.34049457493234248</v>
      </c>
      <c r="C39" s="250">
        <v>0.73198453571957867</v>
      </c>
      <c r="D39" s="250">
        <v>0.95567111507582447</v>
      </c>
      <c r="E39" s="250">
        <v>0.32852118975385058</v>
      </c>
      <c r="F39" s="250">
        <v>-0.21739134661089182</v>
      </c>
      <c r="G39" s="250">
        <v>0.95144960152122582</v>
      </c>
      <c r="H39" s="250">
        <v>0.94929149497620047</v>
      </c>
      <c r="I39" s="250">
        <v>0.94050816936080184</v>
      </c>
      <c r="J39" s="250">
        <v>-0.24033408489806013</v>
      </c>
      <c r="K39" s="250">
        <v>0.94778571602101147</v>
      </c>
      <c r="L39" s="250">
        <v>8.9113946209842851E-2</v>
      </c>
      <c r="M39" s="250">
        <v>9.2485057001401624E-2</v>
      </c>
      <c r="N39" s="250">
        <v>-0.44222117424053081</v>
      </c>
      <c r="O39" s="250">
        <v>0.90591789884781959</v>
      </c>
      <c r="P39" s="250">
        <v>0.68905448716898055</v>
      </c>
      <c r="Q39" s="250">
        <v>0.63921404219984401</v>
      </c>
      <c r="R39" s="250">
        <v>-0.14218109497903919</v>
      </c>
      <c r="S39" s="250">
        <v>0.98341691487405059</v>
      </c>
      <c r="T39" s="250">
        <v>0.87931759871590964</v>
      </c>
      <c r="U39" s="250">
        <v>0.96356229800676307</v>
      </c>
      <c r="V39" s="250">
        <v>0.31486654186980811</v>
      </c>
      <c r="W39" s="250">
        <v>0.95385199863586223</v>
      </c>
      <c r="X39" s="250">
        <v>0.73898169333158348</v>
      </c>
      <c r="Y39" s="250">
        <v>-0.44564841957455192</v>
      </c>
      <c r="Z39" s="250">
        <v>-0.1332284483133539</v>
      </c>
      <c r="AA39" s="250">
        <v>0.25488077249405278</v>
      </c>
      <c r="AB39" s="250">
        <v>-0.44286869993622507</v>
      </c>
      <c r="AC39" s="250">
        <v>0.99295228855820039</v>
      </c>
      <c r="AD39" s="250">
        <v>0.9991141041125905</v>
      </c>
      <c r="AE39" s="250">
        <v>0.9918989834960924</v>
      </c>
      <c r="AF39" s="250">
        <v>0.99959210954042355</v>
      </c>
      <c r="AG39" s="250">
        <v>0.90051414169705413</v>
      </c>
      <c r="AH39" s="250">
        <v>0.93959409176519204</v>
      </c>
      <c r="AI39" s="250">
        <v>0.9810913886017224</v>
      </c>
      <c r="AJ39" s="250"/>
      <c r="AK39" s="250"/>
      <c r="AL39" s="250"/>
      <c r="AM39" s="250"/>
      <c r="AN39" s="250"/>
      <c r="AO39" s="250"/>
      <c r="AP39" s="250"/>
      <c r="AQ39" s="250"/>
      <c r="AR39" s="250"/>
      <c r="AS39" s="250"/>
      <c r="AT39" s="250"/>
      <c r="AU39" s="250"/>
      <c r="AV39" s="250"/>
      <c r="AW39" s="250"/>
      <c r="AX39" s="250"/>
      <c r="AY39" s="250"/>
    </row>
    <row r="40" spans="1:51">
      <c r="A40" s="279" t="s">
        <v>134</v>
      </c>
      <c r="B40" s="250">
        <v>-6.4212778743392993E-3</v>
      </c>
      <c r="C40" s="250">
        <v>0.12563688604436812</v>
      </c>
      <c r="D40" s="250">
        <v>0.20164477986398338</v>
      </c>
      <c r="E40" s="250">
        <v>0.42708722683529449</v>
      </c>
      <c r="F40" s="250">
        <v>0.12205966802084937</v>
      </c>
      <c r="G40" s="250">
        <v>0.27716918898056669</v>
      </c>
      <c r="H40" s="250">
        <v>0.18696968560217858</v>
      </c>
      <c r="I40" s="250">
        <v>0.158033288617213</v>
      </c>
      <c r="J40" s="250">
        <v>0.12650013479054673</v>
      </c>
      <c r="K40" s="250">
        <v>0.173588905828608</v>
      </c>
      <c r="L40" s="250">
        <v>0.18993968628707128</v>
      </c>
      <c r="M40" s="250">
        <v>-0.11361109369243398</v>
      </c>
      <c r="N40" s="250">
        <v>-0.11363548178376395</v>
      </c>
      <c r="O40" s="250">
        <v>6.8183538588036913E-2</v>
      </c>
      <c r="P40" s="250">
        <v>0.19467186034262426</v>
      </c>
      <c r="Q40" s="250">
        <v>0.26564950686126926</v>
      </c>
      <c r="R40" s="250">
        <v>-0.23209336106498157</v>
      </c>
      <c r="S40" s="250">
        <v>0.24725059383886563</v>
      </c>
      <c r="T40" s="250">
        <v>8.6714291482038908E-2</v>
      </c>
      <c r="U40" s="250">
        <v>0.18503921195000941</v>
      </c>
      <c r="V40" s="250">
        <v>-0.23969250854317542</v>
      </c>
      <c r="W40" s="250">
        <v>0.19217790813977628</v>
      </c>
      <c r="X40" s="250">
        <v>0.19639177268645094</v>
      </c>
      <c r="Y40" s="250">
        <v>-0.46441541355697269</v>
      </c>
      <c r="Z40" s="250">
        <v>-9.506652447778928E-2</v>
      </c>
      <c r="AA40" s="250">
        <v>-6.0739018700837815E-3</v>
      </c>
      <c r="AB40" s="250">
        <v>-0.2068265555900341</v>
      </c>
      <c r="AC40" s="250">
        <v>0.30046018801826657</v>
      </c>
      <c r="AD40" s="250">
        <v>0.31624895197974751</v>
      </c>
      <c r="AE40" s="250">
        <v>0.29816953542964192</v>
      </c>
      <c r="AF40" s="250">
        <v>0.30801633969255693</v>
      </c>
      <c r="AG40" s="250">
        <v>0.14187762595153283</v>
      </c>
      <c r="AH40" s="250">
        <v>0.22446453376543354</v>
      </c>
      <c r="AI40" s="250">
        <v>0.26831377332998957</v>
      </c>
      <c r="AJ40" s="250">
        <v>0.32245789189281648</v>
      </c>
      <c r="AK40" s="250"/>
      <c r="AL40" s="250"/>
      <c r="AM40" s="250"/>
      <c r="AN40" s="250"/>
      <c r="AO40" s="250"/>
      <c r="AP40" s="250"/>
      <c r="AQ40" s="250"/>
      <c r="AR40" s="250"/>
      <c r="AS40" s="250"/>
      <c r="AT40" s="250"/>
      <c r="AU40" s="250"/>
      <c r="AV40" s="250"/>
      <c r="AW40" s="250"/>
      <c r="AX40" s="250"/>
      <c r="AY40" s="250"/>
    </row>
    <row r="41" spans="1:51">
      <c r="A41" s="279" t="s">
        <v>133</v>
      </c>
      <c r="B41" s="250">
        <v>9.8730507646374574E-2</v>
      </c>
      <c r="C41" s="250">
        <v>6.6584568579358419E-2</v>
      </c>
      <c r="D41" s="250">
        <v>9.7647854411753152E-2</v>
      </c>
      <c r="E41" s="250">
        <v>0.47001600918073289</v>
      </c>
      <c r="F41" s="250">
        <v>0.33527823144286584</v>
      </c>
      <c r="G41" s="250">
        <v>0.21027673437265154</v>
      </c>
      <c r="H41" s="250">
        <v>4.180430161758391E-2</v>
      </c>
      <c r="I41" s="250">
        <v>2.3527973498899606E-2</v>
      </c>
      <c r="J41" s="250">
        <v>0.35150042143428056</v>
      </c>
      <c r="K41" s="250">
        <v>3.7813482835524118E-2</v>
      </c>
      <c r="L41" s="250">
        <v>0.15957610465238817</v>
      </c>
      <c r="M41" s="250">
        <v>0.14228272777385678</v>
      </c>
      <c r="N41" s="250">
        <v>0.21106570658249302</v>
      </c>
      <c r="O41" s="250">
        <v>-7.7340470016984894E-2</v>
      </c>
      <c r="P41" s="250">
        <v>0.16244121400481795</v>
      </c>
      <c r="Q41" s="250">
        <v>5.5432243779590794E-2</v>
      </c>
      <c r="R41" s="250">
        <v>-0.18753335250051548</v>
      </c>
      <c r="S41" s="250">
        <v>0.10971021384485519</v>
      </c>
      <c r="T41" s="250">
        <v>-6.2002192461812038E-2</v>
      </c>
      <c r="U41" s="250">
        <v>3.9316124077449686E-2</v>
      </c>
      <c r="V41" s="250">
        <v>-0.31166515090943214</v>
      </c>
      <c r="W41" s="250">
        <v>4.2793913698235597E-2</v>
      </c>
      <c r="X41" s="250">
        <v>0.24633869860540653</v>
      </c>
      <c r="Y41" s="250">
        <v>-9.269844698877798E-2</v>
      </c>
      <c r="Z41" s="250">
        <v>0.23691096494159605</v>
      </c>
      <c r="AA41" s="250">
        <v>0.23831076638370929</v>
      </c>
      <c r="AB41" s="250">
        <v>-0.24528009483166216</v>
      </c>
      <c r="AC41" s="250">
        <v>0.1867087257126869</v>
      </c>
      <c r="AD41" s="250">
        <v>0.1992599799984677</v>
      </c>
      <c r="AE41" s="250">
        <v>0.16370820867686195</v>
      </c>
      <c r="AF41" s="250">
        <v>0.2027797005084066</v>
      </c>
      <c r="AG41" s="250">
        <v>-0.12005429375527255</v>
      </c>
      <c r="AH41" s="250">
        <v>-5.5292539621019578E-2</v>
      </c>
      <c r="AI41" s="250">
        <v>9.2971274407271709E-2</v>
      </c>
      <c r="AJ41" s="250">
        <v>0.20862225636426218</v>
      </c>
      <c r="AK41" s="250">
        <v>0.55809859331504519</v>
      </c>
      <c r="AL41" s="250"/>
      <c r="AM41" s="250"/>
      <c r="AN41" s="250"/>
      <c r="AO41" s="250"/>
      <c r="AP41" s="250"/>
      <c r="AQ41" s="250"/>
      <c r="AR41" s="250"/>
      <c r="AS41" s="250"/>
      <c r="AT41" s="250"/>
      <c r="AU41" s="250"/>
      <c r="AV41" s="250"/>
      <c r="AW41" s="250"/>
      <c r="AX41" s="250"/>
      <c r="AY41" s="250"/>
    </row>
    <row r="42" spans="1:51">
      <c r="A42" s="279" t="s">
        <v>24</v>
      </c>
      <c r="B42" s="250">
        <v>-0.32764678461315827</v>
      </c>
      <c r="C42" s="250">
        <v>0.62719975292864993</v>
      </c>
      <c r="D42" s="250">
        <v>0.88792978871608119</v>
      </c>
      <c r="E42" s="250">
        <v>0.27981731176299002</v>
      </c>
      <c r="F42" s="250">
        <v>-0.2086543545661152</v>
      </c>
      <c r="G42" s="250">
        <v>0.87957339677522983</v>
      </c>
      <c r="H42" s="250">
        <v>0.87476878819831805</v>
      </c>
      <c r="I42" s="250">
        <v>0.86736192918847754</v>
      </c>
      <c r="J42" s="250">
        <v>-0.24047766611988503</v>
      </c>
      <c r="K42" s="250">
        <v>0.87398153957153357</v>
      </c>
      <c r="L42" s="250">
        <v>8.4915003698438976E-2</v>
      </c>
      <c r="M42" s="250">
        <v>4.4129289797767625E-2</v>
      </c>
      <c r="N42" s="250">
        <v>-0.45215016233328564</v>
      </c>
      <c r="O42" s="250">
        <v>0.89584377504189516</v>
      </c>
      <c r="P42" s="250">
        <v>0.58726578524708273</v>
      </c>
      <c r="Q42" s="250">
        <v>0.50691266545126168</v>
      </c>
      <c r="R42" s="250">
        <v>-0.10896655311890613</v>
      </c>
      <c r="S42" s="250">
        <v>0.92671045902311788</v>
      </c>
      <c r="T42" s="250">
        <v>0.83616204279847073</v>
      </c>
      <c r="U42" s="250">
        <v>0.91121517996913803</v>
      </c>
      <c r="V42" s="250">
        <v>0.31530880301586994</v>
      </c>
      <c r="W42" s="250">
        <v>0.89135719566786731</v>
      </c>
      <c r="X42" s="250">
        <v>0.65787721331968985</v>
      </c>
      <c r="Y42" s="250">
        <v>-0.37505291054008355</v>
      </c>
      <c r="Z42" s="250">
        <v>-0.12750170225926871</v>
      </c>
      <c r="AA42" s="250">
        <v>0.24789918068454062</v>
      </c>
      <c r="AB42" s="250">
        <v>-0.39122836946940082</v>
      </c>
      <c r="AC42" s="250">
        <v>0.98735893794478291</v>
      </c>
      <c r="AD42" s="250">
        <v>0.97201917158583162</v>
      </c>
      <c r="AE42" s="250">
        <v>0.98811446244584511</v>
      </c>
      <c r="AF42" s="250">
        <v>0.95936091052639261</v>
      </c>
      <c r="AG42" s="250">
        <v>0.87074448396706416</v>
      </c>
      <c r="AH42" s="250">
        <v>0.91851129530622766</v>
      </c>
      <c r="AI42" s="250">
        <v>0.98851433333092265</v>
      </c>
      <c r="AJ42" s="250">
        <v>0.96220296909261749</v>
      </c>
      <c r="AK42" s="250">
        <v>0.26231442229197338</v>
      </c>
      <c r="AL42" s="250">
        <v>0.13914912888392628</v>
      </c>
      <c r="AM42" s="250"/>
      <c r="AN42" s="250"/>
      <c r="AO42" s="250"/>
      <c r="AP42" s="250"/>
      <c r="AQ42" s="250"/>
      <c r="AR42" s="250"/>
      <c r="AS42" s="250"/>
      <c r="AT42" s="250"/>
      <c r="AU42" s="250"/>
      <c r="AV42" s="250"/>
      <c r="AW42" s="250"/>
      <c r="AX42" s="250"/>
      <c r="AY42" s="250"/>
    </row>
    <row r="43" spans="1:51">
      <c r="A43" s="279" t="s">
        <v>25</v>
      </c>
      <c r="B43" s="250">
        <v>-0.33748208425114135</v>
      </c>
      <c r="C43" s="250">
        <v>0.74386107092700882</v>
      </c>
      <c r="D43" s="250">
        <v>0.9636455355629806</v>
      </c>
      <c r="E43" s="250">
        <v>0.31394230204793705</v>
      </c>
      <c r="F43" s="250">
        <v>-0.22742053723129702</v>
      </c>
      <c r="G43" s="250">
        <v>0.95574919786212709</v>
      </c>
      <c r="H43" s="250">
        <v>0.95817762552651786</v>
      </c>
      <c r="I43" s="250">
        <v>0.9497755069436673</v>
      </c>
      <c r="J43" s="250">
        <v>-0.25063116590850787</v>
      </c>
      <c r="K43" s="250">
        <v>0.9568092393543548</v>
      </c>
      <c r="L43" s="250">
        <v>8.3849518918546861E-2</v>
      </c>
      <c r="M43" s="250">
        <v>9.974139499866061E-2</v>
      </c>
      <c r="N43" s="250">
        <v>-0.45191725905764624</v>
      </c>
      <c r="O43" s="250">
        <v>0.92342204708776521</v>
      </c>
      <c r="P43" s="250">
        <v>0.68601371204198813</v>
      </c>
      <c r="Q43" s="250">
        <v>0.64812320249592847</v>
      </c>
      <c r="R43" s="250">
        <v>-0.14114449855264152</v>
      </c>
      <c r="S43" s="250">
        <v>0.98538697352470084</v>
      </c>
      <c r="T43" s="250">
        <v>0.89229588156368878</v>
      </c>
      <c r="U43" s="250">
        <v>0.97026930567992675</v>
      </c>
      <c r="V43" s="250">
        <v>0.33293194969693995</v>
      </c>
      <c r="W43" s="250">
        <v>0.96277188482423948</v>
      </c>
      <c r="X43" s="250">
        <v>0.74693558388490411</v>
      </c>
      <c r="Y43" s="250">
        <v>-0.44067548592559469</v>
      </c>
      <c r="Z43" s="250">
        <v>-0.13975355842031184</v>
      </c>
      <c r="AA43" s="250">
        <v>0.25263543059347232</v>
      </c>
      <c r="AB43" s="250">
        <v>-0.43881114925373588</v>
      </c>
      <c r="AC43" s="250">
        <v>0.99150126577666364</v>
      </c>
      <c r="AD43" s="250">
        <v>0.99718569679127544</v>
      </c>
      <c r="AE43" s="250">
        <v>0.98975342286140844</v>
      </c>
      <c r="AF43" s="250">
        <v>0.99922513204578001</v>
      </c>
      <c r="AG43" s="250">
        <v>0.91119987353453724</v>
      </c>
      <c r="AH43" s="250">
        <v>0.94324632233831029</v>
      </c>
      <c r="AI43" s="250">
        <v>0.98116692095894398</v>
      </c>
      <c r="AJ43" s="250">
        <v>0.99823577002375585</v>
      </c>
      <c r="AK43" s="250">
        <v>0.28652902727906132</v>
      </c>
      <c r="AL43" s="250">
        <v>0.18851593752695123</v>
      </c>
      <c r="AM43" s="250">
        <v>0.96118483709421443</v>
      </c>
      <c r="AN43" s="250"/>
      <c r="AO43" s="250"/>
      <c r="AP43" s="250"/>
      <c r="AQ43" s="250"/>
      <c r="AR43" s="250"/>
      <c r="AS43" s="250"/>
      <c r="AT43" s="250"/>
      <c r="AU43" s="250"/>
      <c r="AV43" s="250"/>
      <c r="AW43" s="250"/>
      <c r="AX43" s="250"/>
      <c r="AY43" s="250"/>
    </row>
    <row r="44" spans="1:51">
      <c r="A44" s="279" t="s">
        <v>26</v>
      </c>
      <c r="B44" s="250">
        <v>-0.33582754492525752</v>
      </c>
      <c r="C44" s="250">
        <v>0.71910294058803759</v>
      </c>
      <c r="D44" s="250">
        <v>0.94745661305916651</v>
      </c>
      <c r="E44" s="250">
        <v>0.33150198111369983</v>
      </c>
      <c r="F44" s="250">
        <v>-0.2064821058378902</v>
      </c>
      <c r="G44" s="250">
        <v>0.94538849588127305</v>
      </c>
      <c r="H44" s="250">
        <v>0.94065590177214053</v>
      </c>
      <c r="I44" s="250">
        <v>0.93278348159364777</v>
      </c>
      <c r="J44" s="250">
        <v>-0.23081243058033341</v>
      </c>
      <c r="K44" s="250">
        <v>0.93997913975450309</v>
      </c>
      <c r="L44" s="250">
        <v>9.381942219438906E-2</v>
      </c>
      <c r="M44" s="250">
        <v>8.85125514171302E-2</v>
      </c>
      <c r="N44" s="250">
        <v>-0.43390725880343767</v>
      </c>
      <c r="O44" s="250">
        <v>0.9078327141549396</v>
      </c>
      <c r="P44" s="250">
        <v>0.67738251861866927</v>
      </c>
      <c r="Q44" s="250">
        <v>0.62518592122156047</v>
      </c>
      <c r="R44" s="250">
        <v>-0.13968115816951193</v>
      </c>
      <c r="S44" s="250">
        <v>0.9771315054021098</v>
      </c>
      <c r="T44" s="250">
        <v>0.87852272250511609</v>
      </c>
      <c r="U44" s="250">
        <v>0.95945862343515487</v>
      </c>
      <c r="V44" s="250">
        <v>0.31128305902735109</v>
      </c>
      <c r="W44" s="250">
        <v>0.9515610854691563</v>
      </c>
      <c r="X44" s="250">
        <v>0.73517260882860469</v>
      </c>
      <c r="Y44" s="250">
        <v>-0.4370433195446205</v>
      </c>
      <c r="Z44" s="250">
        <v>-0.12685189887505866</v>
      </c>
      <c r="AA44" s="250">
        <v>0.25311092049641554</v>
      </c>
      <c r="AB44" s="250">
        <v>-0.43659071528691673</v>
      </c>
      <c r="AC44" s="250">
        <v>0.99562122240589945</v>
      </c>
      <c r="AD44" s="250">
        <v>0.99953426768472386</v>
      </c>
      <c r="AE44" s="250">
        <v>0.994191064025433</v>
      </c>
      <c r="AF44" s="250">
        <v>0.99803724683051354</v>
      </c>
      <c r="AG44" s="250">
        <v>0.90197570001256611</v>
      </c>
      <c r="AH44" s="250">
        <v>0.93842070191920923</v>
      </c>
      <c r="AI44" s="250">
        <v>0.98374596923162816</v>
      </c>
      <c r="AJ44" s="250">
        <v>0.99909037934129807</v>
      </c>
      <c r="AK44" s="250">
        <v>0.32203184012082187</v>
      </c>
      <c r="AL44" s="250">
        <v>0.21267740919077965</v>
      </c>
      <c r="AM44" s="250">
        <v>0.96841757173789877</v>
      </c>
      <c r="AN44" s="250">
        <v>0.99717154631763993</v>
      </c>
      <c r="AO44" s="250"/>
      <c r="AP44" s="250"/>
      <c r="AQ44" s="250"/>
      <c r="AR44" s="250"/>
      <c r="AS44" s="250"/>
      <c r="AT44" s="250"/>
      <c r="AU44" s="250"/>
      <c r="AV44" s="250"/>
      <c r="AW44" s="250"/>
      <c r="AX44" s="250"/>
      <c r="AY44" s="250"/>
    </row>
    <row r="45" spans="1:51">
      <c r="A45" s="279" t="s">
        <v>27</v>
      </c>
      <c r="B45" s="250">
        <v>-0.34355723520013742</v>
      </c>
      <c r="C45" s="250">
        <v>0.73284321208336811</v>
      </c>
      <c r="D45" s="250">
        <v>0.95515663839007792</v>
      </c>
      <c r="E45" s="250">
        <v>0.32616562137165422</v>
      </c>
      <c r="F45" s="250">
        <v>-0.22092795018629621</v>
      </c>
      <c r="G45" s="250">
        <v>0.95010791382578008</v>
      </c>
      <c r="H45" s="250">
        <v>0.94957540040418875</v>
      </c>
      <c r="I45" s="250">
        <v>0.94106296435779735</v>
      </c>
      <c r="J45" s="250">
        <v>-0.24450202238898161</v>
      </c>
      <c r="K45" s="250">
        <v>0.94814221376060692</v>
      </c>
      <c r="L45" s="250">
        <v>9.1116846456292006E-2</v>
      </c>
      <c r="M45" s="250">
        <v>8.647363291823186E-2</v>
      </c>
      <c r="N45" s="250">
        <v>-0.44173462712126677</v>
      </c>
      <c r="O45" s="250">
        <v>0.90406399982926322</v>
      </c>
      <c r="P45" s="250">
        <v>0.69044615539705423</v>
      </c>
      <c r="Q45" s="250">
        <v>0.6417706243769683</v>
      </c>
      <c r="R45" s="250">
        <v>-0.1379883805782702</v>
      </c>
      <c r="S45" s="250">
        <v>0.98402030709851995</v>
      </c>
      <c r="T45" s="250">
        <v>0.87791018317813407</v>
      </c>
      <c r="U45" s="250">
        <v>0.96332439429380556</v>
      </c>
      <c r="V45" s="250">
        <v>0.31151524233687655</v>
      </c>
      <c r="W45" s="250">
        <v>0.95415758960849395</v>
      </c>
      <c r="X45" s="250">
        <v>0.73818050085387465</v>
      </c>
      <c r="Y45" s="250">
        <v>-0.44978871274552401</v>
      </c>
      <c r="Z45" s="250">
        <v>-0.13885078562033243</v>
      </c>
      <c r="AA45" s="250">
        <v>0.25265485245223923</v>
      </c>
      <c r="AB45" s="250">
        <v>-0.44348166900487429</v>
      </c>
      <c r="AC45" s="250">
        <v>0.99243575502867654</v>
      </c>
      <c r="AD45" s="250">
        <v>0.99899592768160994</v>
      </c>
      <c r="AE45" s="250">
        <v>0.99192958637505213</v>
      </c>
      <c r="AF45" s="250">
        <v>0.99885357661815599</v>
      </c>
      <c r="AG45" s="250">
        <v>0.90114020851523025</v>
      </c>
      <c r="AH45" s="250">
        <v>0.93945831813711167</v>
      </c>
      <c r="AI45" s="250">
        <v>0.98068837164934886</v>
      </c>
      <c r="AJ45" s="250">
        <v>0.99964720290277764</v>
      </c>
      <c r="AK45" s="250">
        <v>0.32512394215943841</v>
      </c>
      <c r="AL45" s="250">
        <v>0.20257067610503479</v>
      </c>
      <c r="AM45" s="250">
        <v>0.96139669255895943</v>
      </c>
      <c r="AN45" s="250">
        <v>0.99709594451926609</v>
      </c>
      <c r="AO45" s="250">
        <v>0.99879443263601797</v>
      </c>
      <c r="AP45" s="250"/>
      <c r="AQ45" s="250"/>
      <c r="AR45" s="250"/>
      <c r="AS45" s="250"/>
      <c r="AT45" s="250"/>
      <c r="AU45" s="250"/>
      <c r="AV45" s="250"/>
      <c r="AW45" s="250"/>
      <c r="AX45" s="250"/>
      <c r="AY45" s="250"/>
    </row>
    <row r="46" spans="1:51">
      <c r="A46" s="279" t="s">
        <v>28</v>
      </c>
      <c r="B46" s="250">
        <v>-0.36583035826465155</v>
      </c>
      <c r="C46" s="250">
        <v>0.68608725488308064</v>
      </c>
      <c r="D46" s="250">
        <v>0.8852780681453859</v>
      </c>
      <c r="E46" s="250">
        <v>0.1703576444224435</v>
      </c>
      <c r="F46" s="250">
        <v>-0.31351250166892813</v>
      </c>
      <c r="G46" s="250">
        <v>0.84602940149262751</v>
      </c>
      <c r="H46" s="250">
        <v>0.91649062650322599</v>
      </c>
      <c r="I46" s="250">
        <v>0.91573439572945448</v>
      </c>
      <c r="J46" s="250">
        <v>-0.3370603097570955</v>
      </c>
      <c r="K46" s="250">
        <v>0.9179093205930543</v>
      </c>
      <c r="L46" s="250">
        <v>3.9906801109259107E-2</v>
      </c>
      <c r="M46" s="250">
        <v>6.5367515453171071E-2</v>
      </c>
      <c r="N46" s="250">
        <v>-0.43490223982219839</v>
      </c>
      <c r="O46" s="250">
        <v>0.95196919805825286</v>
      </c>
      <c r="P46" s="250">
        <v>0.6420444671228559</v>
      </c>
      <c r="Q46" s="250">
        <v>0.71336651309051646</v>
      </c>
      <c r="R46" s="250">
        <v>-0.10654510703349813</v>
      </c>
      <c r="S46" s="250">
        <v>0.90915323671636328</v>
      </c>
      <c r="T46" s="250">
        <v>0.942441450265046</v>
      </c>
      <c r="U46" s="250">
        <v>0.94595750766863862</v>
      </c>
      <c r="V46" s="250">
        <v>0.42369879606408262</v>
      </c>
      <c r="W46" s="250">
        <v>0.95608696681067296</v>
      </c>
      <c r="X46" s="250">
        <v>0.61314265999178352</v>
      </c>
      <c r="Y46" s="250">
        <v>-0.43429790288856412</v>
      </c>
      <c r="Z46" s="250">
        <v>-0.23782243754405857</v>
      </c>
      <c r="AA46" s="250">
        <v>0.13889381336162346</v>
      </c>
      <c r="AB46" s="250">
        <v>-0.35161715646265573</v>
      </c>
      <c r="AC46" s="250">
        <v>0.88694320319842057</v>
      </c>
      <c r="AD46" s="250">
        <v>0.89366016510846547</v>
      </c>
      <c r="AE46" s="250">
        <v>0.89340200201601339</v>
      </c>
      <c r="AF46" s="250">
        <v>0.89537082633480602</v>
      </c>
      <c r="AG46" s="250">
        <v>0.99083738046300829</v>
      </c>
      <c r="AH46" s="250">
        <v>0.98180845107716175</v>
      </c>
      <c r="AI46" s="250">
        <v>0.92122659849947941</v>
      </c>
      <c r="AJ46" s="250">
        <v>0.89333277382402121</v>
      </c>
      <c r="AK46" s="250">
        <v>0.15712645128937019</v>
      </c>
      <c r="AL46" s="250">
        <v>-0.13929398933532983</v>
      </c>
      <c r="AM46" s="250">
        <v>0.86182312208230671</v>
      </c>
      <c r="AN46" s="250">
        <v>0.90264199442580839</v>
      </c>
      <c r="AO46" s="250">
        <v>0.89316222378423049</v>
      </c>
      <c r="AP46" s="250">
        <v>0.89360072325621709</v>
      </c>
      <c r="AQ46" s="250"/>
      <c r="AR46" s="250"/>
      <c r="AS46" s="250"/>
      <c r="AT46" s="250"/>
      <c r="AU46" s="250"/>
      <c r="AV46" s="250"/>
      <c r="AW46" s="250"/>
      <c r="AX46" s="250"/>
      <c r="AY46" s="250"/>
    </row>
    <row r="47" spans="1:51">
      <c r="A47" s="279" t="s">
        <v>132</v>
      </c>
      <c r="B47" s="250">
        <v>-0.34657729699576206</v>
      </c>
      <c r="C47" s="250">
        <v>0.70392456808620651</v>
      </c>
      <c r="D47" s="250">
        <v>0.94182402423654088</v>
      </c>
      <c r="E47" s="250">
        <v>0.2933592531483229</v>
      </c>
      <c r="F47" s="250">
        <v>-0.23331121547981507</v>
      </c>
      <c r="G47" s="250">
        <v>0.93062155727206552</v>
      </c>
      <c r="H47" s="250">
        <v>0.93883550834792706</v>
      </c>
      <c r="I47" s="250">
        <v>0.93184230802894852</v>
      </c>
      <c r="J47" s="250">
        <v>-0.26035655210789627</v>
      </c>
      <c r="K47" s="250">
        <v>0.93819503309799623</v>
      </c>
      <c r="L47" s="250">
        <v>8.288393760972701E-2</v>
      </c>
      <c r="M47" s="250">
        <v>7.2702090135254943E-2</v>
      </c>
      <c r="N47" s="250">
        <v>-0.45360738342757484</v>
      </c>
      <c r="O47" s="250">
        <v>0.93159953636995863</v>
      </c>
      <c r="P47" s="250">
        <v>0.65938622411848757</v>
      </c>
      <c r="Q47" s="250">
        <v>0.61751476533404825</v>
      </c>
      <c r="R47" s="250">
        <v>-0.12701983589466367</v>
      </c>
      <c r="S47" s="250">
        <v>0.97325519959336915</v>
      </c>
      <c r="T47" s="250">
        <v>0.89453618853146899</v>
      </c>
      <c r="U47" s="250">
        <v>0.96395601204490333</v>
      </c>
      <c r="V47" s="250">
        <v>0.33931453951670909</v>
      </c>
      <c r="W47" s="250">
        <v>0.95430943497226706</v>
      </c>
      <c r="X47" s="250">
        <v>0.7082583441180117</v>
      </c>
      <c r="Y47" s="250">
        <v>-0.42770212369783461</v>
      </c>
      <c r="Z47" s="250">
        <v>-0.15053267135477022</v>
      </c>
      <c r="AA47" s="250">
        <v>0.23943161948783839</v>
      </c>
      <c r="AB47" s="250">
        <v>-0.41924653898815728</v>
      </c>
      <c r="AC47" s="250">
        <v>0.99707177736247843</v>
      </c>
      <c r="AD47" s="250">
        <v>0.99557923245546498</v>
      </c>
      <c r="AE47" s="250">
        <v>0.99768969031030275</v>
      </c>
      <c r="AF47" s="250">
        <v>0.99138927702574153</v>
      </c>
      <c r="AG47" s="250">
        <v>0.9254994948737213</v>
      </c>
      <c r="AH47" s="250">
        <v>0.95955030851426737</v>
      </c>
      <c r="AI47" s="250">
        <v>0.99663435969992098</v>
      </c>
      <c r="AJ47" s="250">
        <v>0.99230709918013393</v>
      </c>
      <c r="AK47" s="250">
        <v>0.27964289921500113</v>
      </c>
      <c r="AL47" s="250">
        <v>0.13377538627158508</v>
      </c>
      <c r="AM47" s="250">
        <v>0.98220559451646694</v>
      </c>
      <c r="AN47" s="250">
        <v>0.99270506881743703</v>
      </c>
      <c r="AO47" s="250">
        <v>0.9943232598265227</v>
      </c>
      <c r="AP47" s="250">
        <v>0.9919282039182129</v>
      </c>
      <c r="AQ47" s="250">
        <v>0.91944712316058663</v>
      </c>
      <c r="AR47" s="250"/>
      <c r="AS47" s="250"/>
      <c r="AT47" s="250"/>
      <c r="AU47" s="250"/>
      <c r="AV47" s="250"/>
      <c r="AW47" s="250"/>
      <c r="AX47" s="250"/>
      <c r="AY47" s="250"/>
    </row>
    <row r="48" spans="1:51">
      <c r="A48" s="279" t="s">
        <v>29</v>
      </c>
      <c r="B48" s="250">
        <v>-0.23061746558629789</v>
      </c>
      <c r="C48" s="250">
        <v>0.29400858327954726</v>
      </c>
      <c r="D48" s="250">
        <v>0.52900580463912739</v>
      </c>
      <c r="E48" s="250">
        <v>0.38409193045038503</v>
      </c>
      <c r="F48" s="250">
        <v>9.2147491961464423E-3</v>
      </c>
      <c r="G48" s="250">
        <v>0.57368408965817774</v>
      </c>
      <c r="H48" s="250">
        <v>0.49418175296274308</v>
      </c>
      <c r="I48" s="250">
        <v>0.4566969708880862</v>
      </c>
      <c r="J48" s="250">
        <v>-3.8336909105001456E-3</v>
      </c>
      <c r="K48" s="250">
        <v>0.47552105262433703</v>
      </c>
      <c r="L48" s="250">
        <v>5.7505937003743741E-2</v>
      </c>
      <c r="M48" s="250">
        <v>5.872677068715719E-2</v>
      </c>
      <c r="N48" s="250">
        <v>-0.16828488168671221</v>
      </c>
      <c r="O48" s="250">
        <v>0.49542643442002571</v>
      </c>
      <c r="P48" s="250">
        <v>0.41735041909947312</v>
      </c>
      <c r="Q48" s="250">
        <v>0.29061445715952655</v>
      </c>
      <c r="R48" s="250">
        <v>-7.6010541509676996E-2</v>
      </c>
      <c r="S48" s="250">
        <v>0.59546538167573859</v>
      </c>
      <c r="T48" s="250">
        <v>0.45705897048288102</v>
      </c>
      <c r="U48" s="250">
        <v>0.55134500402447129</v>
      </c>
      <c r="V48" s="250">
        <v>9.7636113532755059E-2</v>
      </c>
      <c r="W48" s="250">
        <v>0.53418048100253679</v>
      </c>
      <c r="X48" s="250">
        <v>0.49226131853801014</v>
      </c>
      <c r="Y48" s="250">
        <v>-0.29934257897845029</v>
      </c>
      <c r="Z48" s="250">
        <v>2.4045090394677185E-2</v>
      </c>
      <c r="AA48" s="250">
        <v>0.26849496624794789</v>
      </c>
      <c r="AB48" s="250">
        <v>-0.35472808782894083</v>
      </c>
      <c r="AC48" s="250">
        <v>0.72779129814829191</v>
      </c>
      <c r="AD48" s="250">
        <v>0.70286108288327731</v>
      </c>
      <c r="AE48" s="250">
        <v>0.72943199706428963</v>
      </c>
      <c r="AF48" s="250">
        <v>0.67170517431229004</v>
      </c>
      <c r="AG48" s="250">
        <v>0.49811988641203048</v>
      </c>
      <c r="AH48" s="250">
        <v>0.60846035463312287</v>
      </c>
      <c r="AI48" s="250">
        <v>0.7191844373521914</v>
      </c>
      <c r="AJ48" s="250">
        <v>0.68469399748784043</v>
      </c>
      <c r="AK48" s="250">
        <v>0.43689481798722052</v>
      </c>
      <c r="AL48" s="250">
        <v>0.33282497776032377</v>
      </c>
      <c r="AM48" s="250">
        <v>0.76790005456830268</v>
      </c>
      <c r="AN48" s="250">
        <v>0.66451726186284854</v>
      </c>
      <c r="AO48" s="250">
        <v>0.69714155112591147</v>
      </c>
      <c r="AP48" s="250">
        <v>0.68806542418938554</v>
      </c>
      <c r="AQ48" s="250">
        <v>0.50992119220639054</v>
      </c>
      <c r="AR48" s="250">
        <v>0.70266230556985032</v>
      </c>
      <c r="AS48" s="250"/>
      <c r="AT48" s="250"/>
      <c r="AU48" s="250"/>
      <c r="AV48" s="250"/>
      <c r="AW48" s="250"/>
      <c r="AX48" s="250"/>
      <c r="AY48" s="250"/>
    </row>
    <row r="49" spans="1:51">
      <c r="A49" s="279" t="s">
        <v>30</v>
      </c>
      <c r="B49" s="250">
        <v>0.16171920124797601</v>
      </c>
      <c r="C49" s="250">
        <v>3.1252958845036087E-2</v>
      </c>
      <c r="D49" s="250">
        <v>-6.2243797159346984E-2</v>
      </c>
      <c r="E49" s="250">
        <v>6.1468366937736239E-2</v>
      </c>
      <c r="F49" s="250">
        <v>0.13355714075230463</v>
      </c>
      <c r="G49" s="250">
        <v>-3.3319595561427787E-2</v>
      </c>
      <c r="H49" s="250">
        <v>-8.1411203026442516E-2</v>
      </c>
      <c r="I49" s="250">
        <v>-8.4121981828044201E-2</v>
      </c>
      <c r="J49" s="250">
        <v>0.1618282490548768</v>
      </c>
      <c r="K49" s="250">
        <v>-8.1853709553666859E-2</v>
      </c>
      <c r="L49" s="250">
        <v>-0.32294718510731879</v>
      </c>
      <c r="M49" s="250">
        <v>0.25831532616613079</v>
      </c>
      <c r="N49" s="250">
        <v>0.2202171627922786</v>
      </c>
      <c r="O49" s="250">
        <v>-0.16937356737956633</v>
      </c>
      <c r="P49" s="250">
        <v>-0.16154982812543042</v>
      </c>
      <c r="Q49" s="250">
        <v>-1.2034994194096099E-2</v>
      </c>
      <c r="R49" s="250">
        <v>-0.21929091761526445</v>
      </c>
      <c r="S49" s="250">
        <v>-0.12312369133425159</v>
      </c>
      <c r="T49" s="250">
        <v>-0.16778320283473033</v>
      </c>
      <c r="U49" s="250">
        <v>-0.145206677378174</v>
      </c>
      <c r="V49" s="250">
        <v>-0.19927456819455922</v>
      </c>
      <c r="W49" s="250">
        <v>-0.12259133331866631</v>
      </c>
      <c r="X49" s="250">
        <v>0.15484736816248593</v>
      </c>
      <c r="Y49" s="250">
        <v>6.4447150864231195E-2</v>
      </c>
      <c r="Z49" s="250">
        <v>0.17264329268692652</v>
      </c>
      <c r="AA49" s="250">
        <v>9.7292138935240691E-2</v>
      </c>
      <c r="AB49" s="250">
        <v>-6.8080182021802299E-2</v>
      </c>
      <c r="AC49" s="250">
        <v>-0.20323025249486798</v>
      </c>
      <c r="AD49" s="250">
        <v>-0.17126408152290784</v>
      </c>
      <c r="AE49" s="250">
        <v>-0.22499402403218491</v>
      </c>
      <c r="AF49" s="250">
        <v>-0.13368464457125917</v>
      </c>
      <c r="AG49" s="250">
        <v>-0.27502432494286699</v>
      </c>
      <c r="AH49" s="250">
        <v>-0.2934287305568764</v>
      </c>
      <c r="AI49" s="250">
        <v>-0.26890224623011605</v>
      </c>
      <c r="AJ49" s="250">
        <v>-0.14807065279456336</v>
      </c>
      <c r="AK49" s="250">
        <v>-8.9660008038378744E-2</v>
      </c>
      <c r="AL49" s="250">
        <v>0.46210575183171115</v>
      </c>
      <c r="AM49" s="250">
        <v>-0.27607020704110913</v>
      </c>
      <c r="AN49" s="250">
        <v>-0.12896347276645118</v>
      </c>
      <c r="AO49" s="250">
        <v>-0.16110597252238201</v>
      </c>
      <c r="AP49" s="250">
        <v>-0.16015171611314047</v>
      </c>
      <c r="AQ49" s="250">
        <v>-0.28690282404542761</v>
      </c>
      <c r="AR49" s="250">
        <v>-0.21906067994691544</v>
      </c>
      <c r="AS49" s="250">
        <v>-0.41175615253551034</v>
      </c>
      <c r="AT49" s="250"/>
      <c r="AU49" s="250"/>
      <c r="AV49" s="250"/>
      <c r="AW49" s="250"/>
      <c r="AX49" s="250"/>
      <c r="AY49" s="250"/>
    </row>
    <row r="50" spans="1:51">
      <c r="A50" s="279" t="s">
        <v>31</v>
      </c>
      <c r="B50" s="250">
        <v>0.3783077376961359</v>
      </c>
      <c r="C50" s="250">
        <v>-0.17978672837230419</v>
      </c>
      <c r="D50" s="250">
        <v>-0.23265841757987865</v>
      </c>
      <c r="E50" s="250">
        <v>0.24178652564076725</v>
      </c>
      <c r="F50" s="250">
        <v>0.38555079662845215</v>
      </c>
      <c r="G50" s="250">
        <v>-0.1365161296968726</v>
      </c>
      <c r="H50" s="250">
        <v>-0.26085677937010388</v>
      </c>
      <c r="I50" s="250">
        <v>-0.23934927010992932</v>
      </c>
      <c r="J50" s="250">
        <v>0.38723382306764598</v>
      </c>
      <c r="K50" s="250">
        <v>-0.24151729464757296</v>
      </c>
      <c r="L50" s="250">
        <v>5.4677912725640508E-3</v>
      </c>
      <c r="M50" s="250">
        <v>0.13754709613440458</v>
      </c>
      <c r="N50" s="250">
        <v>0.34294126735156499</v>
      </c>
      <c r="O50" s="250">
        <v>-0.32246739402362606</v>
      </c>
      <c r="P50" s="250">
        <v>-0.23936480112692024</v>
      </c>
      <c r="Q50" s="250">
        <v>-0.18241012060102127</v>
      </c>
      <c r="R50" s="250">
        <v>-0.14299644558046784</v>
      </c>
      <c r="S50" s="250">
        <v>-0.26308291672929041</v>
      </c>
      <c r="T50" s="250">
        <v>-0.31117065110693881</v>
      </c>
      <c r="U50" s="250">
        <v>-0.29010933471249878</v>
      </c>
      <c r="V50" s="250">
        <v>-0.37001765488326249</v>
      </c>
      <c r="W50" s="250">
        <v>-0.26583757398226948</v>
      </c>
      <c r="X50" s="250">
        <v>-3.0921651173352955E-2</v>
      </c>
      <c r="Y50" s="250">
        <v>0.12577718760743858</v>
      </c>
      <c r="Z50" s="250">
        <v>0.15063535720691271</v>
      </c>
      <c r="AA50" s="250">
        <v>-3.9178613521354206E-3</v>
      </c>
      <c r="AB50" s="250">
        <v>6.6782485611848783E-2</v>
      </c>
      <c r="AC50" s="250">
        <v>-0.27705938625611515</v>
      </c>
      <c r="AD50" s="250">
        <v>-0.25375987073872563</v>
      </c>
      <c r="AE50" s="250">
        <v>-0.30073979418573416</v>
      </c>
      <c r="AF50" s="250">
        <v>-0.23414439446275181</v>
      </c>
      <c r="AG50" s="250">
        <v>-0.41477678770323001</v>
      </c>
      <c r="AH50" s="250">
        <v>-0.44356112557107097</v>
      </c>
      <c r="AI50" s="250">
        <v>-0.36288628417770341</v>
      </c>
      <c r="AJ50" s="250">
        <v>-0.23688997769222492</v>
      </c>
      <c r="AK50" s="250">
        <v>0.16715491145747088</v>
      </c>
      <c r="AL50" s="250">
        <v>0.65414052127995614</v>
      </c>
      <c r="AM50" s="250">
        <v>-0.34058614928272535</v>
      </c>
      <c r="AN50" s="250">
        <v>-0.23740059680028472</v>
      </c>
      <c r="AO50" s="250">
        <v>-0.23640493178030067</v>
      </c>
      <c r="AP50" s="250">
        <v>-0.24351422174870249</v>
      </c>
      <c r="AQ50" s="250">
        <v>-0.44044099479820192</v>
      </c>
      <c r="AR50" s="250">
        <v>-0.3098390218497209</v>
      </c>
      <c r="AS50" s="250">
        <v>-0.37100451666621798</v>
      </c>
      <c r="AT50" s="250">
        <v>0.81956605239816682</v>
      </c>
      <c r="AU50" s="250"/>
      <c r="AV50" s="250"/>
      <c r="AW50" s="250"/>
      <c r="AX50" s="250"/>
      <c r="AY50" s="250"/>
    </row>
    <row r="51" spans="1:51">
      <c r="A51" s="279" t="s">
        <v>32</v>
      </c>
      <c r="B51" s="250">
        <v>0.3640580832576622</v>
      </c>
      <c r="C51" s="250">
        <v>-6.3567114489060147E-2</v>
      </c>
      <c r="D51" s="250">
        <v>-0.23098522629225307</v>
      </c>
      <c r="E51" s="250">
        <v>0.16825904765913591</v>
      </c>
      <c r="F51" s="250">
        <v>0.28440579958029422</v>
      </c>
      <c r="G51" s="250">
        <v>-0.15954613481362967</v>
      </c>
      <c r="H51" s="250">
        <v>-0.25197226315935028</v>
      </c>
      <c r="I51" s="250">
        <v>-0.23853429152951425</v>
      </c>
      <c r="J51" s="250">
        <v>0.28818846964432038</v>
      </c>
      <c r="K51" s="250">
        <v>-0.24061651801419587</v>
      </c>
      <c r="L51" s="250">
        <v>5.8708754023094903E-2</v>
      </c>
      <c r="M51" s="250">
        <v>1.4333089788855039E-2</v>
      </c>
      <c r="N51" s="250">
        <v>0.237764713561088</v>
      </c>
      <c r="O51" s="250">
        <v>-0.38966193764566692</v>
      </c>
      <c r="P51" s="250">
        <v>-0.15376805334391497</v>
      </c>
      <c r="Q51" s="250">
        <v>-8.0244456315861384E-2</v>
      </c>
      <c r="R51" s="250">
        <v>-2.8086681479711162E-2</v>
      </c>
      <c r="S51" s="250">
        <v>-0.28606833715048424</v>
      </c>
      <c r="T51" s="250">
        <v>-0.36325097442351134</v>
      </c>
      <c r="U51" s="250">
        <v>-0.32605708012245577</v>
      </c>
      <c r="V51" s="250">
        <v>-0.35277076065999263</v>
      </c>
      <c r="W51" s="250">
        <v>-0.29920597376181907</v>
      </c>
      <c r="X51" s="250">
        <v>-3.2665086363596579E-2</v>
      </c>
      <c r="Y51" s="250">
        <v>1.7507179616754284E-2</v>
      </c>
      <c r="Z51" s="250">
        <v>4.6692780580467427E-2</v>
      </c>
      <c r="AA51" s="250">
        <v>-1.4470900160502773E-2</v>
      </c>
      <c r="AB51" s="250">
        <v>4.7337615457820328E-3</v>
      </c>
      <c r="AC51" s="250">
        <v>-0.36247353092800655</v>
      </c>
      <c r="AD51" s="250">
        <v>-0.32337891611376157</v>
      </c>
      <c r="AE51" s="250">
        <v>-0.38035735977240009</v>
      </c>
      <c r="AF51" s="250">
        <v>-0.29709137543252356</v>
      </c>
      <c r="AG51" s="250">
        <v>-0.46647494646623444</v>
      </c>
      <c r="AH51" s="250">
        <v>-0.50585500323949961</v>
      </c>
      <c r="AI51" s="250">
        <v>-0.44794879690168787</v>
      </c>
      <c r="AJ51" s="250">
        <v>-0.30220717697417399</v>
      </c>
      <c r="AK51" s="250">
        <v>0.1269926769988185</v>
      </c>
      <c r="AL51" s="250">
        <v>0.55310585890948871</v>
      </c>
      <c r="AM51" s="250">
        <v>-0.44588809695068715</v>
      </c>
      <c r="AN51" s="250">
        <v>-0.30326396682727741</v>
      </c>
      <c r="AO51" s="250">
        <v>-0.31164252928635583</v>
      </c>
      <c r="AP51" s="250">
        <v>-0.30207889574314412</v>
      </c>
      <c r="AQ51" s="250">
        <v>-0.49508658473555001</v>
      </c>
      <c r="AR51" s="250">
        <v>-0.38968111232094488</v>
      </c>
      <c r="AS51" s="250">
        <v>-0.43176772480645265</v>
      </c>
      <c r="AT51" s="250">
        <v>0.75034789656539991</v>
      </c>
      <c r="AU51" s="250">
        <v>0.87866453749090623</v>
      </c>
      <c r="AV51" s="250"/>
      <c r="AW51" s="250"/>
      <c r="AX51" s="250"/>
      <c r="AY51" s="250"/>
    </row>
    <row r="52" spans="1:51">
      <c r="A52" s="279" t="s">
        <v>33</v>
      </c>
      <c r="B52" s="250">
        <v>-0.10456234068989845</v>
      </c>
      <c r="C52" s="250">
        <v>-0.18464744349758877</v>
      </c>
      <c r="D52" s="250">
        <v>-0.2980619159704273</v>
      </c>
      <c r="E52" s="250">
        <v>-0.51961123720338853</v>
      </c>
      <c r="F52" s="250">
        <v>-0.29351884973024361</v>
      </c>
      <c r="G52" s="250">
        <v>-0.40878701899442493</v>
      </c>
      <c r="H52" s="250">
        <v>-0.24255192419194904</v>
      </c>
      <c r="I52" s="250">
        <v>-0.22045279160087225</v>
      </c>
      <c r="J52" s="250">
        <v>-0.29192334964917221</v>
      </c>
      <c r="K52" s="250">
        <v>-0.23678721762235119</v>
      </c>
      <c r="L52" s="250">
        <v>2.3904627256256524E-2</v>
      </c>
      <c r="M52" s="250">
        <v>-0.19159820553576218</v>
      </c>
      <c r="N52" s="250">
        <v>-0.12567790819674937</v>
      </c>
      <c r="O52" s="250">
        <v>-0.1498244981189559</v>
      </c>
      <c r="P52" s="250">
        <v>-0.18741320373445591</v>
      </c>
      <c r="Q52" s="250">
        <v>-0.16238987347652034</v>
      </c>
      <c r="R52" s="250">
        <v>0.20214892097632028</v>
      </c>
      <c r="S52" s="250">
        <v>-0.31112085716786936</v>
      </c>
      <c r="T52" s="250">
        <v>-0.12801975354216602</v>
      </c>
      <c r="U52" s="250">
        <v>-0.24088981887763802</v>
      </c>
      <c r="V52" s="250">
        <v>0.23032720516291141</v>
      </c>
      <c r="W52" s="250">
        <v>-0.25017487640879699</v>
      </c>
      <c r="X52" s="250">
        <v>-0.47299356608949239</v>
      </c>
      <c r="Y52" s="250">
        <v>0.19711653831792089</v>
      </c>
      <c r="Z52" s="250">
        <v>-0.14959557948686419</v>
      </c>
      <c r="AA52" s="250">
        <v>-0.26815177245735738</v>
      </c>
      <c r="AB52" s="250">
        <v>0.31540128903875053</v>
      </c>
      <c r="AC52" s="250">
        <v>-0.37871695373399794</v>
      </c>
      <c r="AD52" s="250">
        <v>-0.38707960619626008</v>
      </c>
      <c r="AE52" s="250">
        <v>-0.35851582027882062</v>
      </c>
      <c r="AF52" s="250">
        <v>-0.38599580182755477</v>
      </c>
      <c r="AG52" s="250">
        <v>-5.9285065813527944E-2</v>
      </c>
      <c r="AH52" s="250">
        <v>-0.13061217306212095</v>
      </c>
      <c r="AI52" s="250">
        <v>-0.28981936717439716</v>
      </c>
      <c r="AJ52" s="250">
        <v>-0.39084923996854953</v>
      </c>
      <c r="AK52" s="250">
        <v>-0.47935468383450652</v>
      </c>
      <c r="AL52" s="250">
        <v>-0.8797220861490378</v>
      </c>
      <c r="AM52" s="250">
        <v>-0.34189411621299026</v>
      </c>
      <c r="AN52" s="250">
        <v>-0.37761871572499117</v>
      </c>
      <c r="AO52" s="250">
        <v>-0.39560622467256085</v>
      </c>
      <c r="AP52" s="250">
        <v>-0.3876401067882379</v>
      </c>
      <c r="AQ52" s="250">
        <v>-4.720810907940378E-2</v>
      </c>
      <c r="AR52" s="250">
        <v>-0.32926924205052427</v>
      </c>
      <c r="AS52" s="250">
        <v>-0.50503037780030913</v>
      </c>
      <c r="AT52" s="250">
        <v>-0.48941169678761193</v>
      </c>
      <c r="AU52" s="250">
        <v>-0.58583788152403382</v>
      </c>
      <c r="AV52" s="250">
        <v>-0.49733226508751605</v>
      </c>
      <c r="AW52" s="250"/>
      <c r="AX52" s="250"/>
      <c r="AY52" s="250"/>
    </row>
    <row r="53" spans="1:51">
      <c r="A53" s="279" t="s">
        <v>18</v>
      </c>
      <c r="B53" s="250">
        <v>0.17597075799530626</v>
      </c>
      <c r="C53" s="250">
        <v>-7.0576572312371785E-2</v>
      </c>
      <c r="D53" s="250">
        <v>-5.3779531764770544E-2</v>
      </c>
      <c r="E53" s="250">
        <v>0.22670682303489736</v>
      </c>
      <c r="F53" s="250">
        <v>0.17738537052074799</v>
      </c>
      <c r="G53" s="250">
        <v>6.4745947762828351E-3</v>
      </c>
      <c r="H53" s="250">
        <v>-7.2352084538135922E-2</v>
      </c>
      <c r="I53" s="250">
        <v>-6.2789978029542212E-2</v>
      </c>
      <c r="J53" s="250">
        <v>0.18598073261914663</v>
      </c>
      <c r="K53" s="250">
        <v>-6.1551410445395201E-2</v>
      </c>
      <c r="L53" s="250">
        <v>0.37610452794015992</v>
      </c>
      <c r="M53" s="250">
        <v>-0.17030383231606699</v>
      </c>
      <c r="N53" s="250">
        <v>-3.1221956448398959E-2</v>
      </c>
      <c r="O53" s="250">
        <v>-0.16561674576796306</v>
      </c>
      <c r="P53" s="250">
        <v>-2.9046264540195467E-2</v>
      </c>
      <c r="Q53" s="250">
        <v>-7.096865958818277E-2</v>
      </c>
      <c r="R53" s="250">
        <v>4.6911537067918833E-2</v>
      </c>
      <c r="S53" s="250">
        <v>-5.1030023874506586E-2</v>
      </c>
      <c r="T53" s="250">
        <v>-0.1177108380611811</v>
      </c>
      <c r="U53" s="250">
        <v>-8.0696538594219686E-2</v>
      </c>
      <c r="V53" s="250">
        <v>-0.22648963986741333</v>
      </c>
      <c r="W53" s="250">
        <v>-6.0196820599487479E-2</v>
      </c>
      <c r="X53" s="250">
        <v>-8.3204907660940491E-2</v>
      </c>
      <c r="Y53" s="250">
        <v>-1.6866110501100859E-2</v>
      </c>
      <c r="Z53" s="250">
        <v>8.2228900763016602E-2</v>
      </c>
      <c r="AA53" s="250">
        <v>-6.2781584633964951E-2</v>
      </c>
      <c r="AB53" s="250">
        <v>5.0836952389315723E-2</v>
      </c>
      <c r="AC53" s="250">
        <v>7.7633129812264756E-3</v>
      </c>
      <c r="AD53" s="250">
        <v>2.1494684064276275E-2</v>
      </c>
      <c r="AE53" s="250">
        <v>3.6215088078378685E-3</v>
      </c>
      <c r="AF53" s="250">
        <v>1.8814422633031333E-2</v>
      </c>
      <c r="AG53" s="250">
        <v>-0.10256077455788631</v>
      </c>
      <c r="AH53" s="250">
        <v>-8.9476958520559757E-2</v>
      </c>
      <c r="AI53" s="250">
        <v>-3.6601428044410342E-2</v>
      </c>
      <c r="AJ53" s="250">
        <v>3.0663994339021085E-2</v>
      </c>
      <c r="AK53" s="250">
        <v>0.64107073710939078</v>
      </c>
      <c r="AL53" s="250">
        <v>0.42424322373829038</v>
      </c>
      <c r="AM53" s="250">
        <v>-2.9824627927122885E-2</v>
      </c>
      <c r="AN53" s="250">
        <v>-2.3721827123133307E-3</v>
      </c>
      <c r="AO53" s="250">
        <v>3.4635167940379866E-2</v>
      </c>
      <c r="AP53" s="250">
        <v>3.2042994735231041E-2</v>
      </c>
      <c r="AQ53" s="250">
        <v>-0.11537679421781769</v>
      </c>
      <c r="AR53" s="250">
        <v>-1.4692458079761231E-2</v>
      </c>
      <c r="AS53" s="250">
        <v>5.5093352084537757E-2</v>
      </c>
      <c r="AT53" s="250">
        <v>-9.1944216121339156E-2</v>
      </c>
      <c r="AU53" s="250">
        <v>0.26545097358177538</v>
      </c>
      <c r="AV53" s="250">
        <v>0.1904802693003981</v>
      </c>
      <c r="AW53" s="250">
        <v>-0.18989107386036025</v>
      </c>
      <c r="AX53" s="250"/>
      <c r="AY53" s="250"/>
    </row>
    <row r="54" spans="1:51" ht="15.75" thickBot="1">
      <c r="A54" s="252" t="s">
        <v>20</v>
      </c>
      <c r="B54" s="251">
        <v>-0.24731634007496311</v>
      </c>
      <c r="C54" s="251">
        <v>0.67963473742625902</v>
      </c>
      <c r="D54" s="251">
        <v>0.86906872557670067</v>
      </c>
      <c r="E54" s="251">
        <v>0.23462806228421657</v>
      </c>
      <c r="F54" s="251">
        <v>-0.21076037438287054</v>
      </c>
      <c r="G54" s="251">
        <v>0.85518322666015234</v>
      </c>
      <c r="H54" s="251">
        <v>0.893244704792169</v>
      </c>
      <c r="I54" s="251">
        <v>0.90886502291093207</v>
      </c>
      <c r="J54" s="251">
        <v>-0.23480173293080023</v>
      </c>
      <c r="K54" s="251">
        <v>0.90625593916587366</v>
      </c>
      <c r="L54" s="251">
        <v>0.16411276524971599</v>
      </c>
      <c r="M54" s="251">
        <v>-3.1873981684294977E-2</v>
      </c>
      <c r="N54" s="251">
        <v>-0.42021260663754517</v>
      </c>
      <c r="O54" s="251">
        <v>0.93986764701896441</v>
      </c>
      <c r="P54" s="251">
        <v>0.75900668613039113</v>
      </c>
      <c r="Q54" s="251">
        <v>0.7032603529093443</v>
      </c>
      <c r="R54" s="251">
        <v>-6.5810051359394411E-2</v>
      </c>
      <c r="S54" s="251">
        <v>0.87638717064605898</v>
      </c>
      <c r="T54" s="251">
        <v>0.99006950734972921</v>
      </c>
      <c r="U54" s="251">
        <v>0.94661221174302801</v>
      </c>
      <c r="V54" s="251">
        <v>0.58723327643972656</v>
      </c>
      <c r="W54" s="251">
        <v>0.93374641416491166</v>
      </c>
      <c r="X54" s="251">
        <v>0.59502592307398228</v>
      </c>
      <c r="Y54" s="251">
        <v>-0.36183942354233117</v>
      </c>
      <c r="Z54" s="251">
        <v>-0.25092631233791179</v>
      </c>
      <c r="AA54" s="251">
        <v>8.2305301727568045E-2</v>
      </c>
      <c r="AB54" s="251">
        <v>-0.26387988318194866</v>
      </c>
      <c r="AC54" s="251">
        <v>0.84887647911827324</v>
      </c>
      <c r="AD54" s="251">
        <v>0.85880518668819161</v>
      </c>
      <c r="AE54" s="251">
        <v>0.85124042303152203</v>
      </c>
      <c r="AF54" s="251">
        <v>0.86626991329423531</v>
      </c>
      <c r="AG54" s="251">
        <v>0.92276740580327832</v>
      </c>
      <c r="AH54" s="251">
        <v>0.88413984604335905</v>
      </c>
      <c r="AI54" s="251">
        <v>0.86173334589835604</v>
      </c>
      <c r="AJ54" s="251">
        <v>0.8618233537654223</v>
      </c>
      <c r="AK54" s="251">
        <v>0.1119434777931813</v>
      </c>
      <c r="AL54" s="251">
        <v>-2.0073862548242782E-2</v>
      </c>
      <c r="AM54" s="251">
        <v>0.81435409219693633</v>
      </c>
      <c r="AN54" s="251">
        <v>0.87387427902291537</v>
      </c>
      <c r="AO54" s="251">
        <v>0.8621061691391686</v>
      </c>
      <c r="AP54" s="251">
        <v>0.86054069521162146</v>
      </c>
      <c r="AQ54" s="251">
        <v>0.91884030785085757</v>
      </c>
      <c r="AR54" s="251">
        <v>0.87438274573846297</v>
      </c>
      <c r="AS54" s="251">
        <v>0.46002367735736255</v>
      </c>
      <c r="AT54" s="251">
        <v>-0.18191847762146077</v>
      </c>
      <c r="AU54" s="251">
        <v>-0.289401659456897</v>
      </c>
      <c r="AV54" s="251">
        <v>-0.33480613695315564</v>
      </c>
      <c r="AW54" s="251">
        <v>-0.1441426891578558</v>
      </c>
      <c r="AX54" s="251">
        <v>-7.1253498705151685E-2</v>
      </c>
      <c r="AY54" s="250"/>
    </row>
  </sheetData>
  <mergeCells count="3">
    <mergeCell ref="A2:Y3"/>
    <mergeCell ref="K7:M7"/>
    <mergeCell ref="A1:Y1"/>
  </mergeCells>
  <conditionalFormatting sqref="B6:AX6 B12:AX54 B7:J11 N7:AX11">
    <cfRule type="cellIs" dxfId="5" priority="1" operator="notBetween">
      <formula>$L$11</formula>
      <formula>$M$11</formula>
    </cfRule>
    <cfRule type="cellIs" dxfId="4" priority="2" operator="notBetween">
      <formula>$L$10</formula>
      <formula>$M$10</formula>
    </cfRule>
    <cfRule type="cellIs" dxfId="3" priority="3" operator="notBetween">
      <formula>$L$9</formula>
      <formula>$M$9</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4"/>
  <sheetViews>
    <sheetView workbookViewId="0">
      <selection activeCell="AB1" sqref="AB1"/>
    </sheetView>
  </sheetViews>
  <sheetFormatPr defaultRowHeight="15"/>
  <cols>
    <col min="1" max="1" width="19.5703125" style="33" bestFit="1" customWidth="1"/>
    <col min="2" max="10" width="5.28515625" style="33" customWidth="1"/>
    <col min="11" max="11" width="5.5703125" style="33" customWidth="1"/>
    <col min="12" max="50" width="5.28515625" style="33" customWidth="1"/>
    <col min="51" max="51" width="4" style="33" customWidth="1"/>
    <col min="52" max="16384" width="9.140625" style="33"/>
  </cols>
  <sheetData>
    <row r="1" spans="1:51">
      <c r="A1" s="419" t="s">
        <v>618</v>
      </c>
      <c r="B1" s="419"/>
      <c r="C1" s="419"/>
      <c r="D1" s="419"/>
      <c r="E1" s="419"/>
      <c r="F1" s="419"/>
      <c r="G1" s="419"/>
      <c r="H1" s="419"/>
      <c r="I1" s="419"/>
      <c r="J1" s="419"/>
      <c r="K1" s="419"/>
      <c r="L1" s="419"/>
      <c r="M1" s="419"/>
      <c r="N1" s="419"/>
      <c r="O1" s="419"/>
      <c r="P1" s="419"/>
      <c r="Q1" s="419"/>
      <c r="R1" s="419"/>
      <c r="S1" s="419"/>
      <c r="T1" s="419"/>
      <c r="U1" s="419"/>
      <c r="V1" s="419"/>
      <c r="W1" s="419"/>
      <c r="X1" s="419"/>
      <c r="Y1" s="419"/>
    </row>
    <row r="2" spans="1:51" ht="15" customHeight="1">
      <c r="A2" s="400" t="s">
        <v>191</v>
      </c>
      <c r="B2" s="400"/>
      <c r="C2" s="400"/>
      <c r="D2" s="400"/>
      <c r="E2" s="400"/>
      <c r="F2" s="400"/>
      <c r="G2" s="400"/>
      <c r="H2" s="400"/>
      <c r="I2" s="400"/>
      <c r="J2" s="400"/>
      <c r="K2" s="400"/>
      <c r="L2" s="400"/>
      <c r="M2" s="400"/>
      <c r="N2" s="400"/>
      <c r="O2" s="400"/>
      <c r="P2" s="400"/>
      <c r="Q2" s="400"/>
      <c r="R2" s="400"/>
      <c r="S2" s="400"/>
      <c r="T2" s="400"/>
      <c r="U2" s="400"/>
      <c r="V2" s="400"/>
      <c r="W2" s="400"/>
      <c r="X2" s="400"/>
      <c r="Y2" s="400"/>
    </row>
    <row r="3" spans="1:51" ht="15" customHeight="1">
      <c r="A3" s="400"/>
      <c r="B3" s="400"/>
      <c r="C3" s="400"/>
      <c r="D3" s="400"/>
      <c r="E3" s="400"/>
      <c r="F3" s="400"/>
      <c r="G3" s="400"/>
      <c r="H3" s="400"/>
      <c r="I3" s="400"/>
      <c r="J3" s="400"/>
      <c r="K3" s="400"/>
      <c r="L3" s="400"/>
      <c r="M3" s="400"/>
      <c r="N3" s="400"/>
      <c r="O3" s="400"/>
      <c r="P3" s="400"/>
      <c r="Q3" s="400"/>
      <c r="R3" s="400"/>
      <c r="S3" s="400"/>
      <c r="T3" s="400"/>
      <c r="U3" s="400"/>
      <c r="V3" s="400"/>
      <c r="W3" s="400"/>
      <c r="X3" s="400"/>
      <c r="Y3" s="400"/>
    </row>
    <row r="4" spans="1:51" ht="106.5" thickBot="1">
      <c r="A4" s="252" t="s">
        <v>164</v>
      </c>
      <c r="B4" s="286" t="s">
        <v>203</v>
      </c>
      <c r="C4" s="286" t="s">
        <v>202</v>
      </c>
      <c r="D4" s="286" t="s">
        <v>201</v>
      </c>
      <c r="E4" s="286" t="s">
        <v>200</v>
      </c>
      <c r="F4" s="286" t="s">
        <v>199</v>
      </c>
      <c r="G4" s="286" t="s">
        <v>198</v>
      </c>
      <c r="H4" s="286" t="s">
        <v>197</v>
      </c>
      <c r="I4" s="286" t="s">
        <v>196</v>
      </c>
      <c r="J4" s="286" t="s">
        <v>195</v>
      </c>
      <c r="K4" s="286" t="s">
        <v>194</v>
      </c>
      <c r="L4" s="286" t="s">
        <v>193</v>
      </c>
      <c r="M4" s="286" t="s">
        <v>192</v>
      </c>
      <c r="N4" s="286" t="s">
        <v>162</v>
      </c>
      <c r="O4" s="286" t="s">
        <v>156</v>
      </c>
      <c r="P4" s="286" t="s">
        <v>155</v>
      </c>
      <c r="Q4" s="286" t="s">
        <v>154</v>
      </c>
      <c r="R4" s="286" t="s">
        <v>153</v>
      </c>
      <c r="S4" s="286" t="s">
        <v>15</v>
      </c>
      <c r="T4" s="286" t="s">
        <v>22</v>
      </c>
      <c r="U4" s="286" t="s">
        <v>150</v>
      </c>
      <c r="V4" s="286" t="s">
        <v>149</v>
      </c>
      <c r="W4" s="286" t="s">
        <v>148</v>
      </c>
      <c r="X4" s="286" t="s">
        <v>147</v>
      </c>
      <c r="Y4" s="286" t="s">
        <v>146</v>
      </c>
      <c r="Z4" s="286" t="s">
        <v>145</v>
      </c>
      <c r="AA4" s="286" t="s">
        <v>144</v>
      </c>
      <c r="AB4" s="286" t="s">
        <v>143</v>
      </c>
      <c r="AC4" s="286" t="s">
        <v>142</v>
      </c>
      <c r="AD4" s="286" t="s">
        <v>141</v>
      </c>
      <c r="AE4" s="286" t="s">
        <v>140</v>
      </c>
      <c r="AF4" s="286" t="s">
        <v>139</v>
      </c>
      <c r="AG4" s="286" t="s">
        <v>138</v>
      </c>
      <c r="AH4" s="286" t="s">
        <v>137</v>
      </c>
      <c r="AI4" s="286" t="s">
        <v>136</v>
      </c>
      <c r="AJ4" s="286" t="s">
        <v>135</v>
      </c>
      <c r="AK4" s="286" t="s">
        <v>134</v>
      </c>
      <c r="AL4" s="286" t="s">
        <v>133</v>
      </c>
      <c r="AM4" s="286" t="s">
        <v>24</v>
      </c>
      <c r="AN4" s="286" t="s">
        <v>25</v>
      </c>
      <c r="AO4" s="286" t="s">
        <v>26</v>
      </c>
      <c r="AP4" s="286" t="s">
        <v>27</v>
      </c>
      <c r="AQ4" s="286" t="s">
        <v>28</v>
      </c>
      <c r="AR4" s="286" t="s">
        <v>132</v>
      </c>
      <c r="AS4" s="286" t="s">
        <v>29</v>
      </c>
      <c r="AT4" s="286" t="s">
        <v>30</v>
      </c>
      <c r="AU4" s="286" t="s">
        <v>31</v>
      </c>
      <c r="AV4" s="286" t="s">
        <v>32</v>
      </c>
      <c r="AW4" s="286" t="s">
        <v>33</v>
      </c>
      <c r="AX4" s="286" t="s">
        <v>18</v>
      </c>
      <c r="AY4" s="286" t="s">
        <v>20</v>
      </c>
    </row>
    <row r="5" spans="1:51">
      <c r="A5" s="34" t="s">
        <v>203</v>
      </c>
    </row>
    <row r="6" spans="1:51">
      <c r="A6" s="34" t="s">
        <v>202</v>
      </c>
      <c r="B6" s="250">
        <v>-0.38974957591293702</v>
      </c>
      <c r="C6" s="250"/>
      <c r="D6" s="250"/>
      <c r="E6" s="250"/>
      <c r="F6" s="250"/>
      <c r="G6" s="250"/>
      <c r="H6" s="250"/>
      <c r="I6" s="250"/>
      <c r="J6" s="250"/>
      <c r="N6" s="250"/>
      <c r="O6" s="250"/>
      <c r="P6" s="250"/>
      <c r="Q6" s="250"/>
      <c r="R6" s="250"/>
      <c r="S6" s="250"/>
      <c r="T6" s="250"/>
      <c r="U6" s="250"/>
      <c r="V6" s="250"/>
      <c r="W6" s="250"/>
      <c r="X6" s="250"/>
      <c r="Y6" s="250"/>
      <c r="Z6" s="250"/>
      <c r="AA6" s="250"/>
      <c r="AB6" s="250"/>
      <c r="AC6" s="250"/>
      <c r="AD6" s="250"/>
      <c r="AE6" s="250"/>
      <c r="AF6" s="250"/>
      <c r="AG6" s="250"/>
      <c r="AH6" s="250"/>
      <c r="AI6" s="250"/>
      <c r="AJ6" s="250"/>
      <c r="AK6" s="250"/>
      <c r="AL6" s="250"/>
      <c r="AM6" s="250"/>
      <c r="AN6" s="250"/>
      <c r="AO6" s="250"/>
      <c r="AP6" s="250"/>
      <c r="AQ6" s="250"/>
      <c r="AR6" s="250"/>
      <c r="AS6" s="250"/>
      <c r="AT6" s="250"/>
      <c r="AU6" s="250"/>
      <c r="AV6" s="250"/>
      <c r="AW6" s="250"/>
      <c r="AX6" s="250"/>
      <c r="AY6" s="250"/>
    </row>
    <row r="7" spans="1:51" ht="15.75" thickBot="1">
      <c r="A7" s="34" t="s">
        <v>201</v>
      </c>
      <c r="B7" s="250">
        <v>-0.17639638650956377</v>
      </c>
      <c r="C7" s="250">
        <v>0.63189541814393624</v>
      </c>
      <c r="D7" s="250"/>
      <c r="E7" s="250"/>
      <c r="F7" s="250"/>
      <c r="G7" s="250"/>
      <c r="H7" s="250"/>
      <c r="I7" s="250"/>
      <c r="J7" s="250"/>
      <c r="K7" s="418" t="s">
        <v>160</v>
      </c>
      <c r="L7" s="418"/>
      <c r="M7" s="418"/>
      <c r="N7" s="250"/>
      <c r="O7" s="250"/>
      <c r="P7" s="250"/>
      <c r="Q7" s="250"/>
      <c r="R7" s="250"/>
      <c r="S7" s="250"/>
      <c r="T7" s="250"/>
      <c r="U7" s="250"/>
      <c r="V7" s="250"/>
      <c r="W7" s="250"/>
      <c r="X7" s="250"/>
      <c r="Y7" s="250"/>
      <c r="Z7" s="250"/>
      <c r="AA7" s="250"/>
      <c r="AB7" s="250"/>
      <c r="AC7" s="250"/>
      <c r="AD7" s="250"/>
      <c r="AE7" s="250"/>
      <c r="AF7" s="250"/>
      <c r="AG7" s="250"/>
      <c r="AH7" s="250"/>
      <c r="AI7" s="250"/>
      <c r="AJ7" s="250"/>
      <c r="AK7" s="250"/>
      <c r="AL7" s="250"/>
      <c r="AM7" s="250"/>
      <c r="AN7" s="250"/>
      <c r="AO7" s="250"/>
      <c r="AP7" s="250"/>
      <c r="AQ7" s="250"/>
      <c r="AR7" s="250"/>
      <c r="AS7" s="250"/>
      <c r="AT7" s="250"/>
      <c r="AU7" s="250"/>
      <c r="AV7" s="250"/>
      <c r="AW7" s="250"/>
      <c r="AX7" s="250"/>
      <c r="AY7" s="250"/>
    </row>
    <row r="8" spans="1:51">
      <c r="A8" s="34" t="s">
        <v>200</v>
      </c>
      <c r="B8" s="250">
        <v>0.67400560192035608</v>
      </c>
      <c r="C8" s="250">
        <v>-0.20233857548820547</v>
      </c>
      <c r="D8" s="250">
        <v>0.24450822803830979</v>
      </c>
      <c r="E8" s="250"/>
      <c r="F8" s="250"/>
      <c r="G8" s="250"/>
      <c r="H8" s="250"/>
      <c r="I8" s="250"/>
      <c r="J8" s="250"/>
      <c r="K8" s="285" t="s">
        <v>158</v>
      </c>
      <c r="L8" s="284" t="s">
        <v>168</v>
      </c>
      <c r="M8" s="284"/>
      <c r="N8" s="250"/>
      <c r="O8" s="250"/>
      <c r="P8" s="250"/>
      <c r="Q8" s="250"/>
      <c r="R8" s="250"/>
      <c r="S8" s="250"/>
      <c r="T8" s="250"/>
      <c r="U8" s="250"/>
      <c r="V8" s="250"/>
      <c r="W8" s="250"/>
      <c r="X8" s="250"/>
      <c r="Y8" s="250"/>
      <c r="Z8" s="250"/>
      <c r="AA8" s="250"/>
      <c r="AB8" s="250"/>
      <c r="AC8" s="250"/>
      <c r="AD8" s="250"/>
      <c r="AE8" s="250"/>
      <c r="AF8" s="250"/>
      <c r="AG8" s="250"/>
      <c r="AH8" s="250"/>
      <c r="AI8" s="250"/>
      <c r="AJ8" s="250"/>
      <c r="AK8" s="250"/>
      <c r="AL8" s="250"/>
      <c r="AM8" s="250"/>
      <c r="AN8" s="250"/>
      <c r="AO8" s="250"/>
      <c r="AP8" s="250"/>
      <c r="AQ8" s="250"/>
      <c r="AR8" s="250"/>
      <c r="AS8" s="250"/>
      <c r="AT8" s="250"/>
      <c r="AU8" s="250"/>
      <c r="AV8" s="250"/>
      <c r="AW8" s="250"/>
      <c r="AX8" s="250"/>
      <c r="AY8" s="250"/>
    </row>
    <row r="9" spans="1:51">
      <c r="A9" s="34" t="s">
        <v>199</v>
      </c>
      <c r="B9" s="250">
        <v>0.61995628196774155</v>
      </c>
      <c r="C9" s="250">
        <v>-0.65880723288837051</v>
      </c>
      <c r="D9" s="250">
        <v>-0.30785494132818608</v>
      </c>
      <c r="E9" s="250">
        <v>0.74113239680140708</v>
      </c>
      <c r="F9" s="250"/>
      <c r="G9" s="250"/>
      <c r="H9" s="250"/>
      <c r="I9" s="250"/>
      <c r="J9" s="250"/>
      <c r="K9" s="250">
        <v>0.05</v>
      </c>
      <c r="L9" s="271">
        <v>0.2758639110779364</v>
      </c>
      <c r="M9" s="271">
        <f>-1*L9</f>
        <v>-0.2758639110779364</v>
      </c>
      <c r="N9" s="250"/>
      <c r="O9" s="250"/>
      <c r="P9" s="250"/>
      <c r="Q9" s="250"/>
      <c r="R9" s="250"/>
      <c r="S9" s="250"/>
      <c r="T9" s="250"/>
      <c r="U9" s="250"/>
      <c r="V9" s="250"/>
      <c r="W9" s="250"/>
      <c r="X9" s="250"/>
      <c r="Y9" s="250"/>
      <c r="Z9" s="250"/>
      <c r="AA9" s="250"/>
      <c r="AB9" s="250"/>
      <c r="AC9" s="250"/>
      <c r="AD9" s="250"/>
      <c r="AE9" s="250"/>
      <c r="AF9" s="250"/>
      <c r="AG9" s="250"/>
      <c r="AH9" s="250"/>
      <c r="AI9" s="250"/>
      <c r="AJ9" s="250"/>
      <c r="AK9" s="250"/>
      <c r="AL9" s="250"/>
      <c r="AM9" s="250"/>
      <c r="AN9" s="250"/>
      <c r="AO9" s="250"/>
      <c r="AP9" s="250"/>
      <c r="AQ9" s="250"/>
      <c r="AR9" s="250"/>
      <c r="AS9" s="250"/>
      <c r="AT9" s="250"/>
      <c r="AU9" s="250"/>
      <c r="AV9" s="250"/>
      <c r="AW9" s="250"/>
      <c r="AX9" s="250"/>
      <c r="AY9" s="250"/>
    </row>
    <row r="10" spans="1:51">
      <c r="A10" s="34" t="s">
        <v>198</v>
      </c>
      <c r="B10" s="250">
        <v>-2.9044753783138935E-2</v>
      </c>
      <c r="C10" s="250">
        <v>0.5301564971994186</v>
      </c>
      <c r="D10" s="250">
        <v>0.9792889190106655</v>
      </c>
      <c r="E10" s="250">
        <v>0.4310990496108455</v>
      </c>
      <c r="F10" s="250">
        <v>-0.11582249795129282</v>
      </c>
      <c r="G10" s="250"/>
      <c r="H10" s="250"/>
      <c r="I10" s="250"/>
      <c r="J10" s="250"/>
      <c r="K10" s="250">
        <v>0.01</v>
      </c>
      <c r="L10" s="269">
        <v>0.35731941942255063</v>
      </c>
      <c r="M10" s="269">
        <f>-1*L10</f>
        <v>-0.35731941942255063</v>
      </c>
      <c r="N10" s="250"/>
      <c r="O10" s="250"/>
      <c r="P10" s="250"/>
      <c r="Q10" s="250"/>
      <c r="R10" s="250"/>
      <c r="S10" s="250"/>
      <c r="T10" s="250"/>
      <c r="U10" s="250"/>
      <c r="V10" s="250"/>
      <c r="W10" s="250"/>
      <c r="X10" s="250"/>
      <c r="Y10" s="250"/>
      <c r="Z10" s="250"/>
      <c r="AA10" s="250"/>
      <c r="AB10" s="250"/>
      <c r="AC10" s="250"/>
      <c r="AD10" s="250"/>
      <c r="AE10" s="250"/>
      <c r="AF10" s="250"/>
      <c r="AG10" s="250"/>
      <c r="AH10" s="250"/>
      <c r="AI10" s="250"/>
      <c r="AJ10" s="250"/>
      <c r="AK10" s="250"/>
      <c r="AL10" s="250"/>
      <c r="AM10" s="250"/>
      <c r="AN10" s="250"/>
      <c r="AO10" s="250"/>
      <c r="AP10" s="250"/>
      <c r="AQ10" s="250"/>
      <c r="AR10" s="250"/>
      <c r="AS10" s="250"/>
      <c r="AT10" s="250"/>
      <c r="AU10" s="250"/>
      <c r="AV10" s="250"/>
      <c r="AW10" s="250"/>
      <c r="AX10" s="250"/>
      <c r="AY10" s="250"/>
    </row>
    <row r="11" spans="1:51">
      <c r="A11" s="34" t="s">
        <v>197</v>
      </c>
      <c r="B11" s="250">
        <v>-0.11981029599895915</v>
      </c>
      <c r="C11" s="250">
        <v>0.60717373496614258</v>
      </c>
      <c r="D11" s="250">
        <v>0.98356468968112876</v>
      </c>
      <c r="E11" s="250">
        <v>0.27226534987168249</v>
      </c>
      <c r="F11" s="250">
        <v>-0.26034193875651446</v>
      </c>
      <c r="G11" s="250">
        <v>0.97150278141074686</v>
      </c>
      <c r="H11" s="250"/>
      <c r="I11" s="250"/>
      <c r="J11" s="250"/>
      <c r="K11" s="283">
        <v>1E-3</v>
      </c>
      <c r="L11" s="266">
        <v>0.44682956176477234</v>
      </c>
      <c r="M11" s="266">
        <f>-1*L11</f>
        <v>-0.44682956176477234</v>
      </c>
      <c r="N11" s="250"/>
      <c r="O11" s="250"/>
      <c r="P11" s="250"/>
      <c r="Q11" s="250"/>
      <c r="R11" s="250"/>
      <c r="S11" s="250"/>
      <c r="T11" s="250"/>
      <c r="U11" s="250"/>
      <c r="V11" s="250"/>
      <c r="W11" s="250"/>
      <c r="X11" s="250"/>
      <c r="Y11" s="250"/>
      <c r="Z11" s="250"/>
      <c r="AA11" s="250"/>
      <c r="AB11" s="250"/>
      <c r="AC11" s="250"/>
      <c r="AD11" s="250"/>
      <c r="AE11" s="250"/>
      <c r="AF11" s="250"/>
      <c r="AG11" s="250"/>
      <c r="AH11" s="250"/>
      <c r="AI11" s="250"/>
      <c r="AJ11" s="250"/>
      <c r="AK11" s="250"/>
      <c r="AL11" s="250"/>
      <c r="AM11" s="250"/>
      <c r="AN11" s="250"/>
      <c r="AO11" s="250"/>
      <c r="AP11" s="250"/>
      <c r="AQ11" s="250"/>
      <c r="AR11" s="250"/>
      <c r="AS11" s="250"/>
      <c r="AT11" s="250"/>
      <c r="AU11" s="250"/>
      <c r="AV11" s="250"/>
      <c r="AW11" s="250"/>
      <c r="AX11" s="250"/>
      <c r="AY11" s="250"/>
    </row>
    <row r="12" spans="1:51">
      <c r="A12" s="34" t="s">
        <v>196</v>
      </c>
      <c r="B12" s="250">
        <v>-0.27898417749628995</v>
      </c>
      <c r="C12" s="250">
        <v>0.66734313328029804</v>
      </c>
      <c r="D12" s="250">
        <v>0.99143000956945537</v>
      </c>
      <c r="E12" s="250">
        <v>0.16714402108758394</v>
      </c>
      <c r="F12" s="250">
        <v>-0.35366337760703215</v>
      </c>
      <c r="G12" s="250">
        <v>0.95695589930656944</v>
      </c>
      <c r="H12" s="250">
        <v>0.97279645084626498</v>
      </c>
      <c r="I12" s="250"/>
      <c r="J12" s="250"/>
      <c r="K12" s="250"/>
      <c r="L12" s="250"/>
      <c r="M12" s="250"/>
      <c r="N12" s="250"/>
      <c r="O12" s="250"/>
      <c r="P12" s="250"/>
      <c r="Q12" s="250"/>
      <c r="R12" s="250"/>
      <c r="S12" s="250"/>
      <c r="T12" s="250"/>
      <c r="U12" s="250"/>
      <c r="V12" s="250"/>
      <c r="W12" s="250"/>
      <c r="X12" s="250"/>
      <c r="Y12" s="250"/>
      <c r="Z12" s="250"/>
      <c r="AA12" s="250"/>
      <c r="AB12" s="250"/>
      <c r="AC12" s="250"/>
      <c r="AD12" s="250"/>
      <c r="AE12" s="250"/>
      <c r="AF12" s="250"/>
      <c r="AG12" s="250"/>
      <c r="AH12" s="250"/>
      <c r="AI12" s="250"/>
      <c r="AJ12" s="250"/>
      <c r="AK12" s="250"/>
      <c r="AL12" s="250"/>
      <c r="AM12" s="250"/>
      <c r="AN12" s="250"/>
      <c r="AO12" s="250"/>
      <c r="AP12" s="250"/>
      <c r="AQ12" s="250"/>
      <c r="AR12" s="250"/>
      <c r="AS12" s="250"/>
      <c r="AT12" s="250"/>
      <c r="AU12" s="250"/>
      <c r="AV12" s="250"/>
      <c r="AW12" s="250"/>
      <c r="AX12" s="250"/>
      <c r="AY12" s="250"/>
    </row>
    <row r="13" spans="1:51">
      <c r="A13" s="34" t="s">
        <v>195</v>
      </c>
      <c r="B13" s="250">
        <v>0.25680061391748654</v>
      </c>
      <c r="C13" s="250">
        <v>5.7862822640780825E-2</v>
      </c>
      <c r="D13" s="250">
        <v>0.38149671769092358</v>
      </c>
      <c r="E13" s="250">
        <v>0.51580840320368226</v>
      </c>
      <c r="F13" s="250">
        <v>0.32833913510812196</v>
      </c>
      <c r="G13" s="250">
        <v>0.4671116208975839</v>
      </c>
      <c r="H13" s="250">
        <v>0.39349817452836738</v>
      </c>
      <c r="I13" s="250">
        <v>0.3449050126579547</v>
      </c>
      <c r="J13" s="250"/>
      <c r="K13" s="250"/>
      <c r="L13" s="250"/>
      <c r="M13" s="250"/>
      <c r="N13" s="250"/>
      <c r="O13" s="250"/>
      <c r="P13" s="250"/>
      <c r="Q13" s="250"/>
      <c r="R13" s="250"/>
      <c r="S13" s="250"/>
      <c r="T13" s="250"/>
      <c r="U13" s="250"/>
      <c r="V13" s="250"/>
      <c r="W13" s="250"/>
      <c r="X13" s="250"/>
      <c r="Y13" s="250"/>
      <c r="Z13" s="250"/>
      <c r="AA13" s="250"/>
      <c r="AB13" s="250"/>
      <c r="AC13" s="250"/>
      <c r="AD13" s="250"/>
      <c r="AE13" s="250"/>
      <c r="AF13" s="250"/>
      <c r="AG13" s="250"/>
      <c r="AH13" s="250"/>
      <c r="AI13" s="250"/>
      <c r="AJ13" s="250"/>
      <c r="AK13" s="250"/>
      <c r="AL13" s="250"/>
      <c r="AM13" s="250"/>
      <c r="AN13" s="250"/>
      <c r="AO13" s="250"/>
      <c r="AP13" s="250"/>
      <c r="AQ13" s="250"/>
      <c r="AR13" s="250"/>
      <c r="AS13" s="250"/>
      <c r="AT13" s="250"/>
      <c r="AU13" s="250"/>
      <c r="AV13" s="250"/>
      <c r="AW13" s="250"/>
      <c r="AX13" s="250"/>
      <c r="AY13" s="250"/>
    </row>
    <row r="14" spans="1:51">
      <c r="A14" s="34" t="s">
        <v>194</v>
      </c>
      <c r="B14" s="250">
        <v>-0.29157775780142542</v>
      </c>
      <c r="C14" s="250">
        <v>0.70306716672320446</v>
      </c>
      <c r="D14" s="250">
        <v>0.98454693770991641</v>
      </c>
      <c r="E14" s="250">
        <v>0.14045630523648048</v>
      </c>
      <c r="F14" s="250">
        <v>-0.3788534058776592</v>
      </c>
      <c r="G14" s="250">
        <v>0.94467719238179304</v>
      </c>
      <c r="H14" s="250">
        <v>0.96455537146125092</v>
      </c>
      <c r="I14" s="250">
        <v>0.99686019081039312</v>
      </c>
      <c r="J14" s="250">
        <v>0.3069479160128244</v>
      </c>
      <c r="K14" s="250"/>
      <c r="L14" s="250"/>
      <c r="M14" s="250"/>
      <c r="N14" s="250"/>
      <c r="O14" s="250"/>
      <c r="P14" s="250"/>
      <c r="Q14" s="250"/>
      <c r="R14" s="250"/>
      <c r="S14" s="250"/>
      <c r="T14" s="250"/>
      <c r="U14" s="250"/>
      <c r="V14" s="250"/>
      <c r="W14" s="250"/>
      <c r="X14" s="250"/>
      <c r="Y14" s="250"/>
      <c r="Z14" s="250"/>
      <c r="AA14" s="250"/>
      <c r="AB14" s="250"/>
      <c r="AC14" s="250"/>
      <c r="AD14" s="250"/>
      <c r="AE14" s="250"/>
      <c r="AF14" s="250"/>
      <c r="AG14" s="250"/>
      <c r="AH14" s="250"/>
      <c r="AI14" s="250"/>
      <c r="AJ14" s="250"/>
      <c r="AK14" s="250"/>
      <c r="AL14" s="250"/>
      <c r="AM14" s="250"/>
      <c r="AN14" s="250"/>
      <c r="AO14" s="250"/>
      <c r="AP14" s="250"/>
      <c r="AQ14" s="250"/>
      <c r="AR14" s="250"/>
      <c r="AS14" s="250"/>
      <c r="AT14" s="250"/>
      <c r="AU14" s="250"/>
      <c r="AV14" s="250"/>
      <c r="AW14" s="250"/>
      <c r="AX14" s="250"/>
      <c r="AY14" s="250"/>
    </row>
    <row r="15" spans="1:51">
      <c r="A15" s="34" t="s">
        <v>193</v>
      </c>
      <c r="B15" s="250">
        <v>0.59385944183349626</v>
      </c>
      <c r="C15" s="250">
        <v>-0.67848776821066104</v>
      </c>
      <c r="D15" s="250">
        <v>-0.35687449784950664</v>
      </c>
      <c r="E15" s="250">
        <v>0.71012469395749378</v>
      </c>
      <c r="F15" s="250">
        <v>0.9896357730313563</v>
      </c>
      <c r="G15" s="250">
        <v>-0.1687304008766049</v>
      </c>
      <c r="H15" s="250">
        <v>-0.31362681578133411</v>
      </c>
      <c r="I15" s="250">
        <v>-0.39825180462710064</v>
      </c>
      <c r="J15" s="250">
        <v>0.29105991029531686</v>
      </c>
      <c r="K15" s="250">
        <v>-0.42343209963120237</v>
      </c>
      <c r="L15" s="250"/>
      <c r="M15" s="250"/>
      <c r="N15" s="250"/>
      <c r="O15" s="250"/>
      <c r="P15" s="250"/>
      <c r="Q15" s="250"/>
      <c r="R15" s="250"/>
      <c r="S15" s="250"/>
      <c r="T15" s="250"/>
      <c r="U15" s="250"/>
      <c r="V15" s="250"/>
      <c r="W15" s="250"/>
      <c r="X15" s="250"/>
      <c r="Y15" s="250"/>
      <c r="Z15" s="250"/>
      <c r="AA15" s="250"/>
      <c r="AB15" s="250"/>
      <c r="AC15" s="250"/>
      <c r="AD15" s="250"/>
      <c r="AE15" s="250"/>
      <c r="AF15" s="250"/>
      <c r="AG15" s="250"/>
      <c r="AH15" s="250"/>
      <c r="AI15" s="250"/>
      <c r="AJ15" s="250"/>
      <c r="AK15" s="250"/>
      <c r="AL15" s="250"/>
      <c r="AM15" s="250"/>
      <c r="AN15" s="250"/>
      <c r="AO15" s="250"/>
      <c r="AP15" s="250"/>
      <c r="AQ15" s="250"/>
      <c r="AR15" s="250"/>
      <c r="AS15" s="250"/>
      <c r="AT15" s="250"/>
      <c r="AU15" s="250"/>
      <c r="AV15" s="250"/>
      <c r="AW15" s="250"/>
      <c r="AX15" s="250"/>
      <c r="AY15" s="250"/>
    </row>
    <row r="16" spans="1:51">
      <c r="A16" s="34" t="s">
        <v>192</v>
      </c>
      <c r="B16" s="250">
        <v>-0.2744677930525401</v>
      </c>
      <c r="C16" s="250">
        <v>0.68269185756770312</v>
      </c>
      <c r="D16" s="250">
        <v>0.98950556365545628</v>
      </c>
      <c r="E16" s="250">
        <v>0.16582183676498144</v>
      </c>
      <c r="F16" s="250">
        <v>-0.35469134987096351</v>
      </c>
      <c r="G16" s="250">
        <v>0.95489509834281661</v>
      </c>
      <c r="H16" s="250">
        <v>0.97178013867109803</v>
      </c>
      <c r="I16" s="250">
        <v>0.99907552963958601</v>
      </c>
      <c r="J16" s="250">
        <v>0.33274883299776742</v>
      </c>
      <c r="K16" s="250">
        <v>0.99910494911705316</v>
      </c>
      <c r="L16" s="250">
        <v>-0.39985251347656586</v>
      </c>
      <c r="M16" s="250"/>
      <c r="N16" s="250"/>
      <c r="O16" s="250"/>
      <c r="P16" s="250"/>
      <c r="Q16" s="250"/>
      <c r="R16" s="250"/>
      <c r="S16" s="250"/>
      <c r="T16" s="250"/>
      <c r="U16" s="250"/>
      <c r="V16" s="250"/>
      <c r="W16" s="250"/>
      <c r="X16" s="250"/>
      <c r="Y16" s="250"/>
      <c r="Z16" s="250"/>
      <c r="AA16" s="250"/>
      <c r="AB16" s="250"/>
      <c r="AC16" s="250"/>
      <c r="AD16" s="250"/>
      <c r="AE16" s="250"/>
      <c r="AF16" s="250"/>
      <c r="AG16" s="250"/>
      <c r="AH16" s="250"/>
      <c r="AI16" s="250"/>
      <c r="AJ16" s="250"/>
      <c r="AK16" s="250"/>
      <c r="AL16" s="250"/>
      <c r="AM16" s="250"/>
      <c r="AN16" s="250"/>
      <c r="AO16" s="250"/>
      <c r="AP16" s="250"/>
      <c r="AQ16" s="250"/>
      <c r="AR16" s="250"/>
      <c r="AS16" s="250"/>
      <c r="AT16" s="250"/>
      <c r="AU16" s="250"/>
      <c r="AV16" s="250"/>
      <c r="AW16" s="250"/>
      <c r="AX16" s="250"/>
      <c r="AY16" s="250"/>
    </row>
    <row r="17" spans="1:51">
      <c r="A17" s="34" t="s">
        <v>162</v>
      </c>
      <c r="B17" s="250">
        <v>0.29253932701354962</v>
      </c>
      <c r="C17" s="250">
        <v>2.432257719282491E-2</v>
      </c>
      <c r="D17" s="250">
        <v>0.13026756122749994</v>
      </c>
      <c r="E17" s="250">
        <v>0.20738514445981526</v>
      </c>
      <c r="F17" s="250">
        <v>8.8414078596459264E-2</v>
      </c>
      <c r="G17" s="250">
        <v>0.1615768312738855</v>
      </c>
      <c r="H17" s="250">
        <v>0.15618593471287887</v>
      </c>
      <c r="I17" s="250">
        <v>8.7855641565278947E-2</v>
      </c>
      <c r="J17" s="250">
        <v>0.28585417813410124</v>
      </c>
      <c r="K17" s="250">
        <v>8.3578748560517113E-2</v>
      </c>
      <c r="L17" s="250">
        <v>2.1166721532002167E-2</v>
      </c>
      <c r="M17" s="250">
        <v>8.9550417387810763E-2</v>
      </c>
      <c r="N17" s="250"/>
      <c r="O17" s="250"/>
      <c r="P17" s="250"/>
      <c r="Q17" s="250"/>
      <c r="R17" s="250"/>
      <c r="S17" s="250"/>
      <c r="T17" s="250"/>
      <c r="U17" s="250"/>
      <c r="V17" s="250"/>
      <c r="W17" s="250"/>
      <c r="X17" s="250"/>
      <c r="Y17" s="250"/>
      <c r="Z17" s="250"/>
      <c r="AA17" s="250"/>
      <c r="AB17" s="250"/>
      <c r="AC17" s="250"/>
      <c r="AD17" s="250"/>
      <c r="AE17" s="250"/>
      <c r="AF17" s="250"/>
      <c r="AG17" s="250"/>
      <c r="AH17" s="250"/>
      <c r="AI17" s="250"/>
      <c r="AJ17" s="250"/>
      <c r="AK17" s="250"/>
      <c r="AL17" s="250"/>
      <c r="AM17" s="250"/>
      <c r="AN17" s="250"/>
      <c r="AO17" s="250"/>
      <c r="AP17" s="250"/>
      <c r="AQ17" s="250"/>
      <c r="AR17" s="250"/>
      <c r="AS17" s="250"/>
      <c r="AT17" s="250"/>
      <c r="AU17" s="250"/>
      <c r="AV17" s="250"/>
      <c r="AW17" s="250"/>
      <c r="AX17" s="250"/>
      <c r="AY17" s="250"/>
    </row>
    <row r="18" spans="1:51">
      <c r="A18" s="34" t="s">
        <v>156</v>
      </c>
      <c r="B18" s="250">
        <v>0.236542382727745</v>
      </c>
      <c r="C18" s="250">
        <v>-1.1223464486150926E-2</v>
      </c>
      <c r="D18" s="250">
        <v>6.6285676794615819E-2</v>
      </c>
      <c r="E18" s="250">
        <v>0.40133338568523114</v>
      </c>
      <c r="F18" s="250">
        <v>0.31847178951990585</v>
      </c>
      <c r="G18" s="250">
        <v>0.14245191760330367</v>
      </c>
      <c r="H18" s="250">
        <v>6.4060073020046529E-2</v>
      </c>
      <c r="I18" s="250">
        <v>5.2031868601979558E-2</v>
      </c>
      <c r="J18" s="250">
        <v>0.10035551495348277</v>
      </c>
      <c r="K18" s="250">
        <v>4.4956915092371624E-2</v>
      </c>
      <c r="L18" s="250">
        <v>0.33772317927617207</v>
      </c>
      <c r="M18" s="250">
        <v>5.272457261770179E-2</v>
      </c>
      <c r="N18" s="250">
        <v>-0.15142686651197196</v>
      </c>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row>
    <row r="19" spans="1:51">
      <c r="A19" s="34" t="s">
        <v>155</v>
      </c>
      <c r="B19" s="250">
        <v>0.29497402611657209</v>
      </c>
      <c r="C19" s="250">
        <v>-0.4605125169480167</v>
      </c>
      <c r="D19" s="250">
        <v>-0.48303187952940768</v>
      </c>
      <c r="E19" s="250">
        <v>0.233562284203431</v>
      </c>
      <c r="F19" s="250">
        <v>0.51944757328943059</v>
      </c>
      <c r="G19" s="250">
        <v>-0.3962685645789894</v>
      </c>
      <c r="H19" s="250">
        <v>-0.47437430089367927</v>
      </c>
      <c r="I19" s="250">
        <v>-0.50575598805123667</v>
      </c>
      <c r="J19" s="250">
        <v>0.10009847087832016</v>
      </c>
      <c r="K19" s="250">
        <v>-0.52322171541809315</v>
      </c>
      <c r="L19" s="250">
        <v>0.56338075294208467</v>
      </c>
      <c r="M19" s="250">
        <v>-0.51097263883608268</v>
      </c>
      <c r="N19" s="250">
        <v>-4.7004630049156691E-2</v>
      </c>
      <c r="O19" s="250">
        <v>0.55733873444641391</v>
      </c>
      <c r="P19" s="250"/>
      <c r="Q19" s="250"/>
      <c r="R19" s="250"/>
      <c r="S19" s="250"/>
      <c r="T19" s="250"/>
      <c r="U19" s="250"/>
      <c r="V19" s="250"/>
      <c r="W19" s="250"/>
      <c r="X19" s="250"/>
      <c r="Y19" s="250"/>
      <c r="Z19" s="250"/>
      <c r="AA19" s="250"/>
      <c r="AB19" s="250"/>
      <c r="AC19" s="250"/>
      <c r="AD19" s="250"/>
      <c r="AE19" s="250"/>
      <c r="AF19" s="250"/>
      <c r="AG19" s="250"/>
      <c r="AH19" s="250"/>
      <c r="AI19" s="250"/>
      <c r="AJ19" s="250"/>
      <c r="AK19" s="250"/>
      <c r="AL19" s="250"/>
      <c r="AM19" s="250"/>
      <c r="AN19" s="250"/>
      <c r="AO19" s="250"/>
      <c r="AP19" s="250"/>
      <c r="AQ19" s="250"/>
      <c r="AR19" s="250"/>
      <c r="AS19" s="250"/>
      <c r="AT19" s="250"/>
      <c r="AU19" s="250"/>
      <c r="AV19" s="250"/>
      <c r="AW19" s="250"/>
      <c r="AX19" s="250"/>
      <c r="AY19" s="250"/>
    </row>
    <row r="20" spans="1:51">
      <c r="A20" s="34" t="s">
        <v>154</v>
      </c>
      <c r="B20" s="250">
        <v>-0.23928309531080649</v>
      </c>
      <c r="C20" s="250">
        <v>0.51017312740052156</v>
      </c>
      <c r="D20" s="250">
        <v>0.9545032188756154</v>
      </c>
      <c r="E20" s="250">
        <v>0.1615537598515169</v>
      </c>
      <c r="F20" s="250">
        <v>-0.30057388366369719</v>
      </c>
      <c r="G20" s="250">
        <v>0.92563215040734803</v>
      </c>
      <c r="H20" s="250">
        <v>0.94846529106583799</v>
      </c>
      <c r="I20" s="250">
        <v>0.95384997658981208</v>
      </c>
      <c r="J20" s="250">
        <v>0.35610755784483827</v>
      </c>
      <c r="K20" s="250">
        <v>0.93620468332725326</v>
      </c>
      <c r="L20" s="250">
        <v>-0.34004716749240738</v>
      </c>
      <c r="M20" s="250">
        <v>0.94539912565212381</v>
      </c>
      <c r="N20" s="250">
        <v>7.1870461710663455E-2</v>
      </c>
      <c r="O20" s="250">
        <v>2.7095879501148154E-2</v>
      </c>
      <c r="P20" s="250">
        <v>-0.48400353210987868</v>
      </c>
      <c r="Q20" s="250"/>
      <c r="R20" s="250"/>
      <c r="S20" s="250"/>
      <c r="T20" s="250"/>
      <c r="U20" s="250"/>
      <c r="V20" s="250"/>
      <c r="W20" s="250"/>
      <c r="X20" s="250"/>
      <c r="Y20" s="250"/>
      <c r="Z20" s="250"/>
      <c r="AA20" s="250"/>
      <c r="AB20" s="250"/>
      <c r="AC20" s="250"/>
      <c r="AD20" s="250"/>
      <c r="AE20" s="250"/>
      <c r="AF20" s="250"/>
      <c r="AG20" s="250"/>
      <c r="AH20" s="250"/>
      <c r="AI20" s="250"/>
      <c r="AJ20" s="250"/>
      <c r="AK20" s="250"/>
      <c r="AL20" s="250"/>
      <c r="AM20" s="250"/>
      <c r="AN20" s="250"/>
      <c r="AO20" s="250"/>
      <c r="AP20" s="250"/>
      <c r="AQ20" s="250"/>
      <c r="AR20" s="250"/>
      <c r="AS20" s="250"/>
      <c r="AT20" s="250"/>
      <c r="AU20" s="250"/>
      <c r="AV20" s="250"/>
      <c r="AW20" s="250"/>
      <c r="AX20" s="250"/>
      <c r="AY20" s="250"/>
    </row>
    <row r="21" spans="1:51">
      <c r="A21" s="34" t="s">
        <v>153</v>
      </c>
      <c r="B21" s="250">
        <v>-0.31015195009049418</v>
      </c>
      <c r="C21" s="250">
        <v>0.47459179644798766</v>
      </c>
      <c r="D21" s="250">
        <v>0.70672577948635085</v>
      </c>
      <c r="E21" s="250">
        <v>0.24091791002989024</v>
      </c>
      <c r="F21" s="250">
        <v>-0.13226053654227357</v>
      </c>
      <c r="G21" s="250">
        <v>0.70684394590279431</v>
      </c>
      <c r="H21" s="250">
        <v>0.67255000578238999</v>
      </c>
      <c r="I21" s="250">
        <v>0.72028825716515932</v>
      </c>
      <c r="J21" s="250">
        <v>0.19738434479153594</v>
      </c>
      <c r="K21" s="250">
        <v>0.72264229018434223</v>
      </c>
      <c r="L21" s="250">
        <v>-0.16994869341106339</v>
      </c>
      <c r="M21" s="250">
        <v>0.72253248201845099</v>
      </c>
      <c r="N21" s="250">
        <v>0.21548419363897109</v>
      </c>
      <c r="O21" s="250">
        <v>6.1099585455247241E-2</v>
      </c>
      <c r="P21" s="250">
        <v>-0.28295234262265373</v>
      </c>
      <c r="Q21" s="250">
        <v>0.60694984204205826</v>
      </c>
      <c r="R21" s="250"/>
      <c r="S21" s="250"/>
      <c r="T21" s="250"/>
      <c r="U21" s="250"/>
      <c r="V21" s="250"/>
      <c r="W21" s="250"/>
      <c r="X21" s="250"/>
      <c r="Y21" s="250"/>
      <c r="Z21" s="250"/>
      <c r="AA21" s="250"/>
      <c r="AB21" s="250"/>
      <c r="AC21" s="250"/>
      <c r="AD21" s="250"/>
      <c r="AE21" s="250"/>
      <c r="AF21" s="250"/>
      <c r="AG21" s="250"/>
      <c r="AH21" s="250"/>
      <c r="AI21" s="250"/>
      <c r="AJ21" s="250"/>
      <c r="AK21" s="250"/>
      <c r="AL21" s="250"/>
      <c r="AM21" s="250"/>
      <c r="AN21" s="250"/>
      <c r="AO21" s="250"/>
      <c r="AP21" s="250"/>
      <c r="AQ21" s="250"/>
      <c r="AR21" s="250"/>
      <c r="AS21" s="250"/>
      <c r="AT21" s="250"/>
      <c r="AU21" s="250"/>
      <c r="AV21" s="250"/>
      <c r="AW21" s="250"/>
      <c r="AX21" s="250"/>
      <c r="AY21" s="250"/>
    </row>
    <row r="22" spans="1:51">
      <c r="A22" s="34" t="s">
        <v>15</v>
      </c>
      <c r="B22" s="250">
        <v>-0.27842344781337103</v>
      </c>
      <c r="C22" s="250">
        <v>0.6158850323775289</v>
      </c>
      <c r="D22" s="250">
        <v>0.96836107842220032</v>
      </c>
      <c r="E22" s="250">
        <v>0.24213701380510849</v>
      </c>
      <c r="F22" s="250">
        <v>-0.2797180322194589</v>
      </c>
      <c r="G22" s="250">
        <v>0.94993267573853124</v>
      </c>
      <c r="H22" s="250">
        <v>0.95051202062405982</v>
      </c>
      <c r="I22" s="250">
        <v>0.97411943293075043</v>
      </c>
      <c r="J22" s="250">
        <v>0.32784408210348059</v>
      </c>
      <c r="K22" s="250">
        <v>0.9687245986480012</v>
      </c>
      <c r="L22" s="250">
        <v>-0.32455219959866033</v>
      </c>
      <c r="M22" s="250">
        <v>0.97259922897460693</v>
      </c>
      <c r="N22" s="250">
        <v>6.7331206473788846E-2</v>
      </c>
      <c r="O22" s="250">
        <v>0.10751987244479429</v>
      </c>
      <c r="P22" s="250">
        <v>-0.47049098901058123</v>
      </c>
      <c r="Q22" s="250">
        <v>0.91942136484407722</v>
      </c>
      <c r="R22" s="250">
        <v>0.71968501321208866</v>
      </c>
      <c r="S22" s="250"/>
      <c r="T22" s="250"/>
      <c r="U22" s="250"/>
      <c r="V22" s="250"/>
      <c r="W22" s="250"/>
      <c r="X22" s="250"/>
      <c r="Y22" s="250"/>
      <c r="Z22" s="250"/>
      <c r="AA22" s="250"/>
      <c r="AB22" s="250"/>
      <c r="AC22" s="250"/>
      <c r="AD22" s="250"/>
      <c r="AE22" s="250"/>
      <c r="AF22" s="250"/>
      <c r="AG22" s="250"/>
      <c r="AH22" s="250"/>
      <c r="AI22" s="250"/>
      <c r="AJ22" s="250"/>
      <c r="AK22" s="250"/>
      <c r="AL22" s="250"/>
      <c r="AM22" s="250"/>
      <c r="AN22" s="250"/>
      <c r="AO22" s="250"/>
      <c r="AP22" s="250"/>
      <c r="AQ22" s="250"/>
      <c r="AR22" s="250"/>
      <c r="AS22" s="250"/>
      <c r="AT22" s="250"/>
      <c r="AU22" s="250"/>
      <c r="AV22" s="250"/>
      <c r="AW22" s="250"/>
      <c r="AX22" s="250"/>
      <c r="AY22" s="250"/>
    </row>
    <row r="23" spans="1:51">
      <c r="A23" s="34" t="s">
        <v>22</v>
      </c>
      <c r="B23" s="250">
        <v>-0.25917417510768614</v>
      </c>
      <c r="C23" s="250">
        <v>0.48998630659048242</v>
      </c>
      <c r="D23" s="250">
        <v>0.94849407880614156</v>
      </c>
      <c r="E23" s="250">
        <v>0.20301678061630421</v>
      </c>
      <c r="F23" s="250">
        <v>-0.25103385901499442</v>
      </c>
      <c r="G23" s="250">
        <v>0.92921327563513256</v>
      </c>
      <c r="H23" s="250">
        <v>0.92715089586094857</v>
      </c>
      <c r="I23" s="250">
        <v>0.94882299850366947</v>
      </c>
      <c r="J23" s="250">
        <v>0.3844066024903412</v>
      </c>
      <c r="K23" s="250">
        <v>0.9319703223910486</v>
      </c>
      <c r="L23" s="250">
        <v>-0.28986584022973599</v>
      </c>
      <c r="M23" s="250">
        <v>0.94092510756095915</v>
      </c>
      <c r="N23" s="250">
        <v>7.8681493520258675E-2</v>
      </c>
      <c r="O23" s="250">
        <v>-2.6142525373940195E-3</v>
      </c>
      <c r="P23" s="250">
        <v>-0.43986054584216738</v>
      </c>
      <c r="Q23" s="250">
        <v>0.96147421162916202</v>
      </c>
      <c r="R23" s="250">
        <v>0.73820975722025184</v>
      </c>
      <c r="S23" s="250">
        <v>0.90121925409995751</v>
      </c>
      <c r="T23" s="250"/>
      <c r="U23" s="250"/>
      <c r="V23" s="250"/>
      <c r="W23" s="250"/>
      <c r="X23" s="250"/>
      <c r="Y23" s="250"/>
      <c r="Z23" s="250"/>
      <c r="AA23" s="250"/>
      <c r="AB23" s="250"/>
      <c r="AC23" s="250"/>
      <c r="AD23" s="250"/>
      <c r="AE23" s="250"/>
      <c r="AF23" s="250"/>
      <c r="AG23" s="250"/>
      <c r="AH23" s="250"/>
      <c r="AI23" s="250"/>
      <c r="AJ23" s="250"/>
      <c r="AK23" s="250"/>
      <c r="AL23" s="250"/>
      <c r="AM23" s="250"/>
      <c r="AN23" s="250"/>
      <c r="AO23" s="250"/>
      <c r="AP23" s="250"/>
      <c r="AQ23" s="250"/>
      <c r="AR23" s="250"/>
      <c r="AS23" s="250"/>
      <c r="AT23" s="250"/>
      <c r="AU23" s="250"/>
      <c r="AV23" s="250"/>
      <c r="AW23" s="250"/>
      <c r="AX23" s="250"/>
      <c r="AY23" s="250"/>
    </row>
    <row r="24" spans="1:51">
      <c r="A24" s="34" t="s">
        <v>150</v>
      </c>
      <c r="B24" s="250">
        <v>-0.27715583200665667</v>
      </c>
      <c r="C24" s="250">
        <v>0.57759935749991875</v>
      </c>
      <c r="D24" s="250">
        <v>0.98400254566231871</v>
      </c>
      <c r="E24" s="250">
        <v>0.23150408731108937</v>
      </c>
      <c r="F24" s="250">
        <v>-0.2744647313741303</v>
      </c>
      <c r="G24" s="250">
        <v>0.96475247113783746</v>
      </c>
      <c r="H24" s="250">
        <v>0.96422124198235204</v>
      </c>
      <c r="I24" s="250">
        <v>0.98759206630502483</v>
      </c>
      <c r="J24" s="250">
        <v>0.36009140398419942</v>
      </c>
      <c r="K24" s="250">
        <v>0.9771835700822884</v>
      </c>
      <c r="L24" s="250">
        <v>-0.31785872965128925</v>
      </c>
      <c r="M24" s="250">
        <v>0.98331805077657497</v>
      </c>
      <c r="N24" s="250">
        <v>7.3840625805487281E-2</v>
      </c>
      <c r="O24" s="250">
        <v>6.3294730632969337E-2</v>
      </c>
      <c r="P24" s="250">
        <v>-0.46915708566834635</v>
      </c>
      <c r="Q24" s="250">
        <v>0.96021367285434311</v>
      </c>
      <c r="R24" s="250">
        <v>0.74548642230786588</v>
      </c>
      <c r="S24" s="250">
        <v>0.982823070106839</v>
      </c>
      <c r="T24" s="250">
        <v>0.96571642337430108</v>
      </c>
      <c r="U24" s="250"/>
      <c r="V24" s="250"/>
      <c r="W24" s="250"/>
      <c r="X24" s="250"/>
      <c r="Y24" s="250"/>
      <c r="Z24" s="250"/>
      <c r="AA24" s="250"/>
      <c r="AB24" s="250"/>
      <c r="AC24" s="250"/>
      <c r="AD24" s="250"/>
      <c r="AE24" s="250"/>
      <c r="AF24" s="250"/>
      <c r="AG24" s="250"/>
      <c r="AH24" s="250"/>
      <c r="AI24" s="250"/>
      <c r="AJ24" s="250"/>
      <c r="AK24" s="250"/>
      <c r="AL24" s="250"/>
      <c r="AM24" s="250"/>
      <c r="AN24" s="250"/>
      <c r="AO24" s="250"/>
      <c r="AP24" s="250"/>
      <c r="AQ24" s="250"/>
      <c r="AR24" s="250"/>
      <c r="AS24" s="250"/>
      <c r="AT24" s="250"/>
      <c r="AU24" s="250"/>
      <c r="AV24" s="250"/>
      <c r="AW24" s="250"/>
      <c r="AX24" s="250"/>
      <c r="AY24" s="250"/>
    </row>
    <row r="25" spans="1:51">
      <c r="A25" s="34" t="s">
        <v>149</v>
      </c>
      <c r="B25" s="250">
        <v>-0.35610719746591191</v>
      </c>
      <c r="C25" s="250">
        <v>0.23956973741457782</v>
      </c>
      <c r="D25" s="250">
        <v>0.4172621959263777</v>
      </c>
      <c r="E25" s="250">
        <v>-8.7300086287478221E-2</v>
      </c>
      <c r="F25" s="250">
        <v>-0.24184840555654274</v>
      </c>
      <c r="G25" s="250">
        <v>0.37565375907117671</v>
      </c>
      <c r="H25" s="250">
        <v>0.40450833532940716</v>
      </c>
      <c r="I25" s="250">
        <v>0.43484116152731106</v>
      </c>
      <c r="J25" s="250">
        <v>-5.2323143256775846E-2</v>
      </c>
      <c r="K25" s="250">
        <v>0.44174214616227742</v>
      </c>
      <c r="L25" s="250">
        <v>-0.25147648671867168</v>
      </c>
      <c r="M25" s="250">
        <v>0.4371035342158619</v>
      </c>
      <c r="N25" s="250">
        <v>-2.881405284049984E-2</v>
      </c>
      <c r="O25" s="250">
        <v>-0.27460815839572894</v>
      </c>
      <c r="P25" s="250">
        <v>-0.33616487358094199</v>
      </c>
      <c r="Q25" s="250">
        <v>0.46425562817885918</v>
      </c>
      <c r="R25" s="250">
        <v>0.54972710056344953</v>
      </c>
      <c r="S25" s="250">
        <v>0.34612757032679453</v>
      </c>
      <c r="T25" s="250">
        <v>0.58506580453989421</v>
      </c>
      <c r="U25" s="250">
        <v>0.45649570130189721</v>
      </c>
      <c r="V25" s="250"/>
      <c r="W25" s="250"/>
      <c r="X25" s="250"/>
      <c r="Y25" s="250"/>
      <c r="Z25" s="250"/>
      <c r="AA25" s="250"/>
      <c r="AB25" s="250"/>
      <c r="AC25" s="250"/>
      <c r="AD25" s="250"/>
      <c r="AE25" s="250"/>
      <c r="AF25" s="250"/>
      <c r="AG25" s="250"/>
      <c r="AH25" s="250"/>
      <c r="AI25" s="250"/>
      <c r="AJ25" s="250"/>
      <c r="AK25" s="250"/>
      <c r="AL25" s="250"/>
      <c r="AM25" s="250"/>
      <c r="AN25" s="250"/>
      <c r="AO25" s="250"/>
      <c r="AP25" s="250"/>
      <c r="AQ25" s="250"/>
      <c r="AR25" s="250"/>
      <c r="AS25" s="250"/>
      <c r="AT25" s="250"/>
      <c r="AU25" s="250"/>
      <c r="AV25" s="250"/>
      <c r="AW25" s="250"/>
      <c r="AX25" s="250"/>
      <c r="AY25" s="250"/>
    </row>
    <row r="26" spans="1:51">
      <c r="A26" s="34" t="s">
        <v>148</v>
      </c>
      <c r="B26" s="250">
        <v>-0.27290630630716151</v>
      </c>
      <c r="C26" s="250">
        <v>0.60320857609946876</v>
      </c>
      <c r="D26" s="250">
        <v>0.98016346081800299</v>
      </c>
      <c r="E26" s="250">
        <v>0.21113789778929723</v>
      </c>
      <c r="F26" s="250">
        <v>-0.29600155207871898</v>
      </c>
      <c r="G26" s="250">
        <v>0.95643614911228747</v>
      </c>
      <c r="H26" s="250">
        <v>0.9604399665471921</v>
      </c>
      <c r="I26" s="250">
        <v>0.98569390678601709</v>
      </c>
      <c r="J26" s="250">
        <v>0.43598835006535636</v>
      </c>
      <c r="K26" s="250">
        <v>0.97255451260981318</v>
      </c>
      <c r="L26" s="250">
        <v>-0.33830649940413748</v>
      </c>
      <c r="M26" s="250">
        <v>0.97974653404633838</v>
      </c>
      <c r="N26" s="250">
        <v>7.158393203491896E-2</v>
      </c>
      <c r="O26" s="250">
        <v>8.0390725429173887E-2</v>
      </c>
      <c r="P26" s="250">
        <v>-0.44209574042248895</v>
      </c>
      <c r="Q26" s="250">
        <v>0.96249855725782218</v>
      </c>
      <c r="R26" s="250">
        <v>0.68506616498577466</v>
      </c>
      <c r="S26" s="250">
        <v>0.9673504469815527</v>
      </c>
      <c r="T26" s="250">
        <v>0.95016053814733981</v>
      </c>
      <c r="U26" s="250">
        <v>0.98410681465758953</v>
      </c>
      <c r="V26" s="250">
        <v>0.39569512625824549</v>
      </c>
      <c r="W26" s="250"/>
      <c r="X26" s="250"/>
      <c r="Y26" s="250"/>
      <c r="Z26" s="250"/>
      <c r="AA26" s="250"/>
      <c r="AB26" s="250"/>
      <c r="AC26" s="250"/>
      <c r="AD26" s="250"/>
      <c r="AE26" s="250"/>
      <c r="AF26" s="250"/>
      <c r="AG26" s="250"/>
      <c r="AH26" s="250"/>
      <c r="AI26" s="250"/>
      <c r="AJ26" s="250"/>
      <c r="AK26" s="250"/>
      <c r="AL26" s="250"/>
      <c r="AM26" s="250"/>
      <c r="AN26" s="250"/>
      <c r="AO26" s="250"/>
      <c r="AP26" s="250"/>
      <c r="AQ26" s="250"/>
      <c r="AR26" s="250"/>
      <c r="AS26" s="250"/>
      <c r="AT26" s="250"/>
      <c r="AU26" s="250"/>
      <c r="AV26" s="250"/>
      <c r="AW26" s="250"/>
      <c r="AX26" s="250"/>
      <c r="AY26" s="250"/>
    </row>
    <row r="27" spans="1:51">
      <c r="A27" s="34" t="s">
        <v>147</v>
      </c>
      <c r="B27" s="250">
        <v>-0.37216186510199134</v>
      </c>
      <c r="C27" s="250">
        <v>0.70039838715057279</v>
      </c>
      <c r="D27" s="250">
        <v>0.69981767452275756</v>
      </c>
      <c r="E27" s="250">
        <v>0.10534500156000096</v>
      </c>
      <c r="F27" s="250">
        <v>-0.3005143924418317</v>
      </c>
      <c r="G27" s="250">
        <v>0.66736850008459769</v>
      </c>
      <c r="H27" s="250">
        <v>0.68239356971815024</v>
      </c>
      <c r="I27" s="250">
        <v>0.72601912787251843</v>
      </c>
      <c r="J27" s="250">
        <v>0.26877988950909215</v>
      </c>
      <c r="K27" s="250">
        <v>0.73592025537807693</v>
      </c>
      <c r="L27" s="250">
        <v>-0.31561465694500962</v>
      </c>
      <c r="M27" s="250">
        <v>0.73159514581781504</v>
      </c>
      <c r="N27" s="250">
        <v>-8.2273566014163788E-2</v>
      </c>
      <c r="O27" s="250">
        <v>0.15929344835933321</v>
      </c>
      <c r="P27" s="250">
        <v>-0.23070293110309753</v>
      </c>
      <c r="Q27" s="250">
        <v>0.64494016739841065</v>
      </c>
      <c r="R27" s="250">
        <v>0.49665099364830873</v>
      </c>
      <c r="S27" s="250">
        <v>0.72853701518995317</v>
      </c>
      <c r="T27" s="250">
        <v>0.61808195735629046</v>
      </c>
      <c r="U27" s="250">
        <v>0.69963195709467907</v>
      </c>
      <c r="V27" s="250">
        <v>0.30270943612137641</v>
      </c>
      <c r="W27" s="250">
        <v>0.74268429024765081</v>
      </c>
      <c r="X27" s="250"/>
      <c r="Y27" s="250"/>
      <c r="Z27" s="250"/>
      <c r="AA27" s="250"/>
      <c r="AB27" s="250"/>
      <c r="AC27" s="250"/>
      <c r="AD27" s="250"/>
      <c r="AE27" s="250"/>
      <c r="AF27" s="250"/>
      <c r="AG27" s="250"/>
      <c r="AH27" s="250"/>
      <c r="AI27" s="250"/>
      <c r="AJ27" s="250"/>
      <c r="AK27" s="250"/>
      <c r="AL27" s="250"/>
      <c r="AM27" s="250"/>
      <c r="AN27" s="250"/>
      <c r="AO27" s="250"/>
      <c r="AP27" s="250"/>
      <c r="AQ27" s="250"/>
      <c r="AR27" s="250"/>
      <c r="AS27" s="250"/>
      <c r="AT27" s="250"/>
      <c r="AU27" s="250"/>
      <c r="AV27" s="250"/>
      <c r="AW27" s="250"/>
      <c r="AX27" s="250"/>
      <c r="AY27" s="250"/>
    </row>
    <row r="28" spans="1:51">
      <c r="A28" s="34" t="s">
        <v>146</v>
      </c>
      <c r="B28" s="250">
        <v>0.12382313363373616</v>
      </c>
      <c r="C28" s="250">
        <v>-0.56002507814506852</v>
      </c>
      <c r="D28" s="250">
        <v>-0.44455203499461804</v>
      </c>
      <c r="E28" s="250">
        <v>-0.12767482882470269</v>
      </c>
      <c r="F28" s="250">
        <v>0.28413396979139682</v>
      </c>
      <c r="G28" s="250">
        <v>-0.42239502379599736</v>
      </c>
      <c r="H28" s="250">
        <v>-0.44575699972878891</v>
      </c>
      <c r="I28" s="250">
        <v>-0.45502940406800313</v>
      </c>
      <c r="J28" s="250">
        <v>-0.15670832787629627</v>
      </c>
      <c r="K28" s="250">
        <v>-0.45411689005104727</v>
      </c>
      <c r="L28" s="250">
        <v>0.28294998925563269</v>
      </c>
      <c r="M28" s="250">
        <v>-0.45380116073240673</v>
      </c>
      <c r="N28" s="250">
        <v>-6.9369101774295575E-2</v>
      </c>
      <c r="O28" s="250">
        <v>0.10861738060482637</v>
      </c>
      <c r="P28" s="250">
        <v>0.35105214812072405</v>
      </c>
      <c r="Q28" s="250">
        <v>-0.37221620374725889</v>
      </c>
      <c r="R28" s="250">
        <v>-0.35394783551626874</v>
      </c>
      <c r="S28" s="250">
        <v>-0.46007996003196222</v>
      </c>
      <c r="T28" s="250">
        <v>-0.35899207780804709</v>
      </c>
      <c r="U28" s="250">
        <v>-0.42848222772325084</v>
      </c>
      <c r="V28" s="250">
        <v>-1.3494493952994315E-2</v>
      </c>
      <c r="W28" s="250">
        <v>-0.45111399788515338</v>
      </c>
      <c r="X28" s="250">
        <v>-0.38885242204442483</v>
      </c>
      <c r="Y28" s="250"/>
      <c r="Z28" s="250"/>
      <c r="AA28" s="250"/>
      <c r="AB28" s="250"/>
      <c r="AC28" s="250"/>
      <c r="AD28" s="250"/>
      <c r="AE28" s="250"/>
      <c r="AF28" s="250"/>
      <c r="AG28" s="250"/>
      <c r="AH28" s="250"/>
      <c r="AI28" s="250"/>
      <c r="AJ28" s="250"/>
      <c r="AK28" s="250"/>
      <c r="AL28" s="250"/>
      <c r="AM28" s="250"/>
      <c r="AN28" s="250"/>
      <c r="AO28" s="250"/>
      <c r="AP28" s="250"/>
      <c r="AQ28" s="250"/>
      <c r="AR28" s="250"/>
      <c r="AS28" s="250"/>
      <c r="AT28" s="250"/>
      <c r="AU28" s="250"/>
      <c r="AV28" s="250"/>
      <c r="AW28" s="250"/>
      <c r="AX28" s="250"/>
      <c r="AY28" s="250"/>
    </row>
    <row r="29" spans="1:51">
      <c r="A29" s="34" t="s">
        <v>145</v>
      </c>
      <c r="B29" s="250">
        <v>-0.10056099030007394</v>
      </c>
      <c r="C29" s="250">
        <v>-0.27514711629453648</v>
      </c>
      <c r="D29" s="250">
        <v>-0.25588604484739796</v>
      </c>
      <c r="E29" s="250">
        <v>1.5927183673200871E-2</v>
      </c>
      <c r="F29" s="250">
        <v>0.22757445241065555</v>
      </c>
      <c r="G29" s="250">
        <v>-0.22877579885594296</v>
      </c>
      <c r="H29" s="250">
        <v>-0.30342956692381817</v>
      </c>
      <c r="I29" s="250">
        <v>-0.25649649630505694</v>
      </c>
      <c r="J29" s="250">
        <v>-5.6253114886796345E-2</v>
      </c>
      <c r="K29" s="250">
        <v>-0.25841225330299616</v>
      </c>
      <c r="L29" s="250">
        <v>0.23590926379503924</v>
      </c>
      <c r="M29" s="250">
        <v>-0.25819522979031589</v>
      </c>
      <c r="N29" s="250">
        <v>-0.30324622711291083</v>
      </c>
      <c r="O29" s="250">
        <v>0.16422968353101755</v>
      </c>
      <c r="P29" s="250">
        <v>0.19889769323805501</v>
      </c>
      <c r="Q29" s="250">
        <v>-0.24807695213325071</v>
      </c>
      <c r="R29" s="250">
        <v>-0.16318505544616277</v>
      </c>
      <c r="S29" s="250">
        <v>-0.18455401751669434</v>
      </c>
      <c r="T29" s="250">
        <v>-0.22525313948604736</v>
      </c>
      <c r="U29" s="250">
        <v>-0.20647941398727196</v>
      </c>
      <c r="V29" s="250">
        <v>-4.6948615238237838E-2</v>
      </c>
      <c r="W29" s="250">
        <v>-0.2282806750984526</v>
      </c>
      <c r="X29" s="250">
        <v>-2.5035496531915721E-2</v>
      </c>
      <c r="Y29" s="250">
        <v>0.64696261710412772</v>
      </c>
      <c r="Z29" s="250"/>
      <c r="AA29" s="250"/>
      <c r="AB29" s="250"/>
      <c r="AC29" s="250"/>
      <c r="AD29" s="250"/>
      <c r="AE29" s="250"/>
      <c r="AF29" s="250"/>
      <c r="AG29" s="250"/>
      <c r="AH29" s="250"/>
      <c r="AI29" s="250"/>
      <c r="AJ29" s="250"/>
      <c r="AK29" s="250"/>
      <c r="AL29" s="250"/>
      <c r="AM29" s="250"/>
      <c r="AN29" s="250"/>
      <c r="AO29" s="250"/>
      <c r="AP29" s="250"/>
      <c r="AQ29" s="250"/>
      <c r="AR29" s="250"/>
      <c r="AS29" s="250"/>
      <c r="AT29" s="250"/>
      <c r="AU29" s="250"/>
      <c r="AV29" s="250"/>
      <c r="AW29" s="250"/>
      <c r="AX29" s="250"/>
      <c r="AY29" s="250"/>
    </row>
    <row r="30" spans="1:51">
      <c r="A30" s="34" t="s">
        <v>144</v>
      </c>
      <c r="B30" s="250">
        <v>3.6289037722658159E-2</v>
      </c>
      <c r="C30" s="250">
        <v>9.4908619365221839E-2</v>
      </c>
      <c r="D30" s="250">
        <v>0.19523213947657569</v>
      </c>
      <c r="E30" s="250">
        <v>0.29088031420922189</v>
      </c>
      <c r="F30" s="250">
        <v>0.10206813602620576</v>
      </c>
      <c r="G30" s="250">
        <v>0.23489867224364144</v>
      </c>
      <c r="H30" s="250">
        <v>0.18772550796601398</v>
      </c>
      <c r="I30" s="250">
        <v>0.17539518512114194</v>
      </c>
      <c r="J30" s="250">
        <v>0.11452986942066751</v>
      </c>
      <c r="K30" s="250">
        <v>0.17139315379187625</v>
      </c>
      <c r="L30" s="250">
        <v>8.3827988168605913E-2</v>
      </c>
      <c r="M30" s="250">
        <v>0.17573304167094433</v>
      </c>
      <c r="N30" s="250">
        <v>-0.13965355799472345</v>
      </c>
      <c r="O30" s="250">
        <v>0.23621202102707248</v>
      </c>
      <c r="P30" s="250">
        <v>0.12898651595605609</v>
      </c>
      <c r="Q30" s="250">
        <v>0.15049705672337746</v>
      </c>
      <c r="R30" s="250">
        <v>0.18555830948367952</v>
      </c>
      <c r="S30" s="250">
        <v>0.23513214978057953</v>
      </c>
      <c r="T30" s="250">
        <v>0.1320919601417069</v>
      </c>
      <c r="U30" s="250">
        <v>0.1971041962434481</v>
      </c>
      <c r="V30" s="250">
        <v>5.3607734091408295E-2</v>
      </c>
      <c r="W30" s="250">
        <v>0.20309155482790614</v>
      </c>
      <c r="X30" s="250">
        <v>0.37254451579392633</v>
      </c>
      <c r="Y30" s="250">
        <v>0.11996999341961295</v>
      </c>
      <c r="Z30" s="250">
        <v>0.20473068817340284</v>
      </c>
      <c r="AA30" s="250"/>
      <c r="AB30" s="250"/>
      <c r="AC30" s="250"/>
      <c r="AD30" s="250"/>
      <c r="AE30" s="250"/>
      <c r="AF30" s="250"/>
      <c r="AG30" s="250"/>
      <c r="AH30" s="250"/>
      <c r="AI30" s="250"/>
      <c r="AJ30" s="250"/>
      <c r="AK30" s="250"/>
      <c r="AL30" s="250"/>
      <c r="AM30" s="250"/>
      <c r="AN30" s="250"/>
      <c r="AO30" s="250"/>
      <c r="AP30" s="250"/>
      <c r="AQ30" s="250"/>
      <c r="AR30" s="250"/>
      <c r="AS30" s="250"/>
      <c r="AT30" s="250"/>
      <c r="AU30" s="250"/>
      <c r="AV30" s="250"/>
      <c r="AW30" s="250"/>
      <c r="AX30" s="250"/>
      <c r="AY30" s="250"/>
    </row>
    <row r="31" spans="1:51">
      <c r="A31" s="34" t="s">
        <v>143</v>
      </c>
      <c r="B31" s="250">
        <v>8.4660885073428518E-2</v>
      </c>
      <c r="C31" s="250">
        <v>-0.39062600616953763</v>
      </c>
      <c r="D31" s="250">
        <v>-0.39601550777186001</v>
      </c>
      <c r="E31" s="250">
        <v>-0.25913504438478974</v>
      </c>
      <c r="F31" s="250">
        <v>0.11205315608586444</v>
      </c>
      <c r="G31" s="250">
        <v>-0.40654342270784305</v>
      </c>
      <c r="H31" s="250">
        <v>-0.39039839890299061</v>
      </c>
      <c r="I31" s="250">
        <v>-0.38905694588118228</v>
      </c>
      <c r="J31" s="250">
        <v>-0.15678375506744413</v>
      </c>
      <c r="K31" s="250">
        <v>-0.38522534302173189</v>
      </c>
      <c r="L31" s="250">
        <v>0.12668300902576013</v>
      </c>
      <c r="M31" s="250">
        <v>-0.38793124975031346</v>
      </c>
      <c r="N31" s="250">
        <v>0.11026042145955731</v>
      </c>
      <c r="O31" s="250">
        <v>-0.14125855343228449</v>
      </c>
      <c r="P31" s="250">
        <v>7.285014591000244E-2</v>
      </c>
      <c r="Q31" s="250">
        <v>-0.32154130344747278</v>
      </c>
      <c r="R31" s="250">
        <v>-0.36707457986942277</v>
      </c>
      <c r="S31" s="250">
        <v>-0.43339964390881647</v>
      </c>
      <c r="T31" s="250">
        <v>-0.30845524254628071</v>
      </c>
      <c r="U31" s="250">
        <v>-0.39097841857728327</v>
      </c>
      <c r="V31" s="250">
        <v>-9.0084570477361264E-2</v>
      </c>
      <c r="W31" s="250">
        <v>-0.41244983197817153</v>
      </c>
      <c r="X31" s="250">
        <v>-0.51293091683409209</v>
      </c>
      <c r="Y31" s="250">
        <v>0.4204765525675852</v>
      </c>
      <c r="Z31" s="250">
        <v>0.1427245129630636</v>
      </c>
      <c r="AA31" s="250">
        <v>-0.81983800105121452</v>
      </c>
      <c r="AB31" s="250"/>
      <c r="AC31" s="250"/>
      <c r="AD31" s="250"/>
      <c r="AE31" s="250"/>
      <c r="AF31" s="250"/>
      <c r="AG31" s="250"/>
      <c r="AH31" s="250"/>
      <c r="AI31" s="250"/>
      <c r="AJ31" s="250"/>
      <c r="AK31" s="250"/>
      <c r="AL31" s="250"/>
      <c r="AM31" s="250"/>
      <c r="AN31" s="250"/>
      <c r="AO31" s="250"/>
      <c r="AP31" s="250"/>
      <c r="AQ31" s="250"/>
      <c r="AR31" s="250"/>
      <c r="AS31" s="250"/>
      <c r="AT31" s="250"/>
      <c r="AU31" s="250"/>
      <c r="AV31" s="250"/>
      <c r="AW31" s="250"/>
      <c r="AX31" s="250"/>
      <c r="AY31" s="250"/>
    </row>
    <row r="32" spans="1:51">
      <c r="A32" s="34" t="s">
        <v>142</v>
      </c>
      <c r="B32" s="250">
        <v>-0.27809330547822175</v>
      </c>
      <c r="C32" s="250">
        <v>0.53336829857449974</v>
      </c>
      <c r="D32" s="250">
        <v>0.92287984438614301</v>
      </c>
      <c r="E32" s="250">
        <v>0.25411561044596254</v>
      </c>
      <c r="F32" s="250">
        <v>-0.23506541666927802</v>
      </c>
      <c r="G32" s="250">
        <v>0.91074203369662832</v>
      </c>
      <c r="H32" s="250">
        <v>0.91423692116796351</v>
      </c>
      <c r="I32" s="250">
        <v>0.9206188709131411</v>
      </c>
      <c r="J32" s="250">
        <v>0.35455734914152726</v>
      </c>
      <c r="K32" s="250">
        <v>0.90525850736080593</v>
      </c>
      <c r="L32" s="250">
        <v>-0.27632045960174539</v>
      </c>
      <c r="M32" s="250">
        <v>0.91406019073190681</v>
      </c>
      <c r="N32" s="250">
        <v>9.1959944094643906E-2</v>
      </c>
      <c r="O32" s="250">
        <v>7.4539790404473588E-2</v>
      </c>
      <c r="P32" s="250">
        <v>-0.44551934720474745</v>
      </c>
      <c r="Q32" s="250">
        <v>0.90960955629665696</v>
      </c>
      <c r="R32" s="250">
        <v>0.64924178796399756</v>
      </c>
      <c r="S32" s="250">
        <v>0.96646218869217015</v>
      </c>
      <c r="T32" s="250">
        <v>0.8676981850684613</v>
      </c>
      <c r="U32" s="250">
        <v>0.9484576520126673</v>
      </c>
      <c r="V32" s="250">
        <v>0.31438555126870493</v>
      </c>
      <c r="W32" s="250">
        <v>0.93563167515550505</v>
      </c>
      <c r="X32" s="250">
        <v>0.71283394894458152</v>
      </c>
      <c r="Y32" s="250">
        <v>-0.41797861484899712</v>
      </c>
      <c r="Z32" s="250">
        <v>-0.12811838134738246</v>
      </c>
      <c r="AA32" s="250">
        <v>0.25398168100337432</v>
      </c>
      <c r="AB32" s="250">
        <v>-0.42402416549574323</v>
      </c>
      <c r="AC32" s="250"/>
      <c r="AD32" s="250"/>
      <c r="AE32" s="250"/>
      <c r="AF32" s="250"/>
      <c r="AG32" s="250"/>
      <c r="AH32" s="250"/>
      <c r="AI32" s="250"/>
      <c r="AJ32" s="250"/>
      <c r="AK32" s="250"/>
      <c r="AL32" s="250"/>
      <c r="AM32" s="250"/>
      <c r="AN32" s="250"/>
      <c r="AO32" s="250"/>
      <c r="AP32" s="250"/>
      <c r="AQ32" s="250"/>
      <c r="AR32" s="250"/>
      <c r="AS32" s="250"/>
      <c r="AT32" s="250"/>
      <c r="AU32" s="250"/>
      <c r="AV32" s="250"/>
      <c r="AW32" s="250"/>
      <c r="AX32" s="250"/>
      <c r="AY32" s="250"/>
    </row>
    <row r="33" spans="1:51">
      <c r="A33" s="34" t="s">
        <v>141</v>
      </c>
      <c r="B33" s="250">
        <v>-0.28410905533285591</v>
      </c>
      <c r="C33" s="250">
        <v>0.56339832856863181</v>
      </c>
      <c r="D33" s="250">
        <v>0.93706729709537206</v>
      </c>
      <c r="E33" s="250">
        <v>0.26072836262666288</v>
      </c>
      <c r="F33" s="250">
        <v>-0.24219882332443496</v>
      </c>
      <c r="G33" s="250">
        <v>0.9246865866945817</v>
      </c>
      <c r="H33" s="250">
        <v>0.92313921750761962</v>
      </c>
      <c r="I33" s="250">
        <v>0.93713690514554426</v>
      </c>
      <c r="J33" s="250">
        <v>0.37144125068534578</v>
      </c>
      <c r="K33" s="250">
        <v>0.92396205678853471</v>
      </c>
      <c r="L33" s="250">
        <v>-0.28409279309928809</v>
      </c>
      <c r="M33" s="250">
        <v>0.93168870421107541</v>
      </c>
      <c r="N33" s="250">
        <v>8.8060489504633244E-2</v>
      </c>
      <c r="O33" s="250">
        <v>8.4414465685404186E-2</v>
      </c>
      <c r="P33" s="250">
        <v>-0.44343232476825817</v>
      </c>
      <c r="Q33" s="250">
        <v>0.90835854839339825</v>
      </c>
      <c r="R33" s="250">
        <v>0.67743123330950372</v>
      </c>
      <c r="S33" s="250">
        <v>0.9793329184462386</v>
      </c>
      <c r="T33" s="250">
        <v>0.87696054340163609</v>
      </c>
      <c r="U33" s="250">
        <v>0.96011208106549395</v>
      </c>
      <c r="V33" s="250">
        <v>0.31390704386488077</v>
      </c>
      <c r="W33" s="250">
        <v>0.94985727393868835</v>
      </c>
      <c r="X33" s="250">
        <v>0.7322115493146002</v>
      </c>
      <c r="Y33" s="250">
        <v>-0.43961248379159096</v>
      </c>
      <c r="Z33" s="250">
        <v>-0.13295684866786062</v>
      </c>
      <c r="AA33" s="250">
        <v>0.25468037294739487</v>
      </c>
      <c r="AB33" s="250">
        <v>-0.4387172901470866</v>
      </c>
      <c r="AC33" s="250">
        <v>0.99680863775400486</v>
      </c>
      <c r="AD33" s="250"/>
      <c r="AE33" s="250"/>
      <c r="AF33" s="250"/>
      <c r="AG33" s="250"/>
      <c r="AH33" s="250"/>
      <c r="AI33" s="250"/>
      <c r="AJ33" s="250"/>
      <c r="AK33" s="250"/>
      <c r="AL33" s="250"/>
      <c r="AM33" s="250"/>
      <c r="AN33" s="250"/>
      <c r="AO33" s="250"/>
      <c r="AP33" s="250"/>
      <c r="AQ33" s="250"/>
      <c r="AR33" s="250"/>
      <c r="AS33" s="250"/>
      <c r="AT33" s="250"/>
      <c r="AU33" s="250"/>
      <c r="AV33" s="250"/>
      <c r="AW33" s="250"/>
      <c r="AX33" s="250"/>
      <c r="AY33" s="250"/>
    </row>
    <row r="34" spans="1:51">
      <c r="A34" s="34" t="s">
        <v>140</v>
      </c>
      <c r="B34" s="250">
        <v>-0.2812367512294624</v>
      </c>
      <c r="C34" s="250">
        <v>0.52974697527153536</v>
      </c>
      <c r="D34" s="250">
        <v>0.92462686415933137</v>
      </c>
      <c r="E34" s="250">
        <v>0.24663898101122278</v>
      </c>
      <c r="F34" s="250">
        <v>-0.24441254553302824</v>
      </c>
      <c r="G34" s="250">
        <v>0.91072318483086878</v>
      </c>
      <c r="H34" s="250">
        <v>0.91646062695321051</v>
      </c>
      <c r="I34" s="250">
        <v>0.92285139933216931</v>
      </c>
      <c r="J34" s="250">
        <v>0.3473519663207596</v>
      </c>
      <c r="K34" s="250">
        <v>0.90734186996207689</v>
      </c>
      <c r="L34" s="250">
        <v>-0.28544623035263272</v>
      </c>
      <c r="M34" s="250">
        <v>0.91608142700737349</v>
      </c>
      <c r="N34" s="250">
        <v>8.8902685298157577E-2</v>
      </c>
      <c r="O34" s="250">
        <v>6.559950847386091E-2</v>
      </c>
      <c r="P34" s="250">
        <v>-0.45063730654507117</v>
      </c>
      <c r="Q34" s="250">
        <v>0.91127626223458646</v>
      </c>
      <c r="R34" s="250">
        <v>0.65132758723227879</v>
      </c>
      <c r="S34" s="250">
        <v>0.96831592080277584</v>
      </c>
      <c r="T34" s="250">
        <v>0.87115195333559248</v>
      </c>
      <c r="U34" s="250">
        <v>0.95103890700939075</v>
      </c>
      <c r="V34" s="250">
        <v>0.31821855601847415</v>
      </c>
      <c r="W34" s="250">
        <v>0.93668584352503836</v>
      </c>
      <c r="X34" s="250">
        <v>0.70326297840095975</v>
      </c>
      <c r="Y34" s="250">
        <v>-0.42073922104779893</v>
      </c>
      <c r="Z34" s="250">
        <v>-0.13973761915353308</v>
      </c>
      <c r="AA34" s="250">
        <v>0.25039785427226263</v>
      </c>
      <c r="AB34" s="250">
        <v>-0.42228804245653662</v>
      </c>
      <c r="AC34" s="250">
        <v>0.9993150057417689</v>
      </c>
      <c r="AD34" s="250">
        <v>0.99607505847763678</v>
      </c>
      <c r="AE34" s="250"/>
      <c r="AF34" s="250"/>
      <c r="AG34" s="250"/>
      <c r="AH34" s="250"/>
      <c r="AI34" s="250"/>
      <c r="AJ34" s="250"/>
      <c r="AK34" s="250"/>
      <c r="AL34" s="250"/>
      <c r="AM34" s="250"/>
      <c r="AN34" s="250"/>
      <c r="AO34" s="250"/>
      <c r="AP34" s="250"/>
      <c r="AQ34" s="250"/>
      <c r="AR34" s="250"/>
      <c r="AS34" s="250"/>
      <c r="AT34" s="250"/>
      <c r="AU34" s="250"/>
      <c r="AV34" s="250"/>
      <c r="AW34" s="250"/>
      <c r="AX34" s="250"/>
      <c r="AY34" s="250"/>
    </row>
    <row r="35" spans="1:51">
      <c r="A35" s="34" t="s">
        <v>139</v>
      </c>
      <c r="B35" s="250">
        <v>-0.28492566723576146</v>
      </c>
      <c r="C35" s="250">
        <v>0.58780403286679472</v>
      </c>
      <c r="D35" s="250">
        <v>0.94757375693165391</v>
      </c>
      <c r="E35" s="250">
        <v>0.26051020876586684</v>
      </c>
      <c r="F35" s="250">
        <v>-0.24893987693703104</v>
      </c>
      <c r="G35" s="250">
        <v>0.93434289936600945</v>
      </c>
      <c r="H35" s="250">
        <v>0.93074522787253633</v>
      </c>
      <c r="I35" s="250">
        <v>0.94923825797706707</v>
      </c>
      <c r="J35" s="250">
        <v>0.37067200996256172</v>
      </c>
      <c r="K35" s="250">
        <v>0.93859839740692719</v>
      </c>
      <c r="L35" s="250">
        <v>-0.29127015962107711</v>
      </c>
      <c r="M35" s="250">
        <v>0.94514174562927566</v>
      </c>
      <c r="N35" s="250">
        <v>8.5989466546787477E-2</v>
      </c>
      <c r="O35" s="250">
        <v>9.5478149628492895E-2</v>
      </c>
      <c r="P35" s="250">
        <v>-0.44863219992793474</v>
      </c>
      <c r="Q35" s="250">
        <v>0.91116370895650389</v>
      </c>
      <c r="R35" s="250">
        <v>0.69188404863619002</v>
      </c>
      <c r="S35" s="250">
        <v>0.98589686014941114</v>
      </c>
      <c r="T35" s="250">
        <v>0.88409527422331724</v>
      </c>
      <c r="U35" s="250">
        <v>0.96708246927261277</v>
      </c>
      <c r="V35" s="250">
        <v>0.32376236684292581</v>
      </c>
      <c r="W35" s="250">
        <v>0.95757295154452027</v>
      </c>
      <c r="X35" s="250">
        <v>0.74367668708670853</v>
      </c>
      <c r="Y35" s="250">
        <v>-0.44468361566435488</v>
      </c>
      <c r="Z35" s="250">
        <v>-0.13546150854952538</v>
      </c>
      <c r="AA35" s="250">
        <v>0.25547414204167096</v>
      </c>
      <c r="AB35" s="250">
        <v>-0.44300204174599217</v>
      </c>
      <c r="AC35" s="250">
        <v>0.99135040897293236</v>
      </c>
      <c r="AD35" s="250">
        <v>0.99811126107422476</v>
      </c>
      <c r="AE35" s="250">
        <v>0.99002696613262697</v>
      </c>
      <c r="AF35" s="250"/>
      <c r="AG35" s="250"/>
      <c r="AH35" s="250"/>
      <c r="AI35" s="250"/>
      <c r="AJ35" s="250"/>
      <c r="AK35" s="250"/>
      <c r="AL35" s="250"/>
      <c r="AM35" s="250"/>
      <c r="AN35" s="250"/>
      <c r="AO35" s="250"/>
      <c r="AP35" s="250"/>
      <c r="AQ35" s="250"/>
      <c r="AR35" s="250"/>
      <c r="AS35" s="250"/>
      <c r="AT35" s="250"/>
      <c r="AU35" s="250"/>
      <c r="AV35" s="250"/>
      <c r="AW35" s="250"/>
      <c r="AX35" s="250"/>
      <c r="AY35" s="250"/>
    </row>
    <row r="36" spans="1:51">
      <c r="A36" s="34" t="s">
        <v>138</v>
      </c>
      <c r="B36" s="250">
        <v>-0.30133823873049953</v>
      </c>
      <c r="C36" s="250">
        <v>0.50735025039122816</v>
      </c>
      <c r="D36" s="250">
        <v>0.93263525953633264</v>
      </c>
      <c r="E36" s="250">
        <v>0.1548924168810783</v>
      </c>
      <c r="F36" s="250">
        <v>-0.32491476764459154</v>
      </c>
      <c r="G36" s="250">
        <v>0.90050380481094705</v>
      </c>
      <c r="H36" s="250">
        <v>0.91405584549043761</v>
      </c>
      <c r="I36" s="250">
        <v>0.93949651963318526</v>
      </c>
      <c r="J36" s="250">
        <v>0.40990229981136023</v>
      </c>
      <c r="K36" s="250">
        <v>0.91582489145528656</v>
      </c>
      <c r="L36" s="250">
        <v>-0.36057031420296642</v>
      </c>
      <c r="M36" s="250">
        <v>0.92655656485197357</v>
      </c>
      <c r="N36" s="250">
        <v>5.7333894043958958E-2</v>
      </c>
      <c r="O36" s="250">
        <v>4.8872631307121238E-2</v>
      </c>
      <c r="P36" s="250">
        <v>-0.44658285501775707</v>
      </c>
      <c r="Q36" s="250">
        <v>0.96311553197271416</v>
      </c>
      <c r="R36" s="250">
        <v>0.62864020606547522</v>
      </c>
      <c r="S36" s="250">
        <v>0.91385503965682935</v>
      </c>
      <c r="T36" s="250">
        <v>0.94283450162040905</v>
      </c>
      <c r="U36" s="250">
        <v>0.9489414291696886</v>
      </c>
      <c r="V36" s="250">
        <v>0.42293248799678568</v>
      </c>
      <c r="W36" s="250">
        <v>0.96625477839670071</v>
      </c>
      <c r="X36" s="250">
        <v>0.63815712962293769</v>
      </c>
      <c r="Y36" s="250">
        <v>-0.43495691819151067</v>
      </c>
      <c r="Z36" s="250">
        <v>-0.24616596698286036</v>
      </c>
      <c r="AA36" s="250">
        <v>0.13645383709897249</v>
      </c>
      <c r="AB36" s="250">
        <v>-0.34627950916906647</v>
      </c>
      <c r="AC36" s="250">
        <v>0.89584674107625339</v>
      </c>
      <c r="AD36" s="250">
        <v>0.90136061354192709</v>
      </c>
      <c r="AE36" s="250">
        <v>0.90072472593064279</v>
      </c>
      <c r="AF36" s="250">
        <v>0.90315370765220016</v>
      </c>
      <c r="AG36" s="250"/>
      <c r="AH36" s="250"/>
      <c r="AI36" s="250"/>
      <c r="AJ36" s="250"/>
      <c r="AK36" s="250"/>
      <c r="AL36" s="250"/>
      <c r="AM36" s="250"/>
      <c r="AN36" s="250"/>
      <c r="AO36" s="250"/>
      <c r="AP36" s="250"/>
      <c r="AQ36" s="250"/>
      <c r="AR36" s="250"/>
      <c r="AS36" s="250"/>
      <c r="AT36" s="250"/>
      <c r="AU36" s="250"/>
      <c r="AV36" s="250"/>
      <c r="AW36" s="250"/>
      <c r="AX36" s="250"/>
      <c r="AY36" s="250"/>
    </row>
    <row r="37" spans="1:51">
      <c r="A37" s="34" t="s">
        <v>137</v>
      </c>
      <c r="B37" s="250">
        <v>-0.32136308054764912</v>
      </c>
      <c r="C37" s="250">
        <v>0.50898039516279558</v>
      </c>
      <c r="D37" s="250">
        <v>0.92327999859173526</v>
      </c>
      <c r="E37" s="250">
        <v>0.18779967773423542</v>
      </c>
      <c r="F37" s="250">
        <v>-0.31255916663378158</v>
      </c>
      <c r="G37" s="250">
        <v>0.89600529109581328</v>
      </c>
      <c r="H37" s="250">
        <v>0.90480865918386977</v>
      </c>
      <c r="I37" s="250">
        <v>0.92979159447575888</v>
      </c>
      <c r="J37" s="250">
        <v>0.33051674079470722</v>
      </c>
      <c r="K37" s="250">
        <v>0.90785842113640802</v>
      </c>
      <c r="L37" s="250">
        <v>-0.34608876969396707</v>
      </c>
      <c r="M37" s="250">
        <v>0.91772214348218972</v>
      </c>
      <c r="N37" s="250">
        <v>2.6333280102854077E-2</v>
      </c>
      <c r="O37" s="250">
        <v>8.8063808079398259E-2</v>
      </c>
      <c r="P37" s="250">
        <v>-0.45332163946104559</v>
      </c>
      <c r="Q37" s="250">
        <v>0.93238885865536492</v>
      </c>
      <c r="R37" s="250">
        <v>0.66169301999594343</v>
      </c>
      <c r="S37" s="250">
        <v>0.94379149209370106</v>
      </c>
      <c r="T37" s="250">
        <v>0.91297087175040004</v>
      </c>
      <c r="U37" s="250">
        <v>0.95415677443712554</v>
      </c>
      <c r="V37" s="250">
        <v>0.38512031598175989</v>
      </c>
      <c r="W37" s="250">
        <v>0.94863095353227944</v>
      </c>
      <c r="X37" s="250">
        <v>0.63801831329061087</v>
      </c>
      <c r="Y37" s="250">
        <v>-0.45072142213136973</v>
      </c>
      <c r="Z37" s="250">
        <v>-0.18462380057932984</v>
      </c>
      <c r="AA37" s="250">
        <v>0.18490906864975762</v>
      </c>
      <c r="AB37" s="250">
        <v>-0.39519282103181153</v>
      </c>
      <c r="AC37" s="250">
        <v>0.93761637311570578</v>
      </c>
      <c r="AD37" s="250">
        <v>0.94107522505032615</v>
      </c>
      <c r="AE37" s="250">
        <v>0.94326570011004351</v>
      </c>
      <c r="AF37" s="250">
        <v>0.93989558906366644</v>
      </c>
      <c r="AG37" s="250">
        <v>0.96753096209047562</v>
      </c>
      <c r="AH37" s="250"/>
      <c r="AI37" s="250"/>
      <c r="AJ37" s="250"/>
      <c r="AK37" s="250"/>
      <c r="AL37" s="250"/>
      <c r="AM37" s="250"/>
      <c r="AN37" s="250"/>
      <c r="AO37" s="250"/>
      <c r="AP37" s="250"/>
      <c r="AQ37" s="250"/>
      <c r="AR37" s="250"/>
      <c r="AS37" s="250"/>
      <c r="AT37" s="250"/>
      <c r="AU37" s="250"/>
      <c r="AV37" s="250"/>
      <c r="AW37" s="250"/>
      <c r="AX37" s="250"/>
      <c r="AY37" s="250"/>
    </row>
    <row r="38" spans="1:51">
      <c r="A38" s="34" t="s">
        <v>136</v>
      </c>
      <c r="B38" s="250">
        <v>-0.28904338893439374</v>
      </c>
      <c r="C38" s="250">
        <v>0.51022636704905966</v>
      </c>
      <c r="D38" s="250">
        <v>0.92355077044777001</v>
      </c>
      <c r="E38" s="250">
        <v>0.2270882613301741</v>
      </c>
      <c r="F38" s="250">
        <v>-0.26258199247349689</v>
      </c>
      <c r="G38" s="250">
        <v>0.90569722314626122</v>
      </c>
      <c r="H38" s="250">
        <v>0.91691437626496752</v>
      </c>
      <c r="I38" s="250">
        <v>0.92249689878976737</v>
      </c>
      <c r="J38" s="250">
        <v>0.32717596566868545</v>
      </c>
      <c r="K38" s="250">
        <v>0.90388590588057671</v>
      </c>
      <c r="L38" s="250">
        <v>-0.30134020033564307</v>
      </c>
      <c r="M38" s="250">
        <v>0.91361215445929889</v>
      </c>
      <c r="N38" s="250">
        <v>7.6184445545757401E-2</v>
      </c>
      <c r="O38" s="250">
        <v>6.347331261193484E-2</v>
      </c>
      <c r="P38" s="250">
        <v>-0.4609623301240135</v>
      </c>
      <c r="Q38" s="250">
        <v>0.92707225090326251</v>
      </c>
      <c r="R38" s="250">
        <v>0.64264286812874361</v>
      </c>
      <c r="S38" s="250">
        <v>0.96137299429276113</v>
      </c>
      <c r="T38" s="250">
        <v>0.88493033030450796</v>
      </c>
      <c r="U38" s="250">
        <v>0.95274746103522689</v>
      </c>
      <c r="V38" s="250">
        <v>0.34286153919367757</v>
      </c>
      <c r="W38" s="250">
        <v>0.93766175478849234</v>
      </c>
      <c r="X38" s="250">
        <v>0.67572350764468403</v>
      </c>
      <c r="Y38" s="250">
        <v>-0.41790406819535403</v>
      </c>
      <c r="Z38" s="250">
        <v>-0.15372239687603004</v>
      </c>
      <c r="AA38" s="250">
        <v>0.23466955731795128</v>
      </c>
      <c r="AB38" s="250">
        <v>-0.40831734874955872</v>
      </c>
      <c r="AC38" s="250">
        <v>0.9927521587363517</v>
      </c>
      <c r="AD38" s="250">
        <v>0.98666738067480375</v>
      </c>
      <c r="AE38" s="250">
        <v>0.9949976489069694</v>
      </c>
      <c r="AF38" s="250">
        <v>0.97956397969453102</v>
      </c>
      <c r="AG38" s="250">
        <v>0.92306623635838214</v>
      </c>
      <c r="AH38" s="250">
        <v>0.96515269284837069</v>
      </c>
      <c r="AI38" s="250"/>
      <c r="AJ38" s="250"/>
      <c r="AK38" s="250"/>
      <c r="AL38" s="250"/>
      <c r="AM38" s="250"/>
      <c r="AN38" s="250"/>
      <c r="AO38" s="250"/>
      <c r="AP38" s="250"/>
      <c r="AQ38" s="250"/>
      <c r="AR38" s="250"/>
      <c r="AS38" s="250"/>
      <c r="AT38" s="250"/>
      <c r="AU38" s="250"/>
      <c r="AV38" s="250"/>
      <c r="AW38" s="250"/>
      <c r="AX38" s="250"/>
      <c r="AY38" s="250"/>
    </row>
    <row r="39" spans="1:51">
      <c r="A39" s="34" t="s">
        <v>135</v>
      </c>
      <c r="B39" s="250">
        <v>-0.28335838498514576</v>
      </c>
      <c r="C39" s="250">
        <v>0.57759097048570274</v>
      </c>
      <c r="D39" s="250">
        <v>0.94240726394466379</v>
      </c>
      <c r="E39" s="250">
        <v>0.26533314522889856</v>
      </c>
      <c r="F39" s="250">
        <v>-0.24308724235291879</v>
      </c>
      <c r="G39" s="250">
        <v>0.93037860902726766</v>
      </c>
      <c r="H39" s="250">
        <v>0.92580387442600875</v>
      </c>
      <c r="I39" s="250">
        <v>0.94329004184852894</v>
      </c>
      <c r="J39" s="250">
        <v>0.37625637559198843</v>
      </c>
      <c r="K39" s="250">
        <v>0.9316163928705784</v>
      </c>
      <c r="L39" s="250">
        <v>-0.28533050755176198</v>
      </c>
      <c r="M39" s="250">
        <v>0.93866186186359968</v>
      </c>
      <c r="N39" s="250">
        <v>8.9113946209842851E-2</v>
      </c>
      <c r="O39" s="250">
        <v>9.2485057001401624E-2</v>
      </c>
      <c r="P39" s="250">
        <v>-0.44222117424053081</v>
      </c>
      <c r="Q39" s="250">
        <v>0.90591789884781959</v>
      </c>
      <c r="R39" s="250">
        <v>0.68905448716898055</v>
      </c>
      <c r="S39" s="250">
        <v>0.98341691487405059</v>
      </c>
      <c r="T39" s="250">
        <v>0.87931759871590964</v>
      </c>
      <c r="U39" s="250">
        <v>0.96356229800676307</v>
      </c>
      <c r="V39" s="250">
        <v>0.31486654186980811</v>
      </c>
      <c r="W39" s="250">
        <v>0.95385199863586223</v>
      </c>
      <c r="X39" s="250">
        <v>0.73898169333158348</v>
      </c>
      <c r="Y39" s="250">
        <v>-0.44564841957455192</v>
      </c>
      <c r="Z39" s="250">
        <v>-0.1332284483133539</v>
      </c>
      <c r="AA39" s="250">
        <v>0.25488077249405278</v>
      </c>
      <c r="AB39" s="250">
        <v>-0.44286869993622507</v>
      </c>
      <c r="AC39" s="250">
        <v>0.99295228855820039</v>
      </c>
      <c r="AD39" s="250">
        <v>0.9991141041125905</v>
      </c>
      <c r="AE39" s="250">
        <v>0.9918989834960924</v>
      </c>
      <c r="AF39" s="250">
        <v>0.99959210954042355</v>
      </c>
      <c r="AG39" s="250">
        <v>0.90051414169705413</v>
      </c>
      <c r="AH39" s="250">
        <v>0.93959409176519204</v>
      </c>
      <c r="AI39" s="250">
        <v>0.9810913886017224</v>
      </c>
      <c r="AJ39" s="250"/>
      <c r="AK39" s="250"/>
      <c r="AL39" s="250"/>
      <c r="AM39" s="250"/>
      <c r="AN39" s="250"/>
      <c r="AO39" s="250"/>
      <c r="AP39" s="250"/>
      <c r="AQ39" s="250"/>
      <c r="AR39" s="250"/>
      <c r="AS39" s="250"/>
      <c r="AT39" s="250"/>
      <c r="AU39" s="250"/>
      <c r="AV39" s="250"/>
      <c r="AW39" s="250"/>
      <c r="AX39" s="250"/>
      <c r="AY39" s="250"/>
    </row>
    <row r="40" spans="1:51">
      <c r="A40" s="34" t="s">
        <v>134</v>
      </c>
      <c r="B40" s="250">
        <v>8.5881261886861335E-2</v>
      </c>
      <c r="C40" s="250">
        <v>0.20019814350514109</v>
      </c>
      <c r="D40" s="250">
        <v>0.1843853691268762</v>
      </c>
      <c r="E40" s="250">
        <v>0.34158508053629927</v>
      </c>
      <c r="F40" s="250">
        <v>7.9067699558682925E-2</v>
      </c>
      <c r="G40" s="250">
        <v>0.22788736060876741</v>
      </c>
      <c r="H40" s="250">
        <v>0.17679047360381125</v>
      </c>
      <c r="I40" s="250">
        <v>0.16641704762100254</v>
      </c>
      <c r="J40" s="250">
        <v>0.31894367701223619</v>
      </c>
      <c r="K40" s="250">
        <v>0.15948741955081294</v>
      </c>
      <c r="L40" s="250">
        <v>7.8325626488799496E-2</v>
      </c>
      <c r="M40" s="250">
        <v>0.16557186933187165</v>
      </c>
      <c r="N40" s="250">
        <v>0.18993968628707128</v>
      </c>
      <c r="O40" s="250">
        <v>-0.11361109369243398</v>
      </c>
      <c r="P40" s="250">
        <v>-0.11363548178376395</v>
      </c>
      <c r="Q40" s="250">
        <v>6.8183538588036913E-2</v>
      </c>
      <c r="R40" s="250">
        <v>0.19467186034262426</v>
      </c>
      <c r="S40" s="250">
        <v>0.24725059383886563</v>
      </c>
      <c r="T40" s="250">
        <v>8.6714291482038908E-2</v>
      </c>
      <c r="U40" s="250">
        <v>0.18503921195000941</v>
      </c>
      <c r="V40" s="250">
        <v>-0.23969250854317542</v>
      </c>
      <c r="W40" s="250">
        <v>0.19217790813977628</v>
      </c>
      <c r="X40" s="250">
        <v>0.19639177268645094</v>
      </c>
      <c r="Y40" s="250">
        <v>-0.46441541355697269</v>
      </c>
      <c r="Z40" s="250">
        <v>-9.506652447778928E-2</v>
      </c>
      <c r="AA40" s="250">
        <v>-6.0739018700837815E-3</v>
      </c>
      <c r="AB40" s="250">
        <v>-0.2068265555900341</v>
      </c>
      <c r="AC40" s="250">
        <v>0.30046018801826657</v>
      </c>
      <c r="AD40" s="250">
        <v>0.31624895197974751</v>
      </c>
      <c r="AE40" s="250">
        <v>0.29816953542964192</v>
      </c>
      <c r="AF40" s="250">
        <v>0.30801633969255693</v>
      </c>
      <c r="AG40" s="250">
        <v>0.14187762595153283</v>
      </c>
      <c r="AH40" s="250">
        <v>0.22446453376543354</v>
      </c>
      <c r="AI40" s="250">
        <v>0.26831377332998957</v>
      </c>
      <c r="AJ40" s="250">
        <v>0.32245789189281648</v>
      </c>
      <c r="AK40" s="250"/>
      <c r="AL40" s="250"/>
      <c r="AM40" s="250"/>
      <c r="AN40" s="250"/>
      <c r="AO40" s="250"/>
      <c r="AP40" s="250"/>
      <c r="AQ40" s="250"/>
      <c r="AR40" s="250"/>
      <c r="AS40" s="250"/>
      <c r="AT40" s="250"/>
      <c r="AU40" s="250"/>
      <c r="AV40" s="250"/>
      <c r="AW40" s="250"/>
      <c r="AX40" s="250"/>
      <c r="AY40" s="250"/>
    </row>
    <row r="41" spans="1:51">
      <c r="A41" s="34" t="s">
        <v>133</v>
      </c>
      <c r="B41" s="250">
        <v>7.5259781531320832E-2</v>
      </c>
      <c r="C41" s="250">
        <v>0.145220828309015</v>
      </c>
      <c r="D41" s="250">
        <v>3.8733866720008184E-2</v>
      </c>
      <c r="E41" s="250">
        <v>0.34169454652616255</v>
      </c>
      <c r="F41" s="250">
        <v>0.29672117530085212</v>
      </c>
      <c r="G41" s="250">
        <v>0.10450568240838945</v>
      </c>
      <c r="H41" s="250">
        <v>1.490137637928058E-2</v>
      </c>
      <c r="I41" s="250">
        <v>2.1835910990472034E-2</v>
      </c>
      <c r="J41" s="250">
        <v>0.26062335632394956</v>
      </c>
      <c r="K41" s="250">
        <v>2.7035034183230413E-2</v>
      </c>
      <c r="L41" s="250">
        <v>0.29403088747257672</v>
      </c>
      <c r="M41" s="250">
        <v>2.9226833146152011E-2</v>
      </c>
      <c r="N41" s="250">
        <v>0.15957610465238817</v>
      </c>
      <c r="O41" s="250">
        <v>0.14228272777385678</v>
      </c>
      <c r="P41" s="250">
        <v>0.21106570658249302</v>
      </c>
      <c r="Q41" s="250">
        <v>-7.7340470016984894E-2</v>
      </c>
      <c r="R41" s="250">
        <v>0.16244121400481795</v>
      </c>
      <c r="S41" s="250">
        <v>0.10971021384485519</v>
      </c>
      <c r="T41" s="250">
        <v>-6.2002192461812038E-2</v>
      </c>
      <c r="U41" s="250">
        <v>3.9316124077449686E-2</v>
      </c>
      <c r="V41" s="250">
        <v>-0.31166515090943214</v>
      </c>
      <c r="W41" s="250">
        <v>4.2793913698235597E-2</v>
      </c>
      <c r="X41" s="250">
        <v>0.24633869860540653</v>
      </c>
      <c r="Y41" s="250">
        <v>-9.269844698877798E-2</v>
      </c>
      <c r="Z41" s="250">
        <v>0.23691096494159605</v>
      </c>
      <c r="AA41" s="250">
        <v>0.23831076638370929</v>
      </c>
      <c r="AB41" s="250">
        <v>-0.24528009483166216</v>
      </c>
      <c r="AC41" s="250">
        <v>0.1867087257126869</v>
      </c>
      <c r="AD41" s="250">
        <v>0.1992599799984677</v>
      </c>
      <c r="AE41" s="250">
        <v>0.16370820867686195</v>
      </c>
      <c r="AF41" s="250">
        <v>0.2027797005084066</v>
      </c>
      <c r="AG41" s="250">
        <v>-0.12005429375527255</v>
      </c>
      <c r="AH41" s="250">
        <v>-5.5292539621019578E-2</v>
      </c>
      <c r="AI41" s="250">
        <v>9.2971274407271709E-2</v>
      </c>
      <c r="AJ41" s="250">
        <v>0.20862225636426218</v>
      </c>
      <c r="AK41" s="250">
        <v>0.55809859331504519</v>
      </c>
      <c r="AL41" s="250"/>
      <c r="AM41" s="250"/>
      <c r="AN41" s="250"/>
      <c r="AO41" s="250"/>
      <c r="AP41" s="250"/>
      <c r="AQ41" s="250"/>
      <c r="AR41" s="250"/>
      <c r="AS41" s="250"/>
      <c r="AT41" s="250"/>
      <c r="AU41" s="250"/>
      <c r="AV41" s="250"/>
      <c r="AW41" s="250"/>
      <c r="AX41" s="250"/>
      <c r="AY41" s="250"/>
    </row>
    <row r="42" spans="1:51">
      <c r="A42" s="34" t="s">
        <v>24</v>
      </c>
      <c r="B42" s="250">
        <v>-0.26957593524292761</v>
      </c>
      <c r="C42" s="250">
        <v>0.47031513134711761</v>
      </c>
      <c r="D42" s="250">
        <v>0.88023928882614422</v>
      </c>
      <c r="E42" s="250">
        <v>0.22587741510255907</v>
      </c>
      <c r="F42" s="250">
        <v>-0.23076718406333685</v>
      </c>
      <c r="G42" s="250">
        <v>0.86618197725421853</v>
      </c>
      <c r="H42" s="250">
        <v>0.88265194671883962</v>
      </c>
      <c r="I42" s="250">
        <v>0.87503864644354756</v>
      </c>
      <c r="J42" s="250">
        <v>0.29907328003189276</v>
      </c>
      <c r="K42" s="250">
        <v>0.85640957505417892</v>
      </c>
      <c r="L42" s="250">
        <v>-0.26891831018513435</v>
      </c>
      <c r="M42" s="250">
        <v>0.86664034248642885</v>
      </c>
      <c r="N42" s="250">
        <v>8.4915003698438976E-2</v>
      </c>
      <c r="O42" s="250">
        <v>4.4129289797767625E-2</v>
      </c>
      <c r="P42" s="250">
        <v>-0.45215016233328564</v>
      </c>
      <c r="Q42" s="250">
        <v>0.89584377504189516</v>
      </c>
      <c r="R42" s="250">
        <v>0.58726578524708273</v>
      </c>
      <c r="S42" s="250">
        <v>0.92671045902311788</v>
      </c>
      <c r="T42" s="250">
        <v>0.83616204279847073</v>
      </c>
      <c r="U42" s="250">
        <v>0.91121517996913803</v>
      </c>
      <c r="V42" s="250">
        <v>0.31530880301586994</v>
      </c>
      <c r="W42" s="250">
        <v>0.89135719566786731</v>
      </c>
      <c r="X42" s="250">
        <v>0.65787721331968985</v>
      </c>
      <c r="Y42" s="250">
        <v>-0.37505291054008355</v>
      </c>
      <c r="Z42" s="250">
        <v>-0.12750170225926871</v>
      </c>
      <c r="AA42" s="250">
        <v>0.24789918068454062</v>
      </c>
      <c r="AB42" s="250">
        <v>-0.39122836946940082</v>
      </c>
      <c r="AC42" s="250">
        <v>0.98735893794478291</v>
      </c>
      <c r="AD42" s="250">
        <v>0.97201917158583162</v>
      </c>
      <c r="AE42" s="250">
        <v>0.98811446244584511</v>
      </c>
      <c r="AF42" s="250">
        <v>0.95936091052639261</v>
      </c>
      <c r="AG42" s="250">
        <v>0.87074448396706416</v>
      </c>
      <c r="AH42" s="250">
        <v>0.91851129530622766</v>
      </c>
      <c r="AI42" s="250">
        <v>0.98851433333092265</v>
      </c>
      <c r="AJ42" s="250">
        <v>0.96220296909261749</v>
      </c>
      <c r="AK42" s="250">
        <v>0.26231442229197338</v>
      </c>
      <c r="AL42" s="250">
        <v>0.13914912888392628</v>
      </c>
      <c r="AM42" s="250"/>
      <c r="AN42" s="250"/>
      <c r="AO42" s="250"/>
      <c r="AP42" s="250"/>
      <c r="AQ42" s="250"/>
      <c r="AR42" s="250"/>
      <c r="AS42" s="250"/>
      <c r="AT42" s="250"/>
      <c r="AU42" s="250"/>
      <c r="AV42" s="250"/>
      <c r="AW42" s="250"/>
      <c r="AX42" s="250"/>
      <c r="AY42" s="250"/>
    </row>
    <row r="43" spans="1:51">
      <c r="A43" s="34" t="s">
        <v>25</v>
      </c>
      <c r="B43" s="250">
        <v>-0.28309316959781122</v>
      </c>
      <c r="C43" s="250">
        <v>0.58748885909894988</v>
      </c>
      <c r="D43" s="250">
        <v>0.951939569658388</v>
      </c>
      <c r="E43" s="250">
        <v>0.25573954949410599</v>
      </c>
      <c r="F43" s="250">
        <v>-0.25104605876259506</v>
      </c>
      <c r="G43" s="250">
        <v>0.93790616857882414</v>
      </c>
      <c r="H43" s="250">
        <v>0.93639413036436192</v>
      </c>
      <c r="I43" s="250">
        <v>0.9536325631083421</v>
      </c>
      <c r="J43" s="250">
        <v>0.37077732637381117</v>
      </c>
      <c r="K43" s="250">
        <v>0.94236830000080662</v>
      </c>
      <c r="L43" s="250">
        <v>-0.29314171940316297</v>
      </c>
      <c r="M43" s="250">
        <v>0.94920488577955442</v>
      </c>
      <c r="N43" s="250">
        <v>8.3849518918546861E-2</v>
      </c>
      <c r="O43" s="250">
        <v>9.974139499866061E-2</v>
      </c>
      <c r="P43" s="250">
        <v>-0.45191725905764624</v>
      </c>
      <c r="Q43" s="250">
        <v>0.92342204708776521</v>
      </c>
      <c r="R43" s="250">
        <v>0.68601371204198813</v>
      </c>
      <c r="S43" s="250">
        <v>0.98538697352470084</v>
      </c>
      <c r="T43" s="250">
        <v>0.89229588156368878</v>
      </c>
      <c r="U43" s="250">
        <v>0.97026930567992675</v>
      </c>
      <c r="V43" s="250">
        <v>0.33293194969693995</v>
      </c>
      <c r="W43" s="250">
        <v>0.96277188482423948</v>
      </c>
      <c r="X43" s="250">
        <v>0.74693558388490411</v>
      </c>
      <c r="Y43" s="250">
        <v>-0.44067548592559469</v>
      </c>
      <c r="Z43" s="250">
        <v>-0.13975355842031184</v>
      </c>
      <c r="AA43" s="250">
        <v>0.25263543059347232</v>
      </c>
      <c r="AB43" s="250">
        <v>-0.43881114925373588</v>
      </c>
      <c r="AC43" s="250">
        <v>0.99150126577666364</v>
      </c>
      <c r="AD43" s="250">
        <v>0.99718569679127544</v>
      </c>
      <c r="AE43" s="250">
        <v>0.98975342286140844</v>
      </c>
      <c r="AF43" s="250">
        <v>0.99922513204578001</v>
      </c>
      <c r="AG43" s="250">
        <v>0.91119987353453724</v>
      </c>
      <c r="AH43" s="250">
        <v>0.94324632233831029</v>
      </c>
      <c r="AI43" s="250">
        <v>0.98116692095894398</v>
      </c>
      <c r="AJ43" s="250">
        <v>0.99823577002375585</v>
      </c>
      <c r="AK43" s="250">
        <v>0.28652902727906132</v>
      </c>
      <c r="AL43" s="250">
        <v>0.18851593752695123</v>
      </c>
      <c r="AM43" s="250">
        <v>0.96118483709421443</v>
      </c>
      <c r="AN43" s="250"/>
      <c r="AO43" s="250"/>
      <c r="AP43" s="250"/>
      <c r="AQ43" s="250"/>
      <c r="AR43" s="250"/>
      <c r="AS43" s="250"/>
      <c r="AT43" s="250"/>
      <c r="AU43" s="250"/>
      <c r="AV43" s="250"/>
      <c r="AW43" s="250"/>
      <c r="AX43" s="250"/>
      <c r="AY43" s="250"/>
    </row>
    <row r="44" spans="1:51">
      <c r="A44" s="34" t="s">
        <v>26</v>
      </c>
      <c r="B44" s="250">
        <v>-0.27859965064076936</v>
      </c>
      <c r="C44" s="250">
        <v>0.55940356454441353</v>
      </c>
      <c r="D44" s="250">
        <v>0.93711737007371287</v>
      </c>
      <c r="E44" s="250">
        <v>0.26967461268348658</v>
      </c>
      <c r="F44" s="250">
        <v>-0.23237653775919048</v>
      </c>
      <c r="G44" s="250">
        <v>0.92671512799169642</v>
      </c>
      <c r="H44" s="250">
        <v>0.92167040181868787</v>
      </c>
      <c r="I44" s="250">
        <v>0.93613955177130581</v>
      </c>
      <c r="J44" s="250">
        <v>0.3900656527089143</v>
      </c>
      <c r="K44" s="250">
        <v>0.92217319778264961</v>
      </c>
      <c r="L44" s="250">
        <v>-0.27474938965177492</v>
      </c>
      <c r="M44" s="250">
        <v>0.93036871849172065</v>
      </c>
      <c r="N44" s="250">
        <v>9.381942219438906E-2</v>
      </c>
      <c r="O44" s="250">
        <v>8.85125514171302E-2</v>
      </c>
      <c r="P44" s="250">
        <v>-0.43390725880343767</v>
      </c>
      <c r="Q44" s="250">
        <v>0.9078327141549396</v>
      </c>
      <c r="R44" s="250">
        <v>0.67738251861866927</v>
      </c>
      <c r="S44" s="250">
        <v>0.9771315054021098</v>
      </c>
      <c r="T44" s="250">
        <v>0.87852272250511609</v>
      </c>
      <c r="U44" s="250">
        <v>0.95945862343515487</v>
      </c>
      <c r="V44" s="250">
        <v>0.31128305902735109</v>
      </c>
      <c r="W44" s="250">
        <v>0.9515610854691563</v>
      </c>
      <c r="X44" s="250">
        <v>0.73517260882860469</v>
      </c>
      <c r="Y44" s="250">
        <v>-0.4370433195446205</v>
      </c>
      <c r="Z44" s="250">
        <v>-0.12685189887505866</v>
      </c>
      <c r="AA44" s="250">
        <v>0.25311092049641554</v>
      </c>
      <c r="AB44" s="250">
        <v>-0.43659071528691673</v>
      </c>
      <c r="AC44" s="250">
        <v>0.99562122240589945</v>
      </c>
      <c r="AD44" s="250">
        <v>0.99953426768472386</v>
      </c>
      <c r="AE44" s="250">
        <v>0.994191064025433</v>
      </c>
      <c r="AF44" s="250">
        <v>0.99803724683051354</v>
      </c>
      <c r="AG44" s="250">
        <v>0.90197570001256611</v>
      </c>
      <c r="AH44" s="250">
        <v>0.93842070191920923</v>
      </c>
      <c r="AI44" s="250">
        <v>0.98374596923162816</v>
      </c>
      <c r="AJ44" s="250">
        <v>0.99909037934129807</v>
      </c>
      <c r="AK44" s="250">
        <v>0.32203184012082187</v>
      </c>
      <c r="AL44" s="250">
        <v>0.21267740919077965</v>
      </c>
      <c r="AM44" s="250">
        <v>0.96841757173789877</v>
      </c>
      <c r="AN44" s="250">
        <v>0.99717154631763993</v>
      </c>
      <c r="AO44" s="250"/>
      <c r="AP44" s="250"/>
      <c r="AQ44" s="250"/>
      <c r="AR44" s="250"/>
      <c r="AS44" s="250"/>
      <c r="AT44" s="250"/>
      <c r="AU44" s="250"/>
      <c r="AV44" s="250"/>
      <c r="AW44" s="250"/>
      <c r="AX44" s="250"/>
      <c r="AY44" s="250"/>
    </row>
    <row r="45" spans="1:51">
      <c r="A45" s="34" t="s">
        <v>27</v>
      </c>
      <c r="B45" s="250">
        <v>-0.2851064863664623</v>
      </c>
      <c r="C45" s="250">
        <v>0.57724747943607957</v>
      </c>
      <c r="D45" s="250">
        <v>0.94192266853789774</v>
      </c>
      <c r="E45" s="250">
        <v>0.26262163895804935</v>
      </c>
      <c r="F45" s="250">
        <v>-0.24629645918383314</v>
      </c>
      <c r="G45" s="250">
        <v>0.929279082363206</v>
      </c>
      <c r="H45" s="250">
        <v>0.9258180573010435</v>
      </c>
      <c r="I45" s="250">
        <v>0.94313040014035221</v>
      </c>
      <c r="J45" s="250">
        <v>0.3789706103576605</v>
      </c>
      <c r="K45" s="250">
        <v>0.93140797182073931</v>
      </c>
      <c r="L45" s="250">
        <v>-0.28897861896620775</v>
      </c>
      <c r="M45" s="250">
        <v>0.93844685425712937</v>
      </c>
      <c r="N45" s="250">
        <v>9.1116846456292006E-2</v>
      </c>
      <c r="O45" s="250">
        <v>8.647363291823186E-2</v>
      </c>
      <c r="P45" s="250">
        <v>-0.44173462712126677</v>
      </c>
      <c r="Q45" s="250">
        <v>0.90406399982926322</v>
      </c>
      <c r="R45" s="250">
        <v>0.69044615539705423</v>
      </c>
      <c r="S45" s="250">
        <v>0.98402030709851995</v>
      </c>
      <c r="T45" s="250">
        <v>0.87791018317813407</v>
      </c>
      <c r="U45" s="250">
        <v>0.96332439429380556</v>
      </c>
      <c r="V45" s="250">
        <v>0.31151524233687655</v>
      </c>
      <c r="W45" s="250">
        <v>0.95415758960849395</v>
      </c>
      <c r="X45" s="250">
        <v>0.73818050085387465</v>
      </c>
      <c r="Y45" s="250">
        <v>-0.44978871274552401</v>
      </c>
      <c r="Z45" s="250">
        <v>-0.13885078562033243</v>
      </c>
      <c r="AA45" s="250">
        <v>0.25265485245223923</v>
      </c>
      <c r="AB45" s="250">
        <v>-0.44348166900487429</v>
      </c>
      <c r="AC45" s="250">
        <v>0.99243575502867654</v>
      </c>
      <c r="AD45" s="250">
        <v>0.99899592768160994</v>
      </c>
      <c r="AE45" s="250">
        <v>0.99192958637505213</v>
      </c>
      <c r="AF45" s="250">
        <v>0.99885357661815599</v>
      </c>
      <c r="AG45" s="250">
        <v>0.90114020851523025</v>
      </c>
      <c r="AH45" s="250">
        <v>0.93945831813711167</v>
      </c>
      <c r="AI45" s="250">
        <v>0.98068837164934886</v>
      </c>
      <c r="AJ45" s="250">
        <v>0.99964720290277764</v>
      </c>
      <c r="AK45" s="250">
        <v>0.32512394215943841</v>
      </c>
      <c r="AL45" s="250">
        <v>0.20257067610503479</v>
      </c>
      <c r="AM45" s="250">
        <v>0.96139669255895943</v>
      </c>
      <c r="AN45" s="250">
        <v>0.99709594451926609</v>
      </c>
      <c r="AO45" s="250">
        <v>0.99879443263601797</v>
      </c>
      <c r="AP45" s="250"/>
      <c r="AQ45" s="250"/>
      <c r="AR45" s="250"/>
      <c r="AS45" s="250"/>
      <c r="AT45" s="250"/>
      <c r="AU45" s="250"/>
      <c r="AV45" s="250"/>
      <c r="AW45" s="250"/>
      <c r="AX45" s="250"/>
      <c r="AY45" s="250"/>
    </row>
    <row r="46" spans="1:51">
      <c r="A46" s="34" t="s">
        <v>28</v>
      </c>
      <c r="B46" s="250">
        <v>-0.29392382922076143</v>
      </c>
      <c r="C46" s="250">
        <v>0.48786693526166103</v>
      </c>
      <c r="D46" s="250">
        <v>0.92538469788335576</v>
      </c>
      <c r="E46" s="250">
        <v>0.16522551532229884</v>
      </c>
      <c r="F46" s="250">
        <v>-0.31858779463430109</v>
      </c>
      <c r="G46" s="250">
        <v>0.89522195163244678</v>
      </c>
      <c r="H46" s="250">
        <v>0.9060567018854957</v>
      </c>
      <c r="I46" s="250">
        <v>0.93119211740632846</v>
      </c>
      <c r="J46" s="250">
        <v>0.3880152058551683</v>
      </c>
      <c r="K46" s="250">
        <v>0.90600260202258998</v>
      </c>
      <c r="L46" s="250">
        <v>-0.35209722826875828</v>
      </c>
      <c r="M46" s="250">
        <v>0.91731016746494887</v>
      </c>
      <c r="N46" s="250">
        <v>3.9906801109259107E-2</v>
      </c>
      <c r="O46" s="250">
        <v>6.5367515453171071E-2</v>
      </c>
      <c r="P46" s="250">
        <v>-0.43490223982219839</v>
      </c>
      <c r="Q46" s="250">
        <v>0.95196919805825286</v>
      </c>
      <c r="R46" s="250">
        <v>0.6420444671228559</v>
      </c>
      <c r="S46" s="250">
        <v>0.90915323671636328</v>
      </c>
      <c r="T46" s="250">
        <v>0.942441450265046</v>
      </c>
      <c r="U46" s="250">
        <v>0.94595750766863862</v>
      </c>
      <c r="V46" s="250">
        <v>0.42369879606408262</v>
      </c>
      <c r="W46" s="250">
        <v>0.95608696681067296</v>
      </c>
      <c r="X46" s="250">
        <v>0.61314265999178352</v>
      </c>
      <c r="Y46" s="250">
        <v>-0.43429790288856412</v>
      </c>
      <c r="Z46" s="250">
        <v>-0.23782243754405857</v>
      </c>
      <c r="AA46" s="250">
        <v>0.13889381336162346</v>
      </c>
      <c r="AB46" s="250">
        <v>-0.35161715646265573</v>
      </c>
      <c r="AC46" s="250">
        <v>0.88694320319842057</v>
      </c>
      <c r="AD46" s="250">
        <v>0.89366016510846547</v>
      </c>
      <c r="AE46" s="250">
        <v>0.89340200201601339</v>
      </c>
      <c r="AF46" s="250">
        <v>0.89537082633480602</v>
      </c>
      <c r="AG46" s="250">
        <v>0.99083738046300829</v>
      </c>
      <c r="AH46" s="250">
        <v>0.98180845107716175</v>
      </c>
      <c r="AI46" s="250">
        <v>0.92122659849947941</v>
      </c>
      <c r="AJ46" s="250">
        <v>0.89333277382402121</v>
      </c>
      <c r="AK46" s="250">
        <v>0.15712645128937019</v>
      </c>
      <c r="AL46" s="250">
        <v>-0.13929398933532983</v>
      </c>
      <c r="AM46" s="250">
        <v>0.86182312208230671</v>
      </c>
      <c r="AN46" s="250">
        <v>0.90264199442580839</v>
      </c>
      <c r="AO46" s="250">
        <v>0.89316222378423049</v>
      </c>
      <c r="AP46" s="250">
        <v>0.89360072325621709</v>
      </c>
      <c r="AQ46" s="250"/>
      <c r="AR46" s="250"/>
      <c r="AS46" s="250"/>
      <c r="AT46" s="250"/>
      <c r="AU46" s="250"/>
      <c r="AV46" s="250"/>
      <c r="AW46" s="250"/>
      <c r="AX46" s="250"/>
      <c r="AY46" s="250"/>
    </row>
    <row r="47" spans="1:51">
      <c r="A47" s="34" t="s">
        <v>132</v>
      </c>
      <c r="B47" s="250">
        <v>-0.28571028771429041</v>
      </c>
      <c r="C47" s="250">
        <v>0.53703661842115835</v>
      </c>
      <c r="D47" s="250">
        <v>0.9390992371224981</v>
      </c>
      <c r="E47" s="250">
        <v>0.24161687219748704</v>
      </c>
      <c r="F47" s="250">
        <v>-0.2549337798974074</v>
      </c>
      <c r="G47" s="250">
        <v>0.9233404121158062</v>
      </c>
      <c r="H47" s="250">
        <v>0.92874300428688983</v>
      </c>
      <c r="I47" s="250">
        <v>0.93841709230786541</v>
      </c>
      <c r="J47" s="250">
        <v>0.36247389847527484</v>
      </c>
      <c r="K47" s="250">
        <v>0.92159688872444667</v>
      </c>
      <c r="L47" s="250">
        <v>-0.29546309530399356</v>
      </c>
      <c r="M47" s="250">
        <v>0.93075793771292936</v>
      </c>
      <c r="N47" s="250">
        <v>8.288393760972701E-2</v>
      </c>
      <c r="O47" s="250">
        <v>7.2702090135254943E-2</v>
      </c>
      <c r="P47" s="250">
        <v>-0.45360738342757484</v>
      </c>
      <c r="Q47" s="250">
        <v>0.93159953636995863</v>
      </c>
      <c r="R47" s="250">
        <v>0.65938622411848757</v>
      </c>
      <c r="S47" s="250">
        <v>0.97325519959336915</v>
      </c>
      <c r="T47" s="250">
        <v>0.89453618853146899</v>
      </c>
      <c r="U47" s="250">
        <v>0.96395601204490333</v>
      </c>
      <c r="V47" s="250">
        <v>0.33931453951670909</v>
      </c>
      <c r="W47" s="250">
        <v>0.95430943497226706</v>
      </c>
      <c r="X47" s="250">
        <v>0.7082583441180117</v>
      </c>
      <c r="Y47" s="250">
        <v>-0.42770212369783461</v>
      </c>
      <c r="Z47" s="250">
        <v>-0.15053267135477022</v>
      </c>
      <c r="AA47" s="250">
        <v>0.23943161948783839</v>
      </c>
      <c r="AB47" s="250">
        <v>-0.41924653898815728</v>
      </c>
      <c r="AC47" s="250">
        <v>0.99707177736247843</v>
      </c>
      <c r="AD47" s="250">
        <v>0.99557923245546498</v>
      </c>
      <c r="AE47" s="250">
        <v>0.99768969031030275</v>
      </c>
      <c r="AF47" s="250">
        <v>0.99138927702574153</v>
      </c>
      <c r="AG47" s="250">
        <v>0.9254994948737213</v>
      </c>
      <c r="AH47" s="250">
        <v>0.95955030851426737</v>
      </c>
      <c r="AI47" s="250">
        <v>0.99663435969992098</v>
      </c>
      <c r="AJ47" s="250">
        <v>0.99230709918013393</v>
      </c>
      <c r="AK47" s="250">
        <v>0.27964289921500113</v>
      </c>
      <c r="AL47" s="250">
        <v>0.13377538627158508</v>
      </c>
      <c r="AM47" s="250">
        <v>0.98220559451646694</v>
      </c>
      <c r="AN47" s="250">
        <v>0.99270506881743703</v>
      </c>
      <c r="AO47" s="250">
        <v>0.9943232598265227</v>
      </c>
      <c r="AP47" s="250">
        <v>0.9919282039182129</v>
      </c>
      <c r="AQ47" s="250">
        <v>0.91944712316058663</v>
      </c>
      <c r="AR47" s="250"/>
      <c r="AS47" s="250"/>
      <c r="AT47" s="250"/>
      <c r="AU47" s="250"/>
      <c r="AV47" s="250"/>
      <c r="AW47" s="250"/>
      <c r="AX47" s="250"/>
      <c r="AY47" s="250"/>
    </row>
    <row r="48" spans="1:51">
      <c r="A48" s="34" t="s">
        <v>29</v>
      </c>
      <c r="B48" s="250">
        <v>-0.18795596626418734</v>
      </c>
      <c r="C48" s="250">
        <v>0.27683626427837382</v>
      </c>
      <c r="D48" s="250">
        <v>0.50239160998383714</v>
      </c>
      <c r="E48" s="250">
        <v>0.29001819114997096</v>
      </c>
      <c r="F48" s="250">
        <v>-2.5035351890579143E-2</v>
      </c>
      <c r="G48" s="250">
        <v>0.52207088514835709</v>
      </c>
      <c r="H48" s="250">
        <v>0.52434313297243595</v>
      </c>
      <c r="I48" s="250">
        <v>0.49081291594044885</v>
      </c>
      <c r="J48" s="250">
        <v>0.2585037195654814</v>
      </c>
      <c r="K48" s="250">
        <v>0.46641388484457452</v>
      </c>
      <c r="L48" s="250">
        <v>-3.1463185415633657E-2</v>
      </c>
      <c r="M48" s="250">
        <v>0.48041924623317683</v>
      </c>
      <c r="N48" s="250">
        <v>5.7505937003743741E-2</v>
      </c>
      <c r="O48" s="250">
        <v>5.872677068715719E-2</v>
      </c>
      <c r="P48" s="250">
        <v>-0.16828488168671221</v>
      </c>
      <c r="Q48" s="250">
        <v>0.49542643442002571</v>
      </c>
      <c r="R48" s="250">
        <v>0.41735041909947312</v>
      </c>
      <c r="S48" s="250">
        <v>0.59546538167573859</v>
      </c>
      <c r="T48" s="250">
        <v>0.45705897048288102</v>
      </c>
      <c r="U48" s="250">
        <v>0.55134500402447129</v>
      </c>
      <c r="V48" s="250">
        <v>9.7636113532755059E-2</v>
      </c>
      <c r="W48" s="250">
        <v>0.53418048100253679</v>
      </c>
      <c r="X48" s="250">
        <v>0.49226131853801014</v>
      </c>
      <c r="Y48" s="250">
        <v>-0.29934257897845029</v>
      </c>
      <c r="Z48" s="250">
        <v>2.4045090394677185E-2</v>
      </c>
      <c r="AA48" s="250">
        <v>0.26849496624794789</v>
      </c>
      <c r="AB48" s="250">
        <v>-0.35472808782894083</v>
      </c>
      <c r="AC48" s="250">
        <v>0.72779129814829191</v>
      </c>
      <c r="AD48" s="250">
        <v>0.70286108288327731</v>
      </c>
      <c r="AE48" s="250">
        <v>0.72943199706428963</v>
      </c>
      <c r="AF48" s="250">
        <v>0.67170517431229004</v>
      </c>
      <c r="AG48" s="250">
        <v>0.49811988641203048</v>
      </c>
      <c r="AH48" s="250">
        <v>0.60846035463312287</v>
      </c>
      <c r="AI48" s="250">
        <v>0.7191844373521914</v>
      </c>
      <c r="AJ48" s="250">
        <v>0.68469399748784043</v>
      </c>
      <c r="AK48" s="250">
        <v>0.43689481798722052</v>
      </c>
      <c r="AL48" s="250">
        <v>0.33282497776032377</v>
      </c>
      <c r="AM48" s="250">
        <v>0.76790005456830268</v>
      </c>
      <c r="AN48" s="250">
        <v>0.66451726186284854</v>
      </c>
      <c r="AO48" s="250">
        <v>0.69714155112591147</v>
      </c>
      <c r="AP48" s="250">
        <v>0.68806542418938554</v>
      </c>
      <c r="AQ48" s="250">
        <v>0.50992119220639054</v>
      </c>
      <c r="AR48" s="250">
        <v>0.70266230556985032</v>
      </c>
      <c r="AS48" s="250"/>
      <c r="AT48" s="250"/>
      <c r="AU48" s="250"/>
      <c r="AV48" s="250"/>
      <c r="AW48" s="250"/>
      <c r="AX48" s="250"/>
      <c r="AY48" s="250"/>
    </row>
    <row r="49" spans="1:51">
      <c r="A49" s="34" t="s">
        <v>30</v>
      </c>
      <c r="B49" s="250">
        <v>6.9638370090119944E-2</v>
      </c>
      <c r="C49" s="250">
        <v>0.15224968842564912</v>
      </c>
      <c r="D49" s="250">
        <v>-0.10984551712889797</v>
      </c>
      <c r="E49" s="250">
        <v>5.6478719725377184E-3</v>
      </c>
      <c r="F49" s="250">
        <v>0.13075348578646484</v>
      </c>
      <c r="G49" s="250">
        <v>-9.4782699500893769E-2</v>
      </c>
      <c r="H49" s="250">
        <v>-0.14195172763271202</v>
      </c>
      <c r="I49" s="250">
        <v>-9.4989114254642834E-2</v>
      </c>
      <c r="J49" s="250">
        <v>-6.5309331749097324E-2</v>
      </c>
      <c r="K49" s="250">
        <v>-6.3775876265434767E-2</v>
      </c>
      <c r="L49" s="250">
        <v>0.14979861306410749</v>
      </c>
      <c r="M49" s="250">
        <v>-7.6787112469711635E-2</v>
      </c>
      <c r="N49" s="250">
        <v>-0.32294718510731879</v>
      </c>
      <c r="O49" s="250">
        <v>0.25831532616613079</v>
      </c>
      <c r="P49" s="250">
        <v>0.2202171627922786</v>
      </c>
      <c r="Q49" s="250">
        <v>-0.16937356737956633</v>
      </c>
      <c r="R49" s="250">
        <v>-0.16154982812543042</v>
      </c>
      <c r="S49" s="250">
        <v>-0.12312369133425159</v>
      </c>
      <c r="T49" s="250">
        <v>-0.16778320283473033</v>
      </c>
      <c r="U49" s="250">
        <v>-0.145206677378174</v>
      </c>
      <c r="V49" s="250">
        <v>-0.19927456819455922</v>
      </c>
      <c r="W49" s="250">
        <v>-0.12259133331866631</v>
      </c>
      <c r="X49" s="250">
        <v>0.15484736816248593</v>
      </c>
      <c r="Y49" s="250">
        <v>6.4447150864231195E-2</v>
      </c>
      <c r="Z49" s="250">
        <v>0.17264329268692652</v>
      </c>
      <c r="AA49" s="250">
        <v>9.7292138935240691E-2</v>
      </c>
      <c r="AB49" s="250">
        <v>-6.8080182021802299E-2</v>
      </c>
      <c r="AC49" s="250">
        <v>-0.20323025249486798</v>
      </c>
      <c r="AD49" s="250">
        <v>-0.17126408152290784</v>
      </c>
      <c r="AE49" s="250">
        <v>-0.22499402403218491</v>
      </c>
      <c r="AF49" s="250">
        <v>-0.13368464457125917</v>
      </c>
      <c r="AG49" s="250">
        <v>-0.27502432494286699</v>
      </c>
      <c r="AH49" s="250">
        <v>-0.2934287305568764</v>
      </c>
      <c r="AI49" s="250">
        <v>-0.26890224623011605</v>
      </c>
      <c r="AJ49" s="250">
        <v>-0.14807065279456336</v>
      </c>
      <c r="AK49" s="250">
        <v>-8.9660008038378744E-2</v>
      </c>
      <c r="AL49" s="250">
        <v>0.46210575183171115</v>
      </c>
      <c r="AM49" s="250">
        <v>-0.27607020704110913</v>
      </c>
      <c r="AN49" s="250">
        <v>-0.12896347276645118</v>
      </c>
      <c r="AO49" s="250">
        <v>-0.16110597252238201</v>
      </c>
      <c r="AP49" s="250">
        <v>-0.16015171611314047</v>
      </c>
      <c r="AQ49" s="250">
        <v>-0.28690282404542761</v>
      </c>
      <c r="AR49" s="250">
        <v>-0.21906067994691544</v>
      </c>
      <c r="AS49" s="250">
        <v>-0.41175615253551034</v>
      </c>
      <c r="AT49" s="250"/>
      <c r="AU49" s="250"/>
      <c r="AV49" s="250"/>
      <c r="AW49" s="250"/>
      <c r="AX49" s="250"/>
      <c r="AY49" s="250"/>
    </row>
    <row r="50" spans="1:51">
      <c r="A50" s="34" t="s">
        <v>31</v>
      </c>
      <c r="B50" s="250">
        <v>0.31732972002680615</v>
      </c>
      <c r="C50" s="250">
        <v>-0.10461807067783525</v>
      </c>
      <c r="D50" s="250">
        <v>-0.24760209148495788</v>
      </c>
      <c r="E50" s="250">
        <v>0.18747173476026865</v>
      </c>
      <c r="F50" s="250">
        <v>0.36994161063805941</v>
      </c>
      <c r="G50" s="250">
        <v>-0.18446880254197179</v>
      </c>
      <c r="H50" s="250">
        <v>-0.26276287059162368</v>
      </c>
      <c r="I50" s="250">
        <v>-0.26855761997869726</v>
      </c>
      <c r="J50" s="250">
        <v>0.12916772186780123</v>
      </c>
      <c r="K50" s="250">
        <v>-0.25071120829779869</v>
      </c>
      <c r="L50" s="250">
        <v>0.3674915799833936</v>
      </c>
      <c r="M50" s="250">
        <v>-0.2541960761317647</v>
      </c>
      <c r="N50" s="250">
        <v>5.4677912725640508E-3</v>
      </c>
      <c r="O50" s="250">
        <v>0.13754709613440458</v>
      </c>
      <c r="P50" s="250">
        <v>0.34294126735156499</v>
      </c>
      <c r="Q50" s="250">
        <v>-0.32246739402362606</v>
      </c>
      <c r="R50" s="250">
        <v>-0.23936480112692024</v>
      </c>
      <c r="S50" s="250">
        <v>-0.26308291672929041</v>
      </c>
      <c r="T50" s="250">
        <v>-0.31117065110693881</v>
      </c>
      <c r="U50" s="250">
        <v>-0.29010933471249878</v>
      </c>
      <c r="V50" s="250">
        <v>-0.37001765488326249</v>
      </c>
      <c r="W50" s="250">
        <v>-0.26583757398226948</v>
      </c>
      <c r="X50" s="250">
        <v>-3.0921651173352955E-2</v>
      </c>
      <c r="Y50" s="250">
        <v>0.12577718760743858</v>
      </c>
      <c r="Z50" s="250">
        <v>0.15063535720691271</v>
      </c>
      <c r="AA50" s="250">
        <v>-3.9178613521354206E-3</v>
      </c>
      <c r="AB50" s="250">
        <v>6.6782485611848783E-2</v>
      </c>
      <c r="AC50" s="250">
        <v>-0.27705938625611515</v>
      </c>
      <c r="AD50" s="250">
        <v>-0.25375987073872563</v>
      </c>
      <c r="AE50" s="250">
        <v>-0.30073979418573416</v>
      </c>
      <c r="AF50" s="250">
        <v>-0.23414439446275181</v>
      </c>
      <c r="AG50" s="250">
        <v>-0.41477678770323001</v>
      </c>
      <c r="AH50" s="250">
        <v>-0.44356112557107097</v>
      </c>
      <c r="AI50" s="250">
        <v>-0.36288628417770341</v>
      </c>
      <c r="AJ50" s="250">
        <v>-0.23688997769222492</v>
      </c>
      <c r="AK50" s="250">
        <v>0.16715491145747088</v>
      </c>
      <c r="AL50" s="250">
        <v>0.65414052127995614</v>
      </c>
      <c r="AM50" s="250">
        <v>-0.34058614928272535</v>
      </c>
      <c r="AN50" s="250">
        <v>-0.23740059680028472</v>
      </c>
      <c r="AO50" s="250">
        <v>-0.23640493178030067</v>
      </c>
      <c r="AP50" s="250">
        <v>-0.24351422174870249</v>
      </c>
      <c r="AQ50" s="250">
        <v>-0.44044099479820192</v>
      </c>
      <c r="AR50" s="250">
        <v>-0.3098390218497209</v>
      </c>
      <c r="AS50" s="250">
        <v>-0.37100451666621798</v>
      </c>
      <c r="AT50" s="250">
        <v>0.81956605239816682</v>
      </c>
      <c r="AU50" s="250"/>
      <c r="AV50" s="250"/>
      <c r="AW50" s="250"/>
      <c r="AX50" s="250"/>
      <c r="AY50" s="250"/>
    </row>
    <row r="51" spans="1:51">
      <c r="A51" s="34" t="s">
        <v>32</v>
      </c>
      <c r="B51" s="250">
        <v>0.25677845898043566</v>
      </c>
      <c r="C51" s="250">
        <v>4.1336028867825322E-2</v>
      </c>
      <c r="D51" s="250">
        <v>-0.27458044245434204</v>
      </c>
      <c r="E51" s="250">
        <v>9.4796912519658355E-2</v>
      </c>
      <c r="F51" s="250">
        <v>0.26297551545078202</v>
      </c>
      <c r="G51" s="250">
        <v>-0.23232812418997803</v>
      </c>
      <c r="H51" s="250">
        <v>-0.29032492180410618</v>
      </c>
      <c r="I51" s="250">
        <v>-0.2727975238545336</v>
      </c>
      <c r="J51" s="250">
        <v>5.7511895434667698E-2</v>
      </c>
      <c r="K51" s="250">
        <v>-0.23821370660457386</v>
      </c>
      <c r="L51" s="250">
        <v>0.25496417284120709</v>
      </c>
      <c r="M51" s="250">
        <v>-0.25072645409751476</v>
      </c>
      <c r="N51" s="250">
        <v>5.8708754023094903E-2</v>
      </c>
      <c r="O51" s="250">
        <v>1.4333089788855039E-2</v>
      </c>
      <c r="P51" s="250">
        <v>0.237764713561088</v>
      </c>
      <c r="Q51" s="250">
        <v>-0.38966193764566692</v>
      </c>
      <c r="R51" s="250">
        <v>-0.15376805334391497</v>
      </c>
      <c r="S51" s="250">
        <v>-0.28606833715048424</v>
      </c>
      <c r="T51" s="250">
        <v>-0.36325097442351134</v>
      </c>
      <c r="U51" s="250">
        <v>-0.32605708012245577</v>
      </c>
      <c r="V51" s="250">
        <v>-0.35277076065999263</v>
      </c>
      <c r="W51" s="250">
        <v>-0.29920597376181907</v>
      </c>
      <c r="X51" s="250">
        <v>-3.2665086363596579E-2</v>
      </c>
      <c r="Y51" s="250">
        <v>1.7507179616754284E-2</v>
      </c>
      <c r="Z51" s="250">
        <v>4.6692780580467427E-2</v>
      </c>
      <c r="AA51" s="250">
        <v>-1.4470900160502773E-2</v>
      </c>
      <c r="AB51" s="250">
        <v>4.7337615457820328E-3</v>
      </c>
      <c r="AC51" s="250">
        <v>-0.36247353092800655</v>
      </c>
      <c r="AD51" s="250">
        <v>-0.32337891611376157</v>
      </c>
      <c r="AE51" s="250">
        <v>-0.38035735977240009</v>
      </c>
      <c r="AF51" s="250">
        <v>-0.29709137543252356</v>
      </c>
      <c r="AG51" s="250">
        <v>-0.46647494646623444</v>
      </c>
      <c r="AH51" s="250">
        <v>-0.50585500323949961</v>
      </c>
      <c r="AI51" s="250">
        <v>-0.44794879690168787</v>
      </c>
      <c r="AJ51" s="250">
        <v>-0.30220717697417399</v>
      </c>
      <c r="AK51" s="250">
        <v>0.1269926769988185</v>
      </c>
      <c r="AL51" s="250">
        <v>0.55310585890948871</v>
      </c>
      <c r="AM51" s="250">
        <v>-0.44588809695068715</v>
      </c>
      <c r="AN51" s="250">
        <v>-0.30326396682727741</v>
      </c>
      <c r="AO51" s="250">
        <v>-0.31164252928635583</v>
      </c>
      <c r="AP51" s="250">
        <v>-0.30207889574314412</v>
      </c>
      <c r="AQ51" s="250">
        <v>-0.49508658473555001</v>
      </c>
      <c r="AR51" s="250">
        <v>-0.38968111232094488</v>
      </c>
      <c r="AS51" s="250">
        <v>-0.43176772480645265</v>
      </c>
      <c r="AT51" s="250">
        <v>0.75034789656539991</v>
      </c>
      <c r="AU51" s="250">
        <v>0.87866453749090623</v>
      </c>
      <c r="AV51" s="250"/>
      <c r="AW51" s="250"/>
      <c r="AX51" s="250"/>
      <c r="AY51" s="250"/>
    </row>
    <row r="52" spans="1:51">
      <c r="A52" s="34" t="s">
        <v>33</v>
      </c>
      <c r="B52" s="250">
        <v>-5.801459753589798E-2</v>
      </c>
      <c r="C52" s="250">
        <v>-0.26819090147302588</v>
      </c>
      <c r="D52" s="250">
        <v>-0.24000347724109938</v>
      </c>
      <c r="E52" s="250">
        <v>-0.37223189731987111</v>
      </c>
      <c r="F52" s="250">
        <v>-0.2484441024490196</v>
      </c>
      <c r="G52" s="250">
        <v>-0.3012866851194132</v>
      </c>
      <c r="H52" s="250">
        <v>-0.23938757350843498</v>
      </c>
      <c r="I52" s="250">
        <v>-0.22585988476036292</v>
      </c>
      <c r="J52" s="250">
        <v>-0.28691490538208392</v>
      </c>
      <c r="K52" s="250">
        <v>-0.23086490915459817</v>
      </c>
      <c r="L52" s="250">
        <v>-0.24481336951447702</v>
      </c>
      <c r="M52" s="250">
        <v>-0.23448126265429514</v>
      </c>
      <c r="N52" s="250">
        <v>2.3904627256256524E-2</v>
      </c>
      <c r="O52" s="250">
        <v>-0.19159820553576218</v>
      </c>
      <c r="P52" s="250">
        <v>-0.12567790819674937</v>
      </c>
      <c r="Q52" s="250">
        <v>-0.1498244981189559</v>
      </c>
      <c r="R52" s="250">
        <v>-0.18741320373445591</v>
      </c>
      <c r="S52" s="250">
        <v>-0.31112085716786936</v>
      </c>
      <c r="T52" s="250">
        <v>-0.12801975354216602</v>
      </c>
      <c r="U52" s="250">
        <v>-0.24088981887763802</v>
      </c>
      <c r="V52" s="250">
        <v>0.23032720516291141</v>
      </c>
      <c r="W52" s="250">
        <v>-0.25017487640879699</v>
      </c>
      <c r="X52" s="250">
        <v>-0.47299356608949239</v>
      </c>
      <c r="Y52" s="250">
        <v>0.19711653831792089</v>
      </c>
      <c r="Z52" s="250">
        <v>-0.14959557948686419</v>
      </c>
      <c r="AA52" s="250">
        <v>-0.26815177245735738</v>
      </c>
      <c r="AB52" s="250">
        <v>0.31540128903875053</v>
      </c>
      <c r="AC52" s="250">
        <v>-0.37871695373399794</v>
      </c>
      <c r="AD52" s="250">
        <v>-0.38707960619626008</v>
      </c>
      <c r="AE52" s="250">
        <v>-0.35851582027882062</v>
      </c>
      <c r="AF52" s="250">
        <v>-0.38599580182755477</v>
      </c>
      <c r="AG52" s="250">
        <v>-5.9285065813527944E-2</v>
      </c>
      <c r="AH52" s="250">
        <v>-0.13061217306212095</v>
      </c>
      <c r="AI52" s="250">
        <v>-0.28981936717439716</v>
      </c>
      <c r="AJ52" s="250">
        <v>-0.39084923996854953</v>
      </c>
      <c r="AK52" s="250">
        <v>-0.47935468383450652</v>
      </c>
      <c r="AL52" s="250">
        <v>-0.8797220861490378</v>
      </c>
      <c r="AM52" s="250">
        <v>-0.34189411621299026</v>
      </c>
      <c r="AN52" s="250">
        <v>-0.37761871572499117</v>
      </c>
      <c r="AO52" s="250">
        <v>-0.39560622467256085</v>
      </c>
      <c r="AP52" s="250">
        <v>-0.3876401067882379</v>
      </c>
      <c r="AQ52" s="250">
        <v>-4.720810907940378E-2</v>
      </c>
      <c r="AR52" s="250">
        <v>-0.32926924205052427</v>
      </c>
      <c r="AS52" s="250">
        <v>-0.50503037780030913</v>
      </c>
      <c r="AT52" s="250">
        <v>-0.48941169678761193</v>
      </c>
      <c r="AU52" s="250">
        <v>-0.58583788152403382</v>
      </c>
      <c r="AV52" s="250">
        <v>-0.49733226508751605</v>
      </c>
      <c r="AW52" s="250"/>
      <c r="AX52" s="250"/>
      <c r="AY52" s="250"/>
    </row>
    <row r="53" spans="1:51">
      <c r="A53" s="34" t="s">
        <v>18</v>
      </c>
      <c r="B53" s="250">
        <v>0.1952139117172991</v>
      </c>
      <c r="C53" s="250">
        <v>-5.843244298769442E-2</v>
      </c>
      <c r="D53" s="250">
        <v>-5.0786195046063042E-2</v>
      </c>
      <c r="E53" s="250">
        <v>0.19532757533587369</v>
      </c>
      <c r="F53" s="250">
        <v>0.11844020296880192</v>
      </c>
      <c r="G53" s="250">
        <v>-1.5137464554551637E-2</v>
      </c>
      <c r="H53" s="250">
        <v>-7.3116099169061657E-2</v>
      </c>
      <c r="I53" s="250">
        <v>-8.1617342271548057E-2</v>
      </c>
      <c r="J53" s="250">
        <v>0.32698290823387316</v>
      </c>
      <c r="K53" s="250">
        <v>-8.0218115255183714E-2</v>
      </c>
      <c r="L53" s="250">
        <v>9.1972483214237219E-2</v>
      </c>
      <c r="M53" s="250">
        <v>-7.8544399176673552E-2</v>
      </c>
      <c r="N53" s="250">
        <v>0.37610452794015992</v>
      </c>
      <c r="O53" s="250">
        <v>-0.17030383231606699</v>
      </c>
      <c r="P53" s="250">
        <v>-3.1221956448398959E-2</v>
      </c>
      <c r="Q53" s="250">
        <v>-0.16561674576796306</v>
      </c>
      <c r="R53" s="250">
        <v>-2.9046264540195467E-2</v>
      </c>
      <c r="S53" s="250">
        <v>-5.1030023874506586E-2</v>
      </c>
      <c r="T53" s="250">
        <v>-0.1177108380611811</v>
      </c>
      <c r="U53" s="250">
        <v>-8.0696538594219686E-2</v>
      </c>
      <c r="V53" s="250">
        <v>-0.22648963986741333</v>
      </c>
      <c r="W53" s="250">
        <v>-6.0196820599487479E-2</v>
      </c>
      <c r="X53" s="250">
        <v>-8.3204907660940491E-2</v>
      </c>
      <c r="Y53" s="250">
        <v>-1.6866110501100859E-2</v>
      </c>
      <c r="Z53" s="250">
        <v>8.2228900763016602E-2</v>
      </c>
      <c r="AA53" s="250">
        <v>-6.2781584633964951E-2</v>
      </c>
      <c r="AB53" s="250">
        <v>5.0836952389315723E-2</v>
      </c>
      <c r="AC53" s="250">
        <v>7.7633129812264756E-3</v>
      </c>
      <c r="AD53" s="250">
        <v>2.1494684064276275E-2</v>
      </c>
      <c r="AE53" s="250">
        <v>3.6215088078378685E-3</v>
      </c>
      <c r="AF53" s="250">
        <v>1.8814422633031333E-2</v>
      </c>
      <c r="AG53" s="250">
        <v>-0.10256077455788631</v>
      </c>
      <c r="AH53" s="250">
        <v>-8.9476958520559757E-2</v>
      </c>
      <c r="AI53" s="250">
        <v>-3.6601428044410342E-2</v>
      </c>
      <c r="AJ53" s="250">
        <v>3.0663994339021085E-2</v>
      </c>
      <c r="AK53" s="250">
        <v>0.64107073710939078</v>
      </c>
      <c r="AL53" s="250">
        <v>0.42424322373829038</v>
      </c>
      <c r="AM53" s="250">
        <v>-2.9824627927122885E-2</v>
      </c>
      <c r="AN53" s="250">
        <v>-2.3721827123133307E-3</v>
      </c>
      <c r="AO53" s="250">
        <v>3.4635167940379866E-2</v>
      </c>
      <c r="AP53" s="250">
        <v>3.2042994735231041E-2</v>
      </c>
      <c r="AQ53" s="250">
        <v>-0.11537679421781769</v>
      </c>
      <c r="AR53" s="250">
        <v>-1.4692458079761231E-2</v>
      </c>
      <c r="AS53" s="250">
        <v>5.5093352084537757E-2</v>
      </c>
      <c r="AT53" s="250">
        <v>-9.1944216121339156E-2</v>
      </c>
      <c r="AU53" s="250">
        <v>0.26545097358177538</v>
      </c>
      <c r="AV53" s="250">
        <v>0.1904802693003981</v>
      </c>
      <c r="AW53" s="250">
        <v>-0.18989107386036025</v>
      </c>
      <c r="AX53" s="250"/>
      <c r="AY53" s="250"/>
    </row>
    <row r="54" spans="1:51" ht="15.75" thickBot="1">
      <c r="A54" s="252" t="s">
        <v>20</v>
      </c>
      <c r="B54" s="251">
        <v>-0.24067167966112543</v>
      </c>
      <c r="C54" s="251">
        <v>0.48101693327237677</v>
      </c>
      <c r="D54" s="251">
        <v>0.93239214211250177</v>
      </c>
      <c r="E54" s="251">
        <v>0.2176402800398409</v>
      </c>
      <c r="F54" s="251">
        <v>-0.22535130691991062</v>
      </c>
      <c r="G54" s="251">
        <v>0.91757865999313692</v>
      </c>
      <c r="H54" s="251">
        <v>0.91227165492156204</v>
      </c>
      <c r="I54" s="251">
        <v>0.93048135437709645</v>
      </c>
      <c r="J54" s="251">
        <v>0.42739835947111898</v>
      </c>
      <c r="K54" s="251">
        <v>0.9125975595548419</v>
      </c>
      <c r="L54" s="251">
        <v>-0.26767866298863546</v>
      </c>
      <c r="M54" s="251">
        <v>0.92241294210476554</v>
      </c>
      <c r="N54" s="251">
        <v>0.16411276524971599</v>
      </c>
      <c r="O54" s="251">
        <v>-3.1873981684294977E-2</v>
      </c>
      <c r="P54" s="251">
        <v>-0.42021260663754517</v>
      </c>
      <c r="Q54" s="251">
        <v>0.93986764701896441</v>
      </c>
      <c r="R54" s="251">
        <v>0.75900668613039113</v>
      </c>
      <c r="S54" s="251">
        <v>0.87638717064605898</v>
      </c>
      <c r="T54" s="251">
        <v>0.99006950734972921</v>
      </c>
      <c r="U54" s="251">
        <v>0.94661221174302801</v>
      </c>
      <c r="V54" s="251">
        <v>0.58723327643972656</v>
      </c>
      <c r="W54" s="251">
        <v>0.93374641416491166</v>
      </c>
      <c r="X54" s="251">
        <v>0.59502592307398228</v>
      </c>
      <c r="Y54" s="251">
        <v>-0.36183942354233117</v>
      </c>
      <c r="Z54" s="251">
        <v>-0.25092631233791179</v>
      </c>
      <c r="AA54" s="251">
        <v>8.2305301727568045E-2</v>
      </c>
      <c r="AB54" s="251">
        <v>-0.26387988318194866</v>
      </c>
      <c r="AC54" s="251">
        <v>0.84887647911827324</v>
      </c>
      <c r="AD54" s="251">
        <v>0.85880518668819161</v>
      </c>
      <c r="AE54" s="251">
        <v>0.85124042303152203</v>
      </c>
      <c r="AF54" s="251">
        <v>0.86626991329423531</v>
      </c>
      <c r="AG54" s="251">
        <v>0.92276740580327832</v>
      </c>
      <c r="AH54" s="251">
        <v>0.88413984604335905</v>
      </c>
      <c r="AI54" s="251">
        <v>0.86173334589835604</v>
      </c>
      <c r="AJ54" s="251">
        <v>0.8618233537654223</v>
      </c>
      <c r="AK54" s="251">
        <v>0.1119434777931813</v>
      </c>
      <c r="AL54" s="251">
        <v>-2.0073862548242782E-2</v>
      </c>
      <c r="AM54" s="251">
        <v>0.81435409219693633</v>
      </c>
      <c r="AN54" s="251">
        <v>0.87387427902291537</v>
      </c>
      <c r="AO54" s="251">
        <v>0.8621061691391686</v>
      </c>
      <c r="AP54" s="251">
        <v>0.86054069521162146</v>
      </c>
      <c r="AQ54" s="251">
        <v>0.91884030785085757</v>
      </c>
      <c r="AR54" s="251">
        <v>0.87438274573846297</v>
      </c>
      <c r="AS54" s="251">
        <v>0.46002367735736255</v>
      </c>
      <c r="AT54" s="251">
        <v>-0.18191847762146077</v>
      </c>
      <c r="AU54" s="251">
        <v>-0.289401659456897</v>
      </c>
      <c r="AV54" s="251">
        <v>-0.33480613695315564</v>
      </c>
      <c r="AW54" s="251">
        <v>-0.1441426891578558</v>
      </c>
      <c r="AX54" s="251">
        <v>-7.1253498705151685E-2</v>
      </c>
      <c r="AY54" s="250"/>
    </row>
  </sheetData>
  <mergeCells count="3">
    <mergeCell ref="A2:Y3"/>
    <mergeCell ref="K7:M7"/>
    <mergeCell ref="A1:Y1"/>
  </mergeCells>
  <conditionalFormatting sqref="B12:AX54 B6:J11 N6:AX11">
    <cfRule type="cellIs" dxfId="2" priority="1" operator="notBetween">
      <formula>$L$11</formula>
      <formula>$M$11</formula>
    </cfRule>
    <cfRule type="cellIs" dxfId="1" priority="2" operator="notBetween">
      <formula>$L$10</formula>
      <formula>$M$10</formula>
    </cfRule>
    <cfRule type="cellIs" dxfId="0" priority="3" operator="notBetween">
      <formula>$L$9</formula>
      <formula>$M$9</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K127"/>
  <sheetViews>
    <sheetView zoomScale="80" zoomScaleNormal="80" workbookViewId="0">
      <selection activeCell="C18" sqref="C18"/>
    </sheetView>
  </sheetViews>
  <sheetFormatPr defaultRowHeight="15"/>
  <cols>
    <col min="1" max="1" width="34.5703125" style="4" customWidth="1"/>
    <col min="2" max="2" width="12.28515625" style="4" customWidth="1"/>
    <col min="3" max="3" width="17" style="4" customWidth="1"/>
    <col min="4" max="4" width="38.5703125" style="4" bestFit="1" customWidth="1"/>
    <col min="5" max="5" width="5" style="4" customWidth="1"/>
    <col min="6" max="6" width="15.42578125" style="4" bestFit="1" customWidth="1"/>
    <col min="7" max="7" width="8.7109375" style="4" customWidth="1"/>
    <col min="8" max="8" width="5.5703125" style="4" customWidth="1"/>
    <col min="9" max="9" width="11.28515625" style="4" customWidth="1"/>
    <col min="10" max="10" width="10.140625" style="4" customWidth="1"/>
    <col min="11" max="11" width="11.140625" style="4" customWidth="1"/>
    <col min="12" max="15" width="10.140625" style="4" customWidth="1"/>
    <col min="16" max="16" width="11" style="4" customWidth="1"/>
    <col min="17" max="17" width="9.28515625" style="4" customWidth="1"/>
    <col min="18" max="18" width="2.140625" style="4" customWidth="1"/>
    <col min="19" max="19" width="10.28515625" style="4" bestFit="1" customWidth="1"/>
    <col min="20" max="20" width="10.5703125" style="4" bestFit="1" customWidth="1"/>
    <col min="21" max="21" width="10.28515625" style="4" bestFit="1" customWidth="1"/>
    <col min="22" max="22" width="12.42578125" style="4" bestFit="1" customWidth="1"/>
    <col min="23" max="23" width="13.7109375" style="4" bestFit="1" customWidth="1"/>
    <col min="24" max="24" width="13.42578125" style="4" bestFit="1" customWidth="1"/>
    <col min="25" max="27" width="14.7109375" style="4" bestFit="1" customWidth="1"/>
    <col min="28" max="28" width="11.85546875" style="4" bestFit="1" customWidth="1"/>
    <col min="29" max="37" width="8.5703125" style="4" customWidth="1"/>
    <col min="38" max="39" width="6.7109375" style="4" customWidth="1"/>
    <col min="40" max="44" width="11.42578125" style="4" bestFit="1" customWidth="1"/>
    <col min="45" max="45" width="12.42578125" style="4" customWidth="1"/>
    <col min="46" max="50" width="11.140625" style="4" bestFit="1" customWidth="1"/>
    <col min="51" max="51" width="2.42578125" style="4" customWidth="1"/>
    <col min="52" max="52" width="11" style="4" bestFit="1" customWidth="1"/>
    <col min="53" max="53" width="11.42578125" style="4" bestFit="1" customWidth="1"/>
    <col min="54" max="54" width="10.28515625" style="4" bestFit="1" customWidth="1"/>
    <col min="55" max="55" width="11.140625" style="4" bestFit="1" customWidth="1"/>
    <col min="56" max="56" width="10.28515625" style="4" bestFit="1" customWidth="1"/>
    <col min="57" max="57" width="11.7109375" style="4" bestFit="1" customWidth="1"/>
    <col min="58" max="58" width="9.5703125" style="4" bestFit="1" customWidth="1"/>
    <col min="59" max="60" width="11.28515625" style="4" bestFit="1" customWidth="1"/>
    <col min="61" max="61" width="2.42578125" style="4" customWidth="1"/>
    <col min="62" max="62" width="14" style="4" bestFit="1" customWidth="1"/>
    <col min="63" max="64" width="17.28515625" style="4" bestFit="1" customWidth="1"/>
    <col min="65" max="65" width="14" style="4" bestFit="1" customWidth="1"/>
    <col min="66" max="66" width="16.42578125" style="4" bestFit="1" customWidth="1"/>
    <col min="67" max="67" width="16.5703125" style="4" bestFit="1" customWidth="1"/>
    <col min="68" max="69" width="17.28515625" style="4" bestFit="1" customWidth="1"/>
    <col min="70" max="70" width="17.42578125" style="4" customWidth="1"/>
    <col min="71" max="72" width="17.28515625" style="4" bestFit="1" customWidth="1"/>
    <col min="73" max="73" width="16.85546875" style="4" bestFit="1" customWidth="1"/>
    <col min="74" max="74" width="16.140625" style="4" bestFit="1" customWidth="1"/>
    <col min="75" max="75" width="2.42578125" style="4" customWidth="1"/>
    <col min="76" max="76" width="12.42578125" style="4" customWidth="1"/>
    <col min="77" max="77" width="14.140625" style="4" customWidth="1"/>
    <col min="78" max="78" width="13.85546875" style="4" customWidth="1"/>
    <col min="79" max="79" width="12.42578125" style="4" customWidth="1"/>
    <col min="80" max="80" width="16.42578125" style="4" bestFit="1" customWidth="1"/>
    <col min="81" max="81" width="17.5703125" style="4" bestFit="1" customWidth="1"/>
    <col min="82" max="83" width="17.28515625" style="4" bestFit="1" customWidth="1"/>
    <col min="84" max="84" width="17.42578125" style="4" bestFit="1" customWidth="1"/>
    <col min="85" max="86" width="17.28515625" style="4" bestFit="1" customWidth="1"/>
    <col min="87" max="87" width="16.85546875" style="4" bestFit="1" customWidth="1"/>
    <col min="88" max="88" width="17.5703125" style="4" bestFit="1" customWidth="1"/>
    <col min="89" max="89" width="1.28515625" style="4" customWidth="1"/>
    <col min="90" max="90" width="10.7109375" style="4" bestFit="1" customWidth="1"/>
    <col min="91" max="92" width="12.5703125" style="4" bestFit="1" customWidth="1"/>
    <col min="93" max="93" width="10.85546875" style="4" bestFit="1" customWidth="1"/>
    <col min="94" max="94" width="10.7109375" style="4" bestFit="1" customWidth="1"/>
    <col min="95" max="95" width="11.42578125" style="4" customWidth="1"/>
    <col min="96" max="96" width="10.7109375" style="4" bestFit="1" customWidth="1"/>
    <col min="97" max="97" width="11.140625" style="4" bestFit="1" customWidth="1"/>
    <col min="98" max="98" width="10.5703125" style="4" bestFit="1" customWidth="1"/>
    <col min="99" max="99" width="11.140625" style="4" bestFit="1" customWidth="1"/>
    <col min="100" max="100" width="10.28515625" style="4" bestFit="1" customWidth="1"/>
    <col min="101" max="101" width="10.5703125" style="4" bestFit="1" customWidth="1"/>
    <col min="102" max="102" width="10.42578125" style="4" bestFit="1" customWidth="1"/>
    <col min="103" max="103" width="11.28515625" style="4" customWidth="1"/>
    <col min="104" max="104" width="2" style="4" customWidth="1"/>
    <col min="105" max="105" width="11.140625" style="4" bestFit="1" customWidth="1"/>
    <col min="106" max="107" width="13.140625" style="4" bestFit="1" customWidth="1"/>
    <col min="108" max="108" width="11.28515625" style="4" bestFit="1" customWidth="1"/>
    <col min="109" max="110" width="11.140625" style="4" bestFit="1" customWidth="1"/>
    <col min="111" max="111" width="11.5703125" style="4" bestFit="1" customWidth="1"/>
    <col min="112" max="112" width="11" style="4" bestFit="1" customWidth="1"/>
    <col min="113" max="113" width="11.5703125" style="4" bestFit="1" customWidth="1"/>
    <col min="114" max="114" width="10.7109375" style="4" bestFit="1" customWidth="1"/>
    <col min="115" max="115" width="11" style="4" bestFit="1" customWidth="1"/>
    <col min="116" max="116" width="10.85546875" style="4" bestFit="1" customWidth="1"/>
    <col min="117" max="117" width="4.28515625" style="4" customWidth="1"/>
    <col min="118" max="119" width="19.140625" style="4" bestFit="1" customWidth="1"/>
    <col min="120" max="121" width="18.140625" style="4" bestFit="1" customWidth="1"/>
    <col min="122" max="122" width="19" style="4" bestFit="1" customWidth="1"/>
    <col min="123" max="123" width="19.7109375" style="4" customWidth="1"/>
    <col min="124" max="125" width="17.5703125" style="4" bestFit="1" customWidth="1"/>
    <col min="126" max="126" width="18.140625" style="4" bestFit="1" customWidth="1"/>
    <col min="127" max="127" width="17.5703125" style="4" bestFit="1" customWidth="1"/>
    <col min="128" max="129" width="18.42578125" style="4" bestFit="1" customWidth="1"/>
    <col min="130" max="130" width="18.140625" style="4" bestFit="1" customWidth="1"/>
    <col min="131" max="131" width="18.5703125" style="4" bestFit="1" customWidth="1"/>
    <col min="132" max="132" width="1.5703125" style="4" customWidth="1"/>
    <col min="133" max="133" width="16.7109375" style="4" bestFit="1" customWidth="1"/>
    <col min="134" max="135" width="17.28515625" style="4" bestFit="1" customWidth="1"/>
    <col min="136" max="136" width="16.7109375" style="4" bestFit="1" customWidth="1"/>
    <col min="137" max="137" width="16.42578125" style="4" bestFit="1" customWidth="1"/>
    <col min="138" max="138" width="17" style="4" bestFit="1" customWidth="1"/>
    <col min="139" max="139" width="16.42578125" style="4" bestFit="1" customWidth="1"/>
    <col min="140" max="140" width="17.42578125" style="4" bestFit="1" customWidth="1"/>
    <col min="141" max="142" width="16.42578125" style="4" bestFit="1" customWidth="1"/>
    <col min="143" max="143" width="17" style="4" bestFit="1" customWidth="1"/>
    <col min="144" max="144" width="17.5703125" style="4" customWidth="1"/>
    <col min="145" max="145" width="16.7109375" style="4" bestFit="1" customWidth="1"/>
    <col min="146" max="147" width="17.28515625" style="4" bestFit="1" customWidth="1"/>
    <col min="148" max="148" width="16.7109375" style="4" bestFit="1" customWidth="1"/>
    <col min="149" max="149" width="16.42578125" style="4" bestFit="1" customWidth="1"/>
    <col min="150" max="150" width="17" style="4" bestFit="1" customWidth="1"/>
    <col min="151" max="151" width="16.42578125" style="4" bestFit="1" customWidth="1"/>
    <col min="152" max="152" width="17.42578125" style="4" bestFit="1" customWidth="1"/>
    <col min="153" max="155" width="16.42578125" style="4" bestFit="1" customWidth="1"/>
    <col min="156" max="156" width="2.42578125" style="4" customWidth="1"/>
    <col min="157" max="157" width="16.28515625" style="4" bestFit="1" customWidth="1"/>
    <col min="158" max="161" width="16.7109375" style="4" bestFit="1" customWidth="1"/>
    <col min="162" max="162" width="16.28515625" style="4" bestFit="1" customWidth="1"/>
    <col min="163" max="164" width="16.7109375" style="4" bestFit="1" customWidth="1"/>
    <col min="165" max="165" width="16.28515625" style="4" bestFit="1" customWidth="1"/>
    <col min="166" max="167" width="16.7109375" style="4" bestFit="1" customWidth="1"/>
    <col min="168" max="168" width="9.5703125" style="4" bestFit="1" customWidth="1"/>
    <col min="169" max="171" width="16.7109375" style="4" bestFit="1" customWidth="1"/>
    <col min="172" max="173" width="17.28515625" style="4" customWidth="1"/>
    <col min="174" max="174" width="16.7109375" style="4" bestFit="1" customWidth="1"/>
    <col min="175" max="175" width="16.42578125" style="4" bestFit="1" customWidth="1"/>
    <col min="176" max="176" width="17" style="4" bestFit="1" customWidth="1"/>
    <col min="177" max="177" width="16.42578125" style="4" bestFit="1" customWidth="1"/>
    <col min="178" max="178" width="16.7109375" style="4" bestFit="1" customWidth="1"/>
    <col min="179" max="180" width="16.42578125" style="4" bestFit="1" customWidth="1"/>
    <col min="181" max="181" width="17" style="4" bestFit="1" customWidth="1"/>
    <col min="182" max="182" width="16.7109375" style="4" bestFit="1" customWidth="1"/>
    <col min="183" max="184" width="17.28515625" style="4" customWidth="1"/>
    <col min="185" max="185" width="16.7109375" style="4" bestFit="1" customWidth="1"/>
    <col min="186" max="186" width="16.42578125" style="4" bestFit="1" customWidth="1"/>
    <col min="187" max="187" width="17" style="4" bestFit="1" customWidth="1"/>
    <col min="188" max="188" width="16.42578125" style="4" bestFit="1" customWidth="1"/>
    <col min="189" max="189" width="17.85546875" style="4" customWidth="1"/>
    <col min="190" max="192" width="16.42578125" style="4" bestFit="1" customWidth="1"/>
    <col min="193" max="16384" width="9.140625" style="4"/>
  </cols>
  <sheetData>
    <row r="1" spans="1:193">
      <c r="A1" s="420" t="s">
        <v>642</v>
      </c>
      <c r="B1" s="420"/>
      <c r="C1" s="420"/>
      <c r="D1" s="420"/>
      <c r="E1" s="420"/>
      <c r="F1" s="420"/>
      <c r="G1" s="420"/>
      <c r="H1" s="420"/>
      <c r="I1" s="420"/>
      <c r="J1" s="420"/>
      <c r="K1" s="420"/>
      <c r="DM1" s="347"/>
    </row>
    <row r="2" spans="1:193">
      <c r="A2" s="420"/>
      <c r="B2" s="420"/>
      <c r="C2" s="420"/>
      <c r="D2" s="420"/>
      <c r="E2" s="420"/>
      <c r="F2" s="420"/>
      <c r="G2" s="420"/>
      <c r="H2" s="420"/>
      <c r="I2" s="420"/>
      <c r="J2" s="420"/>
      <c r="K2" s="420"/>
      <c r="CL2" s="366"/>
      <c r="CM2" s="366"/>
      <c r="CN2" s="366"/>
      <c r="CO2" s="366"/>
      <c r="CP2" s="366"/>
      <c r="CQ2" s="366"/>
      <c r="CR2" s="366"/>
      <c r="CS2" s="366"/>
      <c r="CT2" s="366"/>
      <c r="CU2" s="366"/>
      <c r="CV2" s="366"/>
      <c r="CW2" s="366"/>
      <c r="CX2" s="366"/>
      <c r="CY2" s="366"/>
      <c r="CZ2" s="366"/>
      <c r="DA2" s="366"/>
      <c r="DB2" s="366"/>
      <c r="DC2" s="366"/>
      <c r="DD2" s="366"/>
      <c r="DE2" s="366"/>
      <c r="DF2" s="366"/>
      <c r="DG2" s="366"/>
      <c r="DH2" s="366"/>
      <c r="DI2" s="366"/>
      <c r="DJ2" s="366"/>
      <c r="DK2" s="366"/>
      <c r="DL2" s="366"/>
      <c r="DM2" s="366"/>
    </row>
    <row r="3" spans="1:193" ht="15" customHeight="1">
      <c r="A3" s="404" t="s">
        <v>469</v>
      </c>
      <c r="B3" s="404"/>
      <c r="C3" s="404"/>
      <c r="D3" s="404"/>
      <c r="E3" s="404"/>
      <c r="F3" s="404"/>
      <c r="G3" s="404"/>
      <c r="H3" s="404"/>
      <c r="I3" s="404"/>
      <c r="J3" s="404"/>
      <c r="K3" s="404"/>
      <c r="L3" s="320"/>
      <c r="M3" s="320"/>
      <c r="N3" s="320"/>
      <c r="O3" s="320"/>
      <c r="P3" s="320"/>
      <c r="Q3" s="320"/>
      <c r="R3" s="320"/>
      <c r="S3" s="320"/>
      <c r="T3" s="320"/>
      <c r="U3" s="320"/>
      <c r="V3" s="320"/>
      <c r="W3" s="320"/>
      <c r="X3" s="320"/>
      <c r="Y3" s="320"/>
      <c r="Z3" s="320"/>
      <c r="AA3" s="320"/>
      <c r="AB3" s="353"/>
      <c r="AC3" s="320"/>
      <c r="AD3" s="320"/>
      <c r="AE3" s="320"/>
      <c r="AF3" s="320"/>
      <c r="AG3" s="320"/>
      <c r="AH3" s="320"/>
      <c r="AI3" s="320"/>
      <c r="AJ3" s="320"/>
      <c r="AK3" s="320"/>
      <c r="AL3" s="320"/>
      <c r="AM3" s="320"/>
      <c r="AN3" s="320"/>
      <c r="AO3" s="320"/>
      <c r="AP3" s="320"/>
      <c r="AQ3" s="320"/>
      <c r="AR3" s="320"/>
      <c r="AS3" s="320"/>
      <c r="AT3" s="354"/>
      <c r="AU3" s="354"/>
      <c r="AV3" s="354"/>
      <c r="AW3" s="354"/>
      <c r="AX3" s="354"/>
      <c r="AY3" s="354"/>
      <c r="AZ3" s="320"/>
      <c r="BA3" s="320"/>
      <c r="BB3" s="320"/>
      <c r="BC3" s="320"/>
      <c r="BD3" s="320"/>
      <c r="BE3" s="320"/>
      <c r="BF3" s="320"/>
      <c r="BG3" s="320"/>
      <c r="BH3" s="320"/>
      <c r="BI3" s="320"/>
      <c r="BJ3" s="320"/>
      <c r="BK3" s="320"/>
      <c r="BL3" s="320"/>
      <c r="BM3" s="320"/>
      <c r="BN3" s="320"/>
      <c r="BO3" s="320"/>
      <c r="BP3" s="320"/>
      <c r="BQ3" s="320"/>
      <c r="BR3" s="320"/>
      <c r="BS3" s="320"/>
      <c r="BT3" s="320"/>
      <c r="BU3" s="320"/>
      <c r="BV3" s="320"/>
      <c r="BW3" s="320"/>
      <c r="BX3" s="320"/>
      <c r="BY3" s="320"/>
      <c r="BZ3" s="320"/>
      <c r="CA3" s="320"/>
      <c r="CB3" s="320"/>
      <c r="CC3" s="320"/>
      <c r="CD3" s="320"/>
      <c r="CE3" s="320"/>
      <c r="CF3" s="320"/>
      <c r="CG3" s="320"/>
      <c r="CH3" s="320"/>
      <c r="CI3" s="320"/>
      <c r="CJ3" s="320"/>
      <c r="CK3" s="320"/>
      <c r="CL3" s="320"/>
      <c r="CM3" s="320"/>
      <c r="CN3" s="320"/>
      <c r="CO3" s="320"/>
      <c r="CP3" s="320"/>
      <c r="CQ3" s="320"/>
      <c r="CR3" s="320"/>
      <c r="CS3" s="320"/>
      <c r="CT3" s="320"/>
      <c r="CU3" s="320"/>
      <c r="CV3" s="320"/>
      <c r="CW3" s="320"/>
      <c r="CX3" s="320"/>
      <c r="CY3" s="320"/>
      <c r="CZ3" s="320"/>
      <c r="DA3" s="320"/>
      <c r="DB3" s="320"/>
      <c r="DC3" s="320"/>
      <c r="DD3" s="320"/>
      <c r="DE3" s="320"/>
      <c r="DF3" s="320"/>
      <c r="DG3" s="320"/>
      <c r="DH3" s="320"/>
      <c r="DI3" s="320"/>
      <c r="DJ3" s="320"/>
      <c r="DK3" s="320"/>
      <c r="DL3" s="320"/>
      <c r="DM3" s="320"/>
      <c r="DN3" s="320"/>
      <c r="DO3" s="320"/>
      <c r="DP3" s="320"/>
      <c r="DT3" s="320"/>
      <c r="DU3" s="320"/>
      <c r="DV3" s="320"/>
      <c r="DW3" s="320"/>
      <c r="DX3" s="320"/>
      <c r="DY3" s="320"/>
      <c r="DZ3" s="320"/>
      <c r="EA3" s="320"/>
      <c r="EB3" s="320"/>
      <c r="EC3" s="320"/>
      <c r="ED3" s="320"/>
      <c r="EE3" s="320"/>
      <c r="EF3" s="320"/>
      <c r="EG3" s="320"/>
      <c r="EH3" s="320"/>
      <c r="EI3" s="320"/>
      <c r="EJ3" s="320"/>
      <c r="EK3" s="320"/>
      <c r="EL3" s="320"/>
      <c r="EM3" s="320"/>
      <c r="EN3" s="320"/>
      <c r="EO3" s="320"/>
      <c r="EP3" s="320"/>
      <c r="EQ3" s="320"/>
      <c r="ER3" s="320"/>
      <c r="ES3" s="320"/>
      <c r="ET3" s="320"/>
      <c r="EU3" s="320"/>
      <c r="EV3" s="320"/>
      <c r="EW3" s="320"/>
      <c r="EX3" s="320"/>
      <c r="EY3" s="320"/>
      <c r="EZ3" s="320"/>
      <c r="FA3" s="320"/>
      <c r="FB3" s="320"/>
      <c r="FC3" s="320"/>
      <c r="FG3" s="320"/>
      <c r="FH3" s="320"/>
      <c r="FI3" s="320"/>
      <c r="FJ3" s="320"/>
      <c r="FK3" s="320"/>
      <c r="FL3" s="320"/>
      <c r="FM3" s="320"/>
      <c r="FN3" s="320"/>
      <c r="FO3" s="320"/>
      <c r="FP3" s="320"/>
      <c r="FQ3" s="320"/>
      <c r="FR3" s="320"/>
      <c r="FS3" s="320"/>
      <c r="FT3" s="320"/>
      <c r="FU3" s="320"/>
      <c r="FV3" s="320"/>
      <c r="FW3" s="320"/>
      <c r="FX3" s="320"/>
      <c r="FY3" s="320"/>
      <c r="FZ3" s="320"/>
      <c r="GA3" s="320"/>
      <c r="GB3" s="320"/>
      <c r="GC3" s="320"/>
      <c r="GD3" s="320"/>
      <c r="GE3" s="320"/>
      <c r="GF3" s="320"/>
      <c r="GG3" s="320"/>
      <c r="GH3" s="320"/>
      <c r="GI3" s="320"/>
      <c r="GJ3" s="320"/>
      <c r="GK3" s="320"/>
    </row>
    <row r="4" spans="1:193">
      <c r="A4" s="404"/>
      <c r="B4" s="404"/>
      <c r="C4" s="404"/>
      <c r="D4" s="404"/>
      <c r="E4" s="404"/>
      <c r="F4" s="404"/>
      <c r="G4" s="404"/>
      <c r="H4" s="404"/>
      <c r="I4" s="404"/>
      <c r="J4" s="404"/>
      <c r="K4" s="404"/>
      <c r="L4" s="320"/>
      <c r="M4" s="320"/>
      <c r="N4" s="320"/>
      <c r="O4" s="320"/>
      <c r="P4" s="320"/>
      <c r="Q4" s="355"/>
      <c r="R4" s="355"/>
      <c r="S4" s="320"/>
      <c r="T4" s="320"/>
      <c r="U4" s="320"/>
      <c r="V4" s="320"/>
      <c r="W4" s="320"/>
      <c r="X4" s="320"/>
      <c r="Y4" s="320"/>
      <c r="Z4" s="320"/>
      <c r="AA4" s="320"/>
      <c r="AB4" s="353"/>
      <c r="AC4" s="320"/>
      <c r="AD4" s="320"/>
      <c r="AE4" s="320"/>
      <c r="AF4" s="320"/>
      <c r="AG4" s="320"/>
      <c r="AH4" s="320"/>
      <c r="AI4" s="320"/>
      <c r="AJ4" s="320"/>
      <c r="AK4" s="320"/>
      <c r="AL4" s="320"/>
      <c r="AM4" s="320"/>
      <c r="AN4" s="320"/>
      <c r="AO4" s="320"/>
      <c r="AP4" s="320"/>
      <c r="AQ4" s="320"/>
      <c r="AR4" s="320"/>
      <c r="AS4" s="320"/>
      <c r="AT4" s="354"/>
      <c r="AU4" s="354"/>
      <c r="AV4" s="354"/>
      <c r="AW4" s="354"/>
      <c r="AX4" s="354"/>
      <c r="AY4" s="354"/>
      <c r="AZ4" s="320"/>
      <c r="BA4" s="320"/>
      <c r="BB4" s="320"/>
      <c r="BC4" s="320"/>
      <c r="BD4" s="320"/>
      <c r="BE4" s="320"/>
      <c r="BF4" s="320"/>
      <c r="BG4" s="320"/>
      <c r="BH4" s="320"/>
      <c r="BI4" s="320"/>
      <c r="BJ4" s="320"/>
      <c r="BK4" s="320"/>
      <c r="BL4" s="320"/>
      <c r="BM4" s="320"/>
      <c r="BN4" s="320"/>
      <c r="BO4" s="320"/>
      <c r="BP4" s="320"/>
      <c r="BQ4" s="320"/>
      <c r="BR4" s="320"/>
      <c r="BS4" s="320"/>
      <c r="BT4" s="320"/>
      <c r="BU4" s="320"/>
      <c r="BV4" s="320"/>
      <c r="BW4" s="320"/>
      <c r="BX4" s="320"/>
      <c r="BY4" s="320"/>
      <c r="BZ4" s="320"/>
      <c r="CA4" s="320"/>
      <c r="CB4" s="320"/>
      <c r="CC4" s="320"/>
      <c r="CD4" s="320"/>
      <c r="CE4" s="320"/>
      <c r="CF4" s="320"/>
      <c r="CG4" s="320"/>
      <c r="CH4" s="320"/>
      <c r="CI4" s="320"/>
      <c r="CJ4" s="320"/>
      <c r="CK4" s="320"/>
      <c r="CL4" s="320"/>
      <c r="CM4" s="320"/>
      <c r="CN4" s="320"/>
      <c r="CO4" s="320"/>
      <c r="CP4" s="353"/>
      <c r="CQ4" s="353"/>
      <c r="CR4" s="353"/>
      <c r="CS4" s="320"/>
      <c r="CT4" s="320"/>
      <c r="CU4" s="320"/>
      <c r="CV4" s="320"/>
      <c r="CW4" s="320"/>
      <c r="CX4" s="353"/>
      <c r="CY4" s="353"/>
      <c r="CZ4" s="320"/>
      <c r="DA4" s="320"/>
      <c r="DB4" s="320"/>
      <c r="DC4" s="320"/>
      <c r="DD4" s="320"/>
      <c r="DE4" s="320"/>
      <c r="DF4" s="320"/>
      <c r="DG4" s="320"/>
      <c r="DH4" s="320"/>
      <c r="DI4" s="320"/>
      <c r="DJ4" s="320"/>
      <c r="DK4" s="320"/>
      <c r="DL4" s="320"/>
      <c r="DM4" s="320"/>
      <c r="DN4" s="320"/>
      <c r="DO4" s="320"/>
      <c r="DS4" s="320"/>
      <c r="DT4" s="320"/>
      <c r="DU4" s="320"/>
      <c r="DV4" s="320"/>
      <c r="DW4" s="320"/>
      <c r="DX4" s="320"/>
      <c r="DY4" s="320"/>
      <c r="DZ4" s="320"/>
      <c r="EA4" s="320"/>
      <c r="EB4" s="320"/>
      <c r="EC4" s="320"/>
      <c r="ED4" s="320"/>
      <c r="EE4" s="320"/>
      <c r="EF4" s="320"/>
      <c r="EG4" s="320"/>
      <c r="EH4" s="320"/>
      <c r="EI4" s="320"/>
      <c r="EJ4" s="320"/>
      <c r="EK4" s="320"/>
      <c r="EL4" s="320"/>
      <c r="EM4" s="320"/>
      <c r="EN4" s="320"/>
      <c r="EO4" s="320"/>
      <c r="EP4" s="320"/>
      <c r="EQ4" s="320"/>
      <c r="ER4" s="320"/>
      <c r="ES4" s="320"/>
      <c r="ET4" s="320"/>
      <c r="EU4" s="320"/>
      <c r="EV4" s="320"/>
      <c r="EW4" s="320"/>
      <c r="EX4" s="320"/>
      <c r="EY4" s="320"/>
      <c r="EZ4" s="320"/>
      <c r="FA4" s="320"/>
      <c r="FB4" s="320"/>
      <c r="FF4" s="320"/>
      <c r="FG4" s="320"/>
      <c r="FH4" s="320"/>
      <c r="FI4" s="320"/>
      <c r="FJ4" s="320"/>
      <c r="FK4" s="320"/>
      <c r="FL4" s="320"/>
      <c r="FM4" s="320"/>
      <c r="FN4" s="320"/>
      <c r="FO4" s="320"/>
      <c r="FP4" s="320"/>
      <c r="FQ4" s="320"/>
      <c r="FR4" s="320"/>
      <c r="FS4" s="320"/>
      <c r="FT4" s="320"/>
      <c r="FU4" s="320"/>
      <c r="FV4" s="320"/>
      <c r="FW4" s="320"/>
      <c r="FX4" s="320"/>
      <c r="FY4" s="320"/>
      <c r="FZ4" s="320"/>
      <c r="GA4" s="320"/>
      <c r="GB4" s="320"/>
      <c r="GC4" s="320"/>
      <c r="GD4" s="320"/>
      <c r="GE4" s="320"/>
      <c r="GF4" s="320"/>
      <c r="GG4" s="320"/>
      <c r="GH4" s="320"/>
      <c r="GI4" s="320"/>
      <c r="GJ4" s="320"/>
    </row>
    <row r="5" spans="1:193" s="210" customFormat="1" ht="18" thickBot="1">
      <c r="A5" s="421"/>
      <c r="B5" s="421"/>
      <c r="C5" s="421"/>
      <c r="D5" s="421"/>
      <c r="E5" s="421"/>
      <c r="F5" s="421"/>
      <c r="G5" s="421"/>
      <c r="H5" s="421"/>
      <c r="I5" s="424" t="s">
        <v>468</v>
      </c>
      <c r="J5" s="424"/>
      <c r="K5" s="424"/>
      <c r="L5" s="424"/>
      <c r="M5" s="424"/>
      <c r="N5" s="424"/>
      <c r="O5" s="424"/>
      <c r="P5" s="424"/>
      <c r="Q5" s="424"/>
      <c r="R5" s="348"/>
      <c r="S5" s="422" t="s">
        <v>566</v>
      </c>
      <c r="T5" s="423"/>
      <c r="U5" s="423"/>
      <c r="V5" s="423"/>
      <c r="W5" s="423"/>
      <c r="X5" s="423"/>
      <c r="Y5" s="423"/>
      <c r="Z5" s="423"/>
      <c r="AA5" s="423"/>
      <c r="AB5" s="423"/>
      <c r="AC5" s="423"/>
      <c r="AD5" s="423"/>
      <c r="AE5" s="423"/>
      <c r="AF5" s="423"/>
      <c r="AG5" s="423"/>
      <c r="AH5" s="423"/>
      <c r="AI5" s="423"/>
      <c r="AJ5" s="423"/>
      <c r="AK5" s="423"/>
      <c r="AL5" s="423"/>
      <c r="AN5" s="422" t="s">
        <v>467</v>
      </c>
      <c r="AO5" s="422"/>
      <c r="AP5" s="422"/>
      <c r="AQ5" s="422"/>
      <c r="AR5" s="422"/>
      <c r="AS5" s="422"/>
      <c r="AT5" s="422"/>
      <c r="AU5" s="422"/>
      <c r="AV5" s="422"/>
      <c r="AW5" s="422"/>
      <c r="AX5" s="422"/>
      <c r="AY5" s="47"/>
      <c r="AZ5" s="422" t="s">
        <v>126</v>
      </c>
      <c r="BA5" s="422"/>
      <c r="BB5" s="422"/>
      <c r="BC5" s="422"/>
      <c r="BD5" s="422"/>
      <c r="BE5" s="422"/>
      <c r="BF5" s="422"/>
      <c r="BG5" s="422"/>
      <c r="BH5" s="422"/>
      <c r="BI5" s="47"/>
      <c r="BJ5" s="422" t="s">
        <v>466</v>
      </c>
      <c r="BK5" s="422"/>
      <c r="BL5" s="422"/>
      <c r="BM5" s="422"/>
      <c r="BN5" s="422"/>
      <c r="BO5" s="422"/>
      <c r="BP5" s="422"/>
      <c r="BQ5" s="422"/>
      <c r="BR5" s="422"/>
      <c r="BS5" s="422"/>
      <c r="BT5" s="422"/>
      <c r="BU5" s="422"/>
      <c r="BV5" s="422"/>
      <c r="BW5" s="47"/>
      <c r="BX5" s="422" t="s">
        <v>465</v>
      </c>
      <c r="BY5" s="422"/>
      <c r="BZ5" s="422"/>
      <c r="CA5" s="422"/>
      <c r="CB5" s="422"/>
      <c r="CC5" s="422"/>
      <c r="CD5" s="422"/>
      <c r="CE5" s="422"/>
      <c r="CF5" s="422"/>
      <c r="CG5" s="422"/>
      <c r="CH5" s="422"/>
      <c r="CI5" s="422"/>
      <c r="CJ5" s="422"/>
      <c r="CK5" s="47"/>
      <c r="CL5" s="422" t="s">
        <v>464</v>
      </c>
      <c r="CM5" s="422"/>
      <c r="CN5" s="422"/>
      <c r="CO5" s="422"/>
      <c r="CP5" s="422"/>
      <c r="CQ5" s="422"/>
      <c r="CR5" s="422"/>
      <c r="CS5" s="422"/>
      <c r="CT5" s="422"/>
      <c r="CU5" s="422"/>
      <c r="CV5" s="422"/>
      <c r="CW5" s="422"/>
      <c r="CX5" s="422"/>
      <c r="CY5" s="422"/>
      <c r="CZ5" s="422"/>
      <c r="DA5" s="422"/>
      <c r="DB5" s="422"/>
      <c r="DC5" s="422"/>
      <c r="DD5" s="422"/>
      <c r="DE5" s="422"/>
      <c r="DF5" s="422"/>
      <c r="DG5" s="422"/>
      <c r="DH5" s="422"/>
      <c r="DI5" s="422"/>
      <c r="DJ5" s="422"/>
      <c r="DK5" s="422"/>
      <c r="DL5" s="422"/>
      <c r="DM5" s="360"/>
      <c r="DN5" s="422" t="s">
        <v>463</v>
      </c>
      <c r="DO5" s="422"/>
      <c r="DP5" s="422"/>
      <c r="DQ5" s="422"/>
      <c r="DR5" s="422"/>
      <c r="DS5" s="422"/>
      <c r="DT5" s="422"/>
      <c r="DU5" s="422"/>
      <c r="DV5" s="422"/>
      <c r="DW5" s="422"/>
      <c r="DX5" s="422"/>
      <c r="DY5" s="422"/>
      <c r="DZ5" s="422"/>
      <c r="EA5" s="422"/>
      <c r="EB5" s="422"/>
      <c r="EC5" s="422"/>
      <c r="ED5" s="422"/>
      <c r="EE5" s="422"/>
      <c r="EF5" s="422"/>
      <c r="EG5" s="422"/>
      <c r="EH5" s="422"/>
      <c r="EI5" s="422"/>
      <c r="EJ5" s="422"/>
      <c r="EK5" s="422"/>
      <c r="EL5" s="422"/>
      <c r="EM5" s="422"/>
      <c r="EN5" s="422"/>
      <c r="EO5" s="422"/>
      <c r="EP5" s="422"/>
      <c r="EQ5" s="422"/>
      <c r="ER5" s="422"/>
      <c r="ES5" s="422"/>
      <c r="ET5" s="422"/>
      <c r="EU5" s="422"/>
      <c r="EV5" s="422"/>
      <c r="EW5" s="422"/>
      <c r="EX5" s="422"/>
      <c r="EY5" s="422"/>
      <c r="EZ5" s="47"/>
      <c r="FA5" s="422" t="s">
        <v>462</v>
      </c>
      <c r="FB5" s="422"/>
      <c r="FC5" s="422"/>
      <c r="FD5" s="422"/>
      <c r="FE5" s="422"/>
      <c r="FF5" s="422"/>
      <c r="FG5" s="422"/>
      <c r="FH5" s="422"/>
      <c r="FI5" s="422"/>
      <c r="FJ5" s="422"/>
      <c r="FK5" s="422"/>
      <c r="FL5" s="422"/>
      <c r="FM5" s="422"/>
      <c r="FN5" s="422"/>
      <c r="FO5" s="422"/>
      <c r="FP5" s="422"/>
      <c r="FQ5" s="422"/>
      <c r="FR5" s="422"/>
      <c r="FS5" s="422"/>
      <c r="FT5" s="422"/>
      <c r="FU5" s="422"/>
      <c r="FV5" s="422"/>
      <c r="FW5" s="422"/>
      <c r="FX5" s="422"/>
      <c r="FY5" s="422"/>
      <c r="FZ5" s="422"/>
      <c r="GA5" s="422"/>
      <c r="GB5" s="422"/>
      <c r="GC5" s="422"/>
      <c r="GD5" s="422"/>
      <c r="GE5" s="422"/>
      <c r="GF5" s="422"/>
      <c r="GG5" s="422"/>
      <c r="GH5" s="422"/>
      <c r="GI5" s="422"/>
      <c r="GJ5" s="422"/>
    </row>
    <row r="6" spans="1:193" s="337" customFormat="1" ht="117.75" customHeight="1">
      <c r="A6" s="351"/>
      <c r="B6" s="351"/>
      <c r="C6" s="351"/>
      <c r="D6" s="351"/>
      <c r="E6" s="351"/>
      <c r="F6" s="351"/>
      <c r="G6" s="352"/>
      <c r="H6" s="351"/>
      <c r="I6" s="348" t="s">
        <v>611</v>
      </c>
      <c r="J6" s="348" t="s">
        <v>612</v>
      </c>
      <c r="K6" s="348" t="s">
        <v>461</v>
      </c>
      <c r="L6" s="348" t="s">
        <v>460</v>
      </c>
      <c r="M6" s="348" t="s">
        <v>459</v>
      </c>
      <c r="N6" s="348" t="s">
        <v>458</v>
      </c>
      <c r="O6" s="348" t="s">
        <v>457</v>
      </c>
      <c r="P6" s="348" t="s">
        <v>456</v>
      </c>
      <c r="Q6" s="348" t="s">
        <v>455</v>
      </c>
      <c r="R6" s="348"/>
      <c r="S6" s="348" t="s">
        <v>454</v>
      </c>
      <c r="T6" s="348" t="s">
        <v>453</v>
      </c>
      <c r="U6" s="348" t="s">
        <v>452</v>
      </c>
      <c r="V6" s="348" t="s">
        <v>451</v>
      </c>
      <c r="W6" s="347" t="s">
        <v>450</v>
      </c>
      <c r="X6" s="347" t="s">
        <v>449</v>
      </c>
      <c r="Y6" s="347" t="s">
        <v>448</v>
      </c>
      <c r="Z6" s="347" t="s">
        <v>447</v>
      </c>
      <c r="AA6" s="347" t="s">
        <v>446</v>
      </c>
      <c r="AB6" s="350" t="s">
        <v>445</v>
      </c>
      <c r="AC6" s="347" t="s">
        <v>444</v>
      </c>
      <c r="AD6" s="347" t="s">
        <v>443</v>
      </c>
      <c r="AE6" s="347" t="s">
        <v>442</v>
      </c>
      <c r="AF6" s="347" t="s">
        <v>441</v>
      </c>
      <c r="AG6" s="347" t="s">
        <v>440</v>
      </c>
      <c r="AH6" s="347" t="s">
        <v>439</v>
      </c>
      <c r="AI6" s="347" t="s">
        <v>438</v>
      </c>
      <c r="AJ6" s="347" t="s">
        <v>437</v>
      </c>
      <c r="AK6" s="347" t="s">
        <v>436</v>
      </c>
      <c r="AL6" s="347" t="s">
        <v>435</v>
      </c>
      <c r="AM6" s="347"/>
      <c r="AN6" s="347" t="s">
        <v>434</v>
      </c>
      <c r="AO6" s="347" t="s">
        <v>433</v>
      </c>
      <c r="AP6" s="347" t="s">
        <v>432</v>
      </c>
      <c r="AQ6" s="347" t="s">
        <v>431</v>
      </c>
      <c r="AR6" s="347" t="s">
        <v>430</v>
      </c>
      <c r="AS6" s="347" t="s">
        <v>429</v>
      </c>
      <c r="AT6" s="349" t="s">
        <v>428</v>
      </c>
      <c r="AU6" s="349" t="s">
        <v>427</v>
      </c>
      <c r="AV6" s="349" t="s">
        <v>426</v>
      </c>
      <c r="AW6" s="349" t="s">
        <v>425</v>
      </c>
      <c r="AX6" s="349" t="s">
        <v>424</v>
      </c>
      <c r="AY6" s="349"/>
      <c r="AZ6" s="347" t="s">
        <v>423</v>
      </c>
      <c r="BA6" s="347" t="s">
        <v>422</v>
      </c>
      <c r="BB6" s="347" t="s">
        <v>421</v>
      </c>
      <c r="BC6" s="347" t="s">
        <v>420</v>
      </c>
      <c r="BD6" s="347" t="s">
        <v>419</v>
      </c>
      <c r="BE6" s="347" t="s">
        <v>418</v>
      </c>
      <c r="BF6" s="347" t="s">
        <v>342</v>
      </c>
      <c r="BG6" s="347" t="s">
        <v>417</v>
      </c>
      <c r="BH6" s="347" t="s">
        <v>416</v>
      </c>
      <c r="BI6" s="347"/>
      <c r="BJ6" s="347" t="s">
        <v>415</v>
      </c>
      <c r="BK6" s="347" t="s">
        <v>414</v>
      </c>
      <c r="BL6" s="347" t="s">
        <v>413</v>
      </c>
      <c r="BM6" s="347" t="s">
        <v>412</v>
      </c>
      <c r="BN6" s="347" t="s">
        <v>411</v>
      </c>
      <c r="BO6" s="347" t="s">
        <v>410</v>
      </c>
      <c r="BP6" s="347" t="s">
        <v>409</v>
      </c>
      <c r="BQ6" s="347" t="s">
        <v>408</v>
      </c>
      <c r="BR6" s="347" t="s">
        <v>407</v>
      </c>
      <c r="BS6" s="347" t="s">
        <v>406</v>
      </c>
      <c r="BT6" s="347" t="s">
        <v>405</v>
      </c>
      <c r="BU6" s="347" t="s">
        <v>404</v>
      </c>
      <c r="BV6" s="347" t="s">
        <v>403</v>
      </c>
      <c r="BW6" s="347"/>
      <c r="BX6" s="347" t="s">
        <v>402</v>
      </c>
      <c r="BY6" s="347" t="s">
        <v>401</v>
      </c>
      <c r="BZ6" s="347" t="s">
        <v>400</v>
      </c>
      <c r="CA6" s="347" t="s">
        <v>399</v>
      </c>
      <c r="CB6" s="347" t="s">
        <v>398</v>
      </c>
      <c r="CC6" s="347" t="s">
        <v>397</v>
      </c>
      <c r="CD6" s="347" t="s">
        <v>396</v>
      </c>
      <c r="CE6" s="347" t="s">
        <v>395</v>
      </c>
      <c r="CF6" s="347" t="s">
        <v>394</v>
      </c>
      <c r="CG6" s="347" t="s">
        <v>393</v>
      </c>
      <c r="CH6" s="347" t="s">
        <v>392</v>
      </c>
      <c r="CI6" s="347" t="s">
        <v>391</v>
      </c>
      <c r="CJ6" s="347" t="s">
        <v>390</v>
      </c>
      <c r="CK6" s="347"/>
      <c r="CL6" s="347" t="s">
        <v>556</v>
      </c>
      <c r="CM6" s="347" t="s">
        <v>555</v>
      </c>
      <c r="CN6" s="347" t="s">
        <v>554</v>
      </c>
      <c r="CO6" s="347" t="s">
        <v>553</v>
      </c>
      <c r="CP6" s="347" t="s">
        <v>552</v>
      </c>
      <c r="CQ6" s="347" t="s">
        <v>607</v>
      </c>
      <c r="CR6" s="347" t="s">
        <v>609</v>
      </c>
      <c r="CS6" s="347" t="s">
        <v>550</v>
      </c>
      <c r="CT6" s="347" t="s">
        <v>549</v>
      </c>
      <c r="CU6" s="347" t="s">
        <v>548</v>
      </c>
      <c r="CV6" s="347" t="s">
        <v>547</v>
      </c>
      <c r="CW6" s="347" t="s">
        <v>546</v>
      </c>
      <c r="CX6" s="347" t="s">
        <v>545</v>
      </c>
      <c r="CY6" s="347" t="s">
        <v>608</v>
      </c>
      <c r="CZ6" s="347"/>
      <c r="DA6" s="347" t="s">
        <v>596</v>
      </c>
      <c r="DB6" s="347" t="s">
        <v>597</v>
      </c>
      <c r="DC6" s="347" t="s">
        <v>598</v>
      </c>
      <c r="DD6" s="347" t="s">
        <v>599</v>
      </c>
      <c r="DE6" s="347" t="s">
        <v>600</v>
      </c>
      <c r="DF6" s="347" t="s">
        <v>610</v>
      </c>
      <c r="DG6" s="347" t="s">
        <v>601</v>
      </c>
      <c r="DH6" s="347" t="s">
        <v>602</v>
      </c>
      <c r="DI6" s="347" t="s">
        <v>603</v>
      </c>
      <c r="DJ6" s="347" t="s">
        <v>604</v>
      </c>
      <c r="DK6" s="347" t="s">
        <v>605</v>
      </c>
      <c r="DL6" s="347" t="s">
        <v>606</v>
      </c>
      <c r="DM6" s="347"/>
      <c r="DN6" s="348" t="s">
        <v>388</v>
      </c>
      <c r="DO6" s="348" t="s">
        <v>387</v>
      </c>
      <c r="DP6" s="348" t="s">
        <v>386</v>
      </c>
      <c r="DQ6" s="348" t="s">
        <v>385</v>
      </c>
      <c r="DR6" s="348" t="s">
        <v>384</v>
      </c>
      <c r="DS6" s="347" t="s">
        <v>383</v>
      </c>
      <c r="DT6" s="347" t="s">
        <v>382</v>
      </c>
      <c r="DU6" s="347" t="s">
        <v>381</v>
      </c>
      <c r="DV6" s="347" t="s">
        <v>380</v>
      </c>
      <c r="DW6" s="347" t="s">
        <v>379</v>
      </c>
      <c r="DX6" s="347" t="s">
        <v>378</v>
      </c>
      <c r="DY6" s="347" t="s">
        <v>342</v>
      </c>
      <c r="DZ6" s="347" t="s">
        <v>377</v>
      </c>
      <c r="EA6" s="347" t="s">
        <v>376</v>
      </c>
      <c r="EB6" s="347"/>
      <c r="EC6" s="347" t="s">
        <v>375</v>
      </c>
      <c r="ED6" s="347" t="s">
        <v>374</v>
      </c>
      <c r="EE6" s="347" t="s">
        <v>373</v>
      </c>
      <c r="EF6" s="347" t="s">
        <v>372</v>
      </c>
      <c r="EG6" s="347" t="s">
        <v>371</v>
      </c>
      <c r="EH6" s="347" t="s">
        <v>370</v>
      </c>
      <c r="EI6" s="347" t="s">
        <v>369</v>
      </c>
      <c r="EJ6" s="347" t="s">
        <v>368</v>
      </c>
      <c r="EK6" s="347" t="s">
        <v>367</v>
      </c>
      <c r="EL6" s="347" t="s">
        <v>366</v>
      </c>
      <c r="EM6" s="347" t="s">
        <v>365</v>
      </c>
      <c r="EN6" s="347"/>
      <c r="EO6" s="347" t="s">
        <v>364</v>
      </c>
      <c r="EP6" s="347" t="s">
        <v>363</v>
      </c>
      <c r="EQ6" s="347" t="s">
        <v>362</v>
      </c>
      <c r="ER6" s="347" t="s">
        <v>361</v>
      </c>
      <c r="ES6" s="347" t="s">
        <v>360</v>
      </c>
      <c r="ET6" s="347" t="s">
        <v>359</v>
      </c>
      <c r="EU6" s="347" t="s">
        <v>358</v>
      </c>
      <c r="EV6" s="347" t="s">
        <v>357</v>
      </c>
      <c r="EW6" s="347" t="s">
        <v>356</v>
      </c>
      <c r="EX6" s="347" t="s">
        <v>355</v>
      </c>
      <c r="EY6" s="347" t="s">
        <v>354</v>
      </c>
      <c r="EZ6" s="347"/>
      <c r="FA6" s="348" t="s">
        <v>353</v>
      </c>
      <c r="FB6" s="348" t="s">
        <v>352</v>
      </c>
      <c r="FC6" s="348" t="s">
        <v>351</v>
      </c>
      <c r="FD6" s="348" t="s">
        <v>350</v>
      </c>
      <c r="FE6" s="348" t="s">
        <v>349</v>
      </c>
      <c r="FF6" s="347" t="s">
        <v>348</v>
      </c>
      <c r="FG6" s="347" t="s">
        <v>347</v>
      </c>
      <c r="FH6" s="347" t="s">
        <v>346</v>
      </c>
      <c r="FI6" s="347" t="s">
        <v>345</v>
      </c>
      <c r="FJ6" s="347" t="s">
        <v>344</v>
      </c>
      <c r="FK6" s="347" t="s">
        <v>343</v>
      </c>
      <c r="FL6" s="347" t="s">
        <v>342</v>
      </c>
      <c r="FM6" s="347" t="s">
        <v>341</v>
      </c>
      <c r="FN6" s="347" t="s">
        <v>340</v>
      </c>
      <c r="FO6" s="347" t="s">
        <v>339</v>
      </c>
      <c r="FP6" s="347" t="s">
        <v>338</v>
      </c>
      <c r="FQ6" s="347" t="s">
        <v>337</v>
      </c>
      <c r="FR6" s="347" t="s">
        <v>336</v>
      </c>
      <c r="FS6" s="347" t="s">
        <v>335</v>
      </c>
      <c r="FT6" s="347" t="s">
        <v>334</v>
      </c>
      <c r="FU6" s="347" t="s">
        <v>333</v>
      </c>
      <c r="FV6" s="347" t="s">
        <v>332</v>
      </c>
      <c r="FW6" s="347" t="s">
        <v>331</v>
      </c>
      <c r="FX6" s="347" t="s">
        <v>330</v>
      </c>
      <c r="FY6" s="347" t="s">
        <v>329</v>
      </c>
      <c r="FZ6" s="347" t="s">
        <v>328</v>
      </c>
      <c r="GA6" s="347" t="s">
        <v>327</v>
      </c>
      <c r="GB6" s="347" t="s">
        <v>326</v>
      </c>
      <c r="GC6" s="347" t="s">
        <v>325</v>
      </c>
      <c r="GD6" s="347" t="s">
        <v>324</v>
      </c>
      <c r="GE6" s="347" t="s">
        <v>323</v>
      </c>
      <c r="GF6" s="347" t="s">
        <v>322</v>
      </c>
      <c r="GG6" s="347" t="s">
        <v>321</v>
      </c>
      <c r="GH6" s="347" t="s">
        <v>320</v>
      </c>
      <c r="GI6" s="347" t="s">
        <v>319</v>
      </c>
      <c r="GJ6" s="347" t="s">
        <v>318</v>
      </c>
    </row>
    <row r="7" spans="1:193" s="337" customFormat="1" ht="30.75" thickBot="1">
      <c r="A7" s="346" t="s">
        <v>317</v>
      </c>
      <c r="B7" s="342" t="s">
        <v>316</v>
      </c>
      <c r="C7" s="342" t="s">
        <v>315</v>
      </c>
      <c r="D7" s="342" t="s">
        <v>9</v>
      </c>
      <c r="E7" s="342" t="s">
        <v>314</v>
      </c>
      <c r="F7" s="342" t="s">
        <v>313</v>
      </c>
      <c r="G7" s="345" t="s">
        <v>8</v>
      </c>
      <c r="H7" s="342" t="s">
        <v>10</v>
      </c>
      <c r="I7" s="344" t="s">
        <v>163</v>
      </c>
      <c r="J7" s="342" t="s">
        <v>162</v>
      </c>
      <c r="K7" s="342" t="s">
        <v>161</v>
      </c>
      <c r="L7" s="342" t="s">
        <v>159</v>
      </c>
      <c r="M7" s="342" t="s">
        <v>156</v>
      </c>
      <c r="N7" s="342" t="s">
        <v>155</v>
      </c>
      <c r="O7" s="342" t="s">
        <v>154</v>
      </c>
      <c r="P7" s="342" t="s">
        <v>312</v>
      </c>
      <c r="Q7" s="341" t="s">
        <v>311</v>
      </c>
      <c r="R7" s="341"/>
      <c r="S7" s="340" t="s">
        <v>15</v>
      </c>
      <c r="T7" s="339" t="s">
        <v>22</v>
      </c>
      <c r="U7" s="340" t="s">
        <v>150</v>
      </c>
      <c r="V7" s="340" t="s">
        <v>149</v>
      </c>
      <c r="W7" s="338" t="s">
        <v>148</v>
      </c>
      <c r="X7" s="340" t="s">
        <v>147</v>
      </c>
      <c r="Y7" s="130" t="s">
        <v>146</v>
      </c>
      <c r="Z7" s="130" t="s">
        <v>145</v>
      </c>
      <c r="AA7" s="130" t="s">
        <v>144</v>
      </c>
      <c r="AB7" s="30" t="s">
        <v>310</v>
      </c>
      <c r="AC7" s="341" t="s">
        <v>142</v>
      </c>
      <c r="AD7" s="341" t="s">
        <v>141</v>
      </c>
      <c r="AE7" s="341" t="s">
        <v>140</v>
      </c>
      <c r="AF7" s="341" t="s">
        <v>139</v>
      </c>
      <c r="AG7" s="341" t="s">
        <v>138</v>
      </c>
      <c r="AH7" s="341" t="s">
        <v>137</v>
      </c>
      <c r="AI7" s="341" t="s">
        <v>136</v>
      </c>
      <c r="AJ7" s="341" t="s">
        <v>135</v>
      </c>
      <c r="AK7" s="341" t="s">
        <v>134</v>
      </c>
      <c r="AL7" s="341" t="s">
        <v>133</v>
      </c>
      <c r="AM7" s="341"/>
      <c r="AN7" s="341" t="s">
        <v>24</v>
      </c>
      <c r="AO7" s="341" t="s">
        <v>25</v>
      </c>
      <c r="AP7" s="341" t="s">
        <v>26</v>
      </c>
      <c r="AQ7" s="341" t="s">
        <v>27</v>
      </c>
      <c r="AR7" s="341" t="s">
        <v>28</v>
      </c>
      <c r="AS7" s="341" t="s">
        <v>132</v>
      </c>
      <c r="AT7" s="343" t="s">
        <v>29</v>
      </c>
      <c r="AU7" s="343" t="s">
        <v>30</v>
      </c>
      <c r="AV7" s="343" t="s">
        <v>31</v>
      </c>
      <c r="AW7" s="343" t="s">
        <v>32</v>
      </c>
      <c r="AX7" s="343" t="s">
        <v>33</v>
      </c>
      <c r="AY7" s="343"/>
      <c r="AZ7" s="339" t="s">
        <v>16</v>
      </c>
      <c r="BA7" s="339" t="s">
        <v>17</v>
      </c>
      <c r="BB7" s="340" t="s">
        <v>18</v>
      </c>
      <c r="BC7" s="340" t="s">
        <v>131</v>
      </c>
      <c r="BD7" s="339" t="s">
        <v>19</v>
      </c>
      <c r="BE7" s="339" t="s">
        <v>130</v>
      </c>
      <c r="BF7" s="339" t="s">
        <v>129</v>
      </c>
      <c r="BG7" s="339" t="s">
        <v>20</v>
      </c>
      <c r="BH7" s="339" t="s">
        <v>21</v>
      </c>
      <c r="BI7" s="339"/>
      <c r="BJ7" s="338" t="s">
        <v>188</v>
      </c>
      <c r="BK7" s="338" t="s">
        <v>187</v>
      </c>
      <c r="BL7" s="338" t="s">
        <v>186</v>
      </c>
      <c r="BM7" s="338" t="s">
        <v>309</v>
      </c>
      <c r="BN7" s="338" t="s">
        <v>185</v>
      </c>
      <c r="BO7" s="338" t="s">
        <v>190</v>
      </c>
      <c r="BP7" s="338" t="s">
        <v>306</v>
      </c>
      <c r="BQ7" s="338" t="s">
        <v>184</v>
      </c>
      <c r="BR7" s="338" t="s">
        <v>305</v>
      </c>
      <c r="BS7" s="338" t="s">
        <v>183</v>
      </c>
      <c r="BT7" s="338" t="s">
        <v>182</v>
      </c>
      <c r="BU7" s="338" t="s">
        <v>181</v>
      </c>
      <c r="BV7" s="338" t="s">
        <v>189</v>
      </c>
      <c r="BW7" s="338"/>
      <c r="BX7" s="338" t="s">
        <v>201</v>
      </c>
      <c r="BY7" s="338" t="s">
        <v>200</v>
      </c>
      <c r="BZ7" s="338" t="s">
        <v>199</v>
      </c>
      <c r="CA7" s="338" t="s">
        <v>304</v>
      </c>
      <c r="CB7" s="338" t="s">
        <v>198</v>
      </c>
      <c r="CC7" s="338" t="s">
        <v>203</v>
      </c>
      <c r="CD7" s="338" t="s">
        <v>197</v>
      </c>
      <c r="CE7" s="338" t="s">
        <v>196</v>
      </c>
      <c r="CF7" s="338" t="s">
        <v>195</v>
      </c>
      <c r="CG7" s="338" t="s">
        <v>194</v>
      </c>
      <c r="CH7" s="338" t="s">
        <v>193</v>
      </c>
      <c r="CI7" s="338" t="s">
        <v>192</v>
      </c>
      <c r="CJ7" s="338" t="s">
        <v>595</v>
      </c>
      <c r="CK7" s="338"/>
      <c r="CL7" s="338" t="s">
        <v>188</v>
      </c>
      <c r="CM7" s="338" t="s">
        <v>187</v>
      </c>
      <c r="CN7" s="338" t="s">
        <v>186</v>
      </c>
      <c r="CO7" s="338" t="s">
        <v>309</v>
      </c>
      <c r="CP7" s="340" t="s">
        <v>185</v>
      </c>
      <c r="CQ7" s="340" t="s">
        <v>190</v>
      </c>
      <c r="CR7" s="340" t="s">
        <v>307</v>
      </c>
      <c r="CS7" s="338" t="s">
        <v>306</v>
      </c>
      <c r="CT7" s="338" t="s">
        <v>184</v>
      </c>
      <c r="CU7" s="338" t="s">
        <v>305</v>
      </c>
      <c r="CV7" s="338" t="s">
        <v>183</v>
      </c>
      <c r="CW7" s="338" t="s">
        <v>182</v>
      </c>
      <c r="CX7" s="340" t="s">
        <v>181</v>
      </c>
      <c r="CY7" s="340" t="s">
        <v>590</v>
      </c>
      <c r="CZ7" s="338"/>
      <c r="DA7" s="338" t="s">
        <v>201</v>
      </c>
      <c r="DB7" s="338" t="s">
        <v>200</v>
      </c>
      <c r="DC7" s="338" t="s">
        <v>199</v>
      </c>
      <c r="DD7" s="338" t="s">
        <v>304</v>
      </c>
      <c r="DE7" s="338" t="s">
        <v>198</v>
      </c>
      <c r="DF7" s="338" t="s">
        <v>303</v>
      </c>
      <c r="DG7" s="338" t="s">
        <v>197</v>
      </c>
      <c r="DH7" s="338" t="s">
        <v>196</v>
      </c>
      <c r="DI7" s="338" t="s">
        <v>195</v>
      </c>
      <c r="DJ7" s="338" t="s">
        <v>194</v>
      </c>
      <c r="DK7" s="338" t="s">
        <v>193</v>
      </c>
      <c r="DL7" s="338" t="s">
        <v>192</v>
      </c>
      <c r="DM7" s="338"/>
      <c r="DN7" s="342" t="s">
        <v>302</v>
      </c>
      <c r="DO7" s="341" t="s">
        <v>301</v>
      </c>
      <c r="DP7" s="30" t="s">
        <v>300</v>
      </c>
      <c r="DQ7" s="249" t="s">
        <v>299</v>
      </c>
      <c r="DR7" s="30" t="s">
        <v>298</v>
      </c>
      <c r="DS7" s="339" t="s">
        <v>297</v>
      </c>
      <c r="DT7" s="339" t="s">
        <v>296</v>
      </c>
      <c r="DU7" s="340" t="s">
        <v>295</v>
      </c>
      <c r="DV7" s="340" t="s">
        <v>294</v>
      </c>
      <c r="DW7" s="339" t="s">
        <v>293</v>
      </c>
      <c r="DX7" s="339" t="s">
        <v>292</v>
      </c>
      <c r="DY7" s="339" t="s">
        <v>291</v>
      </c>
      <c r="DZ7" s="339" t="s">
        <v>290</v>
      </c>
      <c r="EA7" s="339" t="s">
        <v>289</v>
      </c>
      <c r="EB7" s="339"/>
      <c r="EC7" s="338" t="s">
        <v>288</v>
      </c>
      <c r="ED7" s="338" t="s">
        <v>287</v>
      </c>
      <c r="EE7" s="338" t="s">
        <v>286</v>
      </c>
      <c r="EF7" s="338" t="s">
        <v>285</v>
      </c>
      <c r="EG7" s="338" t="s">
        <v>284</v>
      </c>
      <c r="EH7" s="338" t="s">
        <v>283</v>
      </c>
      <c r="EI7" s="338" t="s">
        <v>282</v>
      </c>
      <c r="EJ7" s="338" t="s">
        <v>281</v>
      </c>
      <c r="EK7" s="338" t="s">
        <v>280</v>
      </c>
      <c r="EL7" s="338" t="s">
        <v>279</v>
      </c>
      <c r="EM7" s="338" t="s">
        <v>278</v>
      </c>
      <c r="EN7" s="338"/>
      <c r="EO7" s="338" t="s">
        <v>277</v>
      </c>
      <c r="EP7" s="338" t="s">
        <v>276</v>
      </c>
      <c r="EQ7" s="338" t="s">
        <v>275</v>
      </c>
      <c r="ER7" s="338" t="s">
        <v>274</v>
      </c>
      <c r="ES7" s="338" t="s">
        <v>273</v>
      </c>
      <c r="ET7" s="338" t="s">
        <v>272</v>
      </c>
      <c r="EU7" s="338" t="s">
        <v>271</v>
      </c>
      <c r="EV7" s="338" t="s">
        <v>270</v>
      </c>
      <c r="EW7" s="338" t="s">
        <v>269</v>
      </c>
      <c r="EX7" s="338" t="s">
        <v>268</v>
      </c>
      <c r="EY7" s="338" t="s">
        <v>267</v>
      </c>
      <c r="EZ7" s="338"/>
      <c r="FA7" s="342" t="s">
        <v>266</v>
      </c>
      <c r="FB7" s="341" t="s">
        <v>265</v>
      </c>
      <c r="FC7" s="340" t="s">
        <v>264</v>
      </c>
      <c r="FD7" s="339" t="s">
        <v>263</v>
      </c>
      <c r="FE7" s="340" t="s">
        <v>262</v>
      </c>
      <c r="FF7" s="339" t="s">
        <v>261</v>
      </c>
      <c r="FG7" s="339" t="s">
        <v>260</v>
      </c>
      <c r="FH7" s="340" t="s">
        <v>259</v>
      </c>
      <c r="FI7" s="340" t="s">
        <v>258</v>
      </c>
      <c r="FJ7" s="339" t="s">
        <v>257</v>
      </c>
      <c r="FK7" s="339" t="s">
        <v>256</v>
      </c>
      <c r="FL7" s="339" t="s">
        <v>255</v>
      </c>
      <c r="FM7" s="339" t="s">
        <v>254</v>
      </c>
      <c r="FN7" s="339" t="s">
        <v>253</v>
      </c>
      <c r="FO7" s="338" t="s">
        <v>252</v>
      </c>
      <c r="FP7" s="338" t="s">
        <v>251</v>
      </c>
      <c r="FQ7" s="338" t="s">
        <v>250</v>
      </c>
      <c r="FR7" s="338" t="s">
        <v>249</v>
      </c>
      <c r="FS7" s="338" t="s">
        <v>248</v>
      </c>
      <c r="FT7" s="338" t="s">
        <v>247</v>
      </c>
      <c r="FU7" s="338" t="s">
        <v>246</v>
      </c>
      <c r="FV7" s="338" t="s">
        <v>245</v>
      </c>
      <c r="FW7" s="338" t="s">
        <v>244</v>
      </c>
      <c r="FX7" s="338" t="s">
        <v>243</v>
      </c>
      <c r="FY7" s="338" t="s">
        <v>242</v>
      </c>
      <c r="FZ7" s="338" t="s">
        <v>241</v>
      </c>
      <c r="GA7" s="338" t="s">
        <v>240</v>
      </c>
      <c r="GB7" s="338" t="s">
        <v>239</v>
      </c>
      <c r="GC7" s="338" t="s">
        <v>238</v>
      </c>
      <c r="GD7" s="338" t="s">
        <v>237</v>
      </c>
      <c r="GE7" s="338" t="s">
        <v>236</v>
      </c>
      <c r="GF7" s="338" t="s">
        <v>235</v>
      </c>
      <c r="GG7" s="338" t="s">
        <v>234</v>
      </c>
      <c r="GH7" s="338" t="s">
        <v>233</v>
      </c>
      <c r="GI7" s="338" t="s">
        <v>232</v>
      </c>
      <c r="GJ7" s="338" t="s">
        <v>231</v>
      </c>
    </row>
    <row r="8" spans="1:193">
      <c r="A8" s="321">
        <v>14209710</v>
      </c>
      <c r="B8" s="320" t="s">
        <v>206</v>
      </c>
      <c r="C8" s="320" t="s">
        <v>222</v>
      </c>
      <c r="D8" s="320" t="s">
        <v>11</v>
      </c>
      <c r="E8" s="320">
        <v>40.799999999999997</v>
      </c>
      <c r="F8" s="319">
        <v>1538.4529375395839</v>
      </c>
      <c r="G8" s="318">
        <v>40282</v>
      </c>
      <c r="H8" s="317">
        <v>0.47222222222222227</v>
      </c>
      <c r="I8" s="309">
        <v>2940.2944882840184</v>
      </c>
      <c r="J8" s="135">
        <v>6.1</v>
      </c>
      <c r="K8" s="316">
        <v>44</v>
      </c>
      <c r="L8" s="135">
        <v>12.5</v>
      </c>
      <c r="M8" s="135">
        <v>103.77</v>
      </c>
      <c r="N8" s="135">
        <v>7.6</v>
      </c>
      <c r="O8" s="135">
        <v>2.9</v>
      </c>
      <c r="P8" s="331" t="s">
        <v>36</v>
      </c>
      <c r="Q8" s="135">
        <v>0.30099842576944946</v>
      </c>
      <c r="R8" s="135"/>
      <c r="S8" s="135">
        <v>1.4</v>
      </c>
      <c r="T8" s="43">
        <v>0.21199999999999999</v>
      </c>
      <c r="U8" s="135">
        <v>1.6119999999999999</v>
      </c>
      <c r="V8" s="316">
        <v>13.15136476426799</v>
      </c>
      <c r="W8" s="43">
        <v>3.5700000000000003E-2</v>
      </c>
      <c r="X8" s="311">
        <v>2.7142857142857144</v>
      </c>
      <c r="Y8" s="23">
        <v>1.3355631271842874E-2</v>
      </c>
      <c r="Z8" s="23">
        <v>1.4227392585366001E-2</v>
      </c>
      <c r="AA8" s="23">
        <v>1.4562993317842427E-2</v>
      </c>
      <c r="AB8" s="65">
        <v>0.91709382682196894</v>
      </c>
      <c r="AC8" s="43">
        <v>0.111358</v>
      </c>
      <c r="AD8" s="43">
        <v>6.1626E-2</v>
      </c>
      <c r="AE8" s="43">
        <v>5.2836000000000001E-2</v>
      </c>
      <c r="AF8" s="43">
        <v>3.5366000000000002E-2</v>
      </c>
      <c r="AG8" s="43">
        <v>0.121089</v>
      </c>
      <c r="AH8" s="43">
        <v>0.102718</v>
      </c>
      <c r="AI8" s="43">
        <v>5.8594E-2</v>
      </c>
      <c r="AJ8" s="43">
        <v>5.1848999999999999E-2</v>
      </c>
      <c r="AK8" s="43">
        <v>1.3621503158437536</v>
      </c>
      <c r="AL8" s="43">
        <v>2.1319879509873751</v>
      </c>
      <c r="AM8" s="43"/>
      <c r="AN8" s="43">
        <v>4.8716324100995113E-2</v>
      </c>
      <c r="AO8" s="43">
        <v>4.0790006802831451E-2</v>
      </c>
      <c r="AP8" s="43">
        <v>6.216201038821579E-2</v>
      </c>
      <c r="AQ8" s="43">
        <v>5.4397165845251089E-2</v>
      </c>
      <c r="AR8" s="43">
        <v>9.0974060763355666E-2</v>
      </c>
      <c r="AS8" s="43">
        <v>0.29703956790064912</v>
      </c>
      <c r="AT8" s="316">
        <v>16.400617751130476</v>
      </c>
      <c r="AU8" s="316">
        <v>13.732179551403904</v>
      </c>
      <c r="AV8" s="316">
        <v>20.927181798556592</v>
      </c>
      <c r="AW8" s="316">
        <v>18.313104287656827</v>
      </c>
      <c r="AX8" s="316">
        <v>30.626916611252202</v>
      </c>
      <c r="AY8" s="315" t="s">
        <v>36</v>
      </c>
      <c r="AZ8" s="43">
        <v>1.7999999999999999E-2</v>
      </c>
      <c r="BA8" s="313">
        <v>9.4999999999999998E-3</v>
      </c>
      <c r="BB8" s="43">
        <v>1.121</v>
      </c>
      <c r="BC8" s="43">
        <v>0.01</v>
      </c>
      <c r="BD8" s="43">
        <v>4.0000000000000001E-3</v>
      </c>
      <c r="BE8" s="43">
        <v>2E-3</v>
      </c>
      <c r="BF8" s="313">
        <v>1.2E-2</v>
      </c>
      <c r="BG8" s="43">
        <v>2.7E-2</v>
      </c>
      <c r="BH8" s="43">
        <v>3.9E-2</v>
      </c>
      <c r="BI8" s="312" t="s">
        <v>36</v>
      </c>
      <c r="BJ8" s="312" t="s">
        <v>36</v>
      </c>
      <c r="BK8" s="312" t="s">
        <v>36</v>
      </c>
      <c r="BL8" s="312" t="s">
        <v>36</v>
      </c>
      <c r="BM8" s="312" t="s">
        <v>36</v>
      </c>
      <c r="BN8" s="312" t="s">
        <v>36</v>
      </c>
      <c r="BO8" s="312" t="s">
        <v>36</v>
      </c>
      <c r="BP8" s="312" t="s">
        <v>36</v>
      </c>
      <c r="BQ8" s="312" t="s">
        <v>36</v>
      </c>
      <c r="BR8" s="312" t="s">
        <v>36</v>
      </c>
      <c r="BS8" s="312" t="s">
        <v>36</v>
      </c>
      <c r="BT8" s="312" t="s">
        <v>36</v>
      </c>
      <c r="BU8" s="312" t="s">
        <v>36</v>
      </c>
      <c r="BV8" s="312" t="s">
        <v>36</v>
      </c>
      <c r="BW8" s="312" t="s">
        <v>36</v>
      </c>
      <c r="BX8" s="312" t="s">
        <v>36</v>
      </c>
      <c r="BY8" s="312" t="s">
        <v>36</v>
      </c>
      <c r="BZ8" s="312" t="s">
        <v>36</v>
      </c>
      <c r="CA8" s="312" t="s">
        <v>36</v>
      </c>
      <c r="CB8" s="312" t="s">
        <v>36</v>
      </c>
      <c r="CC8" s="312" t="s">
        <v>36</v>
      </c>
      <c r="CD8" s="312" t="s">
        <v>36</v>
      </c>
      <c r="CE8" s="312" t="s">
        <v>36</v>
      </c>
      <c r="CF8" s="312" t="s">
        <v>36</v>
      </c>
      <c r="CG8" s="312" t="s">
        <v>36</v>
      </c>
      <c r="CH8" s="312" t="s">
        <v>36</v>
      </c>
      <c r="CI8" s="312" t="s">
        <v>36</v>
      </c>
      <c r="CJ8" s="312" t="s">
        <v>36</v>
      </c>
      <c r="CK8" s="312"/>
      <c r="CL8" s="312" t="s">
        <v>36</v>
      </c>
      <c r="CM8" s="312" t="s">
        <v>36</v>
      </c>
      <c r="CN8" s="312" t="s">
        <v>36</v>
      </c>
      <c r="CO8" s="312" t="s">
        <v>36</v>
      </c>
      <c r="CP8" s="328" t="s">
        <v>36</v>
      </c>
      <c r="CQ8" s="328" t="s">
        <v>36</v>
      </c>
      <c r="CR8" s="328" t="s">
        <v>36</v>
      </c>
      <c r="CS8" s="312" t="s">
        <v>36</v>
      </c>
      <c r="CT8" s="312" t="s">
        <v>36</v>
      </c>
      <c r="CU8" s="312" t="s">
        <v>36</v>
      </c>
      <c r="CV8" s="312" t="s">
        <v>36</v>
      </c>
      <c r="CW8" s="312" t="s">
        <v>36</v>
      </c>
      <c r="CX8" s="328" t="s">
        <v>36</v>
      </c>
      <c r="CY8" s="328" t="s">
        <v>36</v>
      </c>
      <c r="CZ8" s="312"/>
      <c r="DA8" s="312" t="s">
        <v>36</v>
      </c>
      <c r="DB8" s="312" t="s">
        <v>36</v>
      </c>
      <c r="DC8" s="312" t="s">
        <v>36</v>
      </c>
      <c r="DD8" s="312" t="s">
        <v>36</v>
      </c>
      <c r="DE8" s="312" t="s">
        <v>36</v>
      </c>
      <c r="DF8" s="312" t="s">
        <v>36</v>
      </c>
      <c r="DG8" s="312" t="s">
        <v>36</v>
      </c>
      <c r="DH8" s="312" t="s">
        <v>36</v>
      </c>
      <c r="DI8" s="312" t="s">
        <v>36</v>
      </c>
      <c r="DJ8" s="312" t="s">
        <v>36</v>
      </c>
      <c r="DK8" s="312" t="s">
        <v>36</v>
      </c>
      <c r="DL8" s="312" t="s">
        <v>36</v>
      </c>
      <c r="DM8" s="312"/>
      <c r="DN8" s="325" t="s">
        <v>36</v>
      </c>
      <c r="DO8" s="308">
        <v>2.1652898361559294</v>
      </c>
      <c r="DP8" s="310">
        <v>10071.168189232376</v>
      </c>
      <c r="DQ8" s="310">
        <v>1525.0626115123307</v>
      </c>
      <c r="DR8" s="310">
        <v>11596.230800744705</v>
      </c>
      <c r="DS8" s="309">
        <v>129.48644814727336</v>
      </c>
      <c r="DT8" s="309">
        <v>68.340069855505391</v>
      </c>
      <c r="DU8" s="309">
        <v>8064.1282429496368</v>
      </c>
      <c r="DV8" s="309">
        <v>71.936915637374099</v>
      </c>
      <c r="DW8" s="309">
        <v>28.77476625494964</v>
      </c>
      <c r="DX8" s="309">
        <v>14.38738312747482</v>
      </c>
      <c r="DY8" s="309">
        <v>86.324298764848919</v>
      </c>
      <c r="DZ8" s="309">
        <v>194.22967222091006</v>
      </c>
      <c r="EA8" s="309">
        <v>280.55397098575901</v>
      </c>
      <c r="EB8" s="309"/>
      <c r="EC8" s="326" t="s">
        <v>36</v>
      </c>
      <c r="ED8" s="326" t="s">
        <v>36</v>
      </c>
      <c r="EE8" s="326" t="s">
        <v>36</v>
      </c>
      <c r="EF8" s="326" t="s">
        <v>36</v>
      </c>
      <c r="EG8" s="326" t="s">
        <v>36</v>
      </c>
      <c r="EH8" s="326" t="s">
        <v>36</v>
      </c>
      <c r="EI8" s="326" t="s">
        <v>36</v>
      </c>
      <c r="EJ8" s="326" t="s">
        <v>36</v>
      </c>
      <c r="EK8" s="326" t="s">
        <v>36</v>
      </c>
      <c r="EL8" s="326" t="s">
        <v>36</v>
      </c>
      <c r="EM8" s="326" t="s">
        <v>36</v>
      </c>
      <c r="EN8" s="326"/>
      <c r="EO8" s="326" t="s">
        <v>36</v>
      </c>
      <c r="EP8" s="326" t="s">
        <v>36</v>
      </c>
      <c r="EQ8" s="326" t="s">
        <v>36</v>
      </c>
      <c r="ER8" s="326" t="s">
        <v>36</v>
      </c>
      <c r="ES8" s="326" t="s">
        <v>36</v>
      </c>
      <c r="ET8" s="326" t="s">
        <v>36</v>
      </c>
      <c r="EU8" s="326" t="s">
        <v>36</v>
      </c>
      <c r="EV8" s="326" t="s">
        <v>36</v>
      </c>
      <c r="EW8" s="326" t="s">
        <v>36</v>
      </c>
      <c r="EX8" s="326" t="s">
        <v>36</v>
      </c>
      <c r="EY8" s="326" t="s">
        <v>36</v>
      </c>
      <c r="EZ8" s="326"/>
      <c r="FA8" s="312" t="s">
        <v>36</v>
      </c>
      <c r="FB8" s="43">
        <v>1.4074462619693994E-3</v>
      </c>
      <c r="FC8" s="43">
        <v>6.5462959207182427</v>
      </c>
      <c r="FD8" s="43">
        <v>0.9912962394230479</v>
      </c>
      <c r="FE8" s="43">
        <v>7.5375921601412896</v>
      </c>
      <c r="FF8" s="43">
        <v>8.4166661837805953E-2</v>
      </c>
      <c r="FG8" s="43">
        <v>4.4421293747730926E-2</v>
      </c>
      <c r="FH8" s="43">
        <v>5.2417126622322492</v>
      </c>
      <c r="FI8" s="43">
        <v>4.6759256576558869E-2</v>
      </c>
      <c r="FJ8" s="43">
        <v>1.8703702630623549E-2</v>
      </c>
      <c r="FK8" s="43">
        <v>9.3518513153117745E-3</v>
      </c>
      <c r="FL8" s="43">
        <v>5.611110789187064E-2</v>
      </c>
      <c r="FM8" s="43">
        <v>0.12624999275670895</v>
      </c>
      <c r="FN8" s="43">
        <v>0.1823611006485796</v>
      </c>
      <c r="FO8" s="312" t="s">
        <v>36</v>
      </c>
      <c r="FP8" s="312" t="s">
        <v>36</v>
      </c>
      <c r="FQ8" s="312" t="s">
        <v>36</v>
      </c>
      <c r="FR8" s="312" t="s">
        <v>36</v>
      </c>
      <c r="FS8" s="312" t="s">
        <v>36</v>
      </c>
      <c r="FT8" s="312" t="s">
        <v>36</v>
      </c>
      <c r="FU8" s="312" t="s">
        <v>36</v>
      </c>
      <c r="FV8" s="312" t="s">
        <v>36</v>
      </c>
      <c r="FW8" s="312" t="s">
        <v>36</v>
      </c>
      <c r="FX8" s="312" t="s">
        <v>36</v>
      </c>
      <c r="FY8" s="312" t="s">
        <v>36</v>
      </c>
      <c r="FZ8" s="312" t="s">
        <v>36</v>
      </c>
      <c r="GA8" s="312" t="s">
        <v>36</v>
      </c>
      <c r="GB8" s="312" t="s">
        <v>36</v>
      </c>
      <c r="GC8" s="312" t="s">
        <v>36</v>
      </c>
      <c r="GD8" s="312" t="s">
        <v>36</v>
      </c>
      <c r="GE8" s="312" t="s">
        <v>36</v>
      </c>
      <c r="GF8" s="312" t="s">
        <v>36</v>
      </c>
      <c r="GG8" s="312" t="s">
        <v>36</v>
      </c>
      <c r="GH8" s="312" t="s">
        <v>36</v>
      </c>
      <c r="GI8" s="312" t="s">
        <v>36</v>
      </c>
      <c r="GJ8" s="312" t="s">
        <v>36</v>
      </c>
    </row>
    <row r="9" spans="1:193">
      <c r="A9" s="321">
        <v>14210000</v>
      </c>
      <c r="B9" s="320" t="s">
        <v>206</v>
      </c>
      <c r="C9" s="320" t="s">
        <v>222</v>
      </c>
      <c r="D9" s="320" t="s">
        <v>12</v>
      </c>
      <c r="E9" s="320">
        <v>23.1</v>
      </c>
      <c r="F9" s="319">
        <v>1761.1919150284798</v>
      </c>
      <c r="G9" s="318">
        <v>40282</v>
      </c>
      <c r="H9" s="317">
        <v>0.44791666666666669</v>
      </c>
      <c r="I9" s="309">
        <v>3634.52</v>
      </c>
      <c r="J9" s="135">
        <v>7</v>
      </c>
      <c r="K9" s="316">
        <v>46</v>
      </c>
      <c r="L9" s="135">
        <v>11.9</v>
      </c>
      <c r="M9" s="135">
        <v>99.07</v>
      </c>
      <c r="N9" s="135">
        <v>7.6</v>
      </c>
      <c r="O9" s="135">
        <v>1.8</v>
      </c>
      <c r="P9" s="135">
        <v>0</v>
      </c>
      <c r="Q9" s="135">
        <v>0.47124369040188657</v>
      </c>
      <c r="R9" s="135"/>
      <c r="S9" s="135">
        <v>1.2</v>
      </c>
      <c r="T9" s="43">
        <v>0.17399999999999999</v>
      </c>
      <c r="U9" s="135">
        <v>1.3739999999999999</v>
      </c>
      <c r="V9" s="316">
        <v>12.663755458515285</v>
      </c>
      <c r="W9" s="43">
        <v>3.2399999999999998E-2</v>
      </c>
      <c r="X9" s="311">
        <v>3</v>
      </c>
      <c r="Y9" s="23">
        <v>1.3250996524351657E-2</v>
      </c>
      <c r="Z9" s="23">
        <v>1.4159740946721254E-2</v>
      </c>
      <c r="AA9" s="23">
        <v>1.4457744745071922E-2</v>
      </c>
      <c r="AB9" s="65">
        <v>0.91653274822606068</v>
      </c>
      <c r="AC9" s="43">
        <v>0.10231</v>
      </c>
      <c r="AD9" s="43">
        <v>5.5911000000000002E-2</v>
      </c>
      <c r="AE9" s="43">
        <v>4.8647000000000003E-2</v>
      </c>
      <c r="AF9" s="43">
        <v>2.9479000000000002E-2</v>
      </c>
      <c r="AG9" s="43">
        <v>4.4017000000000001E-2</v>
      </c>
      <c r="AH9" s="43">
        <v>7.3871000000000006E-2</v>
      </c>
      <c r="AI9" s="43">
        <v>4.8655999999999998E-2</v>
      </c>
      <c r="AJ9" s="43">
        <v>4.6025999999999997E-2</v>
      </c>
      <c r="AK9" s="43">
        <v>1.3309625821193942</v>
      </c>
      <c r="AL9" s="43">
        <v>2.5963737866773005</v>
      </c>
      <c r="AM9" s="43"/>
      <c r="AN9" s="43">
        <v>5.2386520257523966E-2</v>
      </c>
      <c r="AO9" s="43">
        <v>3.5720853118503766E-2</v>
      </c>
      <c r="AP9" s="43">
        <v>5.3105110403006937E-2</v>
      </c>
      <c r="AQ9" s="43">
        <v>4.8604153927719509E-2</v>
      </c>
      <c r="AR9" s="43">
        <v>5.2650039183982596E-2</v>
      </c>
      <c r="AS9" s="43">
        <v>0.24246667689073675</v>
      </c>
      <c r="AT9" s="316">
        <v>21.605657704927019</v>
      </c>
      <c r="AU9" s="316">
        <v>14.732273142259761</v>
      </c>
      <c r="AV9" s="316">
        <v>21.902024263291981</v>
      </c>
      <c r="AW9" s="316">
        <v>20.045704651456948</v>
      </c>
      <c r="AX9" s="316">
        <v>21.714340238064299</v>
      </c>
      <c r="AY9" s="315" t="s">
        <v>36</v>
      </c>
      <c r="AZ9" s="43">
        <v>1.4999999999999999E-2</v>
      </c>
      <c r="BA9" s="313">
        <v>9.4999999999999998E-3</v>
      </c>
      <c r="BB9" s="43">
        <v>2.3759999999999999</v>
      </c>
      <c r="BC9" s="43">
        <v>1.7999999999999999E-2</v>
      </c>
      <c r="BD9" s="43">
        <v>1E-3</v>
      </c>
      <c r="BE9" s="43">
        <v>4.0000000000000001E-3</v>
      </c>
      <c r="BF9" s="313">
        <v>2.1999999999999999E-2</v>
      </c>
      <c r="BG9" s="43">
        <v>2.9000000000000001E-2</v>
      </c>
      <c r="BH9" s="43">
        <v>5.1000000000000004E-2</v>
      </c>
      <c r="BI9" s="312" t="s">
        <v>36</v>
      </c>
      <c r="BJ9" s="312" t="s">
        <v>36</v>
      </c>
      <c r="BK9" s="312" t="s">
        <v>36</v>
      </c>
      <c r="BL9" s="312" t="s">
        <v>36</v>
      </c>
      <c r="BM9" s="312" t="s">
        <v>36</v>
      </c>
      <c r="BN9" s="312" t="s">
        <v>36</v>
      </c>
      <c r="BO9" s="312" t="s">
        <v>36</v>
      </c>
      <c r="BP9" s="312" t="s">
        <v>36</v>
      </c>
      <c r="BQ9" s="312" t="s">
        <v>36</v>
      </c>
      <c r="BR9" s="312" t="s">
        <v>36</v>
      </c>
      <c r="BS9" s="312" t="s">
        <v>36</v>
      </c>
      <c r="BT9" s="312" t="s">
        <v>36</v>
      </c>
      <c r="BU9" s="312" t="s">
        <v>36</v>
      </c>
      <c r="BV9" s="312" t="s">
        <v>36</v>
      </c>
      <c r="BW9" s="312" t="s">
        <v>36</v>
      </c>
      <c r="BX9" s="312" t="s">
        <v>36</v>
      </c>
      <c r="BY9" s="312" t="s">
        <v>36</v>
      </c>
      <c r="BZ9" s="312" t="s">
        <v>36</v>
      </c>
      <c r="CA9" s="312" t="s">
        <v>36</v>
      </c>
      <c r="CB9" s="312" t="s">
        <v>36</v>
      </c>
      <c r="CC9" s="312" t="s">
        <v>36</v>
      </c>
      <c r="CD9" s="312" t="s">
        <v>36</v>
      </c>
      <c r="CE9" s="312" t="s">
        <v>36</v>
      </c>
      <c r="CF9" s="312" t="s">
        <v>36</v>
      </c>
      <c r="CG9" s="312" t="s">
        <v>36</v>
      </c>
      <c r="CH9" s="312" t="s">
        <v>36</v>
      </c>
      <c r="CI9" s="312" t="s">
        <v>36</v>
      </c>
      <c r="CJ9" s="312" t="s">
        <v>36</v>
      </c>
      <c r="CK9" s="312"/>
      <c r="CL9" s="312" t="s">
        <v>36</v>
      </c>
      <c r="CM9" s="312" t="s">
        <v>36</v>
      </c>
      <c r="CN9" s="312" t="s">
        <v>36</v>
      </c>
      <c r="CO9" s="312" t="s">
        <v>36</v>
      </c>
      <c r="CP9" s="328" t="s">
        <v>36</v>
      </c>
      <c r="CQ9" s="328" t="s">
        <v>36</v>
      </c>
      <c r="CR9" s="328" t="s">
        <v>36</v>
      </c>
      <c r="CS9" s="312" t="s">
        <v>36</v>
      </c>
      <c r="CT9" s="312" t="s">
        <v>36</v>
      </c>
      <c r="CU9" s="312" t="s">
        <v>36</v>
      </c>
      <c r="CV9" s="312" t="s">
        <v>36</v>
      </c>
      <c r="CW9" s="312" t="s">
        <v>36</v>
      </c>
      <c r="CX9" s="328" t="s">
        <v>36</v>
      </c>
      <c r="CY9" s="328" t="s">
        <v>36</v>
      </c>
      <c r="CZ9" s="312"/>
      <c r="DA9" s="312" t="s">
        <v>36</v>
      </c>
      <c r="DB9" s="312" t="s">
        <v>36</v>
      </c>
      <c r="DC9" s="312" t="s">
        <v>36</v>
      </c>
      <c r="DD9" s="312" t="s">
        <v>36</v>
      </c>
      <c r="DE9" s="312" t="s">
        <v>36</v>
      </c>
      <c r="DF9" s="312" t="s">
        <v>36</v>
      </c>
      <c r="DG9" s="312" t="s">
        <v>36</v>
      </c>
      <c r="DH9" s="312" t="s">
        <v>36</v>
      </c>
      <c r="DI9" s="312" t="s">
        <v>36</v>
      </c>
      <c r="DJ9" s="312" t="s">
        <v>36</v>
      </c>
      <c r="DK9" s="312" t="s">
        <v>36</v>
      </c>
      <c r="DL9" s="312" t="s">
        <v>36</v>
      </c>
      <c r="DM9" s="312"/>
      <c r="DN9" s="325" t="s">
        <v>36</v>
      </c>
      <c r="DO9" s="308">
        <v>4.1903817987769969</v>
      </c>
      <c r="DP9" s="310">
        <v>10670.6111104512</v>
      </c>
      <c r="DQ9" s="310">
        <v>1547.2386110154239</v>
      </c>
      <c r="DR9" s="310">
        <v>12217.849721466624</v>
      </c>
      <c r="DS9" s="309">
        <v>133.38263888064</v>
      </c>
      <c r="DT9" s="309">
        <v>84.47567129107199</v>
      </c>
      <c r="DU9" s="309">
        <v>21127.809998693374</v>
      </c>
      <c r="DV9" s="309">
        <v>160.05916665676796</v>
      </c>
      <c r="DW9" s="308">
        <v>8.8921759253759998</v>
      </c>
      <c r="DX9" s="309">
        <v>35.568703701503999</v>
      </c>
      <c r="DY9" s="309">
        <v>195.62787035827199</v>
      </c>
      <c r="DZ9" s="309">
        <v>257.87310183590398</v>
      </c>
      <c r="EA9" s="309">
        <v>453.50097219417597</v>
      </c>
      <c r="EB9" s="309"/>
      <c r="EC9" s="336" t="s">
        <v>36</v>
      </c>
      <c r="ED9" s="336" t="s">
        <v>36</v>
      </c>
      <c r="EE9" s="336" t="s">
        <v>36</v>
      </c>
      <c r="EF9" s="336" t="s">
        <v>36</v>
      </c>
      <c r="EG9" s="336" t="s">
        <v>36</v>
      </c>
      <c r="EH9" s="336" t="s">
        <v>36</v>
      </c>
      <c r="EI9" s="336" t="s">
        <v>36</v>
      </c>
      <c r="EJ9" s="336" t="s">
        <v>36</v>
      </c>
      <c r="EK9" s="336" t="s">
        <v>36</v>
      </c>
      <c r="EL9" s="336" t="s">
        <v>36</v>
      </c>
      <c r="EM9" s="336" t="s">
        <v>36</v>
      </c>
      <c r="EN9" s="336"/>
      <c r="EO9" s="336" t="s">
        <v>36</v>
      </c>
      <c r="EP9" s="336" t="s">
        <v>36</v>
      </c>
      <c r="EQ9" s="336" t="s">
        <v>36</v>
      </c>
      <c r="ER9" s="336" t="s">
        <v>36</v>
      </c>
      <c r="ES9" s="336" t="s">
        <v>36</v>
      </c>
      <c r="ET9" s="336" t="s">
        <v>36</v>
      </c>
      <c r="EU9" s="336" t="s">
        <v>36</v>
      </c>
      <c r="EV9" s="336" t="s">
        <v>36</v>
      </c>
      <c r="EW9" s="336" t="s">
        <v>36</v>
      </c>
      <c r="EX9" s="336" t="s">
        <v>36</v>
      </c>
      <c r="EY9" s="336" t="s">
        <v>36</v>
      </c>
      <c r="EZ9" s="336"/>
      <c r="FA9" s="312" t="s">
        <v>36</v>
      </c>
      <c r="FB9" s="43">
        <v>2.3792874376834939E-3</v>
      </c>
      <c r="FC9" s="43">
        <v>6.0587440922238436</v>
      </c>
      <c r="FD9" s="43">
        <v>0.87851789337245734</v>
      </c>
      <c r="FE9" s="43">
        <v>6.9372619855963009</v>
      </c>
      <c r="FF9" s="43">
        <v>7.5734301152798056E-2</v>
      </c>
      <c r="FG9" s="43">
        <v>4.7965057396772093E-2</v>
      </c>
      <c r="FH9" s="43">
        <v>11.996313302603209</v>
      </c>
      <c r="FI9" s="43">
        <v>9.0881161383357639E-2</v>
      </c>
      <c r="FJ9" s="43">
        <v>5.0489534101865376E-3</v>
      </c>
      <c r="FK9" s="43">
        <v>2.0195813640746151E-2</v>
      </c>
      <c r="FL9" s="43">
        <v>0.1110769750241038</v>
      </c>
      <c r="FM9" s="43">
        <v>0.14641964889540954</v>
      </c>
      <c r="FN9" s="43">
        <v>0.25749662391951333</v>
      </c>
      <c r="FO9" s="312" t="s">
        <v>36</v>
      </c>
      <c r="FP9" s="312" t="s">
        <v>36</v>
      </c>
      <c r="FQ9" s="312" t="s">
        <v>36</v>
      </c>
      <c r="FR9" s="312" t="s">
        <v>36</v>
      </c>
      <c r="FS9" s="312" t="s">
        <v>36</v>
      </c>
      <c r="FT9" s="312" t="s">
        <v>36</v>
      </c>
      <c r="FU9" s="312" t="s">
        <v>36</v>
      </c>
      <c r="FV9" s="312" t="s">
        <v>36</v>
      </c>
      <c r="FW9" s="312" t="s">
        <v>36</v>
      </c>
      <c r="FX9" s="312" t="s">
        <v>36</v>
      </c>
      <c r="FY9" s="312" t="s">
        <v>36</v>
      </c>
      <c r="FZ9" s="312" t="s">
        <v>36</v>
      </c>
      <c r="GA9" s="312" t="s">
        <v>36</v>
      </c>
      <c r="GB9" s="312" t="s">
        <v>36</v>
      </c>
      <c r="GC9" s="312" t="s">
        <v>36</v>
      </c>
      <c r="GD9" s="312" t="s">
        <v>36</v>
      </c>
      <c r="GE9" s="312" t="s">
        <v>36</v>
      </c>
      <c r="GF9" s="312" t="s">
        <v>36</v>
      </c>
      <c r="GG9" s="312" t="s">
        <v>36</v>
      </c>
      <c r="GH9" s="312" t="s">
        <v>36</v>
      </c>
      <c r="GI9" s="312" t="s">
        <v>36</v>
      </c>
      <c r="GJ9" s="312" t="s">
        <v>36</v>
      </c>
    </row>
    <row r="10" spans="1:193">
      <c r="A10" s="321">
        <v>14211005</v>
      </c>
      <c r="B10" s="320" t="s">
        <v>206</v>
      </c>
      <c r="C10" s="320" t="s">
        <v>222</v>
      </c>
      <c r="D10" s="320" t="s">
        <v>207</v>
      </c>
      <c r="E10" s="320">
        <v>3.1</v>
      </c>
      <c r="F10" s="319">
        <v>2429.4088474951677</v>
      </c>
      <c r="G10" s="318">
        <v>40282</v>
      </c>
      <c r="H10" s="317">
        <v>0.51041666666666663</v>
      </c>
      <c r="I10" s="309">
        <v>3801.33</v>
      </c>
      <c r="J10" s="135">
        <v>7.1</v>
      </c>
      <c r="K10" s="316">
        <v>47</v>
      </c>
      <c r="L10" s="135">
        <v>12</v>
      </c>
      <c r="M10" s="135">
        <v>99.21</v>
      </c>
      <c r="N10" s="135">
        <v>7.6</v>
      </c>
      <c r="O10" s="135">
        <v>1.3</v>
      </c>
      <c r="P10" s="135">
        <v>0.2</v>
      </c>
      <c r="Q10" s="135">
        <v>0.61893323315732396</v>
      </c>
      <c r="R10" s="135"/>
      <c r="S10" s="135">
        <v>1.3</v>
      </c>
      <c r="T10" s="43">
        <v>0.28399999999999997</v>
      </c>
      <c r="U10" s="135">
        <v>1.5840000000000001</v>
      </c>
      <c r="V10" s="316">
        <v>17.929292929292927</v>
      </c>
      <c r="W10" s="43">
        <v>3.4799999999999998E-2</v>
      </c>
      <c r="X10" s="311">
        <v>3</v>
      </c>
      <c r="Y10" s="23">
        <v>1.2707001911709096E-2</v>
      </c>
      <c r="Z10" s="23">
        <v>1.3451871891241507E-2</v>
      </c>
      <c r="AA10" s="23">
        <v>1.4124141155742051E-2</v>
      </c>
      <c r="AB10" s="65">
        <v>0.89966545728999392</v>
      </c>
      <c r="AC10" s="43">
        <v>0.10570599999999999</v>
      </c>
      <c r="AD10" s="43">
        <v>5.7958999999999997E-2</v>
      </c>
      <c r="AE10" s="43">
        <v>4.5430999999999999E-2</v>
      </c>
      <c r="AF10" s="43">
        <v>3.0380000000000001E-2</v>
      </c>
      <c r="AG10" s="43">
        <v>3.6705000000000002E-2</v>
      </c>
      <c r="AH10" s="43">
        <v>3.6117000000000003E-2</v>
      </c>
      <c r="AI10" s="43">
        <v>3.4861000000000003E-2</v>
      </c>
      <c r="AJ10" s="43">
        <v>4.6878999999999997E-2</v>
      </c>
      <c r="AK10" s="43">
        <v>1.3485841262606113</v>
      </c>
      <c r="AL10" s="43">
        <v>3.879691462259431</v>
      </c>
      <c r="AM10" s="43"/>
      <c r="AN10" s="43">
        <v>4.6213306739733825E-2</v>
      </c>
      <c r="AO10" s="43">
        <v>3.6269145551289204E-2</v>
      </c>
      <c r="AP10" s="43">
        <v>5.808998530272183E-2</v>
      </c>
      <c r="AQ10" s="43">
        <v>5.0425358429101091E-2</v>
      </c>
      <c r="AR10" s="43">
        <v>2.6898192131836127E-2</v>
      </c>
      <c r="AS10" s="43">
        <v>0.21789598815468209</v>
      </c>
      <c r="AT10" s="316">
        <v>21.208883711492422</v>
      </c>
      <c r="AU10" s="316">
        <v>16.6451644467828</v>
      </c>
      <c r="AV10" s="316">
        <v>26.659501992062545</v>
      </c>
      <c r="AW10" s="316">
        <v>23.141939810890253</v>
      </c>
      <c r="AX10" s="316">
        <v>12.344510038771976</v>
      </c>
      <c r="AY10" s="315" t="s">
        <v>36</v>
      </c>
      <c r="AZ10" s="43">
        <v>0.03</v>
      </c>
      <c r="BA10" s="313">
        <v>9.4999999999999998E-3</v>
      </c>
      <c r="BB10" s="43">
        <v>1.379</v>
      </c>
      <c r="BC10" s="43">
        <v>0.112</v>
      </c>
      <c r="BD10" s="43">
        <v>2E-3</v>
      </c>
      <c r="BE10" s="43">
        <v>0.01</v>
      </c>
      <c r="BF10" s="313">
        <v>0.122</v>
      </c>
      <c r="BG10" s="43">
        <v>2.4E-2</v>
      </c>
      <c r="BH10" s="43">
        <v>0.14742</v>
      </c>
      <c r="BI10" s="312" t="s">
        <v>36</v>
      </c>
      <c r="BJ10" s="312" t="s">
        <v>36</v>
      </c>
      <c r="BK10" s="312" t="s">
        <v>36</v>
      </c>
      <c r="BL10" s="312" t="s">
        <v>36</v>
      </c>
      <c r="BM10" s="312" t="s">
        <v>36</v>
      </c>
      <c r="BN10" s="312" t="s">
        <v>36</v>
      </c>
      <c r="BO10" s="312" t="s">
        <v>36</v>
      </c>
      <c r="BP10" s="312" t="s">
        <v>36</v>
      </c>
      <c r="BQ10" s="312" t="s">
        <v>36</v>
      </c>
      <c r="BR10" s="312" t="s">
        <v>36</v>
      </c>
      <c r="BS10" s="312" t="s">
        <v>36</v>
      </c>
      <c r="BT10" s="312" t="s">
        <v>36</v>
      </c>
      <c r="BU10" s="312" t="s">
        <v>36</v>
      </c>
      <c r="BV10" s="312" t="s">
        <v>36</v>
      </c>
      <c r="BW10" s="312" t="s">
        <v>36</v>
      </c>
      <c r="BX10" s="312" t="s">
        <v>36</v>
      </c>
      <c r="BY10" s="312" t="s">
        <v>36</v>
      </c>
      <c r="BZ10" s="312" t="s">
        <v>36</v>
      </c>
      <c r="CA10" s="312" t="s">
        <v>36</v>
      </c>
      <c r="CB10" s="312" t="s">
        <v>36</v>
      </c>
      <c r="CC10" s="312" t="s">
        <v>36</v>
      </c>
      <c r="CD10" s="312" t="s">
        <v>36</v>
      </c>
      <c r="CE10" s="312" t="s">
        <v>36</v>
      </c>
      <c r="CF10" s="312" t="s">
        <v>36</v>
      </c>
      <c r="CG10" s="312" t="s">
        <v>36</v>
      </c>
      <c r="CH10" s="312" t="s">
        <v>36</v>
      </c>
      <c r="CI10" s="312" t="s">
        <v>36</v>
      </c>
      <c r="CJ10" s="312" t="s">
        <v>36</v>
      </c>
      <c r="CK10" s="312"/>
      <c r="CL10" s="312" t="s">
        <v>36</v>
      </c>
      <c r="CM10" s="312" t="s">
        <v>36</v>
      </c>
      <c r="CN10" s="312" t="s">
        <v>36</v>
      </c>
      <c r="CO10" s="312" t="s">
        <v>36</v>
      </c>
      <c r="CP10" s="328" t="s">
        <v>36</v>
      </c>
      <c r="CQ10" s="328" t="s">
        <v>36</v>
      </c>
      <c r="CR10" s="328" t="s">
        <v>36</v>
      </c>
      <c r="CS10" s="312" t="s">
        <v>36</v>
      </c>
      <c r="CT10" s="312" t="s">
        <v>36</v>
      </c>
      <c r="CU10" s="312" t="s">
        <v>36</v>
      </c>
      <c r="CV10" s="312" t="s">
        <v>36</v>
      </c>
      <c r="CW10" s="312" t="s">
        <v>36</v>
      </c>
      <c r="CX10" s="328" t="s">
        <v>36</v>
      </c>
      <c r="CY10" s="328" t="s">
        <v>36</v>
      </c>
      <c r="CZ10" s="312"/>
      <c r="DA10" s="312" t="s">
        <v>36</v>
      </c>
      <c r="DB10" s="312" t="s">
        <v>36</v>
      </c>
      <c r="DC10" s="312" t="s">
        <v>36</v>
      </c>
      <c r="DD10" s="312" t="s">
        <v>36</v>
      </c>
      <c r="DE10" s="312" t="s">
        <v>36</v>
      </c>
      <c r="DF10" s="312" t="s">
        <v>36</v>
      </c>
      <c r="DG10" s="312" t="s">
        <v>36</v>
      </c>
      <c r="DH10" s="312" t="s">
        <v>36</v>
      </c>
      <c r="DI10" s="312" t="s">
        <v>36</v>
      </c>
      <c r="DJ10" s="312" t="s">
        <v>36</v>
      </c>
      <c r="DK10" s="312" t="s">
        <v>36</v>
      </c>
      <c r="DL10" s="312" t="s">
        <v>36</v>
      </c>
      <c r="DM10" s="312"/>
      <c r="DN10" s="308">
        <v>1.8600582806208001</v>
      </c>
      <c r="DO10" s="308">
        <v>5.7562594274284233</v>
      </c>
      <c r="DP10" s="310">
        <v>12090.378824035202</v>
      </c>
      <c r="DQ10" s="310">
        <v>2641.282758481535</v>
      </c>
      <c r="DR10" s="310">
        <v>14731.661582516739</v>
      </c>
      <c r="DS10" s="309">
        <v>279.00874209311996</v>
      </c>
      <c r="DT10" s="309">
        <v>88.352768329487986</v>
      </c>
      <c r="DU10" s="309">
        <v>12825.101844880413</v>
      </c>
      <c r="DV10" s="309">
        <v>1041.632637147648</v>
      </c>
      <c r="DW10" s="309">
        <v>18.600582806207999</v>
      </c>
      <c r="DX10" s="309">
        <v>93.002914031039992</v>
      </c>
      <c r="DY10" s="309">
        <v>1134.6355511786878</v>
      </c>
      <c r="DZ10" s="309">
        <v>223.20699367449598</v>
      </c>
      <c r="EA10" s="309">
        <v>1371.0489586455917</v>
      </c>
      <c r="EB10" s="309"/>
      <c r="EC10" s="336" t="s">
        <v>36</v>
      </c>
      <c r="ED10" s="336" t="s">
        <v>36</v>
      </c>
      <c r="EE10" s="336" t="s">
        <v>36</v>
      </c>
      <c r="EF10" s="336" t="s">
        <v>36</v>
      </c>
      <c r="EG10" s="336" t="s">
        <v>36</v>
      </c>
      <c r="EH10" s="336" t="s">
        <v>36</v>
      </c>
      <c r="EI10" s="336" t="s">
        <v>36</v>
      </c>
      <c r="EJ10" s="336" t="s">
        <v>36</v>
      </c>
      <c r="EK10" s="336" t="s">
        <v>36</v>
      </c>
      <c r="EL10" s="336" t="s">
        <v>36</v>
      </c>
      <c r="EM10" s="336" t="s">
        <v>36</v>
      </c>
      <c r="EN10" s="336"/>
      <c r="EO10" s="336" t="s">
        <v>36</v>
      </c>
      <c r="EP10" s="336" t="s">
        <v>36</v>
      </c>
      <c r="EQ10" s="336" t="s">
        <v>36</v>
      </c>
      <c r="ER10" s="336" t="s">
        <v>36</v>
      </c>
      <c r="ES10" s="336" t="s">
        <v>36</v>
      </c>
      <c r="ET10" s="336" t="s">
        <v>36</v>
      </c>
      <c r="EU10" s="336" t="s">
        <v>36</v>
      </c>
      <c r="EV10" s="336" t="s">
        <v>36</v>
      </c>
      <c r="EW10" s="336" t="s">
        <v>36</v>
      </c>
      <c r="EX10" s="336" t="s">
        <v>36</v>
      </c>
      <c r="EY10" s="336" t="s">
        <v>36</v>
      </c>
      <c r="EZ10" s="336"/>
      <c r="FA10" s="43">
        <v>7.6564234239066256E-4</v>
      </c>
      <c r="FB10" s="43">
        <v>2.3694074520899974E-3</v>
      </c>
      <c r="FC10" s="43">
        <v>4.9766752255393074</v>
      </c>
      <c r="FD10" s="43">
        <v>1.0872121261947403</v>
      </c>
      <c r="FE10" s="43">
        <v>6.0638873517340484</v>
      </c>
      <c r="FF10" s="43">
        <v>0.11484635135859936</v>
      </c>
      <c r="FG10" s="43">
        <v>3.636801126355646E-2</v>
      </c>
      <c r="FH10" s="43">
        <v>5.2791039507836173</v>
      </c>
      <c r="FI10" s="43">
        <v>0.42875971173877098</v>
      </c>
      <c r="FJ10" s="43">
        <v>7.656423423906625E-3</v>
      </c>
      <c r="FK10" s="43">
        <v>3.8282117119533124E-2</v>
      </c>
      <c r="FL10" s="43">
        <v>0.46704182885830403</v>
      </c>
      <c r="FM10" s="43">
        <v>9.1877081086879489E-2</v>
      </c>
      <c r="FN10" s="43">
        <v>0.56435497057615736</v>
      </c>
      <c r="FO10" s="312" t="s">
        <v>36</v>
      </c>
      <c r="FP10" s="312" t="s">
        <v>36</v>
      </c>
      <c r="FQ10" s="312" t="s">
        <v>36</v>
      </c>
      <c r="FR10" s="312" t="s">
        <v>36</v>
      </c>
      <c r="FS10" s="312" t="s">
        <v>36</v>
      </c>
      <c r="FT10" s="312" t="s">
        <v>36</v>
      </c>
      <c r="FU10" s="312" t="s">
        <v>36</v>
      </c>
      <c r="FV10" s="312" t="s">
        <v>36</v>
      </c>
      <c r="FW10" s="312" t="s">
        <v>36</v>
      </c>
      <c r="FX10" s="312" t="s">
        <v>36</v>
      </c>
      <c r="FY10" s="312" t="s">
        <v>36</v>
      </c>
      <c r="FZ10" s="312" t="s">
        <v>36</v>
      </c>
      <c r="GA10" s="312" t="s">
        <v>36</v>
      </c>
      <c r="GB10" s="312" t="s">
        <v>36</v>
      </c>
      <c r="GC10" s="312" t="s">
        <v>36</v>
      </c>
      <c r="GD10" s="312" t="s">
        <v>36</v>
      </c>
      <c r="GE10" s="312" t="s">
        <v>36</v>
      </c>
      <c r="GF10" s="312" t="s">
        <v>36</v>
      </c>
      <c r="GG10" s="312" t="s">
        <v>36</v>
      </c>
      <c r="GH10" s="312" t="s">
        <v>36</v>
      </c>
      <c r="GI10" s="312" t="s">
        <v>36</v>
      </c>
      <c r="GJ10" s="312" t="s">
        <v>36</v>
      </c>
    </row>
    <row r="11" spans="1:193">
      <c r="A11" s="321">
        <v>14211023</v>
      </c>
      <c r="B11" s="320" t="s">
        <v>206</v>
      </c>
      <c r="C11" s="320" t="s">
        <v>222</v>
      </c>
      <c r="D11" s="320" t="s">
        <v>204</v>
      </c>
      <c r="E11" s="320">
        <v>0.9</v>
      </c>
      <c r="F11" s="319">
        <v>2434.5888237158397</v>
      </c>
      <c r="G11" s="318">
        <v>40282</v>
      </c>
      <c r="H11" s="317">
        <v>0.57638888888888895</v>
      </c>
      <c r="I11" s="309">
        <v>3989.3</v>
      </c>
      <c r="J11" s="135">
        <v>7.2</v>
      </c>
      <c r="K11" s="316">
        <v>47</v>
      </c>
      <c r="L11" s="135">
        <v>12.2</v>
      </c>
      <c r="M11" s="135">
        <v>101.11</v>
      </c>
      <c r="N11" s="135">
        <v>7.6</v>
      </c>
      <c r="O11" s="135">
        <v>1.2</v>
      </c>
      <c r="P11" s="135">
        <v>0.3</v>
      </c>
      <c r="Q11" s="135">
        <v>0.63874949957089655</v>
      </c>
      <c r="R11" s="135"/>
      <c r="S11" s="135">
        <v>1.3</v>
      </c>
      <c r="T11" s="43">
        <v>0.23300000000000001</v>
      </c>
      <c r="U11" s="135">
        <v>1.5330000000000001</v>
      </c>
      <c r="V11" s="316">
        <v>15.198956294846704</v>
      </c>
      <c r="W11" s="43">
        <v>3.3599999999999998E-2</v>
      </c>
      <c r="X11" s="311">
        <v>3</v>
      </c>
      <c r="Y11" s="23">
        <v>1.2538458016701053E-2</v>
      </c>
      <c r="Z11" s="23">
        <v>1.3438441657981751E-2</v>
      </c>
      <c r="AA11" s="23">
        <v>1.3900057101622166E-2</v>
      </c>
      <c r="AB11" s="65">
        <v>0.90204363370836715</v>
      </c>
      <c r="AC11" s="43">
        <v>0.105868</v>
      </c>
      <c r="AD11" s="43">
        <v>5.8687999999999997E-2</v>
      </c>
      <c r="AE11" s="43">
        <v>4.5830999999999997E-2</v>
      </c>
      <c r="AF11" s="43">
        <v>2.9259E-2</v>
      </c>
      <c r="AG11" s="43">
        <v>4.0511999999999999E-2</v>
      </c>
      <c r="AH11" s="43">
        <v>3.0931E-2</v>
      </c>
      <c r="AI11" s="43">
        <v>3.4652000000000002E-2</v>
      </c>
      <c r="AJ11" s="43">
        <v>4.5587000000000003E-2</v>
      </c>
      <c r="AK11" s="43">
        <v>1.3583206642497949</v>
      </c>
      <c r="AL11" s="43">
        <v>3.9765363012180965</v>
      </c>
      <c r="AM11" s="43"/>
      <c r="AN11" s="43">
        <v>4.7735063421452922E-2</v>
      </c>
      <c r="AO11" s="43">
        <v>3.6235511581227606E-2</v>
      </c>
      <c r="AP11" s="43">
        <v>5.8347154986588476E-2</v>
      </c>
      <c r="AQ11" s="43">
        <v>5.078068595144538E-2</v>
      </c>
      <c r="AR11" s="43">
        <v>2.5587617542952308E-2</v>
      </c>
      <c r="AS11" s="43">
        <v>0.21868603348366669</v>
      </c>
      <c r="AT11" s="316">
        <v>21.82812622325887</v>
      </c>
      <c r="AU11" s="316">
        <v>16.569650564325581</v>
      </c>
      <c r="AV11" s="316">
        <v>26.68078708874032</v>
      </c>
      <c r="AW11" s="316">
        <v>23.220818057060836</v>
      </c>
      <c r="AX11" s="316">
        <v>11.700618066614394</v>
      </c>
      <c r="AY11" s="315" t="s">
        <v>36</v>
      </c>
      <c r="AZ11" s="43">
        <v>1.9E-2</v>
      </c>
      <c r="BA11" s="313">
        <v>9.4999999999999998E-3</v>
      </c>
      <c r="BB11" s="43">
        <v>0.97499999999999998</v>
      </c>
      <c r="BC11" s="43">
        <v>0.112</v>
      </c>
      <c r="BD11" s="43">
        <v>1E-3</v>
      </c>
      <c r="BE11" s="43">
        <v>2E-3</v>
      </c>
      <c r="BF11" s="313">
        <v>0.114</v>
      </c>
      <c r="BG11" s="43">
        <v>2.7E-2</v>
      </c>
      <c r="BH11" s="43">
        <v>0.14615999999999998</v>
      </c>
      <c r="BI11" s="312" t="s">
        <v>36</v>
      </c>
      <c r="BJ11" s="312" t="s">
        <v>36</v>
      </c>
      <c r="BK11" s="312" t="s">
        <v>36</v>
      </c>
      <c r="BL11" s="312" t="s">
        <v>36</v>
      </c>
      <c r="BM11" s="312" t="s">
        <v>36</v>
      </c>
      <c r="BN11" s="312" t="s">
        <v>36</v>
      </c>
      <c r="BO11" s="312" t="s">
        <v>36</v>
      </c>
      <c r="BP11" s="312" t="s">
        <v>36</v>
      </c>
      <c r="BQ11" s="312" t="s">
        <v>36</v>
      </c>
      <c r="BR11" s="312" t="s">
        <v>36</v>
      </c>
      <c r="BS11" s="312" t="s">
        <v>36</v>
      </c>
      <c r="BT11" s="312" t="s">
        <v>36</v>
      </c>
      <c r="BU11" s="312" t="s">
        <v>36</v>
      </c>
      <c r="BV11" s="312" t="s">
        <v>36</v>
      </c>
      <c r="BW11" s="312" t="s">
        <v>36</v>
      </c>
      <c r="BX11" s="312" t="s">
        <v>36</v>
      </c>
      <c r="BY11" s="312" t="s">
        <v>36</v>
      </c>
      <c r="BZ11" s="312" t="s">
        <v>36</v>
      </c>
      <c r="CA11" s="312" t="s">
        <v>36</v>
      </c>
      <c r="CB11" s="312" t="s">
        <v>36</v>
      </c>
      <c r="CC11" s="312" t="s">
        <v>36</v>
      </c>
      <c r="CD11" s="312" t="s">
        <v>36</v>
      </c>
      <c r="CE11" s="312" t="s">
        <v>36</v>
      </c>
      <c r="CF11" s="312" t="s">
        <v>36</v>
      </c>
      <c r="CG11" s="312" t="s">
        <v>36</v>
      </c>
      <c r="CH11" s="312" t="s">
        <v>36</v>
      </c>
      <c r="CI11" s="312" t="s">
        <v>36</v>
      </c>
      <c r="CJ11" s="312" t="s">
        <v>36</v>
      </c>
      <c r="CK11" s="312"/>
      <c r="CL11" s="312" t="s">
        <v>36</v>
      </c>
      <c r="CM11" s="312" t="s">
        <v>36</v>
      </c>
      <c r="CN11" s="312" t="s">
        <v>36</v>
      </c>
      <c r="CO11" s="312" t="s">
        <v>36</v>
      </c>
      <c r="CP11" s="328" t="s">
        <v>36</v>
      </c>
      <c r="CQ11" s="328" t="s">
        <v>36</v>
      </c>
      <c r="CR11" s="328" t="s">
        <v>36</v>
      </c>
      <c r="CS11" s="312" t="s">
        <v>36</v>
      </c>
      <c r="CT11" s="312" t="s">
        <v>36</v>
      </c>
      <c r="CU11" s="312" t="s">
        <v>36</v>
      </c>
      <c r="CV11" s="312" t="s">
        <v>36</v>
      </c>
      <c r="CW11" s="312" t="s">
        <v>36</v>
      </c>
      <c r="CX11" s="328" t="s">
        <v>36</v>
      </c>
      <c r="CY11" s="328" t="s">
        <v>36</v>
      </c>
      <c r="CZ11" s="312"/>
      <c r="DA11" s="312" t="s">
        <v>36</v>
      </c>
      <c r="DB11" s="312" t="s">
        <v>36</v>
      </c>
      <c r="DC11" s="312" t="s">
        <v>36</v>
      </c>
      <c r="DD11" s="312" t="s">
        <v>36</v>
      </c>
      <c r="DE11" s="312" t="s">
        <v>36</v>
      </c>
      <c r="DF11" s="312" t="s">
        <v>36</v>
      </c>
      <c r="DG11" s="312" t="s">
        <v>36</v>
      </c>
      <c r="DH11" s="312" t="s">
        <v>36</v>
      </c>
      <c r="DI11" s="312" t="s">
        <v>36</v>
      </c>
      <c r="DJ11" s="312" t="s">
        <v>36</v>
      </c>
      <c r="DK11" s="312" t="s">
        <v>36</v>
      </c>
      <c r="DL11" s="312" t="s">
        <v>36</v>
      </c>
      <c r="DM11" s="312"/>
      <c r="DN11" s="308">
        <v>2.9280530099519995</v>
      </c>
      <c r="DO11" s="308">
        <v>6.2343079827463246</v>
      </c>
      <c r="DP11" s="310">
        <v>12688.229709792002</v>
      </c>
      <c r="DQ11" s="310">
        <v>2274.1211710627199</v>
      </c>
      <c r="DR11" s="310">
        <v>14962.350880854723</v>
      </c>
      <c r="DS11" s="309">
        <v>185.44335729695999</v>
      </c>
      <c r="DT11" s="309">
        <v>92.721678648479994</v>
      </c>
      <c r="DU11" s="309">
        <v>9516.1722823439995</v>
      </c>
      <c r="DV11" s="309">
        <v>1093.13979038208</v>
      </c>
      <c r="DW11" s="309">
        <v>9.7601766998399988</v>
      </c>
      <c r="DX11" s="309">
        <v>19.520353399679998</v>
      </c>
      <c r="DY11" s="309">
        <v>1112.6601437817601</v>
      </c>
      <c r="DZ11" s="309">
        <v>263.52477089567998</v>
      </c>
      <c r="EA11" s="309">
        <v>1426.547426448614</v>
      </c>
      <c r="EB11" s="309"/>
      <c r="EC11" s="336" t="s">
        <v>36</v>
      </c>
      <c r="ED11" s="336" t="s">
        <v>36</v>
      </c>
      <c r="EE11" s="336" t="s">
        <v>36</v>
      </c>
      <c r="EF11" s="336" t="s">
        <v>36</v>
      </c>
      <c r="EG11" s="336" t="s">
        <v>36</v>
      </c>
      <c r="EH11" s="336" t="s">
        <v>36</v>
      </c>
      <c r="EI11" s="336" t="s">
        <v>36</v>
      </c>
      <c r="EJ11" s="336" t="s">
        <v>36</v>
      </c>
      <c r="EK11" s="336" t="s">
        <v>36</v>
      </c>
      <c r="EL11" s="336" t="s">
        <v>36</v>
      </c>
      <c r="EM11" s="336" t="s">
        <v>36</v>
      </c>
      <c r="EN11" s="336"/>
      <c r="EO11" s="336" t="s">
        <v>36</v>
      </c>
      <c r="EP11" s="336" t="s">
        <v>36</v>
      </c>
      <c r="EQ11" s="336" t="s">
        <v>36</v>
      </c>
      <c r="ER11" s="336" t="s">
        <v>36</v>
      </c>
      <c r="ES11" s="336" t="s">
        <v>36</v>
      </c>
      <c r="ET11" s="336" t="s">
        <v>36</v>
      </c>
      <c r="EU11" s="336" t="s">
        <v>36</v>
      </c>
      <c r="EV11" s="336" t="s">
        <v>36</v>
      </c>
      <c r="EW11" s="336" t="s">
        <v>36</v>
      </c>
      <c r="EX11" s="336" t="s">
        <v>36</v>
      </c>
      <c r="EY11" s="336" t="s">
        <v>36</v>
      </c>
      <c r="EZ11" s="336"/>
      <c r="FA11" s="43">
        <v>1.2026889228395458E-3</v>
      </c>
      <c r="FB11" s="43">
        <v>2.5607231586774015E-3</v>
      </c>
      <c r="FC11" s="43">
        <v>5.2116519989713659</v>
      </c>
      <c r="FD11" s="43">
        <v>0.9340883967387138</v>
      </c>
      <c r="FE11" s="43">
        <v>6.1457403957100798</v>
      </c>
      <c r="FF11" s="43">
        <v>7.6170298446504567E-2</v>
      </c>
      <c r="FG11" s="43">
        <v>3.8085149223252283E-2</v>
      </c>
      <c r="FH11" s="43">
        <v>3.9087389992285235</v>
      </c>
      <c r="FI11" s="43">
        <v>0.44900386452676377</v>
      </c>
      <c r="FJ11" s="43">
        <v>4.0089630761318187E-3</v>
      </c>
      <c r="FK11" s="43">
        <v>8.0179261522636373E-3</v>
      </c>
      <c r="FL11" s="43">
        <v>0.45702179067902743</v>
      </c>
      <c r="FM11" s="43">
        <v>0.10824200305555912</v>
      </c>
      <c r="FN11" s="43">
        <v>0.5859500432074265</v>
      </c>
      <c r="FO11" s="312" t="s">
        <v>36</v>
      </c>
      <c r="FP11" s="312" t="s">
        <v>36</v>
      </c>
      <c r="FQ11" s="312" t="s">
        <v>36</v>
      </c>
      <c r="FR11" s="312" t="s">
        <v>36</v>
      </c>
      <c r="FS11" s="312" t="s">
        <v>36</v>
      </c>
      <c r="FT11" s="312" t="s">
        <v>36</v>
      </c>
      <c r="FU11" s="312" t="s">
        <v>36</v>
      </c>
      <c r="FV11" s="312" t="s">
        <v>36</v>
      </c>
      <c r="FW11" s="312" t="s">
        <v>36</v>
      </c>
      <c r="FX11" s="312" t="s">
        <v>36</v>
      </c>
      <c r="FY11" s="312" t="s">
        <v>36</v>
      </c>
      <c r="FZ11" s="312" t="s">
        <v>36</v>
      </c>
      <c r="GA11" s="312" t="s">
        <v>36</v>
      </c>
      <c r="GB11" s="312" t="s">
        <v>36</v>
      </c>
      <c r="GC11" s="312" t="s">
        <v>36</v>
      </c>
      <c r="GD11" s="312" t="s">
        <v>36</v>
      </c>
      <c r="GE11" s="312" t="s">
        <v>36</v>
      </c>
      <c r="GF11" s="312" t="s">
        <v>36</v>
      </c>
      <c r="GG11" s="312" t="s">
        <v>36</v>
      </c>
      <c r="GH11" s="312" t="s">
        <v>36</v>
      </c>
      <c r="GI11" s="312" t="s">
        <v>36</v>
      </c>
      <c r="GJ11" s="312" t="s">
        <v>36</v>
      </c>
    </row>
    <row r="12" spans="1:193">
      <c r="A12" s="321">
        <v>14209710</v>
      </c>
      <c r="B12" s="320" t="s">
        <v>206</v>
      </c>
      <c r="C12" s="320" t="s">
        <v>230</v>
      </c>
      <c r="D12" s="320" t="s">
        <v>11</v>
      </c>
      <c r="E12" s="320">
        <v>40.799999999999997</v>
      </c>
      <c r="F12" s="319">
        <v>1538.4529375395839</v>
      </c>
      <c r="G12" s="318">
        <v>40309</v>
      </c>
      <c r="H12" s="317">
        <v>0.29166666666666669</v>
      </c>
      <c r="I12" s="309">
        <v>2664.8458416017006</v>
      </c>
      <c r="J12" s="135">
        <v>7.3</v>
      </c>
      <c r="K12" s="316">
        <v>43</v>
      </c>
      <c r="L12" s="135">
        <v>12.2</v>
      </c>
      <c r="M12" s="135">
        <v>104.37</v>
      </c>
      <c r="N12" s="135">
        <v>7.6</v>
      </c>
      <c r="O12" s="135">
        <v>4.0999999999999996</v>
      </c>
      <c r="P12" s="331" t="s">
        <v>36</v>
      </c>
      <c r="Q12" s="135">
        <v>0.33831353804703573</v>
      </c>
      <c r="R12" s="135"/>
      <c r="S12" s="135">
        <v>1.2</v>
      </c>
      <c r="T12" s="43">
        <v>0.28299999999999997</v>
      </c>
      <c r="U12" s="135">
        <v>1.4829999999999999</v>
      </c>
      <c r="V12" s="316">
        <v>19.082939986513821</v>
      </c>
      <c r="W12" s="43">
        <v>3.0700000000000002E-2</v>
      </c>
      <c r="X12" s="311">
        <v>2.5833333333333335</v>
      </c>
      <c r="Y12" s="23">
        <v>1.334883666783572E-2</v>
      </c>
      <c r="Z12" s="23">
        <v>1.4540843535214645E-2</v>
      </c>
      <c r="AA12" s="23">
        <v>1.5210106691345517E-2</v>
      </c>
      <c r="AB12" s="65">
        <v>0.87762939068870238</v>
      </c>
      <c r="AC12" s="43">
        <v>0.102019</v>
      </c>
      <c r="AD12" s="43">
        <v>5.7412999999999999E-2</v>
      </c>
      <c r="AE12" s="43">
        <v>5.0390999999999998E-2</v>
      </c>
      <c r="AF12" s="43">
        <v>3.2743000000000001E-2</v>
      </c>
      <c r="AG12" s="43">
        <v>6.0462000000000002E-2</v>
      </c>
      <c r="AH12" s="43">
        <v>8.4931000000000006E-2</v>
      </c>
      <c r="AI12" s="43">
        <v>5.5645E-2</v>
      </c>
      <c r="AJ12" s="43">
        <v>4.8741E-2</v>
      </c>
      <c r="AK12" s="43">
        <v>1.3528881359637137</v>
      </c>
      <c r="AL12" s="43">
        <v>2.3927434531032903</v>
      </c>
      <c r="AM12" s="43"/>
      <c r="AN12" s="43">
        <v>5.3555963969852509E-2</v>
      </c>
      <c r="AO12" s="43">
        <v>3.9071940765069806E-2</v>
      </c>
      <c r="AP12" s="43">
        <v>5.3397404992432757E-2</v>
      </c>
      <c r="AQ12" s="43">
        <v>4.845564156929992E-2</v>
      </c>
      <c r="AR12" s="43">
        <v>6.5431284141108534E-2</v>
      </c>
      <c r="AS12" s="43">
        <v>0.25991223543776354</v>
      </c>
      <c r="AT12" s="316">
        <v>20.605403158358271</v>
      </c>
      <c r="AU12" s="316">
        <v>15.032743918062161</v>
      </c>
      <c r="AV12" s="316">
        <v>20.54439834373202</v>
      </c>
      <c r="AW12" s="316">
        <v>18.643078302061202</v>
      </c>
      <c r="AX12" s="316">
        <v>25.174376277786344</v>
      </c>
      <c r="AY12" s="315" t="s">
        <v>36</v>
      </c>
      <c r="AZ12" s="43">
        <v>1.2E-2</v>
      </c>
      <c r="BA12" s="43">
        <v>1.9009649999999999E-2</v>
      </c>
      <c r="BB12" s="43">
        <v>6.43</v>
      </c>
      <c r="BC12" s="43">
        <v>2.3E-2</v>
      </c>
      <c r="BD12" s="43">
        <v>1E-3</v>
      </c>
      <c r="BE12" s="43">
        <v>2E-3</v>
      </c>
      <c r="BF12" s="313">
        <v>2.5000000000000001E-2</v>
      </c>
      <c r="BG12" s="313">
        <v>8.5000000000000006E-3</v>
      </c>
      <c r="BH12" s="43">
        <v>1.4500000000000001E-2</v>
      </c>
      <c r="BI12" s="312" t="s">
        <v>36</v>
      </c>
      <c r="BJ12" s="43">
        <v>6.4000000000000001E-2</v>
      </c>
      <c r="BK12" s="43">
        <v>2.63E-2</v>
      </c>
      <c r="BL12" s="43">
        <v>7.4999999999999997E-3</v>
      </c>
      <c r="BM12" s="43">
        <v>0</v>
      </c>
      <c r="BN12" s="43">
        <v>9.7799999999999998E-2</v>
      </c>
      <c r="BO12" s="43">
        <v>8.1500000000000003E-2</v>
      </c>
      <c r="BP12" s="43">
        <v>0</v>
      </c>
      <c r="BQ12" s="43">
        <v>1.9599999999999999E-2</v>
      </c>
      <c r="BR12" s="43">
        <v>0</v>
      </c>
      <c r="BS12" s="43">
        <v>1.41E-2</v>
      </c>
      <c r="BT12" s="43">
        <v>1.5E-3</v>
      </c>
      <c r="BU12" s="43">
        <v>3.5200000000000002E-2</v>
      </c>
      <c r="BV12" s="43">
        <v>2.9333333333333336E-2</v>
      </c>
      <c r="BW12" s="312" t="s">
        <v>36</v>
      </c>
      <c r="BX12" s="43">
        <v>7.1900000000000006E-2</v>
      </c>
      <c r="BY12" s="43">
        <v>3.4299999999999997E-2</v>
      </c>
      <c r="BZ12" s="43">
        <v>1.1299999999999999E-2</v>
      </c>
      <c r="CA12" s="43">
        <v>0</v>
      </c>
      <c r="CB12" s="43">
        <v>0.11750000000000001</v>
      </c>
      <c r="CC12" s="43">
        <v>7.9231287929871899E-2</v>
      </c>
      <c r="CD12" s="43">
        <v>0</v>
      </c>
      <c r="CE12" s="43">
        <v>2.4500000000000001E-2</v>
      </c>
      <c r="CF12" s="43">
        <v>0</v>
      </c>
      <c r="CG12" s="43">
        <v>2.8899999999999999E-2</v>
      </c>
      <c r="CH12" s="43">
        <v>1.8E-3</v>
      </c>
      <c r="CI12" s="43">
        <v>5.5200000000000006E-2</v>
      </c>
      <c r="CJ12" s="43">
        <v>3.7221847606203645E-2</v>
      </c>
      <c r="CK12" s="43"/>
      <c r="CL12" s="43">
        <v>0.53611218147397344</v>
      </c>
      <c r="CM12" s="43">
        <v>0.16053323892595328</v>
      </c>
      <c r="CN12" s="43">
        <v>3.6009218359900133E-2</v>
      </c>
      <c r="CO12" s="43">
        <v>0</v>
      </c>
      <c r="CP12" s="311">
        <v>0.73265463875982684</v>
      </c>
      <c r="CQ12" s="311">
        <v>7.3265463875982686</v>
      </c>
      <c r="CR12" s="311">
        <v>0.11832208573747849</v>
      </c>
      <c r="CS12" s="43">
        <v>0</v>
      </c>
      <c r="CT12" s="43">
        <v>0.15200632842673448</v>
      </c>
      <c r="CU12" s="43">
        <v>0</v>
      </c>
      <c r="CV12" s="43">
        <v>8.6298175497438595E-2</v>
      </c>
      <c r="CW12" s="43">
        <v>6.885661298911148E-3</v>
      </c>
      <c r="CX12" s="311">
        <v>0.24519016522308423</v>
      </c>
      <c r="CY12" s="311">
        <v>2.4519016522308426</v>
      </c>
      <c r="CZ12" s="43"/>
      <c r="DA12" s="43">
        <v>0.60228852887466711</v>
      </c>
      <c r="DB12" s="43">
        <v>0.20936464240152838</v>
      </c>
      <c r="DC12" s="43">
        <v>5.4253888995582866E-2</v>
      </c>
      <c r="DD12" s="43">
        <v>0</v>
      </c>
      <c r="DE12" s="43">
        <v>0.86590706027177844</v>
      </c>
      <c r="DF12" s="43">
        <v>0.13942697687269684</v>
      </c>
      <c r="DG12" s="43">
        <v>0</v>
      </c>
      <c r="DH12" s="43">
        <v>0.19000791053341812</v>
      </c>
      <c r="DI12" s="43">
        <v>0</v>
      </c>
      <c r="DJ12" s="43">
        <v>0.17688065757985641</v>
      </c>
      <c r="DK12" s="43">
        <v>8.2627935586933772E-3</v>
      </c>
      <c r="DL12" s="43">
        <v>0.37515136167196789</v>
      </c>
      <c r="DM12" s="43"/>
      <c r="DN12" s="325" t="s">
        <v>36</v>
      </c>
      <c r="DO12" s="308">
        <v>2.2057305122609585</v>
      </c>
      <c r="DP12" s="310">
        <v>7823.7383877471539</v>
      </c>
      <c r="DQ12" s="310">
        <v>1845.0983031103701</v>
      </c>
      <c r="DR12" s="310">
        <v>9668.8366908575244</v>
      </c>
      <c r="DS12" s="309">
        <v>78.23738387747153</v>
      </c>
      <c r="DT12" s="309">
        <v>123.93877370219805</v>
      </c>
      <c r="DU12" s="309">
        <v>41922.198194345161</v>
      </c>
      <c r="DV12" s="309">
        <v>149.95498576515376</v>
      </c>
      <c r="DW12" s="309">
        <v>6.5197819897892941</v>
      </c>
      <c r="DX12" s="309">
        <v>13.039563979578588</v>
      </c>
      <c r="DY12" s="309">
        <v>162.99454974473235</v>
      </c>
      <c r="DZ12" s="309">
        <v>55.418146913209</v>
      </c>
      <c r="EA12" s="309">
        <v>94.536838851944765</v>
      </c>
      <c r="EB12" s="309"/>
      <c r="EC12" s="309">
        <v>417.26604734651488</v>
      </c>
      <c r="ED12" s="309">
        <v>171.47026633145848</v>
      </c>
      <c r="EE12" s="309">
        <v>48.89836492341972</v>
      </c>
      <c r="EF12" s="309">
        <v>0</v>
      </c>
      <c r="EG12" s="309">
        <v>637.63467860139315</v>
      </c>
      <c r="EH12" s="308">
        <v>0</v>
      </c>
      <c r="EI12" s="308">
        <v>127.78772699987019</v>
      </c>
      <c r="EJ12" s="308">
        <v>0</v>
      </c>
      <c r="EK12" s="308">
        <v>91.928926056029056</v>
      </c>
      <c r="EL12" s="308">
        <v>9.779672984683943</v>
      </c>
      <c r="EM12" s="308">
        <v>229.4963260405832</v>
      </c>
      <c r="EN12" s="308"/>
      <c r="EO12" s="308">
        <v>468.7723250658504</v>
      </c>
      <c r="EP12" s="308">
        <v>223.62852224977283</v>
      </c>
      <c r="EQ12" s="308">
        <v>73.673536484619035</v>
      </c>
      <c r="ER12" s="308">
        <v>0</v>
      </c>
      <c r="ES12" s="308">
        <v>766.07438380024223</v>
      </c>
      <c r="ET12" s="308">
        <v>0</v>
      </c>
      <c r="EU12" s="308">
        <v>159.73465874983773</v>
      </c>
      <c r="EV12" s="308">
        <v>0</v>
      </c>
      <c r="EW12" s="308">
        <v>188.42169950491063</v>
      </c>
      <c r="EX12" s="308">
        <v>11.73560758162073</v>
      </c>
      <c r="EY12" s="308">
        <v>359.89196583636914</v>
      </c>
      <c r="EZ12" s="308"/>
      <c r="FA12" s="312" t="s">
        <v>36</v>
      </c>
      <c r="FB12" s="43">
        <v>1.4337328483954392E-3</v>
      </c>
      <c r="FC12" s="43">
        <v>5.0854583827955748</v>
      </c>
      <c r="FD12" s="43">
        <v>1.1993206019426228</v>
      </c>
      <c r="FE12" s="43">
        <v>6.2847789847381978</v>
      </c>
      <c r="FF12" s="43">
        <v>5.0854583827955741E-2</v>
      </c>
      <c r="FG12" s="43">
        <v>8.0560653288758236E-2</v>
      </c>
      <c r="FH12" s="43">
        <v>27.249581167812952</v>
      </c>
      <c r="FI12" s="43">
        <v>9.74712856702485E-2</v>
      </c>
      <c r="FJ12" s="43">
        <v>4.237881985662979E-3</v>
      </c>
      <c r="FK12" s="43">
        <v>8.4757639713259579E-3</v>
      </c>
      <c r="FL12" s="43">
        <v>0.10594704964157446</v>
      </c>
      <c r="FM12" s="43">
        <v>3.6021996878135315E-2</v>
      </c>
      <c r="FN12" s="43">
        <v>6.1449288792113192E-2</v>
      </c>
      <c r="FO12" s="43">
        <v>0.27122444708243065</v>
      </c>
      <c r="FP12" s="43">
        <v>0.11145629622293636</v>
      </c>
      <c r="FQ12" s="43">
        <v>3.1784114892472348E-2</v>
      </c>
      <c r="FR12" s="43">
        <v>0</v>
      </c>
      <c r="FS12" s="43">
        <v>0.4144648581978394</v>
      </c>
      <c r="FT12" s="43">
        <v>0</v>
      </c>
      <c r="FU12" s="43">
        <v>8.3062486918994399E-2</v>
      </c>
      <c r="FV12" s="43">
        <v>0</v>
      </c>
      <c r="FW12" s="43">
        <v>5.9754135997848006E-2</v>
      </c>
      <c r="FX12" s="43">
        <v>6.3568229784944693E-3</v>
      </c>
      <c r="FY12" s="43">
        <v>0.14917344589533688</v>
      </c>
      <c r="FZ12" s="43">
        <v>0.30470371476916824</v>
      </c>
      <c r="GA12" s="43">
        <v>0.14535935210824019</v>
      </c>
      <c r="GB12" s="43">
        <v>4.7888066437991664E-2</v>
      </c>
      <c r="GC12" s="43">
        <v>0</v>
      </c>
      <c r="GD12" s="43">
        <v>0.49795113331540003</v>
      </c>
      <c r="GE12" s="43">
        <v>0</v>
      </c>
      <c r="GF12" s="43">
        <v>0.10382810864874299</v>
      </c>
      <c r="GG12" s="43">
        <v>0</v>
      </c>
      <c r="GH12" s="43">
        <v>0.1224747893856601</v>
      </c>
      <c r="GI12" s="43">
        <v>7.6281875741933619E-3</v>
      </c>
      <c r="GJ12" s="43">
        <v>0.23393108560859649</v>
      </c>
    </row>
    <row r="13" spans="1:193">
      <c r="A13" s="321">
        <v>14210000</v>
      </c>
      <c r="B13" s="320" t="s">
        <v>206</v>
      </c>
      <c r="C13" s="320" t="s">
        <v>230</v>
      </c>
      <c r="D13" s="320" t="s">
        <v>12</v>
      </c>
      <c r="E13" s="320">
        <v>23.1</v>
      </c>
      <c r="F13" s="319">
        <v>1761.1919150284798</v>
      </c>
      <c r="G13" s="318">
        <v>40309</v>
      </c>
      <c r="H13" s="317">
        <v>0.3125</v>
      </c>
      <c r="I13" s="309">
        <v>3578.79</v>
      </c>
      <c r="J13" s="135">
        <v>8.1</v>
      </c>
      <c r="K13" s="316">
        <v>42</v>
      </c>
      <c r="L13" s="135">
        <v>11.8</v>
      </c>
      <c r="M13" s="135">
        <v>100.93</v>
      </c>
      <c r="N13" s="135">
        <v>7.5</v>
      </c>
      <c r="O13" s="135">
        <v>2.4</v>
      </c>
      <c r="P13" s="135">
        <v>0.1</v>
      </c>
      <c r="Q13" s="135">
        <v>0.72313422415335249</v>
      </c>
      <c r="R13" s="135"/>
      <c r="S13" s="135">
        <v>1.2</v>
      </c>
      <c r="T13" s="43">
        <v>0.224</v>
      </c>
      <c r="U13" s="135">
        <v>1.4239999999999999</v>
      </c>
      <c r="V13" s="316">
        <v>15.730337078651688</v>
      </c>
      <c r="W13" s="43">
        <v>2.98E-2</v>
      </c>
      <c r="X13" s="311">
        <v>2.5833333333333335</v>
      </c>
      <c r="Y13" s="23">
        <v>1.325793832470664E-2</v>
      </c>
      <c r="Z13" s="23">
        <v>1.4085928124382896E-2</v>
      </c>
      <c r="AA13" s="23">
        <v>1.379827458414723E-2</v>
      </c>
      <c r="AB13" s="65">
        <v>0.9608403024490193</v>
      </c>
      <c r="AC13" s="43">
        <v>9.7140000000000004E-2</v>
      </c>
      <c r="AD13" s="43">
        <v>5.5863999999999997E-2</v>
      </c>
      <c r="AE13" s="43">
        <v>4.2872E-2</v>
      </c>
      <c r="AF13" s="43">
        <v>2.9037E-2</v>
      </c>
      <c r="AG13" s="43">
        <v>4.8330999999999999E-2</v>
      </c>
      <c r="AH13" s="43">
        <v>4.5976000000000003E-2</v>
      </c>
      <c r="AI13" s="43">
        <v>3.6239E-2</v>
      </c>
      <c r="AJ13" s="43">
        <v>4.3677000000000001E-2</v>
      </c>
      <c r="AK13" s="43">
        <v>1.3301057916442531</v>
      </c>
      <c r="AL13" s="43">
        <v>3.5904968822583663</v>
      </c>
      <c r="AM13" s="43"/>
      <c r="AN13" s="43">
        <v>4.3440451780132228E-2</v>
      </c>
      <c r="AO13" s="43">
        <v>3.4966397871826281E-2</v>
      </c>
      <c r="AP13" s="43">
        <v>5.4110408223300481E-2</v>
      </c>
      <c r="AQ13" s="43">
        <v>4.8151713034662515E-2</v>
      </c>
      <c r="AR13" s="43">
        <v>3.41260850755963E-2</v>
      </c>
      <c r="AS13" s="43">
        <v>0.21479505598551782</v>
      </c>
      <c r="AT13" s="316">
        <v>20.224139508621246</v>
      </c>
      <c r="AU13" s="316">
        <v>16.278958429184623</v>
      </c>
      <c r="AV13" s="316">
        <v>25.191645112608544</v>
      </c>
      <c r="AW13" s="316">
        <v>22.41751459954882</v>
      </c>
      <c r="AX13" s="316">
        <v>15.887742350036767</v>
      </c>
      <c r="AY13" s="315" t="s">
        <v>36</v>
      </c>
      <c r="AZ13" s="43">
        <v>1.2E-2</v>
      </c>
      <c r="BA13" s="313">
        <v>9.4999999999999998E-3</v>
      </c>
      <c r="BB13" s="43">
        <v>2.72</v>
      </c>
      <c r="BC13" s="43">
        <v>1.4999999999999999E-2</v>
      </c>
      <c r="BD13" s="43">
        <v>1E-3</v>
      </c>
      <c r="BE13" s="43">
        <v>2E-3</v>
      </c>
      <c r="BF13" s="313">
        <v>1.7000000000000001E-2</v>
      </c>
      <c r="BG13" s="43">
        <v>1.2E-2</v>
      </c>
      <c r="BH13" s="43">
        <v>5.7959999999999998E-2</v>
      </c>
      <c r="BI13" s="312" t="s">
        <v>36</v>
      </c>
      <c r="BJ13" s="43">
        <v>7.0999999999999994E-2</v>
      </c>
      <c r="BK13" s="43">
        <v>2.8500000000000001E-2</v>
      </c>
      <c r="BL13" s="43">
        <v>8.0000000000000002E-3</v>
      </c>
      <c r="BM13" s="43">
        <v>0</v>
      </c>
      <c r="BN13" s="43">
        <v>0.10749999999999998</v>
      </c>
      <c r="BO13" s="43">
        <v>8.958333333333332E-2</v>
      </c>
      <c r="BP13" s="43">
        <v>0</v>
      </c>
      <c r="BQ13" s="43">
        <v>2.1299999999999999E-2</v>
      </c>
      <c r="BR13" s="43">
        <v>0</v>
      </c>
      <c r="BS13" s="43">
        <v>2.07E-2</v>
      </c>
      <c r="BT13" s="43">
        <v>1.4E-3</v>
      </c>
      <c r="BU13" s="43">
        <v>4.3399999999999994E-2</v>
      </c>
      <c r="BV13" s="43">
        <v>3.6166666666666666E-2</v>
      </c>
      <c r="BW13" s="312" t="s">
        <v>36</v>
      </c>
      <c r="BX13" s="43">
        <v>7.0199999999999999E-2</v>
      </c>
      <c r="BY13" s="43">
        <v>3.04E-2</v>
      </c>
      <c r="BZ13" s="43">
        <v>9.5999999999999992E-3</v>
      </c>
      <c r="CA13" s="43">
        <v>0</v>
      </c>
      <c r="CB13" s="43">
        <v>0.11019999999999999</v>
      </c>
      <c r="CC13" s="43">
        <v>7.7387640449438203E-2</v>
      </c>
      <c r="CD13" s="43">
        <v>0</v>
      </c>
      <c r="CE13" s="43">
        <v>2.23E-2</v>
      </c>
      <c r="CF13" s="43">
        <v>0</v>
      </c>
      <c r="CG13" s="43">
        <v>2.63E-2</v>
      </c>
      <c r="CH13" s="43">
        <v>1.6000000000000001E-3</v>
      </c>
      <c r="CI13" s="43">
        <v>5.0200000000000002E-2</v>
      </c>
      <c r="CJ13" s="43">
        <v>3.5252808988764046E-2</v>
      </c>
      <c r="CK13" s="43"/>
      <c r="CL13" s="43">
        <v>0.5947494513226893</v>
      </c>
      <c r="CM13" s="43">
        <v>0.17396187488173645</v>
      </c>
      <c r="CN13" s="43">
        <v>3.8409832917226813E-2</v>
      </c>
      <c r="CO13" s="43">
        <v>0</v>
      </c>
      <c r="CP13" s="311">
        <v>0.8071211591216525</v>
      </c>
      <c r="CQ13" s="311">
        <v>8.0712115912165263</v>
      </c>
      <c r="CR13" s="311">
        <v>0.11553654643573598</v>
      </c>
      <c r="CS13" s="43">
        <v>0</v>
      </c>
      <c r="CT13" s="43">
        <v>0.16519055079027781</v>
      </c>
      <c r="CU13" s="43">
        <v>0</v>
      </c>
      <c r="CV13" s="43">
        <v>0.1266930661558141</v>
      </c>
      <c r="CW13" s="43">
        <v>6.426617212317071E-3</v>
      </c>
      <c r="CX13" s="311">
        <v>0.29831023415840896</v>
      </c>
      <c r="CY13" s="311">
        <v>2.98310234158409</v>
      </c>
      <c r="CZ13" s="43"/>
      <c r="DA13" s="43">
        <v>0.58804804905426467</v>
      </c>
      <c r="DB13" s="43">
        <v>0.18555933320718551</v>
      </c>
      <c r="DC13" s="43">
        <v>4.6091799500672173E-2</v>
      </c>
      <c r="DD13" s="43">
        <v>0</v>
      </c>
      <c r="DE13" s="43">
        <v>0.81969918176212242</v>
      </c>
      <c r="DF13" s="43">
        <v>0.12732589673562592</v>
      </c>
      <c r="DG13" s="43">
        <v>0</v>
      </c>
      <c r="DH13" s="43">
        <v>0.17294597571000914</v>
      </c>
      <c r="DI13" s="43">
        <v>0</v>
      </c>
      <c r="DJ13" s="43">
        <v>0.16096751883564789</v>
      </c>
      <c r="DK13" s="43">
        <v>7.3447053855052249E-3</v>
      </c>
      <c r="DL13" s="43">
        <v>0.34125819993116224</v>
      </c>
      <c r="DM13" s="43"/>
      <c r="DN13" s="308">
        <v>0.87558275315519996</v>
      </c>
      <c r="DO13" s="308">
        <v>6.3316385488494191</v>
      </c>
      <c r="DP13" s="310">
        <v>10506.993037862401</v>
      </c>
      <c r="DQ13" s="310">
        <v>1961.3053670676477</v>
      </c>
      <c r="DR13" s="310">
        <v>12468.298404930047</v>
      </c>
      <c r="DS13" s="309">
        <v>105.06993037862399</v>
      </c>
      <c r="DT13" s="309">
        <v>83.180361549743992</v>
      </c>
      <c r="DU13" s="309">
        <v>23815.850885821441</v>
      </c>
      <c r="DV13" s="309">
        <v>131.33741297327998</v>
      </c>
      <c r="DW13" s="308">
        <v>8.7558275315519989</v>
      </c>
      <c r="DX13" s="309">
        <v>17.511655063103998</v>
      </c>
      <c r="DY13" s="309">
        <v>148.84906803638401</v>
      </c>
      <c r="DZ13" s="309">
        <v>105.06993037862399</v>
      </c>
      <c r="EA13" s="309">
        <v>507.48776372875381</v>
      </c>
      <c r="EB13" s="309"/>
      <c r="EC13" s="309">
        <v>621.66375474019196</v>
      </c>
      <c r="ED13" s="309">
        <v>249.541084649232</v>
      </c>
      <c r="EE13" s="309">
        <v>70.046620252416005</v>
      </c>
      <c r="EF13" s="309">
        <v>0</v>
      </c>
      <c r="EG13" s="309">
        <v>941.25145964183992</v>
      </c>
      <c r="EH13" s="308">
        <v>0</v>
      </c>
      <c r="EI13" s="308">
        <v>186.49912642205763</v>
      </c>
      <c r="EJ13" s="308">
        <v>0</v>
      </c>
      <c r="EK13" s="308">
        <v>181.2456299031264</v>
      </c>
      <c r="EL13" s="308">
        <v>12.258158544172801</v>
      </c>
      <c r="EM13" s="308">
        <v>380.0029148693568</v>
      </c>
      <c r="EN13" s="308"/>
      <c r="EO13" s="308">
        <v>614.65909271495048</v>
      </c>
      <c r="EP13" s="308">
        <v>266.17715695918082</v>
      </c>
      <c r="EQ13" s="308">
        <v>84.055944302899206</v>
      </c>
      <c r="ER13" s="308">
        <v>0</v>
      </c>
      <c r="ES13" s="308">
        <v>964.8921939770305</v>
      </c>
      <c r="ET13" s="308">
        <v>0</v>
      </c>
      <c r="EU13" s="308">
        <v>195.25495395360963</v>
      </c>
      <c r="EV13" s="308">
        <v>0</v>
      </c>
      <c r="EW13" s="308">
        <v>230.27826407981763</v>
      </c>
      <c r="EX13" s="308">
        <v>14.009324050483201</v>
      </c>
      <c r="EY13" s="308">
        <v>439.54254208391046</v>
      </c>
      <c r="EZ13" s="308"/>
      <c r="FA13" s="43">
        <v>4.9715351614082394E-4</v>
      </c>
      <c r="FB13" s="43">
        <v>3.5950872217960592E-3</v>
      </c>
      <c r="FC13" s="43">
        <v>5.9658421936898884</v>
      </c>
      <c r="FD13" s="43">
        <v>1.1136238761554456</v>
      </c>
      <c r="FE13" s="43">
        <v>7.0794660698453322</v>
      </c>
      <c r="FF13" s="43">
        <v>5.9658421936898874E-2</v>
      </c>
      <c r="FG13" s="43">
        <v>4.722958403337827E-2</v>
      </c>
      <c r="FH13" s="43">
        <v>13.522575639030412</v>
      </c>
      <c r="FI13" s="43">
        <v>7.4573027421123581E-2</v>
      </c>
      <c r="FJ13" s="43">
        <v>4.9715351614082392E-3</v>
      </c>
      <c r="FK13" s="43">
        <v>9.9430703228164784E-3</v>
      </c>
      <c r="FL13" s="43">
        <v>8.4516097743940075E-2</v>
      </c>
      <c r="FM13" s="43">
        <v>5.9658421936898874E-2</v>
      </c>
      <c r="FN13" s="43">
        <v>0.28815017795522152</v>
      </c>
      <c r="FO13" s="43">
        <v>0.35297899645998493</v>
      </c>
      <c r="FP13" s="43">
        <v>0.14168875210013485</v>
      </c>
      <c r="FQ13" s="43">
        <v>3.9772281291265921E-2</v>
      </c>
      <c r="FR13" s="43">
        <v>0</v>
      </c>
      <c r="FS13" s="43">
        <v>0.53444002985138572</v>
      </c>
      <c r="FT13" s="43">
        <v>0</v>
      </c>
      <c r="FU13" s="43">
        <v>0.10589369893799552</v>
      </c>
      <c r="FV13" s="43">
        <v>0</v>
      </c>
      <c r="FW13" s="43">
        <v>0.10291077784115056</v>
      </c>
      <c r="FX13" s="43">
        <v>6.9601492259715363E-3</v>
      </c>
      <c r="FY13" s="43">
        <v>0.21576462600511759</v>
      </c>
      <c r="FZ13" s="43">
        <v>0.34900176833085844</v>
      </c>
      <c r="GA13" s="43">
        <v>0.15113466890681049</v>
      </c>
      <c r="GB13" s="43">
        <v>4.7726737549519102E-2</v>
      </c>
      <c r="GC13" s="43">
        <v>0</v>
      </c>
      <c r="GD13" s="43">
        <v>0.54786317478718805</v>
      </c>
      <c r="GE13" s="43">
        <v>0</v>
      </c>
      <c r="GF13" s="43">
        <v>0.11086523409940376</v>
      </c>
      <c r="GG13" s="43">
        <v>0</v>
      </c>
      <c r="GH13" s="43">
        <v>0.13075137474503673</v>
      </c>
      <c r="GI13" s="43">
        <v>7.9544562582531848E-3</v>
      </c>
      <c r="GJ13" s="43">
        <v>0.24957106510269367</v>
      </c>
    </row>
    <row r="14" spans="1:193">
      <c r="A14" s="321">
        <v>14210150</v>
      </c>
      <c r="B14" s="320" t="s">
        <v>218</v>
      </c>
      <c r="C14" s="320" t="s">
        <v>230</v>
      </c>
      <c r="D14" s="320" t="s">
        <v>217</v>
      </c>
      <c r="E14" s="320">
        <v>16.7</v>
      </c>
      <c r="F14" s="319">
        <v>233.09892993023999</v>
      </c>
      <c r="G14" s="318">
        <v>40309</v>
      </c>
      <c r="H14" s="317">
        <v>0.45833333333333331</v>
      </c>
      <c r="I14" s="309">
        <v>422</v>
      </c>
      <c r="J14" s="135">
        <v>8.0399999999999991</v>
      </c>
      <c r="K14" s="316">
        <v>32</v>
      </c>
      <c r="L14" s="135">
        <v>12.06</v>
      </c>
      <c r="M14" s="135">
        <v>101.9</v>
      </c>
      <c r="N14" s="135">
        <v>7.23</v>
      </c>
      <c r="O14" s="135">
        <v>1.9</v>
      </c>
      <c r="P14" s="331" t="s">
        <v>36</v>
      </c>
      <c r="Q14" s="135">
        <v>1.2056532553497661</v>
      </c>
      <c r="R14" s="135"/>
      <c r="S14" s="135">
        <v>1.4</v>
      </c>
      <c r="T14" s="43">
        <v>0.34300000000000003</v>
      </c>
      <c r="U14" s="135">
        <v>1.7429999999999999</v>
      </c>
      <c r="V14" s="316">
        <v>19.678714859437754</v>
      </c>
      <c r="W14" s="43">
        <v>2.7799999999999998E-2</v>
      </c>
      <c r="X14" s="311">
        <v>2.0714285714285716</v>
      </c>
      <c r="Y14" s="23">
        <v>1.2964660160243519E-2</v>
      </c>
      <c r="Z14" s="23">
        <v>1.5923375773360011E-2</v>
      </c>
      <c r="AA14" s="23">
        <v>1.0541414975068619E-2</v>
      </c>
      <c r="AB14" s="65">
        <v>1.2298785495975721</v>
      </c>
      <c r="AC14" s="43">
        <v>0.104991</v>
      </c>
      <c r="AD14" s="43">
        <v>5.9832999999999997E-2</v>
      </c>
      <c r="AE14" s="43">
        <v>4.8986000000000002E-2</v>
      </c>
      <c r="AF14" s="43">
        <v>3.2811E-2</v>
      </c>
      <c r="AG14" s="43">
        <v>9.7721000000000002E-2</v>
      </c>
      <c r="AH14" s="43">
        <v>9.9529999999999993E-2</v>
      </c>
      <c r="AI14" s="43">
        <v>6.1739000000000002E-2</v>
      </c>
      <c r="AJ14" s="43">
        <v>5.0268E-2</v>
      </c>
      <c r="AK14" s="43">
        <v>1.4061286858841986</v>
      </c>
      <c r="AL14" s="43">
        <v>2.3064489425167345</v>
      </c>
      <c r="AM14" s="43"/>
      <c r="AN14" s="43">
        <v>4.5216664798229736E-2</v>
      </c>
      <c r="AO14" s="43">
        <v>3.7596834925777117E-2</v>
      </c>
      <c r="AP14" s="43">
        <v>5.9060576428962272E-2</v>
      </c>
      <c r="AQ14" s="43">
        <v>5.2814795051858446E-2</v>
      </c>
      <c r="AR14" s="43">
        <v>8.0570944027508945E-2</v>
      </c>
      <c r="AS14" s="43">
        <v>0.27525981523233656</v>
      </c>
      <c r="AT14" s="316">
        <v>16.426903709160758</v>
      </c>
      <c r="AU14" s="316">
        <v>13.658671860272459</v>
      </c>
      <c r="AV14" s="316">
        <v>21.456301705031461</v>
      </c>
      <c r="AW14" s="316">
        <v>19.187252235594013</v>
      </c>
      <c r="AX14" s="316">
        <v>29.270870489941302</v>
      </c>
      <c r="AY14" s="315" t="s">
        <v>36</v>
      </c>
      <c r="AZ14" s="313">
        <v>3.5000000000000001E-3</v>
      </c>
      <c r="BA14" s="313">
        <v>9.4999999999999998E-3</v>
      </c>
      <c r="BB14" s="43">
        <v>6.51</v>
      </c>
      <c r="BC14" s="43">
        <v>0.20599999999999999</v>
      </c>
      <c r="BD14" s="43">
        <v>1E-3</v>
      </c>
      <c r="BE14" s="43">
        <v>0.02</v>
      </c>
      <c r="BF14" s="313">
        <v>0.22599999999999998</v>
      </c>
      <c r="BG14" s="43">
        <v>1.9E-2</v>
      </c>
      <c r="BH14" s="43">
        <v>0.41559000000000001</v>
      </c>
      <c r="BI14" s="312" t="s">
        <v>36</v>
      </c>
      <c r="BJ14" s="43">
        <v>7.9399999999999998E-2</v>
      </c>
      <c r="BK14" s="43">
        <v>2.9100000000000001E-2</v>
      </c>
      <c r="BL14" s="43">
        <v>7.7000000000000002E-3</v>
      </c>
      <c r="BM14" s="43">
        <v>0</v>
      </c>
      <c r="BN14" s="43">
        <v>0.1162</v>
      </c>
      <c r="BO14" s="43">
        <v>8.3000000000000004E-2</v>
      </c>
      <c r="BP14" s="43">
        <v>0</v>
      </c>
      <c r="BQ14" s="43">
        <v>2.5499999999999998E-2</v>
      </c>
      <c r="BR14" s="43">
        <v>0</v>
      </c>
      <c r="BS14" s="43">
        <v>1.32E-2</v>
      </c>
      <c r="BT14" s="43">
        <v>1.4E-3</v>
      </c>
      <c r="BU14" s="43">
        <v>4.0099999999999997E-2</v>
      </c>
      <c r="BV14" s="43">
        <v>2.8642857142857144E-2</v>
      </c>
      <c r="BW14" s="312" t="s">
        <v>36</v>
      </c>
      <c r="BX14" s="43">
        <v>8.14E-2</v>
      </c>
      <c r="BY14" s="43">
        <v>3.0800000000000001E-2</v>
      </c>
      <c r="BZ14" s="43">
        <v>9.2999999999999992E-3</v>
      </c>
      <c r="CA14" s="43">
        <v>0</v>
      </c>
      <c r="CB14" s="43">
        <v>0.1215</v>
      </c>
      <c r="CC14" s="43">
        <v>6.9707401032702246E-2</v>
      </c>
      <c r="CD14" s="43">
        <v>0</v>
      </c>
      <c r="CE14" s="43">
        <v>2.9600000000000001E-2</v>
      </c>
      <c r="CF14" s="43">
        <v>0</v>
      </c>
      <c r="CG14" s="43">
        <v>3.3599999999999998E-2</v>
      </c>
      <c r="CH14" s="43">
        <v>1.4E-3</v>
      </c>
      <c r="CI14" s="43">
        <v>6.4600000000000005E-2</v>
      </c>
      <c r="CJ14" s="43">
        <v>3.7062535857716586E-2</v>
      </c>
      <c r="CK14" s="43"/>
      <c r="CL14" s="43">
        <v>0.66511417514114823</v>
      </c>
      <c r="CM14" s="43">
        <v>0.17762423014240458</v>
      </c>
      <c r="CN14" s="43">
        <v>3.6969464182830807E-2</v>
      </c>
      <c r="CO14" s="43">
        <v>0</v>
      </c>
      <c r="CP14" s="311">
        <v>0.87970786946638357</v>
      </c>
      <c r="CQ14" s="311">
        <v>7.5403531668547172</v>
      </c>
      <c r="CR14" s="311">
        <v>0.10536410021348022</v>
      </c>
      <c r="CS14" s="43">
        <v>0</v>
      </c>
      <c r="CT14" s="43">
        <v>0.19776333545314947</v>
      </c>
      <c r="CU14" s="43">
        <v>0</v>
      </c>
      <c r="CV14" s="43">
        <v>8.0789781316751019E-2</v>
      </c>
      <c r="CW14" s="43">
        <v>6.426617212317071E-3</v>
      </c>
      <c r="CX14" s="311">
        <v>0.28497973398221754</v>
      </c>
      <c r="CY14" s="311">
        <v>2.4426834341332935</v>
      </c>
      <c r="CZ14" s="43"/>
      <c r="DA14" s="43">
        <v>0.68186768081221005</v>
      </c>
      <c r="DB14" s="43">
        <v>0.18800090338096428</v>
      </c>
      <c r="DC14" s="43">
        <v>4.4651430766276159E-2</v>
      </c>
      <c r="DD14" s="43">
        <v>0</v>
      </c>
      <c r="DE14" s="43">
        <v>0.91452001495945057</v>
      </c>
      <c r="DF14" s="43">
        <v>0.11243915207282132</v>
      </c>
      <c r="DG14" s="43">
        <v>0</v>
      </c>
      <c r="DH14" s="43">
        <v>0.22956057762404802</v>
      </c>
      <c r="DI14" s="43">
        <v>0</v>
      </c>
      <c r="DJ14" s="43">
        <v>0.20564671607900262</v>
      </c>
      <c r="DK14" s="43">
        <v>6.426617212317071E-3</v>
      </c>
      <c r="DL14" s="43">
        <v>0.44163391091536774</v>
      </c>
      <c r="DM14" s="43"/>
      <c r="DN14" s="325" t="s">
        <v>36</v>
      </c>
      <c r="DO14" s="308">
        <v>1.2447893310158011</v>
      </c>
      <c r="DP14" s="310">
        <v>1445.44466304</v>
      </c>
      <c r="DQ14" s="310">
        <v>354.13394244479997</v>
      </c>
      <c r="DR14" s="310">
        <v>1799.5786054847999</v>
      </c>
      <c r="DS14" s="308">
        <v>3.6136116575999999</v>
      </c>
      <c r="DT14" s="309">
        <v>9.8083744991999993</v>
      </c>
      <c r="DU14" s="309">
        <v>6721.3176831359988</v>
      </c>
      <c r="DV14" s="309">
        <v>212.68685756159999</v>
      </c>
      <c r="DW14" s="308">
        <v>1.0324604735999998</v>
      </c>
      <c r="DX14" s="309">
        <v>20.649209471999995</v>
      </c>
      <c r="DY14" s="309">
        <v>233.33606703359993</v>
      </c>
      <c r="DZ14" s="309">
        <v>19.616748998399999</v>
      </c>
      <c r="EA14" s="309">
        <v>429.08024822342401</v>
      </c>
      <c r="EB14" s="309"/>
      <c r="EC14" s="309">
        <v>81.977361603840009</v>
      </c>
      <c r="ED14" s="309">
        <v>30.044599781760006</v>
      </c>
      <c r="EE14" s="309">
        <v>7.9499456467200007</v>
      </c>
      <c r="EF14" s="309">
        <v>0</v>
      </c>
      <c r="EG14" s="309">
        <v>119.97190703232002</v>
      </c>
      <c r="EH14" s="308">
        <v>0</v>
      </c>
      <c r="EI14" s="308">
        <v>26.3277420768</v>
      </c>
      <c r="EJ14" s="308">
        <v>0</v>
      </c>
      <c r="EK14" s="308">
        <v>13.628478251520002</v>
      </c>
      <c r="EL14" s="308">
        <v>1.4454446630400002</v>
      </c>
      <c r="EM14" s="308">
        <v>41.401664991360008</v>
      </c>
      <c r="EN14" s="308"/>
      <c r="EO14" s="308">
        <v>84.042282551040003</v>
      </c>
      <c r="EP14" s="308">
        <v>31.799782586880003</v>
      </c>
      <c r="EQ14" s="308">
        <v>9.6018824044800013</v>
      </c>
      <c r="ER14" s="308">
        <v>0</v>
      </c>
      <c r="ES14" s="308">
        <v>125.4439475424</v>
      </c>
      <c r="ET14" s="308">
        <v>0</v>
      </c>
      <c r="EU14" s="308">
        <v>30.560830018560004</v>
      </c>
      <c r="EV14" s="308">
        <v>0</v>
      </c>
      <c r="EW14" s="308">
        <v>34.690671912960006</v>
      </c>
      <c r="EX14" s="308">
        <v>1.4454446630400002</v>
      </c>
      <c r="EY14" s="308">
        <v>66.696946594560018</v>
      </c>
      <c r="EZ14" s="308"/>
      <c r="FA14" s="312" t="s">
        <v>36</v>
      </c>
      <c r="FB14" s="43">
        <v>5.3401760848423097E-3</v>
      </c>
      <c r="FC14" s="43">
        <v>6.2009922717044699</v>
      </c>
      <c r="FD14" s="43">
        <v>1.5192431065675951</v>
      </c>
      <c r="FE14" s="43">
        <v>7.720235378272065</v>
      </c>
      <c r="FF14" s="43">
        <v>1.5502480679261176E-2</v>
      </c>
      <c r="FG14" s="43">
        <v>4.2078161843708904E-2</v>
      </c>
      <c r="FH14" s="43">
        <v>28.834614063425782</v>
      </c>
      <c r="FI14" s="43">
        <v>0.912431719979372</v>
      </c>
      <c r="FJ14" s="43">
        <v>4.4292801940746208E-3</v>
      </c>
      <c r="FK14" s="43">
        <v>8.8585603881492406E-2</v>
      </c>
      <c r="FL14" s="43">
        <v>1.0010173238608642</v>
      </c>
      <c r="FM14" s="43">
        <v>8.4156323687417808E-2</v>
      </c>
      <c r="FN14" s="43">
        <v>1.8407645558554717</v>
      </c>
      <c r="FO14" s="43">
        <v>0.35168484740952499</v>
      </c>
      <c r="FP14" s="43">
        <v>0.1288920536475715</v>
      </c>
      <c r="FQ14" s="43">
        <v>3.4105457494374589E-2</v>
      </c>
      <c r="FR14" s="43">
        <v>0</v>
      </c>
      <c r="FS14" s="43">
        <v>0.51468235855147115</v>
      </c>
      <c r="FT14" s="43">
        <v>0</v>
      </c>
      <c r="FU14" s="43">
        <v>0.11294664494890284</v>
      </c>
      <c r="FV14" s="43">
        <v>0</v>
      </c>
      <c r="FW14" s="43">
        <v>5.8466498561785013E-2</v>
      </c>
      <c r="FX14" s="43">
        <v>6.2009922717044721E-3</v>
      </c>
      <c r="FY14" s="43">
        <v>0.17761413578239235</v>
      </c>
      <c r="FZ14" s="43">
        <v>0.36054340779767419</v>
      </c>
      <c r="GA14" s="43">
        <v>0.13642182997749835</v>
      </c>
      <c r="GB14" s="43">
        <v>4.1192305804893983E-2</v>
      </c>
      <c r="GC14" s="43">
        <v>0</v>
      </c>
      <c r="GD14" s="43">
        <v>0.53815754358006651</v>
      </c>
      <c r="GE14" s="43">
        <v>0</v>
      </c>
      <c r="GF14" s="43">
        <v>0.13110669374460882</v>
      </c>
      <c r="GG14" s="43">
        <v>0</v>
      </c>
      <c r="GH14" s="43">
        <v>0.14882381452090732</v>
      </c>
      <c r="GI14" s="43">
        <v>6.2009922717044721E-3</v>
      </c>
      <c r="GJ14" s="43">
        <v>0.28613150053722064</v>
      </c>
    </row>
    <row r="15" spans="1:193">
      <c r="A15" s="321">
        <v>452340122251000</v>
      </c>
      <c r="B15" s="320" t="s">
        <v>218</v>
      </c>
      <c r="C15" s="320" t="s">
        <v>230</v>
      </c>
      <c r="D15" s="320" t="s">
        <v>13</v>
      </c>
      <c r="E15" s="320">
        <v>12.1</v>
      </c>
      <c r="F15" s="319">
        <v>126.90941740646399</v>
      </c>
      <c r="G15" s="318">
        <v>40309</v>
      </c>
      <c r="H15" s="317">
        <v>0.45833333333333331</v>
      </c>
      <c r="I15" s="309">
        <v>57.915999999999997</v>
      </c>
      <c r="J15" s="135">
        <v>11.04</v>
      </c>
      <c r="K15" s="316">
        <v>63</v>
      </c>
      <c r="L15" s="135">
        <v>11.51</v>
      </c>
      <c r="M15" s="135">
        <v>104.5</v>
      </c>
      <c r="N15" s="135">
        <v>7.68</v>
      </c>
      <c r="O15" s="135">
        <v>4.0999999999999996</v>
      </c>
      <c r="P15" s="135">
        <v>1.4</v>
      </c>
      <c r="Q15" s="135">
        <v>2.7043023197474092</v>
      </c>
      <c r="R15" s="135"/>
      <c r="S15" s="135">
        <v>2</v>
      </c>
      <c r="T15" s="43">
        <v>0.52700000000000002</v>
      </c>
      <c r="U15" s="135">
        <v>2.5270000000000001</v>
      </c>
      <c r="V15" s="316">
        <v>20.854768500197864</v>
      </c>
      <c r="W15" s="43">
        <v>5.4300000000000001E-2</v>
      </c>
      <c r="X15" s="311">
        <v>2</v>
      </c>
      <c r="Y15" s="23">
        <v>1.1885704220971099E-2</v>
      </c>
      <c r="Z15" s="23">
        <v>1.4295449064695247E-2</v>
      </c>
      <c r="AA15" s="23">
        <v>1.1847778779378133E-2</v>
      </c>
      <c r="AB15" s="65">
        <v>1.0032010592279945</v>
      </c>
      <c r="AC15" s="43">
        <v>0.245252</v>
      </c>
      <c r="AD15" s="43">
        <v>0.13254199999999999</v>
      </c>
      <c r="AE15" s="43">
        <v>0.12175800000000001</v>
      </c>
      <c r="AF15" s="43">
        <v>6.4194000000000001E-2</v>
      </c>
      <c r="AG15" s="43">
        <v>0.14241300000000001</v>
      </c>
      <c r="AH15" s="43">
        <v>0.26213799999999998</v>
      </c>
      <c r="AI15" s="43">
        <v>0.158053</v>
      </c>
      <c r="AJ15" s="43">
        <v>0.10639899999999999</v>
      </c>
      <c r="AK15" s="43">
        <v>1.4486759729851908</v>
      </c>
      <c r="AL15" s="43">
        <v>2.1037865562791609</v>
      </c>
      <c r="AM15" s="43"/>
      <c r="AN15" s="43">
        <v>0.1432843100141814</v>
      </c>
      <c r="AO15" s="43">
        <v>7.1557992554807381E-2</v>
      </c>
      <c r="AP15" s="43">
        <v>0.1250406817514752</v>
      </c>
      <c r="AQ15" s="43">
        <v>0.11454187986093414</v>
      </c>
      <c r="AR15" s="43">
        <v>0.19253316383562363</v>
      </c>
      <c r="AS15" s="43">
        <v>0.64695802801702174</v>
      </c>
      <c r="AT15" s="316">
        <v>22.147388827272042</v>
      </c>
      <c r="AU15" s="316">
        <v>11.060685462724432</v>
      </c>
      <c r="AV15" s="316">
        <v>19.327479733845319</v>
      </c>
      <c r="AW15" s="316">
        <v>17.70468483280348</v>
      </c>
      <c r="AX15" s="316">
        <v>29.75976114335473</v>
      </c>
      <c r="AY15" s="315" t="s">
        <v>36</v>
      </c>
      <c r="AZ15" s="43">
        <v>2.7E-2</v>
      </c>
      <c r="BA15" s="43">
        <v>2.2718849999999995E-2</v>
      </c>
      <c r="BB15" s="43">
        <v>6.7750000000000004</v>
      </c>
      <c r="BC15" s="43">
        <v>1.17</v>
      </c>
      <c r="BD15" s="43">
        <v>4.0000000000000001E-3</v>
      </c>
      <c r="BE15" s="43">
        <v>0.02</v>
      </c>
      <c r="BF15" s="313">
        <v>1.19</v>
      </c>
      <c r="BG15" s="43">
        <v>2.9000000000000001E-2</v>
      </c>
      <c r="BH15" s="43">
        <v>1.4966700000000004</v>
      </c>
      <c r="BI15" s="312" t="s">
        <v>36</v>
      </c>
      <c r="BJ15" s="43">
        <v>9.7600000000000006E-2</v>
      </c>
      <c r="BK15" s="43">
        <v>3.5200000000000002E-2</v>
      </c>
      <c r="BL15" s="43">
        <v>1.03E-2</v>
      </c>
      <c r="BM15" s="43">
        <v>0</v>
      </c>
      <c r="BN15" s="43">
        <v>0.1431</v>
      </c>
      <c r="BO15" s="43">
        <v>7.1550000000000002E-2</v>
      </c>
      <c r="BP15" s="43">
        <v>2.0999999999999999E-3</v>
      </c>
      <c r="BQ15" s="43">
        <v>3.85E-2</v>
      </c>
      <c r="BR15" s="43">
        <v>0</v>
      </c>
      <c r="BS15" s="43">
        <v>3.1300000000000001E-2</v>
      </c>
      <c r="BT15" s="43">
        <v>1.6000000000000001E-3</v>
      </c>
      <c r="BU15" s="43">
        <v>7.3499999999999996E-2</v>
      </c>
      <c r="BV15" s="43">
        <v>3.6749999999999998E-2</v>
      </c>
      <c r="BW15" s="312" t="s">
        <v>36</v>
      </c>
      <c r="BX15" s="43">
        <v>8.7499999999999994E-2</v>
      </c>
      <c r="BY15" s="43">
        <v>3.5200000000000002E-2</v>
      </c>
      <c r="BZ15" s="43">
        <v>1.0999999999999999E-2</v>
      </c>
      <c r="CA15" s="43">
        <v>0</v>
      </c>
      <c r="CB15" s="43">
        <v>0.13370000000000001</v>
      </c>
      <c r="CC15" s="43">
        <v>5.2908587257617733E-2</v>
      </c>
      <c r="CD15" s="43">
        <v>0</v>
      </c>
      <c r="CE15" s="43">
        <v>3.5999999999999997E-2</v>
      </c>
      <c r="CF15" s="43">
        <v>0</v>
      </c>
      <c r="CG15" s="43">
        <v>3.9800000000000002E-2</v>
      </c>
      <c r="CH15" s="43">
        <v>1.6000000000000001E-3</v>
      </c>
      <c r="CI15" s="43">
        <v>7.740000000000001E-2</v>
      </c>
      <c r="CJ15" s="43">
        <v>3.0629204590423429E-2</v>
      </c>
      <c r="CK15" s="43"/>
      <c r="CL15" s="43">
        <v>0.8175710767478096</v>
      </c>
      <c r="CM15" s="43">
        <v>0.21485817529253062</v>
      </c>
      <c r="CN15" s="43">
        <v>4.945265988092952E-2</v>
      </c>
      <c r="CO15" s="43">
        <v>0</v>
      </c>
      <c r="CP15" s="311">
        <v>1.0818819119212697</v>
      </c>
      <c r="CQ15" s="311">
        <v>6.4912914715276182</v>
      </c>
      <c r="CR15" s="311">
        <v>0.10701776855078229</v>
      </c>
      <c r="CS15" s="43">
        <v>2.2222927711990859E-2</v>
      </c>
      <c r="CT15" s="43">
        <v>0.29858385940965704</v>
      </c>
      <c r="CU15" s="43">
        <v>0</v>
      </c>
      <c r="CV15" s="43">
        <v>0.1915697087283566</v>
      </c>
      <c r="CW15" s="43">
        <v>7.3447053855052249E-3</v>
      </c>
      <c r="CX15" s="311">
        <v>0.5197212012355098</v>
      </c>
      <c r="CY15" s="311">
        <v>3.118327207413059</v>
      </c>
      <c r="CZ15" s="43"/>
      <c r="DA15" s="43">
        <v>0.73296587310894801</v>
      </c>
      <c r="DB15" s="43">
        <v>0.21485817529253062</v>
      </c>
      <c r="DC15" s="43">
        <v>5.2813520261186866E-2</v>
      </c>
      <c r="DD15" s="43">
        <v>0</v>
      </c>
      <c r="DE15" s="43">
        <v>1.0006375686626654</v>
      </c>
      <c r="DF15" s="43">
        <v>0.11952037375219729</v>
      </c>
      <c r="DG15" s="43">
        <v>0</v>
      </c>
      <c r="DH15" s="43">
        <v>0.27919529711032864</v>
      </c>
      <c r="DI15" s="43">
        <v>0</v>
      </c>
      <c r="DJ15" s="43">
        <v>0.24359343154596144</v>
      </c>
      <c r="DK15" s="43">
        <v>7.3447053855052249E-3</v>
      </c>
      <c r="DL15" s="43">
        <v>0.53013343404179536</v>
      </c>
      <c r="DM15" s="43"/>
      <c r="DN15" s="308">
        <v>0.19837529171711998</v>
      </c>
      <c r="DO15" s="308">
        <v>0.38319054397941182</v>
      </c>
      <c r="DP15" s="310">
        <v>283.39327388160001</v>
      </c>
      <c r="DQ15" s="310">
        <v>74.674127667801599</v>
      </c>
      <c r="DR15" s="310">
        <v>358.06740154940167</v>
      </c>
      <c r="DS15" s="308">
        <v>3.8258091974015995</v>
      </c>
      <c r="DT15" s="308">
        <v>3.2191846401624931</v>
      </c>
      <c r="DU15" s="309">
        <v>959.99471527391995</v>
      </c>
      <c r="DV15" s="309">
        <v>165.78506522073599</v>
      </c>
      <c r="DW15" s="308">
        <v>0.56678654776319992</v>
      </c>
      <c r="DX15" s="308">
        <v>2.8339327388159998</v>
      </c>
      <c r="DY15" s="309">
        <v>168.61899795955199</v>
      </c>
      <c r="DZ15" s="308">
        <v>4.1092024712831998</v>
      </c>
      <c r="EA15" s="309">
        <v>212.07310561018716</v>
      </c>
      <c r="EB15" s="309"/>
      <c r="EC15" s="309">
        <v>13.82959176542208</v>
      </c>
      <c r="ED15" s="309">
        <v>4.9877216203161607</v>
      </c>
      <c r="EE15" s="309">
        <v>1.45947536049024</v>
      </c>
      <c r="EF15" s="309">
        <v>0</v>
      </c>
      <c r="EG15" s="309">
        <v>20.276788746228483</v>
      </c>
      <c r="EH15" s="308">
        <v>0.29756293757567998</v>
      </c>
      <c r="EI15" s="308">
        <v>5.4553205222207994</v>
      </c>
      <c r="EJ15" s="308">
        <v>0</v>
      </c>
      <c r="EK15" s="308">
        <v>4.4351047362470402</v>
      </c>
      <c r="EL15" s="308">
        <v>0.22671461910528001</v>
      </c>
      <c r="EM15" s="308">
        <v>10.4147028151488</v>
      </c>
      <c r="EN15" s="308"/>
      <c r="EO15" s="308">
        <v>12.39845573232</v>
      </c>
      <c r="EP15" s="308">
        <v>4.9877216203161607</v>
      </c>
      <c r="EQ15" s="308">
        <v>1.5586630063488001</v>
      </c>
      <c r="ER15" s="308">
        <v>0</v>
      </c>
      <c r="ES15" s="308">
        <v>18.944840358984962</v>
      </c>
      <c r="ET15" s="308">
        <v>0</v>
      </c>
      <c r="EU15" s="308">
        <v>5.1010789298688</v>
      </c>
      <c r="EV15" s="308">
        <v>0</v>
      </c>
      <c r="EW15" s="308">
        <v>5.6395261502438405</v>
      </c>
      <c r="EX15" s="308">
        <v>0.22671461910528001</v>
      </c>
      <c r="EY15" s="308">
        <v>10.967319699217922</v>
      </c>
      <c r="EZ15" s="308"/>
      <c r="FA15" s="43">
        <v>1.5631250680299472E-3</v>
      </c>
      <c r="FB15" s="43">
        <v>3.0194019625205092E-3</v>
      </c>
      <c r="FC15" s="43">
        <v>2.2330358114713538</v>
      </c>
      <c r="FD15" s="43">
        <v>0.58840493632270163</v>
      </c>
      <c r="FE15" s="43">
        <v>2.8214407477940555</v>
      </c>
      <c r="FF15" s="43">
        <v>3.0145983454863266E-2</v>
      </c>
      <c r="FG15" s="43">
        <v>2.5366002822722968E-2</v>
      </c>
      <c r="FH15" s="43">
        <v>7.5644088113592085</v>
      </c>
      <c r="FI15" s="43">
        <v>1.3063259497107416</v>
      </c>
      <c r="FJ15" s="43">
        <v>4.4660716229427064E-3</v>
      </c>
      <c r="FK15" s="43">
        <v>2.2330358114713532E-2</v>
      </c>
      <c r="FL15" s="43">
        <v>1.3286563078254552</v>
      </c>
      <c r="FM15" s="43">
        <v>3.2379019266334623E-2</v>
      </c>
      <c r="FN15" s="43">
        <v>1.6710588539774154</v>
      </c>
      <c r="FO15" s="43">
        <v>0.10897214759980205</v>
      </c>
      <c r="FP15" s="43">
        <v>3.9301430281895824E-2</v>
      </c>
      <c r="FQ15" s="43">
        <v>1.1500134429077468E-2</v>
      </c>
      <c r="FR15" s="43">
        <v>0</v>
      </c>
      <c r="FS15" s="43">
        <v>0.15977371231077536</v>
      </c>
      <c r="FT15" s="43">
        <v>2.3446876020449207E-3</v>
      </c>
      <c r="FU15" s="43">
        <v>4.2985939370823546E-2</v>
      </c>
      <c r="FV15" s="43">
        <v>0</v>
      </c>
      <c r="FW15" s="43">
        <v>3.494701044952668E-2</v>
      </c>
      <c r="FX15" s="43">
        <v>1.7864286491770828E-3</v>
      </c>
      <c r="FY15" s="43">
        <v>8.2064066071572239E-2</v>
      </c>
      <c r="FZ15" s="43">
        <v>9.7695316751871694E-2</v>
      </c>
      <c r="GA15" s="43">
        <v>3.9301430281895824E-2</v>
      </c>
      <c r="GB15" s="43">
        <v>1.2281696963092444E-2</v>
      </c>
      <c r="GC15" s="43">
        <v>0</v>
      </c>
      <c r="GD15" s="43">
        <v>0.14927844399685999</v>
      </c>
      <c r="GE15" s="43">
        <v>0</v>
      </c>
      <c r="GF15" s="43">
        <v>4.0194644606484357E-2</v>
      </c>
      <c r="GG15" s="43">
        <v>0</v>
      </c>
      <c r="GH15" s="43">
        <v>4.4437412648279932E-2</v>
      </c>
      <c r="GI15" s="43">
        <v>1.7864286491770828E-3</v>
      </c>
      <c r="GJ15" s="43">
        <v>8.6418485903941397E-2</v>
      </c>
    </row>
    <row r="16" spans="1:193">
      <c r="A16" s="321">
        <v>14210750</v>
      </c>
      <c r="B16" s="320" t="s">
        <v>218</v>
      </c>
      <c r="C16" s="320" t="s">
        <v>230</v>
      </c>
      <c r="D16" s="320" t="s">
        <v>219</v>
      </c>
      <c r="E16" s="320">
        <v>8</v>
      </c>
      <c r="F16" s="319">
        <v>186.479143944192</v>
      </c>
      <c r="G16" s="318">
        <v>40309</v>
      </c>
      <c r="H16" s="317">
        <v>0.39583333333333331</v>
      </c>
      <c r="I16" s="309">
        <v>162</v>
      </c>
      <c r="J16" s="135">
        <v>10.14</v>
      </c>
      <c r="K16" s="316">
        <v>44</v>
      </c>
      <c r="L16" s="135">
        <v>11.2</v>
      </c>
      <c r="M16" s="135">
        <v>99.6</v>
      </c>
      <c r="N16" s="135">
        <v>7.1</v>
      </c>
      <c r="O16" s="135">
        <v>5</v>
      </c>
      <c r="P16" s="331" t="s">
        <v>36</v>
      </c>
      <c r="Q16" s="135">
        <v>1.1342890196939466</v>
      </c>
      <c r="R16" s="135"/>
      <c r="S16" s="135">
        <v>1.3</v>
      </c>
      <c r="T16" s="43">
        <v>0.53300000000000003</v>
      </c>
      <c r="U16" s="135">
        <v>1.8330000000000002</v>
      </c>
      <c r="V16" s="316">
        <v>29.078014184397162</v>
      </c>
      <c r="W16" s="43">
        <v>3.6700000000000003E-2</v>
      </c>
      <c r="X16" s="311">
        <v>2.5384615384615388</v>
      </c>
      <c r="Y16" s="23">
        <v>1.0611634516739295E-2</v>
      </c>
      <c r="Z16" s="23">
        <v>1.2932199091741592E-2</v>
      </c>
      <c r="AA16" s="23">
        <v>9.9608706291764784E-3</v>
      </c>
      <c r="AB16" s="65">
        <v>1.065332028874731</v>
      </c>
      <c r="AC16" s="43">
        <v>0.141792</v>
      </c>
      <c r="AD16" s="43">
        <v>7.8586000000000003E-2</v>
      </c>
      <c r="AE16" s="43">
        <v>6.2569E-2</v>
      </c>
      <c r="AF16" s="43">
        <v>3.9629999999999999E-2</v>
      </c>
      <c r="AG16" s="43">
        <v>6.3178999999999999E-2</v>
      </c>
      <c r="AH16" s="43">
        <v>9.9469000000000002E-2</v>
      </c>
      <c r="AI16" s="43">
        <v>6.3376000000000002E-2</v>
      </c>
      <c r="AJ16" s="43">
        <v>6.4615000000000006E-2</v>
      </c>
      <c r="AK16" s="43">
        <v>1.4188584404418085</v>
      </c>
      <c r="AL16" s="43">
        <v>2.5097599540840432</v>
      </c>
      <c r="AM16" s="43"/>
      <c r="AN16" s="43">
        <v>6.611889220620186E-2</v>
      </c>
      <c r="AO16" s="43">
        <v>4.8104891861539302E-2</v>
      </c>
      <c r="AP16" s="43">
        <v>7.8801395220003137E-2</v>
      </c>
      <c r="AQ16" s="43">
        <v>6.6759424255240715E-2</v>
      </c>
      <c r="AR16" s="43">
        <v>7.5860442256217978E-2</v>
      </c>
      <c r="AS16" s="43">
        <v>0.33564504579920301</v>
      </c>
      <c r="AT16" s="316">
        <v>19.699052029433783</v>
      </c>
      <c r="AU16" s="316">
        <v>14.332072665335174</v>
      </c>
      <c r="AV16" s="316">
        <v>23.477598196740686</v>
      </c>
      <c r="AW16" s="316">
        <v>19.889888169295073</v>
      </c>
      <c r="AX16" s="316">
        <v>22.601388939195274</v>
      </c>
      <c r="AY16" s="315" t="s">
        <v>36</v>
      </c>
      <c r="AZ16" s="43">
        <v>7.0000000000000001E-3</v>
      </c>
      <c r="BA16" s="313">
        <v>9.4999999999999998E-3</v>
      </c>
      <c r="BB16" s="43">
        <v>6.93</v>
      </c>
      <c r="BC16" s="43">
        <v>0.50600000000000001</v>
      </c>
      <c r="BD16" s="43">
        <v>2E-3</v>
      </c>
      <c r="BE16" s="43">
        <v>0.01</v>
      </c>
      <c r="BF16" s="313">
        <v>0.51600000000000001</v>
      </c>
      <c r="BG16" s="43">
        <v>2.9000000000000001E-2</v>
      </c>
      <c r="BH16" s="43">
        <v>0.64406999999999992</v>
      </c>
      <c r="BI16" s="312" t="s">
        <v>36</v>
      </c>
      <c r="BJ16" s="43">
        <v>7.4700000000000003E-2</v>
      </c>
      <c r="BK16" s="43">
        <v>2.9600000000000001E-2</v>
      </c>
      <c r="BL16" s="43">
        <v>8.5000000000000006E-3</v>
      </c>
      <c r="BM16" s="43">
        <v>0</v>
      </c>
      <c r="BN16" s="43">
        <v>0.11280000000000001</v>
      </c>
      <c r="BO16" s="43">
        <v>8.6769230769230779E-2</v>
      </c>
      <c r="BP16" s="43">
        <v>0</v>
      </c>
      <c r="BQ16" s="43">
        <v>2.4799999999999999E-2</v>
      </c>
      <c r="BR16" s="43">
        <v>0</v>
      </c>
      <c r="BS16" s="43">
        <v>1.6799999999999999E-2</v>
      </c>
      <c r="BT16" s="43">
        <v>1.4E-3</v>
      </c>
      <c r="BU16" s="43">
        <v>4.2999999999999997E-2</v>
      </c>
      <c r="BV16" s="43">
        <v>3.3076923076923073E-2</v>
      </c>
      <c r="BW16" s="312" t="s">
        <v>36</v>
      </c>
      <c r="BX16" s="43">
        <v>7.5399999999999995E-2</v>
      </c>
      <c r="BY16" s="43">
        <v>3.15E-2</v>
      </c>
      <c r="BZ16" s="43">
        <v>9.2999999999999992E-3</v>
      </c>
      <c r="CA16" s="43">
        <v>0</v>
      </c>
      <c r="CB16" s="43">
        <v>0.1162</v>
      </c>
      <c r="CC16" s="43">
        <v>6.3393344244408067E-2</v>
      </c>
      <c r="CD16" s="43">
        <v>0</v>
      </c>
      <c r="CE16" s="43">
        <v>2.8299999999999999E-2</v>
      </c>
      <c r="CF16" s="43">
        <v>0</v>
      </c>
      <c r="CG16" s="43">
        <v>3.3500000000000002E-2</v>
      </c>
      <c r="CH16" s="43">
        <v>1.6999999999999999E-3</v>
      </c>
      <c r="CI16" s="43">
        <v>6.3500000000000001E-2</v>
      </c>
      <c r="CJ16" s="43">
        <v>3.4642662302236768E-2</v>
      </c>
      <c r="CK16" s="43"/>
      <c r="CL16" s="43">
        <v>0.62574343681415334</v>
      </c>
      <c r="CM16" s="43">
        <v>0.18067619285962802</v>
      </c>
      <c r="CN16" s="43">
        <v>4.0810447474553486E-2</v>
      </c>
      <c r="CO16" s="43">
        <v>0</v>
      </c>
      <c r="CP16" s="311">
        <v>0.84723007714833487</v>
      </c>
      <c r="CQ16" s="311">
        <v>7.8205853275230908</v>
      </c>
      <c r="CR16" s="311">
        <v>0.11507321084167946</v>
      </c>
      <c r="CS16" s="43">
        <v>0</v>
      </c>
      <c r="CT16" s="43">
        <v>0.19233453800933753</v>
      </c>
      <c r="CU16" s="43">
        <v>0</v>
      </c>
      <c r="CV16" s="43">
        <v>0.10282335803950131</v>
      </c>
      <c r="CW16" s="43">
        <v>6.426617212317071E-3</v>
      </c>
      <c r="CX16" s="311">
        <v>0.30158451326115593</v>
      </c>
      <c r="CY16" s="311">
        <v>2.7838570454875931</v>
      </c>
      <c r="CZ16" s="43"/>
      <c r="DA16" s="43">
        <v>0.63160716379902493</v>
      </c>
      <c r="DB16" s="43">
        <v>0.19227365118507711</v>
      </c>
      <c r="DC16" s="43">
        <v>4.4651430766276159E-2</v>
      </c>
      <c r="DD16" s="43">
        <v>0</v>
      </c>
      <c r="DE16" s="43">
        <v>0.86853224575037824</v>
      </c>
      <c r="DF16" s="43">
        <v>0.12115923508116182</v>
      </c>
      <c r="DG16" s="43">
        <v>0</v>
      </c>
      <c r="DH16" s="43">
        <v>0.21947852522839723</v>
      </c>
      <c r="DI16" s="43">
        <v>0</v>
      </c>
      <c r="DJ16" s="43">
        <v>0.20503467228114844</v>
      </c>
      <c r="DK16" s="43">
        <v>7.8037494720993002E-3</v>
      </c>
      <c r="DL16" s="43">
        <v>0.43231694698164491</v>
      </c>
      <c r="DM16" s="43"/>
      <c r="DN16" s="325" t="s">
        <v>36</v>
      </c>
      <c r="DO16" s="308">
        <v>0.44957248747048262</v>
      </c>
      <c r="DP16" s="310">
        <v>515.25160128000005</v>
      </c>
      <c r="DQ16" s="310">
        <v>211.25315652479998</v>
      </c>
      <c r="DR16" s="310">
        <v>726.50475780480008</v>
      </c>
      <c r="DS16" s="308">
        <v>2.7744316992</v>
      </c>
      <c r="DT16" s="308">
        <v>3.7653001631999996</v>
      </c>
      <c r="DU16" s="309">
        <v>2746.6873822079992</v>
      </c>
      <c r="DV16" s="309">
        <v>200.55177711359997</v>
      </c>
      <c r="DW16" s="308">
        <v>0.79269477119999998</v>
      </c>
      <c r="DX16" s="308">
        <v>3.9634738559999998</v>
      </c>
      <c r="DY16" s="309">
        <v>204.51525096959998</v>
      </c>
      <c r="DZ16" s="309">
        <v>11.4940741824</v>
      </c>
      <c r="EA16" s="309">
        <v>255.27546064339197</v>
      </c>
      <c r="EB16" s="309"/>
      <c r="EC16" s="309">
        <v>29.607149704320001</v>
      </c>
      <c r="ED16" s="309">
        <v>11.731882613760002</v>
      </c>
      <c r="EE16" s="309">
        <v>3.3689527776000001</v>
      </c>
      <c r="EF16" s="309">
        <v>0</v>
      </c>
      <c r="EG16" s="309">
        <v>44.707985095680009</v>
      </c>
      <c r="EH16" s="308">
        <v>0</v>
      </c>
      <c r="EI16" s="308">
        <v>9.8294151628800002</v>
      </c>
      <c r="EJ16" s="308">
        <v>0</v>
      </c>
      <c r="EK16" s="308">
        <v>6.6586360780800007</v>
      </c>
      <c r="EL16" s="308">
        <v>0.55488633984000002</v>
      </c>
      <c r="EM16" s="308">
        <v>17.0429375808</v>
      </c>
      <c r="EN16" s="308"/>
      <c r="EO16" s="308">
        <v>29.884592874239999</v>
      </c>
      <c r="EP16" s="308">
        <v>12.4849426464</v>
      </c>
      <c r="EQ16" s="308">
        <v>3.6860306860800001</v>
      </c>
      <c r="ER16" s="308">
        <v>0</v>
      </c>
      <c r="ES16" s="308">
        <v>46.055566206720009</v>
      </c>
      <c r="ET16" s="308">
        <v>0</v>
      </c>
      <c r="EU16" s="308">
        <v>11.216631012480001</v>
      </c>
      <c r="EV16" s="308">
        <v>0</v>
      </c>
      <c r="EW16" s="308">
        <v>13.277637417600003</v>
      </c>
      <c r="EX16" s="308">
        <v>0.67379055552</v>
      </c>
      <c r="EY16" s="308">
        <v>25.168058985600005</v>
      </c>
      <c r="EZ16" s="308"/>
      <c r="FA16" s="312" t="s">
        <v>36</v>
      </c>
      <c r="FB16" s="43">
        <v>2.4108459421340279E-3</v>
      </c>
      <c r="FC16" s="43">
        <v>2.7630521589813841</v>
      </c>
      <c r="FD16" s="43">
        <v>1.1328513851823674</v>
      </c>
      <c r="FE16" s="43">
        <v>3.895903544163752</v>
      </c>
      <c r="FF16" s="43">
        <v>1.4877973163745914E-2</v>
      </c>
      <c r="FG16" s="43">
        <v>2.0191535007940881E-2</v>
      </c>
      <c r="FH16" s="43">
        <v>14.729193432108451</v>
      </c>
      <c r="FI16" s="43">
        <v>1.0754649172650617</v>
      </c>
      <c r="FJ16" s="43">
        <v>4.2508494753559752E-3</v>
      </c>
      <c r="FK16" s="43">
        <v>2.1254247376779875E-2</v>
      </c>
      <c r="FL16" s="43">
        <v>1.0967191646418415</v>
      </c>
      <c r="FM16" s="43">
        <v>6.1637317392661643E-2</v>
      </c>
      <c r="FN16" s="43">
        <v>1.3689223107962614</v>
      </c>
      <c r="FO16" s="43">
        <v>0.15876922790454567</v>
      </c>
      <c r="FP16" s="43">
        <v>6.2912572235268444E-2</v>
      </c>
      <c r="FQ16" s="43">
        <v>1.8066110270262895E-2</v>
      </c>
      <c r="FR16" s="43">
        <v>0</v>
      </c>
      <c r="FS16" s="43">
        <v>0.23974791041007706</v>
      </c>
      <c r="FT16" s="43">
        <v>0</v>
      </c>
      <c r="FU16" s="43">
        <v>5.2710533494414097E-2</v>
      </c>
      <c r="FV16" s="43">
        <v>0</v>
      </c>
      <c r="FW16" s="43">
        <v>3.57071355929902E-2</v>
      </c>
      <c r="FX16" s="43">
        <v>2.9755946327491827E-3</v>
      </c>
      <c r="FY16" s="43">
        <v>9.1393263720153467E-2</v>
      </c>
      <c r="FZ16" s="43">
        <v>0.16025702522092028</v>
      </c>
      <c r="GA16" s="43">
        <v>6.6950879236856609E-2</v>
      </c>
      <c r="GB16" s="43">
        <v>1.9766450060405286E-2</v>
      </c>
      <c r="GC16" s="43">
        <v>0</v>
      </c>
      <c r="GD16" s="43">
        <v>0.24697435451818223</v>
      </c>
      <c r="GE16" s="43">
        <v>0</v>
      </c>
      <c r="GF16" s="43">
        <v>6.0149520076287058E-2</v>
      </c>
      <c r="GG16" s="43">
        <v>0</v>
      </c>
      <c r="GH16" s="43">
        <v>7.12017287122126E-2</v>
      </c>
      <c r="GI16" s="43">
        <v>3.613222054052579E-3</v>
      </c>
      <c r="GJ16" s="43">
        <v>0.13496447084255225</v>
      </c>
    </row>
    <row r="17" spans="1:192">
      <c r="A17" s="321">
        <v>14210850</v>
      </c>
      <c r="B17" s="320" t="s">
        <v>218</v>
      </c>
      <c r="C17" s="320" t="s">
        <v>230</v>
      </c>
      <c r="D17" s="320" t="s">
        <v>221</v>
      </c>
      <c r="E17" s="320">
        <v>6.4</v>
      </c>
      <c r="F17" s="319">
        <v>23.309892993024</v>
      </c>
      <c r="G17" s="318">
        <v>40309</v>
      </c>
      <c r="H17" s="317">
        <v>0.375</v>
      </c>
      <c r="I17" s="308">
        <v>4.6050000000000004</v>
      </c>
      <c r="J17" s="135">
        <v>11.43</v>
      </c>
      <c r="K17" s="316">
        <v>120</v>
      </c>
      <c r="L17" s="135">
        <v>10.68</v>
      </c>
      <c r="M17" s="135">
        <v>97.9</v>
      </c>
      <c r="N17" s="135">
        <v>7.75</v>
      </c>
      <c r="O17" s="135">
        <v>4.2</v>
      </c>
      <c r="P17" s="135">
        <v>0.8</v>
      </c>
      <c r="Q17" s="135">
        <v>1.3985532592981296</v>
      </c>
      <c r="R17" s="135"/>
      <c r="S17" s="135">
        <v>2</v>
      </c>
      <c r="T17" s="43">
        <v>0.14699999999999999</v>
      </c>
      <c r="U17" s="135">
        <v>2.1469999999999998</v>
      </c>
      <c r="V17" s="316">
        <v>6.8467629250116442</v>
      </c>
      <c r="W17" s="43">
        <v>6.1899999999999997E-2</v>
      </c>
      <c r="X17" s="311">
        <v>2.9499999999999997</v>
      </c>
      <c r="Y17" s="23">
        <v>1.0926110851083661E-2</v>
      </c>
      <c r="Z17" s="23">
        <v>1.2914145062693769E-2</v>
      </c>
      <c r="AA17" s="23">
        <v>1.286962700467841E-2</v>
      </c>
      <c r="AB17" s="65">
        <v>0.84898426715178033</v>
      </c>
      <c r="AC17" s="43">
        <v>0.351437</v>
      </c>
      <c r="AD17" s="43">
        <v>0.18538399999999999</v>
      </c>
      <c r="AE17" s="43">
        <v>0.168354</v>
      </c>
      <c r="AF17" s="43">
        <v>8.0718999999999999E-2</v>
      </c>
      <c r="AG17" s="43">
        <v>8.0282000000000006E-2</v>
      </c>
      <c r="AH17" s="43">
        <v>9.7626000000000004E-2</v>
      </c>
      <c r="AI17" s="43">
        <v>0.13502</v>
      </c>
      <c r="AJ17" s="43">
        <v>0.139958</v>
      </c>
      <c r="AK17" s="43">
        <v>1.4946081877670214</v>
      </c>
      <c r="AL17" s="43">
        <v>4.7071116951659402</v>
      </c>
      <c r="AM17" s="43"/>
      <c r="AN17" s="43">
        <v>0.21988200053299548</v>
      </c>
      <c r="AO17" s="43">
        <v>8.9881661804371224E-2</v>
      </c>
      <c r="AP17" s="43">
        <v>0.17956522719998436</v>
      </c>
      <c r="AQ17" s="43">
        <v>0.16126496846546956</v>
      </c>
      <c r="AR17" s="43">
        <v>6.825438867246518E-2</v>
      </c>
      <c r="AS17" s="43">
        <v>0.71884824667528568</v>
      </c>
      <c r="AT17" s="316">
        <v>30.58809721661871</v>
      </c>
      <c r="AU17" s="316">
        <v>12.503565560614366</v>
      </c>
      <c r="AV17" s="316">
        <v>24.979573648608564</v>
      </c>
      <c r="AW17" s="316">
        <v>22.433798678835107</v>
      </c>
      <c r="AX17" s="316">
        <v>9.4949648953232675</v>
      </c>
      <c r="AY17" s="315" t="s">
        <v>36</v>
      </c>
      <c r="AZ17" s="43">
        <v>3.3000000000000002E-2</v>
      </c>
      <c r="BA17" s="43">
        <v>3.0600899999999997E-2</v>
      </c>
      <c r="BB17" s="43">
        <v>10.433</v>
      </c>
      <c r="BC17" s="43">
        <v>0.875</v>
      </c>
      <c r="BD17" s="43">
        <v>3.0000000000000001E-3</v>
      </c>
      <c r="BE17" s="43">
        <v>1.9E-2</v>
      </c>
      <c r="BF17" s="313">
        <v>0.89400000000000002</v>
      </c>
      <c r="BG17" s="43">
        <v>5.0000000000000001E-3</v>
      </c>
      <c r="BH17" s="43">
        <v>1.0233299999999999</v>
      </c>
      <c r="BI17" s="312" t="s">
        <v>36</v>
      </c>
      <c r="BJ17" s="43">
        <v>0.1142</v>
      </c>
      <c r="BK17" s="43">
        <v>4.02E-2</v>
      </c>
      <c r="BL17" s="43">
        <v>1.14E-2</v>
      </c>
      <c r="BM17" s="43">
        <v>0</v>
      </c>
      <c r="BN17" s="43">
        <v>0.16579999999999998</v>
      </c>
      <c r="BO17" s="43">
        <v>8.2899999999999988E-2</v>
      </c>
      <c r="BP17" s="43">
        <v>0</v>
      </c>
      <c r="BQ17" s="43">
        <v>3.4799999999999998E-2</v>
      </c>
      <c r="BR17" s="43">
        <v>0</v>
      </c>
      <c r="BS17" s="43">
        <v>3.32E-2</v>
      </c>
      <c r="BT17" s="43">
        <v>1.6999999999999999E-3</v>
      </c>
      <c r="BU17" s="43">
        <v>6.9699999999999998E-2</v>
      </c>
      <c r="BV17" s="43">
        <v>3.4849999999999999E-2</v>
      </c>
      <c r="BW17" s="312" t="s">
        <v>36</v>
      </c>
      <c r="BX17" s="43">
        <v>0.1096</v>
      </c>
      <c r="BY17" s="43">
        <v>3.8800000000000001E-2</v>
      </c>
      <c r="BZ17" s="43">
        <v>1.0500000000000001E-2</v>
      </c>
      <c r="CA17" s="43">
        <v>0</v>
      </c>
      <c r="CB17" s="43">
        <v>0.15890000000000001</v>
      </c>
      <c r="CC17" s="43">
        <v>7.4010246856078266E-2</v>
      </c>
      <c r="CD17" s="43">
        <v>2.3999999999999998E-3</v>
      </c>
      <c r="CE17" s="43">
        <v>3.6999999999999998E-2</v>
      </c>
      <c r="CF17" s="43">
        <v>1E-3</v>
      </c>
      <c r="CG17" s="43">
        <v>4.2099999999999999E-2</v>
      </c>
      <c r="CH17" s="43">
        <v>1.6000000000000001E-3</v>
      </c>
      <c r="CI17" s="43">
        <v>8.4099999999999994E-2</v>
      </c>
      <c r="CJ17" s="43">
        <v>3.9170936190032604E-2</v>
      </c>
      <c r="CK17" s="43"/>
      <c r="CL17" s="43">
        <v>0.95662517381762135</v>
      </c>
      <c r="CM17" s="43">
        <v>0.24537780246476509</v>
      </c>
      <c r="CN17" s="43">
        <v>5.4734011907048206E-2</v>
      </c>
      <c r="CO17" s="43">
        <v>0</v>
      </c>
      <c r="CP17" s="311">
        <v>1.2567369881894348</v>
      </c>
      <c r="CQ17" s="311">
        <v>7.5404219291366088</v>
      </c>
      <c r="CR17" s="311">
        <v>0.1038968929853817</v>
      </c>
      <c r="CS17" s="43">
        <v>0</v>
      </c>
      <c r="CT17" s="43">
        <v>0.26988878720665099</v>
      </c>
      <c r="CU17" s="43">
        <v>0</v>
      </c>
      <c r="CV17" s="43">
        <v>0.20319854088758593</v>
      </c>
      <c r="CW17" s="43">
        <v>7.8037494720993002E-3</v>
      </c>
      <c r="CX17" s="311">
        <v>0.4808910775663362</v>
      </c>
      <c r="CY17" s="311">
        <v>2.8853464653980172</v>
      </c>
      <c r="CZ17" s="43"/>
      <c r="DA17" s="43">
        <v>0.91809211077417952</v>
      </c>
      <c r="DB17" s="43">
        <v>0.23683230685653944</v>
      </c>
      <c r="DC17" s="43">
        <v>5.0412905703860186E-2</v>
      </c>
      <c r="DD17" s="43">
        <v>0</v>
      </c>
      <c r="DE17" s="43">
        <v>1.2053373233345792</v>
      </c>
      <c r="DF17" s="43">
        <v>0.10299623943434301</v>
      </c>
      <c r="DG17" s="43">
        <v>2.5397631670846691E-2</v>
      </c>
      <c r="DH17" s="43">
        <v>0.28695072203006</v>
      </c>
      <c r="DI17" s="43">
        <v>7.1969369836197708E-3</v>
      </c>
      <c r="DJ17" s="43">
        <v>0.25767043889660746</v>
      </c>
      <c r="DK17" s="43">
        <v>7.3447053855052249E-3</v>
      </c>
      <c r="DL17" s="43">
        <v>0.58456043496663923</v>
      </c>
      <c r="DM17" s="43"/>
      <c r="DN17" s="335">
        <v>9.0132331392000012E-3</v>
      </c>
      <c r="DO17" s="335">
        <v>1.5756858229552591E-2</v>
      </c>
      <c r="DP17" s="310">
        <v>22.533082848000003</v>
      </c>
      <c r="DQ17" s="310">
        <v>1.6561815893280001</v>
      </c>
      <c r="DR17" s="310">
        <v>24.189264437327999</v>
      </c>
      <c r="DS17" s="308">
        <v>0.37179586699200001</v>
      </c>
      <c r="DT17" s="308">
        <v>0.34476630746168158</v>
      </c>
      <c r="DU17" s="309">
        <v>117.543826676592</v>
      </c>
      <c r="DV17" s="309">
        <v>9.8582237459999984</v>
      </c>
      <c r="DW17" s="308">
        <v>3.3799624271999999E-2</v>
      </c>
      <c r="DX17" s="308">
        <v>0.214064287056</v>
      </c>
      <c r="DY17" s="309">
        <v>10.072288033056001</v>
      </c>
      <c r="DZ17" s="308">
        <v>5.6332707120000006E-2</v>
      </c>
      <c r="EA17" s="309">
        <v>11.529389835421918</v>
      </c>
      <c r="EB17" s="309"/>
      <c r="EC17" s="309">
        <v>1.2866390306208002</v>
      </c>
      <c r="ED17" s="309">
        <v>0.45291496524480007</v>
      </c>
      <c r="EE17" s="309">
        <v>0.12843857223360003</v>
      </c>
      <c r="EF17" s="309">
        <v>0</v>
      </c>
      <c r="EG17" s="309">
        <v>1.8679925680992002</v>
      </c>
      <c r="EH17" s="308">
        <v>0</v>
      </c>
      <c r="EI17" s="308">
        <v>0.39207564155520008</v>
      </c>
      <c r="EJ17" s="308">
        <v>0</v>
      </c>
      <c r="EK17" s="308">
        <v>0.37404917527680009</v>
      </c>
      <c r="EL17" s="308">
        <v>1.9153120420800002E-2</v>
      </c>
      <c r="EM17" s="308">
        <v>0.78527793725280015</v>
      </c>
      <c r="EN17" s="308"/>
      <c r="EO17" s="308">
        <v>1.2348129400704002</v>
      </c>
      <c r="EP17" s="308">
        <v>0.43714180725120011</v>
      </c>
      <c r="EQ17" s="308">
        <v>0.11829868495200002</v>
      </c>
      <c r="ER17" s="308">
        <v>0</v>
      </c>
      <c r="ES17" s="308">
        <v>1.7902534322736006</v>
      </c>
      <c r="ET17" s="308">
        <v>2.70396994176E-2</v>
      </c>
      <c r="EU17" s="308">
        <v>0.41686203268800004</v>
      </c>
      <c r="EV17" s="308">
        <v>1.1266541424000003E-2</v>
      </c>
      <c r="EW17" s="308">
        <v>0.47432139395040007</v>
      </c>
      <c r="EX17" s="308">
        <v>1.8026466278400006E-2</v>
      </c>
      <c r="EY17" s="308">
        <v>0.94751613375840016</v>
      </c>
      <c r="EZ17" s="308"/>
      <c r="FA17" s="43">
        <v>3.8666986338793614E-4</v>
      </c>
      <c r="FB17" s="43">
        <v>6.7597299714195077E-4</v>
      </c>
      <c r="FC17" s="43">
        <v>0.96667465846984046</v>
      </c>
      <c r="FD17" s="43">
        <v>7.1050587397533269E-2</v>
      </c>
      <c r="FE17" s="43">
        <v>1.0377252458673736</v>
      </c>
      <c r="FF17" s="43">
        <v>1.5950131864752366E-2</v>
      </c>
      <c r="FG17" s="43">
        <v>1.4790557278184867E-2</v>
      </c>
      <c r="FH17" s="43">
        <v>5.0426583559079221</v>
      </c>
      <c r="FI17" s="43">
        <v>0.42292016308055508</v>
      </c>
      <c r="FJ17" s="43">
        <v>1.4500119877047604E-3</v>
      </c>
      <c r="FK17" s="43">
        <v>9.1834092554634837E-3</v>
      </c>
      <c r="FL17" s="43">
        <v>0.43210357233601865</v>
      </c>
      <c r="FM17" s="43">
        <v>2.4166866461746012E-3</v>
      </c>
      <c r="FN17" s="43">
        <v>0.49461358912597081</v>
      </c>
      <c r="FO17" s="43">
        <v>5.519712299862789E-2</v>
      </c>
      <c r="FP17" s="43">
        <v>1.9430160635243793E-2</v>
      </c>
      <c r="FQ17" s="43">
        <v>5.5100455532780908E-3</v>
      </c>
      <c r="FR17" s="43">
        <v>0</v>
      </c>
      <c r="FS17" s="43">
        <v>8.0137329187149775E-2</v>
      </c>
      <c r="FT17" s="43">
        <v>0</v>
      </c>
      <c r="FU17" s="43">
        <v>1.6820139057375224E-2</v>
      </c>
      <c r="FV17" s="43">
        <v>0</v>
      </c>
      <c r="FW17" s="43">
        <v>1.6046799330599354E-2</v>
      </c>
      <c r="FX17" s="43">
        <v>8.2167345969936438E-4</v>
      </c>
      <c r="FY17" s="43">
        <v>3.3688611847673945E-2</v>
      </c>
      <c r="FZ17" s="43">
        <v>5.2973771284147257E-2</v>
      </c>
      <c r="GA17" s="43">
        <v>1.8753488374314908E-2</v>
      </c>
      <c r="GB17" s="43">
        <v>5.0750419569666628E-3</v>
      </c>
      <c r="GC17" s="43">
        <v>0</v>
      </c>
      <c r="GD17" s="43">
        <v>7.6802301615428836E-2</v>
      </c>
      <c r="GE17" s="43">
        <v>1.1600095901638085E-3</v>
      </c>
      <c r="GF17" s="43">
        <v>1.7883481181692047E-2</v>
      </c>
      <c r="GG17" s="43">
        <v>4.8333732923492033E-4</v>
      </c>
      <c r="GH17" s="43">
        <v>2.0348501560790141E-2</v>
      </c>
      <c r="GI17" s="43">
        <v>7.7333972677587251E-4</v>
      </c>
      <c r="GJ17" s="43">
        <v>4.0648669388656793E-2</v>
      </c>
    </row>
    <row r="18" spans="1:192">
      <c r="A18" s="321">
        <v>14210900</v>
      </c>
      <c r="B18" s="320" t="s">
        <v>218</v>
      </c>
      <c r="C18" s="320" t="s">
        <v>230</v>
      </c>
      <c r="D18" s="320" t="s">
        <v>220</v>
      </c>
      <c r="E18" s="320">
        <v>5.8</v>
      </c>
      <c r="F18" s="319">
        <v>4.6619785986047999</v>
      </c>
      <c r="G18" s="318">
        <v>40309</v>
      </c>
      <c r="H18" s="317">
        <v>0.34027777777777773</v>
      </c>
      <c r="I18" s="308">
        <v>0.77</v>
      </c>
      <c r="J18" s="135">
        <v>10.48</v>
      </c>
      <c r="K18" s="316">
        <v>150</v>
      </c>
      <c r="L18" s="135">
        <v>10.72</v>
      </c>
      <c r="M18" s="135">
        <v>96.1</v>
      </c>
      <c r="N18" s="135">
        <v>7.58</v>
      </c>
      <c r="O18" s="135">
        <v>2.5</v>
      </c>
      <c r="P18" s="331" t="s">
        <v>36</v>
      </c>
      <c r="Q18" s="135">
        <v>0.40351778463238669</v>
      </c>
      <c r="R18" s="135"/>
      <c r="S18" s="135">
        <v>2.4</v>
      </c>
      <c r="T18" s="43">
        <v>0.249</v>
      </c>
      <c r="U18" s="135">
        <v>2.649</v>
      </c>
      <c r="V18" s="316">
        <v>9.3997734994337474</v>
      </c>
      <c r="W18" s="43">
        <v>7.0900000000000005E-2</v>
      </c>
      <c r="X18" s="311">
        <v>2.8750000000000004</v>
      </c>
      <c r="Y18" s="23">
        <v>1.2587428894301428E-2</v>
      </c>
      <c r="Z18" s="23">
        <v>1.5105989752337332E-2</v>
      </c>
      <c r="AA18" s="23">
        <v>1.3670144797406403E-2</v>
      </c>
      <c r="AB18" s="65">
        <v>0.92079704208324142</v>
      </c>
      <c r="AC18" s="43">
        <v>0.580094</v>
      </c>
      <c r="AD18" s="43">
        <v>0.26969199999999999</v>
      </c>
      <c r="AE18" s="43">
        <v>0.28211900000000001</v>
      </c>
      <c r="AF18" s="43">
        <v>0.117518</v>
      </c>
      <c r="AG18" s="43">
        <v>9.5810999999999993E-2</v>
      </c>
      <c r="AH18" s="43">
        <v>0.152424</v>
      </c>
      <c r="AI18" s="43">
        <v>0.24649399999999999</v>
      </c>
      <c r="AJ18" s="43">
        <v>0.20089899999999999</v>
      </c>
      <c r="AK18" s="43">
        <v>1.4928174408034927</v>
      </c>
      <c r="AL18" s="43">
        <v>5.7321804612013914</v>
      </c>
      <c r="AM18" s="43"/>
      <c r="AN18" s="43">
        <v>0.4705601331651183</v>
      </c>
      <c r="AO18" s="43">
        <v>0.12697635194531834</v>
      </c>
      <c r="AP18" s="43">
        <v>0.26012990976118155</v>
      </c>
      <c r="AQ18" s="43">
        <v>0.21867836021708431</v>
      </c>
      <c r="AR18" s="43">
        <v>8.1175923692031068E-2</v>
      </c>
      <c r="AS18" s="43">
        <v>1.1575206787807335</v>
      </c>
      <c r="AT18" s="316">
        <v>40.652416997057848</v>
      </c>
      <c r="AU18" s="316">
        <v>10.969683243937206</v>
      </c>
      <c r="AV18" s="316">
        <v>22.473024847831454</v>
      </c>
      <c r="AW18" s="316">
        <v>18.891961433244344</v>
      </c>
      <c r="AX18" s="316">
        <v>7.0129134779291524</v>
      </c>
      <c r="AY18" s="315" t="s">
        <v>36</v>
      </c>
      <c r="AZ18" s="43">
        <v>4.7E-2</v>
      </c>
      <c r="BA18" s="43">
        <v>3.9873900000000004E-2</v>
      </c>
      <c r="BB18" s="43">
        <v>13.081</v>
      </c>
      <c r="BC18" s="43">
        <v>1.6519999999999999</v>
      </c>
      <c r="BD18" s="43">
        <v>3.0000000000000001E-3</v>
      </c>
      <c r="BE18" s="43">
        <v>6.0000000000000001E-3</v>
      </c>
      <c r="BF18" s="313">
        <v>1.6579999999999999</v>
      </c>
      <c r="BG18" s="43">
        <v>1.9E-2</v>
      </c>
      <c r="BH18" s="43">
        <v>1.9603500000000003</v>
      </c>
      <c r="BI18" s="312" t="s">
        <v>36</v>
      </c>
      <c r="BJ18" s="43">
        <v>0.1356</v>
      </c>
      <c r="BK18" s="43">
        <v>4.9500000000000002E-2</v>
      </c>
      <c r="BL18" s="43">
        <v>1.9900000000000001E-2</v>
      </c>
      <c r="BM18" s="43">
        <v>1.1000000000000001E-3</v>
      </c>
      <c r="BN18" s="43">
        <v>0.20609999999999998</v>
      </c>
      <c r="BO18" s="43">
        <v>8.5874999999999993E-2</v>
      </c>
      <c r="BP18" s="43">
        <v>2E-3</v>
      </c>
      <c r="BQ18" s="43">
        <v>3.78E-2</v>
      </c>
      <c r="BR18" s="43">
        <v>1.2999999999999999E-3</v>
      </c>
      <c r="BS18" s="43">
        <v>3.4700000000000002E-2</v>
      </c>
      <c r="BT18" s="43">
        <v>2.7000000000000001E-3</v>
      </c>
      <c r="BU18" s="43">
        <v>7.85E-2</v>
      </c>
      <c r="BV18" s="43">
        <v>3.2708333333333332E-2</v>
      </c>
      <c r="BW18" s="312" t="s">
        <v>36</v>
      </c>
      <c r="BX18" s="43">
        <v>0.12909999999999999</v>
      </c>
      <c r="BY18" s="43">
        <v>4.6100000000000002E-2</v>
      </c>
      <c r="BZ18" s="43">
        <v>1.8499999999999999E-2</v>
      </c>
      <c r="CA18" s="43">
        <v>0</v>
      </c>
      <c r="CB18" s="43">
        <v>0.19369999999999998</v>
      </c>
      <c r="CC18" s="43">
        <v>7.3121932804832007E-2</v>
      </c>
      <c r="CD18" s="43">
        <v>2.5000000000000001E-3</v>
      </c>
      <c r="CE18" s="43">
        <v>4.07E-2</v>
      </c>
      <c r="CF18" s="43">
        <v>1.2999999999999999E-3</v>
      </c>
      <c r="CG18" s="43">
        <v>4.8300000000000003E-2</v>
      </c>
      <c r="CH18" s="43">
        <v>2.5999999999999999E-3</v>
      </c>
      <c r="CI18" s="43">
        <v>9.5400000000000013E-2</v>
      </c>
      <c r="CJ18" s="43">
        <v>3.6013590033975092E-2</v>
      </c>
      <c r="CK18" s="43"/>
      <c r="CL18" s="43">
        <v>1.1358876844979811</v>
      </c>
      <c r="CM18" s="43">
        <v>0.30214430900512118</v>
      </c>
      <c r="CN18" s="43">
        <v>9.5544459381601693E-2</v>
      </c>
      <c r="CO18" s="43">
        <v>4.3524537947461934E-3</v>
      </c>
      <c r="CP18" s="311">
        <v>1.5379289066794501</v>
      </c>
      <c r="CQ18" s="311">
        <v>7.6896445333972512</v>
      </c>
      <c r="CR18" s="311">
        <v>0.12326014998421458</v>
      </c>
      <c r="CS18" s="43">
        <v>2.1164693059038911E-2</v>
      </c>
      <c r="CT18" s="43">
        <v>0.29315506196584507</v>
      </c>
      <c r="CU18" s="43">
        <v>9.3560180787057023E-3</v>
      </c>
      <c r="CV18" s="43">
        <v>0.21237919785539855</v>
      </c>
      <c r="CW18" s="43">
        <v>1.2394190338040066E-2</v>
      </c>
      <c r="CX18" s="311">
        <v>0.54844916129702814</v>
      </c>
      <c r="CY18" s="311">
        <v>2.7422458064851409</v>
      </c>
      <c r="CZ18" s="43"/>
      <c r="DA18" s="43">
        <v>1.0814387910670307</v>
      </c>
      <c r="DB18" s="43">
        <v>0.28139096252800178</v>
      </c>
      <c r="DC18" s="43">
        <v>8.8822738621087E-2</v>
      </c>
      <c r="DD18" s="43">
        <v>0</v>
      </c>
      <c r="DE18" s="43">
        <v>1.4516524922161194</v>
      </c>
      <c r="DF18" s="43">
        <v>0.11782488285183614</v>
      </c>
      <c r="DG18" s="43">
        <v>2.6455866323798639E-2</v>
      </c>
      <c r="DH18" s="43">
        <v>0.31564579423306605</v>
      </c>
      <c r="DI18" s="43">
        <v>9.3560180787057023E-3</v>
      </c>
      <c r="DJ18" s="43">
        <v>0.29561715436356628</v>
      </c>
      <c r="DK18" s="43">
        <v>1.193514625144599E-2</v>
      </c>
      <c r="DL18" s="43">
        <v>0.65900997925058269</v>
      </c>
      <c r="DM18" s="43"/>
      <c r="DN18" s="325" t="s">
        <v>36</v>
      </c>
      <c r="DO18" s="334">
        <v>7.6017641121145518E-4</v>
      </c>
      <c r="DP18" s="310">
        <v>4.5212961024</v>
      </c>
      <c r="DQ18" s="333">
        <v>0.46908447062399999</v>
      </c>
      <c r="DR18" s="310">
        <v>4.9903805730240007</v>
      </c>
      <c r="DS18" s="308">
        <v>8.8542048671999996E-2</v>
      </c>
      <c r="DT18" s="308">
        <v>7.51173786072864E-2</v>
      </c>
      <c r="DU18" s="309">
        <v>24.642947631455996</v>
      </c>
      <c r="DV18" s="308">
        <v>3.1121588171519998</v>
      </c>
      <c r="DW18" s="308">
        <v>5.651620127999999E-3</v>
      </c>
      <c r="DX18" s="308">
        <v>1.1303240255999998E-2</v>
      </c>
      <c r="DY18" s="308">
        <v>3.1234620574079996</v>
      </c>
      <c r="DZ18" s="308">
        <v>3.5793594143999997E-2</v>
      </c>
      <c r="EA18" s="308">
        <v>3.6930511726416002</v>
      </c>
      <c r="EB18" s="308"/>
      <c r="EC18" s="309">
        <v>0.25545322978560003</v>
      </c>
      <c r="ED18" s="309">
        <v>9.325173211200001E-2</v>
      </c>
      <c r="EE18" s="309">
        <v>3.7489080182400006E-2</v>
      </c>
      <c r="EF18" s="309">
        <v>2.0722607136000005E-3</v>
      </c>
      <c r="EG18" s="309">
        <v>0.38826630279359997</v>
      </c>
      <c r="EH18" s="308">
        <v>3.7677467520000007E-3</v>
      </c>
      <c r="EI18" s="308">
        <v>7.1210413612800005E-2</v>
      </c>
      <c r="EJ18" s="308">
        <v>2.4490353888E-3</v>
      </c>
      <c r="EK18" s="308">
        <v>6.5370406147200008E-2</v>
      </c>
      <c r="EL18" s="308">
        <v>5.0864581152000009E-3</v>
      </c>
      <c r="EM18" s="308">
        <v>0.14788406001600002</v>
      </c>
      <c r="EN18" s="308"/>
      <c r="EO18" s="308">
        <v>0.24320805284160002</v>
      </c>
      <c r="EP18" s="308">
        <v>8.6846562633600008E-2</v>
      </c>
      <c r="EQ18" s="308">
        <v>3.4851657456000003E-2</v>
      </c>
      <c r="ER18" s="308">
        <v>0</v>
      </c>
      <c r="ES18" s="308">
        <v>0.36490627293120004</v>
      </c>
      <c r="ET18" s="308">
        <v>4.7096834400000009E-3</v>
      </c>
      <c r="EU18" s="308">
        <v>7.6673646403199999E-2</v>
      </c>
      <c r="EV18" s="308">
        <v>2.4490353888E-3</v>
      </c>
      <c r="EW18" s="308">
        <v>9.0991084060800018E-2</v>
      </c>
      <c r="EX18" s="308">
        <v>4.8980707776E-3</v>
      </c>
      <c r="EY18" s="308">
        <v>0.17972152007040004</v>
      </c>
      <c r="EZ18" s="308"/>
      <c r="FA18" s="312" t="s">
        <v>36</v>
      </c>
      <c r="FB18" s="43">
        <v>1.6305875180099599E-4</v>
      </c>
      <c r="FC18" s="43">
        <v>0.969823435858993</v>
      </c>
      <c r="FD18" s="43">
        <v>0.10061918147037052</v>
      </c>
      <c r="FE18" s="43">
        <v>1.0704426173293635</v>
      </c>
      <c r="FF18" s="43">
        <v>1.8992375618905277E-2</v>
      </c>
      <c r="FG18" s="43">
        <v>1.611276779129079E-2</v>
      </c>
      <c r="FH18" s="43">
        <v>5.2859418185297855</v>
      </c>
      <c r="FI18" s="43">
        <v>0.66756179834960683</v>
      </c>
      <c r="FJ18" s="43">
        <v>1.2122792948237411E-3</v>
      </c>
      <c r="FK18" s="43">
        <v>2.4245585896474822E-3</v>
      </c>
      <c r="FL18" s="43">
        <v>0.66998635693925424</v>
      </c>
      <c r="FM18" s="43">
        <v>7.6777688672170271E-3</v>
      </c>
      <c r="FN18" s="43">
        <v>0.79216390520257374</v>
      </c>
      <c r="FO18" s="43">
        <v>5.4795024126033112E-2</v>
      </c>
      <c r="FP18" s="43">
        <v>2.0002608364591733E-2</v>
      </c>
      <c r="FQ18" s="43">
        <v>8.0414526556641507E-3</v>
      </c>
      <c r="FR18" s="43">
        <v>4.4450240810203854E-4</v>
      </c>
      <c r="FS18" s="43">
        <v>8.3283587554391011E-2</v>
      </c>
      <c r="FT18" s="43">
        <v>8.0818619654916097E-4</v>
      </c>
      <c r="FU18" s="43">
        <v>1.527471911477914E-2</v>
      </c>
      <c r="FV18" s="43">
        <v>5.2532102775695454E-4</v>
      </c>
      <c r="FW18" s="43">
        <v>1.4022030510127941E-2</v>
      </c>
      <c r="FX18" s="43">
        <v>1.0910513653413672E-3</v>
      </c>
      <c r="FY18" s="43">
        <v>3.1721308214554565E-2</v>
      </c>
      <c r="FZ18" s="43">
        <v>5.2168418987248333E-2</v>
      </c>
      <c r="GA18" s="43">
        <v>1.8628691830458156E-2</v>
      </c>
      <c r="GB18" s="43">
        <v>7.4757223180797376E-3</v>
      </c>
      <c r="GC18" s="43">
        <v>0</v>
      </c>
      <c r="GD18" s="43">
        <v>7.8272833135786229E-2</v>
      </c>
      <c r="GE18" s="43">
        <v>1.0102327456864512E-3</v>
      </c>
      <c r="GF18" s="43">
        <v>1.6446589099775422E-2</v>
      </c>
      <c r="GG18" s="43">
        <v>5.2532102775695454E-4</v>
      </c>
      <c r="GH18" s="43">
        <v>1.9517696646662235E-2</v>
      </c>
      <c r="GI18" s="43">
        <v>1.0506420555139091E-3</v>
      </c>
      <c r="GJ18" s="43">
        <v>3.8550481575394986E-2</v>
      </c>
    </row>
    <row r="19" spans="1:192">
      <c r="A19" s="321">
        <v>452255122244500</v>
      </c>
      <c r="B19" s="320" t="s">
        <v>206</v>
      </c>
      <c r="C19" s="320" t="s">
        <v>230</v>
      </c>
      <c r="D19" s="320" t="s">
        <v>209</v>
      </c>
      <c r="E19" s="320">
        <v>13.4</v>
      </c>
      <c r="F19" s="319">
        <v>2033.1406666137598</v>
      </c>
      <c r="G19" s="318">
        <v>40310</v>
      </c>
      <c r="H19" s="317">
        <v>0.54166666666666663</v>
      </c>
      <c r="I19" s="309">
        <v>3700</v>
      </c>
      <c r="J19" s="135">
        <v>10.14</v>
      </c>
      <c r="K19" s="316">
        <v>43</v>
      </c>
      <c r="L19" s="135">
        <v>12.29</v>
      </c>
      <c r="M19" s="135">
        <v>109.3</v>
      </c>
      <c r="N19" s="135">
        <v>8.3800000000000008</v>
      </c>
      <c r="O19" s="135">
        <v>3</v>
      </c>
      <c r="P19" s="135">
        <v>0.2</v>
      </c>
      <c r="Q19" s="135">
        <v>1.0777787172516908</v>
      </c>
      <c r="R19" s="135"/>
      <c r="S19" s="135">
        <v>1.2</v>
      </c>
      <c r="T19" s="43">
        <v>0.29599999999999999</v>
      </c>
      <c r="U19" s="135">
        <v>1.496</v>
      </c>
      <c r="V19" s="316">
        <v>19.786096256684491</v>
      </c>
      <c r="W19" s="43">
        <v>2.93E-2</v>
      </c>
      <c r="X19" s="311">
        <v>2.5</v>
      </c>
      <c r="Y19" s="23">
        <v>1.364015537733213E-2</v>
      </c>
      <c r="Z19" s="23">
        <v>1.4085014286921028E-2</v>
      </c>
      <c r="AA19" s="23">
        <v>1.3205340385436994E-2</v>
      </c>
      <c r="AB19" s="65">
        <v>1.0329272081751604</v>
      </c>
      <c r="AC19" s="43">
        <v>9.2222999999999999E-2</v>
      </c>
      <c r="AD19" s="43">
        <v>5.0174999999999997E-2</v>
      </c>
      <c r="AE19" s="43">
        <v>4.0634999999999998E-2</v>
      </c>
      <c r="AF19" s="43">
        <v>2.5635000000000002E-2</v>
      </c>
      <c r="AG19" s="43">
        <v>4.2599999999999999E-2</v>
      </c>
      <c r="AH19" s="43">
        <v>4.0890999999999997E-2</v>
      </c>
      <c r="AI19" s="43">
        <v>3.3644E-2</v>
      </c>
      <c r="AJ19" s="43">
        <v>3.9333E-2</v>
      </c>
      <c r="AK19" s="43">
        <v>1.3063881419295598</v>
      </c>
      <c r="AL19" s="43">
        <v>3.4174529218207859</v>
      </c>
      <c r="AM19" s="43"/>
      <c r="AN19" s="43">
        <v>4.134277782175784E-2</v>
      </c>
      <c r="AO19" s="43">
        <v>3.1873746068545296E-2</v>
      </c>
      <c r="AP19" s="43">
        <v>4.9156070255965807E-2</v>
      </c>
      <c r="AQ19" s="43">
        <v>4.3855370269633709E-2</v>
      </c>
      <c r="AR19" s="43">
        <v>3.2409050887362345E-2</v>
      </c>
      <c r="AS19" s="43">
        <v>0.198637015303265</v>
      </c>
      <c r="AT19" s="316">
        <v>20.813229477214303</v>
      </c>
      <c r="AU19" s="316">
        <v>16.046226842405332</v>
      </c>
      <c r="AV19" s="316">
        <v>24.746681871411418</v>
      </c>
      <c r="AW19" s="316">
        <v>22.078146010540092</v>
      </c>
      <c r="AX19" s="316">
        <v>16.315715798428855</v>
      </c>
      <c r="AY19" s="315" t="s">
        <v>36</v>
      </c>
      <c r="AZ19" s="43">
        <v>2.1000000000000001E-2</v>
      </c>
      <c r="BA19" s="312" t="s">
        <v>36</v>
      </c>
      <c r="BB19" s="43">
        <v>1.399</v>
      </c>
      <c r="BC19" s="43">
        <v>0.02</v>
      </c>
      <c r="BD19" s="43">
        <v>2E-3</v>
      </c>
      <c r="BE19" s="43">
        <v>4.9000000000000002E-2</v>
      </c>
      <c r="BF19" s="313">
        <v>6.9000000000000006E-2</v>
      </c>
      <c r="BG19" s="43">
        <v>2.5000000000000001E-2</v>
      </c>
      <c r="BH19" s="43">
        <v>9.4E-2</v>
      </c>
      <c r="BI19" s="312" t="s">
        <v>36</v>
      </c>
      <c r="BJ19" s="43">
        <v>4.0300000000000002E-2</v>
      </c>
      <c r="BK19" s="43">
        <v>5.4600000000000003E-2</v>
      </c>
      <c r="BL19" s="43">
        <v>5.0999999999999997E-2</v>
      </c>
      <c r="BM19" s="43">
        <v>9.4000000000000004E-3</v>
      </c>
      <c r="BN19" s="43">
        <v>0.15529999999999999</v>
      </c>
      <c r="BO19" s="43">
        <v>0.12941666666666668</v>
      </c>
      <c r="BP19" s="43">
        <v>0</v>
      </c>
      <c r="BQ19" s="43">
        <v>1.2200000000000001E-2</v>
      </c>
      <c r="BR19" s="43">
        <v>1.1000000000000001E-3</v>
      </c>
      <c r="BS19" s="43">
        <v>6.0000000000000001E-3</v>
      </c>
      <c r="BT19" s="43">
        <v>8.6E-3</v>
      </c>
      <c r="BU19" s="43">
        <v>2.7900000000000001E-2</v>
      </c>
      <c r="BV19" s="43">
        <v>2.3250000000000003E-2</v>
      </c>
      <c r="BW19" s="312" t="s">
        <v>36</v>
      </c>
      <c r="BX19" s="43">
        <v>5.3999999999999999E-2</v>
      </c>
      <c r="BY19" s="43">
        <v>4.53E-2</v>
      </c>
      <c r="BZ19" s="43">
        <v>3.3099999999999997E-2</v>
      </c>
      <c r="CA19" s="43">
        <v>4.0000000000000001E-3</v>
      </c>
      <c r="CB19" s="43">
        <v>0.13639999999999999</v>
      </c>
      <c r="CC19" s="43">
        <v>9.1176470588235289E-2</v>
      </c>
      <c r="CD19" s="43">
        <v>0</v>
      </c>
      <c r="CE19" s="43">
        <v>1.7500000000000002E-2</v>
      </c>
      <c r="CF19" s="43">
        <v>0</v>
      </c>
      <c r="CG19" s="43">
        <v>1.7100000000000001E-2</v>
      </c>
      <c r="CH19" s="43">
        <v>4.8999999999999998E-3</v>
      </c>
      <c r="CI19" s="43">
        <v>3.9500000000000007E-2</v>
      </c>
      <c r="CJ19" s="43">
        <v>2.6403743315508026E-2</v>
      </c>
      <c r="CK19" s="43"/>
      <c r="CL19" s="43">
        <v>0.33758313927189265</v>
      </c>
      <c r="CM19" s="43">
        <v>0.33327432872080032</v>
      </c>
      <c r="CN19" s="43">
        <v>0.24486268484732091</v>
      </c>
      <c r="CO19" s="43">
        <v>3.7193696064194738E-2</v>
      </c>
      <c r="CP19" s="311">
        <v>0.9529138489042086</v>
      </c>
      <c r="CQ19" s="311">
        <v>9.5291384890420865</v>
      </c>
      <c r="CR19" s="311">
        <v>0.4857082661623458</v>
      </c>
      <c r="CS19" s="43">
        <v>0</v>
      </c>
      <c r="CT19" s="43">
        <v>9.4616184020722499E-2</v>
      </c>
      <c r="CU19" s="43">
        <v>7.916630681981748E-3</v>
      </c>
      <c r="CV19" s="43">
        <v>3.6722627871250468E-2</v>
      </c>
      <c r="CW19" s="43">
        <v>3.9477791447090578E-2</v>
      </c>
      <c r="CX19" s="311">
        <v>0.1787332340210453</v>
      </c>
      <c r="CY19" s="311">
        <v>1.7873323402104531</v>
      </c>
      <c r="CZ19" s="43"/>
      <c r="DA19" s="43">
        <v>0.45234465311866506</v>
      </c>
      <c r="DB19" s="43">
        <v>0.27650782218044423</v>
      </c>
      <c r="DC19" s="43">
        <v>0.1589206836950259</v>
      </c>
      <c r="DD19" s="43">
        <v>1.5827104708167974E-2</v>
      </c>
      <c r="DE19" s="43">
        <v>0.90360026370230306</v>
      </c>
      <c r="DF19" s="43">
        <v>0.31021736155422053</v>
      </c>
      <c r="DG19" s="43">
        <v>0</v>
      </c>
      <c r="DH19" s="43">
        <v>0.13571993609529864</v>
      </c>
      <c r="DI19" s="43">
        <v>0</v>
      </c>
      <c r="DJ19" s="43">
        <v>0.10465948943306384</v>
      </c>
      <c r="DK19" s="43">
        <v>2.2493160243109746E-2</v>
      </c>
      <c r="DL19" s="43">
        <v>0.26287258577147227</v>
      </c>
      <c r="DM19" s="43"/>
      <c r="DN19" s="308">
        <v>1.8104757119999999</v>
      </c>
      <c r="DO19" s="308">
        <v>9.7564609524735086</v>
      </c>
      <c r="DP19" s="310">
        <v>10862.854272</v>
      </c>
      <c r="DQ19" s="310">
        <v>2679.5040537599998</v>
      </c>
      <c r="DR19" s="310">
        <v>13542.35832576</v>
      </c>
      <c r="DS19" s="309">
        <v>190.09994975999999</v>
      </c>
      <c r="DT19" s="326" t="s">
        <v>36</v>
      </c>
      <c r="DU19" s="309">
        <v>12664.27760544</v>
      </c>
      <c r="DV19" s="309">
        <v>181.04757119999999</v>
      </c>
      <c r="DW19" s="309">
        <v>18.104757119999999</v>
      </c>
      <c r="DX19" s="309">
        <v>443.56654944000002</v>
      </c>
      <c r="DY19" s="309">
        <v>624.61412064000001</v>
      </c>
      <c r="DZ19" s="309">
        <v>226.30946399999999</v>
      </c>
      <c r="EA19" s="309">
        <v>850.92358463999994</v>
      </c>
      <c r="EB19" s="309"/>
      <c r="EC19" s="309">
        <v>364.81085596800006</v>
      </c>
      <c r="ED19" s="309">
        <v>494.2598693760001</v>
      </c>
      <c r="EE19" s="309">
        <v>461.67130656</v>
      </c>
      <c r="EF19" s="309">
        <v>85.092358464000014</v>
      </c>
      <c r="EG19" s="309">
        <v>1405.8343903680002</v>
      </c>
      <c r="EH19" s="308">
        <v>0</v>
      </c>
      <c r="EI19" s="308">
        <v>110.43901843200001</v>
      </c>
      <c r="EJ19" s="308">
        <v>9.9576164160000022</v>
      </c>
      <c r="EK19" s="308">
        <v>54.314271360000006</v>
      </c>
      <c r="EL19" s="308">
        <v>77.850455616000005</v>
      </c>
      <c r="EM19" s="308">
        <v>252.56136182400004</v>
      </c>
      <c r="EN19" s="308"/>
      <c r="EO19" s="308">
        <v>488.82844224000007</v>
      </c>
      <c r="EP19" s="308">
        <v>410.07274876800005</v>
      </c>
      <c r="EQ19" s="308">
        <v>299.63373033599999</v>
      </c>
      <c r="ER19" s="308">
        <v>36.209514240000004</v>
      </c>
      <c r="ES19" s="308">
        <v>1234.744435584</v>
      </c>
      <c r="ET19" s="308">
        <v>0</v>
      </c>
      <c r="EU19" s="308">
        <v>158.41662480000002</v>
      </c>
      <c r="EV19" s="308">
        <v>0</v>
      </c>
      <c r="EW19" s="308">
        <v>154.79567337600002</v>
      </c>
      <c r="EX19" s="308">
        <v>44.356654943999999</v>
      </c>
      <c r="EY19" s="308">
        <v>357.56895312000012</v>
      </c>
      <c r="EZ19" s="308"/>
      <c r="FA19" s="43">
        <v>8.9048226801512296E-4</v>
      </c>
      <c r="FB19" s="43">
        <v>4.7987141827835781E-3</v>
      </c>
      <c r="FC19" s="43">
        <v>5.3428936080907388</v>
      </c>
      <c r="FD19" s="43">
        <v>1.317913756662382</v>
      </c>
      <c r="FE19" s="43">
        <v>6.6608073647531203</v>
      </c>
      <c r="FF19" s="43">
        <v>9.3500638141587919E-2</v>
      </c>
      <c r="FG19" s="312" t="s">
        <v>36</v>
      </c>
      <c r="FH19" s="43">
        <v>6.2289234647657858</v>
      </c>
      <c r="FI19" s="43">
        <v>8.9048226801512309E-2</v>
      </c>
      <c r="FJ19" s="43">
        <v>8.9048226801512302E-3</v>
      </c>
      <c r="FK19" s="43">
        <v>0.21816815566370515</v>
      </c>
      <c r="FL19" s="43">
        <v>0.30721638246521749</v>
      </c>
      <c r="FM19" s="43">
        <v>0.11131028350189037</v>
      </c>
      <c r="FN19" s="43">
        <v>0.4185266659671078</v>
      </c>
      <c r="FO19" s="43">
        <v>0.17943217700504732</v>
      </c>
      <c r="FP19" s="43">
        <v>0.24310165916812865</v>
      </c>
      <c r="FQ19" s="43">
        <v>0.2270729783438564</v>
      </c>
      <c r="FR19" s="43">
        <v>4.1852666596710789E-2</v>
      </c>
      <c r="FS19" s="43">
        <v>0.69145948111374311</v>
      </c>
      <c r="FT19" s="43">
        <v>0</v>
      </c>
      <c r="FU19" s="43">
        <v>5.431941834892251E-2</v>
      </c>
      <c r="FV19" s="43">
        <v>4.8976524740831778E-3</v>
      </c>
      <c r="FW19" s="43">
        <v>2.6714468040453694E-2</v>
      </c>
      <c r="FX19" s="43">
        <v>3.8290737524650294E-2</v>
      </c>
      <c r="FY19" s="43">
        <v>0.12422227638810969</v>
      </c>
      <c r="FZ19" s="43">
        <v>0.24043021236408327</v>
      </c>
      <c r="GA19" s="43">
        <v>0.20169423370542541</v>
      </c>
      <c r="GB19" s="43">
        <v>0.14737481535650285</v>
      </c>
      <c r="GC19" s="43">
        <v>1.7809645360302464E-2</v>
      </c>
      <c r="GD19" s="43">
        <v>0.607308906786314</v>
      </c>
      <c r="GE19" s="43">
        <v>0</v>
      </c>
      <c r="GF19" s="43">
        <v>7.7917198451323277E-2</v>
      </c>
      <c r="GG19" s="43">
        <v>0</v>
      </c>
      <c r="GH19" s="43">
        <v>7.6136233915293033E-2</v>
      </c>
      <c r="GI19" s="43">
        <v>2.1816815566370513E-2</v>
      </c>
      <c r="GJ19" s="43">
        <v>0.17587024793298686</v>
      </c>
    </row>
    <row r="20" spans="1:192">
      <c r="A20" s="321">
        <v>452335122294500</v>
      </c>
      <c r="B20" s="320" t="s">
        <v>206</v>
      </c>
      <c r="C20" s="320" t="s">
        <v>230</v>
      </c>
      <c r="D20" s="320" t="s">
        <v>208</v>
      </c>
      <c r="E20" s="320">
        <v>7.9</v>
      </c>
      <c r="F20" s="319">
        <v>2382.7890615091201</v>
      </c>
      <c r="G20" s="318">
        <v>40310</v>
      </c>
      <c r="H20" s="317">
        <v>0.57638888888888895</v>
      </c>
      <c r="I20" s="309">
        <v>3760</v>
      </c>
      <c r="J20" s="135">
        <v>10.44</v>
      </c>
      <c r="K20" s="316">
        <v>43</v>
      </c>
      <c r="L20" s="135">
        <v>12.51</v>
      </c>
      <c r="M20" s="135">
        <v>112</v>
      </c>
      <c r="N20" s="135">
        <v>8.6</v>
      </c>
      <c r="O20" s="135">
        <v>2.2999999999999998</v>
      </c>
      <c r="P20" s="135">
        <v>0.2</v>
      </c>
      <c r="Q20" s="135">
        <v>1.9069677409546257</v>
      </c>
      <c r="R20" s="135"/>
      <c r="S20" s="135">
        <v>1.2</v>
      </c>
      <c r="T20" s="43">
        <v>0.39</v>
      </c>
      <c r="U20" s="135">
        <v>1.5899999999999999</v>
      </c>
      <c r="V20" s="316">
        <v>24.528301886792455</v>
      </c>
      <c r="W20" s="43">
        <v>2.9600000000000001E-2</v>
      </c>
      <c r="X20" s="311">
        <v>2.5833333333333335</v>
      </c>
      <c r="Y20" s="23">
        <v>1.3660441756364898E-2</v>
      </c>
      <c r="Z20" s="23">
        <v>1.4123975349168153E-2</v>
      </c>
      <c r="AA20" s="23">
        <v>1.3060370922088609E-2</v>
      </c>
      <c r="AB20" s="65">
        <v>1.0459459258742345</v>
      </c>
      <c r="AC20" s="43">
        <v>9.2525999999999997E-2</v>
      </c>
      <c r="AD20" s="43">
        <v>5.0125000000000003E-2</v>
      </c>
      <c r="AE20" s="43">
        <v>4.0065999999999997E-2</v>
      </c>
      <c r="AF20" s="43">
        <v>2.5075E-2</v>
      </c>
      <c r="AG20" s="43">
        <v>4.829E-2</v>
      </c>
      <c r="AH20" s="43">
        <v>3.5277999999999997E-2</v>
      </c>
      <c r="AI20" s="43">
        <v>3.2178999999999999E-2</v>
      </c>
      <c r="AJ20" s="43">
        <v>3.9530000000000003E-2</v>
      </c>
      <c r="AK20" s="43">
        <v>1.3362739836307522</v>
      </c>
      <c r="AL20" s="43">
        <v>3.7471080098624912</v>
      </c>
      <c r="AM20" s="43"/>
      <c r="AN20" s="43">
        <v>4.0508232483693576E-2</v>
      </c>
      <c r="AO20" s="43">
        <v>3.1462923900667981E-2</v>
      </c>
      <c r="AP20" s="43">
        <v>5.0720302407733835E-2</v>
      </c>
      <c r="AQ20" s="43">
        <v>4.4315920194653816E-2</v>
      </c>
      <c r="AR20" s="43">
        <v>3.0283516909267224E-2</v>
      </c>
      <c r="AS20" s="43">
        <v>0.19729089589601645</v>
      </c>
      <c r="AT20" s="316">
        <v>20.532236066809553</v>
      </c>
      <c r="AU20" s="316">
        <v>15.94747885236972</v>
      </c>
      <c r="AV20" s="316">
        <v>25.708384655755388</v>
      </c>
      <c r="AW20" s="316">
        <v>22.462222594402345</v>
      </c>
      <c r="AX20" s="316">
        <v>15.349677830662984</v>
      </c>
      <c r="AY20" s="315" t="s">
        <v>36</v>
      </c>
      <c r="AZ20" s="43">
        <v>0.02</v>
      </c>
      <c r="BA20" s="312" t="s">
        <v>36</v>
      </c>
      <c r="BB20" s="43">
        <v>1.4630000000000001</v>
      </c>
      <c r="BC20" s="43">
        <v>2.7E-2</v>
      </c>
      <c r="BD20" s="43">
        <v>1E-3</v>
      </c>
      <c r="BE20" s="43">
        <v>2.4E-2</v>
      </c>
      <c r="BF20" s="313">
        <v>5.1000000000000004E-2</v>
      </c>
      <c r="BG20" s="43">
        <v>0.02</v>
      </c>
      <c r="BH20" s="43">
        <v>7.1000000000000008E-2</v>
      </c>
      <c r="BI20" s="312" t="s">
        <v>36</v>
      </c>
      <c r="BJ20" s="43">
        <v>6.4899999999999999E-2</v>
      </c>
      <c r="BK20" s="43">
        <v>4.2200000000000001E-2</v>
      </c>
      <c r="BL20" s="43">
        <v>2.1499999999999998E-2</v>
      </c>
      <c r="BM20" s="43">
        <v>1.6999999999999999E-3</v>
      </c>
      <c r="BN20" s="43">
        <v>0.1303</v>
      </c>
      <c r="BO20" s="43">
        <v>0.10858333333333334</v>
      </c>
      <c r="BP20" s="43">
        <v>0</v>
      </c>
      <c r="BQ20" s="43">
        <v>1.8599999999999998E-2</v>
      </c>
      <c r="BR20" s="43">
        <v>0</v>
      </c>
      <c r="BS20" s="43">
        <v>1.6299999999999999E-2</v>
      </c>
      <c r="BT20" s="43">
        <v>3.0999999999999999E-3</v>
      </c>
      <c r="BU20" s="43">
        <v>3.7999999999999999E-2</v>
      </c>
      <c r="BV20" s="43">
        <v>3.1666666666666669E-2</v>
      </c>
      <c r="BW20" s="312" t="s">
        <v>36</v>
      </c>
      <c r="BX20" s="43">
        <v>4.7E-2</v>
      </c>
      <c r="BY20" s="43">
        <v>5.0599999999999999E-2</v>
      </c>
      <c r="BZ20" s="43">
        <v>4.1099999999999998E-2</v>
      </c>
      <c r="CA20" s="43">
        <v>6.1999999999999998E-3</v>
      </c>
      <c r="CB20" s="43">
        <v>0.1449</v>
      </c>
      <c r="CC20" s="43">
        <v>9.1132075471698118E-2</v>
      </c>
      <c r="CD20" s="43">
        <v>0</v>
      </c>
      <c r="CE20" s="43">
        <v>1.7000000000000001E-2</v>
      </c>
      <c r="CF20" s="43">
        <v>1.1000000000000001E-3</v>
      </c>
      <c r="CG20" s="43">
        <v>1.49E-2</v>
      </c>
      <c r="CH20" s="43">
        <v>6.7999999999999996E-3</v>
      </c>
      <c r="CI20" s="43">
        <v>3.9800000000000002E-2</v>
      </c>
      <c r="CJ20" s="43">
        <v>2.5031446540880506E-2</v>
      </c>
      <c r="CK20" s="43"/>
      <c r="CL20" s="43">
        <v>0.54365125902595124</v>
      </c>
      <c r="CM20" s="43">
        <v>0.2575856533336589</v>
      </c>
      <c r="CN20" s="43">
        <v>0.10322642596504705</v>
      </c>
      <c r="CO20" s="43">
        <v>6.7265195009713888E-3</v>
      </c>
      <c r="CP20" s="311">
        <v>0.91118985782562856</v>
      </c>
      <c r="CQ20" s="311">
        <v>9.1118985782562856</v>
      </c>
      <c r="CR20" s="311">
        <v>0.21527007303053691</v>
      </c>
      <c r="CS20" s="43">
        <v>0</v>
      </c>
      <c r="CT20" s="43">
        <v>0.14425090350700312</v>
      </c>
      <c r="CU20" s="43">
        <v>0</v>
      </c>
      <c r="CV20" s="43">
        <v>9.9763139050230418E-2</v>
      </c>
      <c r="CW20" s="43">
        <v>1.4230366684416372E-2</v>
      </c>
      <c r="CX20" s="311">
        <v>0.25824440924164987</v>
      </c>
      <c r="CY20" s="311">
        <v>2.5824440924164991</v>
      </c>
      <c r="CZ20" s="43"/>
      <c r="DA20" s="43">
        <v>0.39370738326994925</v>
      </c>
      <c r="DB20" s="43">
        <v>0.30885862698301275</v>
      </c>
      <c r="DC20" s="43">
        <v>0.1973305166122527</v>
      </c>
      <c r="DD20" s="43">
        <v>2.4532012297660361E-2</v>
      </c>
      <c r="DE20" s="43">
        <v>0.92442853916287515</v>
      </c>
      <c r="DF20" s="43">
        <v>0.38930338001957299</v>
      </c>
      <c r="DG20" s="43">
        <v>0</v>
      </c>
      <c r="DH20" s="43">
        <v>0.13184222363543296</v>
      </c>
      <c r="DI20" s="43">
        <v>7.916630681981748E-3</v>
      </c>
      <c r="DJ20" s="43">
        <v>9.1194525880271993E-2</v>
      </c>
      <c r="DK20" s="43">
        <v>3.1214997888397201E-2</v>
      </c>
      <c r="DL20" s="43">
        <v>0.2621683780860839</v>
      </c>
      <c r="DM20" s="43"/>
      <c r="DN20" s="308">
        <v>1.8398347775999999</v>
      </c>
      <c r="DO20" s="308">
        <v>17.542527847848138</v>
      </c>
      <c r="DP20" s="310">
        <v>11039.0086656</v>
      </c>
      <c r="DQ20" s="310">
        <v>3587.6778163199997</v>
      </c>
      <c r="DR20" s="310">
        <v>14626.68648192</v>
      </c>
      <c r="DS20" s="309">
        <v>183.98347776</v>
      </c>
      <c r="DT20" s="326" t="s">
        <v>36</v>
      </c>
      <c r="DU20" s="309">
        <v>13458.391398143998</v>
      </c>
      <c r="DV20" s="309">
        <v>248.37769497599996</v>
      </c>
      <c r="DW20" s="308">
        <v>9.1991738879999989</v>
      </c>
      <c r="DX20" s="309">
        <v>220.78017331199996</v>
      </c>
      <c r="DY20" s="309">
        <v>469.15786828800003</v>
      </c>
      <c r="DZ20" s="309">
        <v>183.98347776</v>
      </c>
      <c r="EA20" s="309">
        <v>653.14134604800006</v>
      </c>
      <c r="EB20" s="309"/>
      <c r="EC20" s="309">
        <v>597.0263853312</v>
      </c>
      <c r="ED20" s="309">
        <v>388.20513807360004</v>
      </c>
      <c r="EE20" s="309">
        <v>197.782238592</v>
      </c>
      <c r="EF20" s="309">
        <v>15.638595609599999</v>
      </c>
      <c r="EG20" s="309">
        <v>1198.6523576064001</v>
      </c>
      <c r="EH20" s="308">
        <v>0</v>
      </c>
      <c r="EI20" s="308">
        <v>171.1046343168</v>
      </c>
      <c r="EJ20" s="308">
        <v>0</v>
      </c>
      <c r="EK20" s="308">
        <v>149.94653437440002</v>
      </c>
      <c r="EL20" s="308">
        <v>28.5174390528</v>
      </c>
      <c r="EM20" s="308">
        <v>349.56860774400002</v>
      </c>
      <c r="EN20" s="308"/>
      <c r="EO20" s="308">
        <v>432.36117273600001</v>
      </c>
      <c r="EP20" s="308">
        <v>465.47819873280002</v>
      </c>
      <c r="EQ20" s="308">
        <v>378.08604679680002</v>
      </c>
      <c r="ER20" s="308">
        <v>57.034878105600001</v>
      </c>
      <c r="ES20" s="308">
        <v>1332.9602963712</v>
      </c>
      <c r="ET20" s="308">
        <v>0</v>
      </c>
      <c r="EU20" s="308">
        <v>156.38595609600003</v>
      </c>
      <c r="EV20" s="308">
        <v>10.119091276800001</v>
      </c>
      <c r="EW20" s="308">
        <v>137.06769093120002</v>
      </c>
      <c r="EX20" s="308">
        <v>62.554382438399998</v>
      </c>
      <c r="EY20" s="308">
        <v>366.12712074240005</v>
      </c>
      <c r="EZ20" s="308"/>
      <c r="FA20" s="43">
        <v>7.7213497716610948E-4</v>
      </c>
      <c r="FB20" s="43">
        <v>7.3621824655925351E-3</v>
      </c>
      <c r="FC20" s="43">
        <v>4.6328098629966572</v>
      </c>
      <c r="FD20" s="43">
        <v>1.5056632054739134</v>
      </c>
      <c r="FE20" s="43">
        <v>6.1384730684705708</v>
      </c>
      <c r="FF20" s="43">
        <v>7.7213497716610957E-2</v>
      </c>
      <c r="FG20" s="312" t="s">
        <v>36</v>
      </c>
      <c r="FH20" s="43">
        <v>5.6481673579700908</v>
      </c>
      <c r="FI20" s="43">
        <v>0.10423822191742477</v>
      </c>
      <c r="FJ20" s="43">
        <v>3.8606748858305471E-3</v>
      </c>
      <c r="FK20" s="43">
        <v>9.2656197259933126E-2</v>
      </c>
      <c r="FL20" s="43">
        <v>0.19689441917735795</v>
      </c>
      <c r="FM20" s="43">
        <v>7.7213497716610957E-2</v>
      </c>
      <c r="FN20" s="43">
        <v>0.27410791689396896</v>
      </c>
      <c r="FO20" s="43">
        <v>0.25055780009040257</v>
      </c>
      <c r="FP20" s="43">
        <v>0.16292048018204913</v>
      </c>
      <c r="FQ20" s="43">
        <v>8.3004510045356777E-2</v>
      </c>
      <c r="FR20" s="43">
        <v>6.5631473059119304E-3</v>
      </c>
      <c r="FS20" s="43">
        <v>0.50304593762372041</v>
      </c>
      <c r="FT20" s="43">
        <v>0</v>
      </c>
      <c r="FU20" s="43">
        <v>7.180855287644819E-2</v>
      </c>
      <c r="FV20" s="43">
        <v>0</v>
      </c>
      <c r="FW20" s="43">
        <v>6.2929000639037933E-2</v>
      </c>
      <c r="FX20" s="43">
        <v>1.1968092146074697E-2</v>
      </c>
      <c r="FY20" s="43">
        <v>0.14670564566156083</v>
      </c>
      <c r="FZ20" s="43">
        <v>0.18145171963403575</v>
      </c>
      <c r="GA20" s="43">
        <v>0.19535014922302571</v>
      </c>
      <c r="GB20" s="43">
        <v>0.15867373780763552</v>
      </c>
      <c r="GC20" s="43">
        <v>2.3936184292149394E-2</v>
      </c>
      <c r="GD20" s="43">
        <v>0.55941179095684634</v>
      </c>
      <c r="GE20" s="43">
        <v>0</v>
      </c>
      <c r="GF20" s="43">
        <v>6.5631473059119316E-2</v>
      </c>
      <c r="GG20" s="43">
        <v>4.246742374413603E-3</v>
      </c>
      <c r="GH20" s="43">
        <v>5.7524055798875172E-2</v>
      </c>
      <c r="GI20" s="43">
        <v>2.6252589223647722E-2</v>
      </c>
      <c r="GJ20" s="43">
        <v>0.15365486045605581</v>
      </c>
    </row>
    <row r="21" spans="1:192">
      <c r="A21" s="321">
        <v>14211005</v>
      </c>
      <c r="B21" s="320" t="s">
        <v>206</v>
      </c>
      <c r="C21" s="320" t="s">
        <v>230</v>
      </c>
      <c r="D21" s="320" t="s">
        <v>207</v>
      </c>
      <c r="E21" s="320">
        <v>3.1</v>
      </c>
      <c r="F21" s="319">
        <v>2429.4088474951677</v>
      </c>
      <c r="G21" s="318">
        <v>40310</v>
      </c>
      <c r="H21" s="317">
        <v>0.41666666666666669</v>
      </c>
      <c r="I21" s="309">
        <v>3646.02</v>
      </c>
      <c r="J21" s="135">
        <v>8.6999999999999993</v>
      </c>
      <c r="K21" s="316">
        <v>43</v>
      </c>
      <c r="L21" s="135">
        <v>11.5</v>
      </c>
      <c r="M21" s="135">
        <v>98.87</v>
      </c>
      <c r="N21" s="135">
        <v>7.6</v>
      </c>
      <c r="O21" s="135">
        <v>0.9</v>
      </c>
      <c r="P21" s="135">
        <v>0.3</v>
      </c>
      <c r="Q21" s="135">
        <v>3.1600079112784907</v>
      </c>
      <c r="R21" s="135"/>
      <c r="S21" s="135">
        <v>1.3</v>
      </c>
      <c r="T21" s="43">
        <v>0.38600000000000001</v>
      </c>
      <c r="U21" s="135">
        <v>1.6859999999999999</v>
      </c>
      <c r="V21" s="316">
        <v>22.894424673784105</v>
      </c>
      <c r="W21" s="43">
        <v>2.9399999999999999E-2</v>
      </c>
      <c r="X21" s="311">
        <v>2.5384615384615388</v>
      </c>
      <c r="Y21" s="23">
        <v>1.3119030748726808E-2</v>
      </c>
      <c r="Z21" s="23">
        <v>1.3833299017594966E-2</v>
      </c>
      <c r="AA21" s="23">
        <v>1.2666683256626114E-2</v>
      </c>
      <c r="AB21" s="65">
        <v>1.0357115973405322</v>
      </c>
      <c r="AC21" s="43">
        <v>9.9928000000000003E-2</v>
      </c>
      <c r="AD21" s="43">
        <v>5.7257000000000002E-2</v>
      </c>
      <c r="AE21" s="43">
        <v>4.2014999999999997E-2</v>
      </c>
      <c r="AF21" s="43">
        <v>2.8601000000000001E-2</v>
      </c>
      <c r="AG21" s="43">
        <v>3.6887999999999997E-2</v>
      </c>
      <c r="AH21" s="43">
        <v>3.3668999999999998E-2</v>
      </c>
      <c r="AI21" s="43">
        <v>3.4049000000000003E-2</v>
      </c>
      <c r="AJ21" s="43">
        <v>4.4790000000000003E-2</v>
      </c>
      <c r="AK21" s="43">
        <v>1.3662241358689147</v>
      </c>
      <c r="AL21" s="43">
        <v>4.3890502202643189</v>
      </c>
      <c r="AM21" s="43"/>
      <c r="AN21" s="43">
        <v>4.0582356853690521E-2</v>
      </c>
      <c r="AO21" s="43">
        <v>3.4596697244363428E-2</v>
      </c>
      <c r="AP21" s="43">
        <v>5.6699199186395759E-2</v>
      </c>
      <c r="AQ21" s="43">
        <v>4.9103179843031287E-2</v>
      </c>
      <c r="AR21" s="43">
        <v>2.6444220477576431E-2</v>
      </c>
      <c r="AS21" s="43">
        <v>0.20742565360505744</v>
      </c>
      <c r="AT21" s="316">
        <v>19.564772316427231</v>
      </c>
      <c r="AU21" s="316">
        <v>16.67908315248037</v>
      </c>
      <c r="AV21" s="316">
        <v>27.334709184213136</v>
      </c>
      <c r="AW21" s="316">
        <v>23.672664875157977</v>
      </c>
      <c r="AX21" s="316">
        <v>12.748770471721281</v>
      </c>
      <c r="AY21" s="315" t="s">
        <v>36</v>
      </c>
      <c r="AZ21" s="43">
        <v>1.2999999999999999E-2</v>
      </c>
      <c r="BA21" s="313">
        <v>9.4999999999999998E-3</v>
      </c>
      <c r="BB21" s="43">
        <v>0.95499999999999996</v>
      </c>
      <c r="BC21" s="43">
        <v>5.3999999999999999E-2</v>
      </c>
      <c r="BD21" s="43">
        <v>2E-3</v>
      </c>
      <c r="BE21" s="43">
        <v>7.0000000000000001E-3</v>
      </c>
      <c r="BF21" s="313">
        <v>6.0999999999999999E-2</v>
      </c>
      <c r="BG21" s="43">
        <v>3.5000000000000003E-2</v>
      </c>
      <c r="BH21" s="43">
        <v>0.12054000000000001</v>
      </c>
      <c r="BI21" s="312" t="s">
        <v>36</v>
      </c>
      <c r="BJ21" s="43">
        <v>5.5199999999999999E-2</v>
      </c>
      <c r="BK21" s="43">
        <v>4.3900000000000002E-2</v>
      </c>
      <c r="BL21" s="43">
        <v>2.8500000000000001E-2</v>
      </c>
      <c r="BM21" s="43">
        <v>2.5999999999999999E-3</v>
      </c>
      <c r="BN21" s="43">
        <v>0.13019999999999998</v>
      </c>
      <c r="BO21" s="43">
        <v>0.10015384615384613</v>
      </c>
      <c r="BP21" s="43">
        <v>0</v>
      </c>
      <c r="BQ21" s="43">
        <v>1.7500000000000002E-2</v>
      </c>
      <c r="BR21" s="43">
        <v>0</v>
      </c>
      <c r="BS21" s="43">
        <v>1.49E-2</v>
      </c>
      <c r="BT21" s="43">
        <v>4.0000000000000001E-3</v>
      </c>
      <c r="BU21" s="43">
        <v>3.6400000000000002E-2</v>
      </c>
      <c r="BV21" s="43">
        <v>2.8000000000000001E-2</v>
      </c>
      <c r="BW21" s="312" t="s">
        <v>36</v>
      </c>
      <c r="BX21" s="43">
        <v>5.2999999999999999E-2</v>
      </c>
      <c r="BY21" s="43">
        <v>4.7300000000000002E-2</v>
      </c>
      <c r="BZ21" s="43">
        <v>3.5400000000000001E-2</v>
      </c>
      <c r="CA21" s="43">
        <v>4.1999999999999997E-3</v>
      </c>
      <c r="CB21" s="43">
        <v>0.1399</v>
      </c>
      <c r="CC21" s="43">
        <v>8.2977461447212339E-2</v>
      </c>
      <c r="CD21" s="43">
        <v>0</v>
      </c>
      <c r="CE21" s="43">
        <v>1.8200000000000001E-2</v>
      </c>
      <c r="CF21" s="43">
        <v>0</v>
      </c>
      <c r="CG21" s="43">
        <v>1.72E-2</v>
      </c>
      <c r="CH21" s="43">
        <v>5.1999999999999998E-3</v>
      </c>
      <c r="CI21" s="43">
        <v>4.0599999999999997E-2</v>
      </c>
      <c r="CJ21" s="43">
        <v>2.4080664294187426E-2</v>
      </c>
      <c r="CK21" s="43"/>
      <c r="CL21" s="43">
        <v>0.46239675652130202</v>
      </c>
      <c r="CM21" s="43">
        <v>0.26796232657221858</v>
      </c>
      <c r="CN21" s="43">
        <v>0.13683502976762052</v>
      </c>
      <c r="CO21" s="43">
        <v>1.0287618060309183E-2</v>
      </c>
      <c r="CP21" s="311">
        <v>0.87748173092145032</v>
      </c>
      <c r="CQ21" s="311">
        <v>8.0998313623518481</v>
      </c>
      <c r="CR21" s="311">
        <v>0.27791706279090655</v>
      </c>
      <c r="CS21" s="43">
        <v>0</v>
      </c>
      <c r="CT21" s="43">
        <v>0.13571993609529864</v>
      </c>
      <c r="CU21" s="43">
        <v>0</v>
      </c>
      <c r="CV21" s="43">
        <v>9.1194525880271993E-2</v>
      </c>
      <c r="CW21" s="43">
        <v>1.8361763463763059E-2</v>
      </c>
      <c r="CX21" s="311">
        <v>0.24527622543933369</v>
      </c>
      <c r="CY21" s="311">
        <v>2.2640882348246185</v>
      </c>
      <c r="CZ21" s="43"/>
      <c r="DA21" s="43">
        <v>0.44396790028313426</v>
      </c>
      <c r="DB21" s="43">
        <v>0.28871567304933804</v>
      </c>
      <c r="DC21" s="43">
        <v>0.16996351065872864</v>
      </c>
      <c r="DD21" s="43">
        <v>1.6618459943576372E-2</v>
      </c>
      <c r="DE21" s="43">
        <v>0.91926554393477733</v>
      </c>
      <c r="DF21" s="43">
        <v>0.32631103970872249</v>
      </c>
      <c r="DG21" s="43">
        <v>0</v>
      </c>
      <c r="DH21" s="43">
        <v>0.14114873353911059</v>
      </c>
      <c r="DI21" s="43">
        <v>0</v>
      </c>
      <c r="DJ21" s="43">
        <v>0.10527153323091799</v>
      </c>
      <c r="DK21" s="43">
        <v>2.3870292502891979E-2</v>
      </c>
      <c r="DL21" s="43">
        <v>0.27029055927292056</v>
      </c>
      <c r="DM21" s="43"/>
      <c r="DN21" s="308">
        <v>2.6760935089728002</v>
      </c>
      <c r="DO21" s="308">
        <v>28.188255532250217</v>
      </c>
      <c r="DP21" s="310">
        <v>11596.405205548801</v>
      </c>
      <c r="DQ21" s="310">
        <v>3443.240314878336</v>
      </c>
      <c r="DR21" s="310">
        <v>15039.645520427135</v>
      </c>
      <c r="DS21" s="309">
        <v>115.964052055488</v>
      </c>
      <c r="DT21" s="309">
        <v>84.742961117471978</v>
      </c>
      <c r="DU21" s="309">
        <v>8518.8976702300788</v>
      </c>
      <c r="DV21" s="309">
        <v>481.69683161510392</v>
      </c>
      <c r="DW21" s="309">
        <v>17.840623393151997</v>
      </c>
      <c r="DX21" s="309">
        <v>62.442181876031995</v>
      </c>
      <c r="DY21" s="309">
        <v>544.13901349113598</v>
      </c>
      <c r="DZ21" s="309">
        <v>312.21090938015999</v>
      </c>
      <c r="EA21" s="309">
        <v>1075.254371905271</v>
      </c>
      <c r="EB21" s="309"/>
      <c r="EC21" s="309">
        <v>492.40120565099522</v>
      </c>
      <c r="ED21" s="309">
        <v>391.60168347968647</v>
      </c>
      <c r="EE21" s="309">
        <v>254.22888335241601</v>
      </c>
      <c r="EF21" s="309">
        <v>23.1928104110976</v>
      </c>
      <c r="EG21" s="309">
        <v>1161.4245828941951</v>
      </c>
      <c r="EH21" s="308">
        <v>0</v>
      </c>
      <c r="EI21" s="308">
        <v>156.10545469008002</v>
      </c>
      <c r="EJ21" s="308">
        <v>0</v>
      </c>
      <c r="EK21" s="308">
        <v>132.91264427898241</v>
      </c>
      <c r="EL21" s="308">
        <v>35.681246786304001</v>
      </c>
      <c r="EM21" s="308">
        <v>324.69934575536644</v>
      </c>
      <c r="EN21" s="308"/>
      <c r="EO21" s="308">
        <v>472.77651991852804</v>
      </c>
      <c r="EP21" s="308">
        <v>421.93074324804485</v>
      </c>
      <c r="EQ21" s="308">
        <v>315.77903405879044</v>
      </c>
      <c r="ER21" s="308">
        <v>37.4653091256192</v>
      </c>
      <c r="ES21" s="308">
        <v>1247.9516063509825</v>
      </c>
      <c r="ET21" s="308">
        <v>0</v>
      </c>
      <c r="EU21" s="308">
        <v>162.34967287768322</v>
      </c>
      <c r="EV21" s="308">
        <v>0</v>
      </c>
      <c r="EW21" s="308">
        <v>153.4293611811072</v>
      </c>
      <c r="EX21" s="308">
        <v>46.3856208221952</v>
      </c>
      <c r="EY21" s="308">
        <v>362.16465488098567</v>
      </c>
      <c r="EZ21" s="308"/>
      <c r="FA21" s="43">
        <v>1.1015410237482156E-3</v>
      </c>
      <c r="FB21" s="43">
        <v>1.1602927832140566E-2</v>
      </c>
      <c r="FC21" s="43">
        <v>4.7733444362422688</v>
      </c>
      <c r="FD21" s="43">
        <v>1.4173161172227042</v>
      </c>
      <c r="FE21" s="43">
        <v>6.1906605534649719</v>
      </c>
      <c r="FF21" s="43">
        <v>4.7733444362422682E-2</v>
      </c>
      <c r="FG21" s="43">
        <v>3.4882132418693493E-2</v>
      </c>
      <c r="FH21" s="43">
        <v>3.5065722589318198</v>
      </c>
      <c r="FI21" s="43">
        <v>0.19827738427467881</v>
      </c>
      <c r="FJ21" s="43">
        <v>7.3436068249881038E-3</v>
      </c>
      <c r="FK21" s="43">
        <v>2.5702623887458365E-2</v>
      </c>
      <c r="FL21" s="43">
        <v>0.2239800081621372</v>
      </c>
      <c r="FM21" s="43">
        <v>0.12851311943729182</v>
      </c>
      <c r="FN21" s="43">
        <v>0.44259918334203308</v>
      </c>
      <c r="FO21" s="43">
        <v>0.2026835483696717</v>
      </c>
      <c r="FP21" s="43">
        <v>0.16119216980848894</v>
      </c>
      <c r="FQ21" s="43">
        <v>0.10464639725608049</v>
      </c>
      <c r="FR21" s="43">
        <v>9.5466888724845371E-3</v>
      </c>
      <c r="FS21" s="43">
        <v>0.4780688043067256</v>
      </c>
      <c r="FT21" s="43">
        <v>0</v>
      </c>
      <c r="FU21" s="43">
        <v>6.4256559718645925E-2</v>
      </c>
      <c r="FV21" s="43">
        <v>0</v>
      </c>
      <c r="FW21" s="43">
        <v>5.4709870846161385E-2</v>
      </c>
      <c r="FX21" s="43">
        <v>1.4687213649976211E-2</v>
      </c>
      <c r="FY21" s="43">
        <v>0.13365364421478351</v>
      </c>
      <c r="FZ21" s="43">
        <v>0.1946055808621848</v>
      </c>
      <c r="GA21" s="43">
        <v>0.17367630141096871</v>
      </c>
      <c r="GB21" s="43">
        <v>0.12998184080228947</v>
      </c>
      <c r="GC21" s="43">
        <v>1.542157433247502E-2</v>
      </c>
      <c r="GD21" s="43">
        <v>0.51368529740791802</v>
      </c>
      <c r="GE21" s="43">
        <v>0</v>
      </c>
      <c r="GF21" s="43">
        <v>6.6826822107391756E-2</v>
      </c>
      <c r="GG21" s="43">
        <v>0</v>
      </c>
      <c r="GH21" s="43">
        <v>6.3155018694897702E-2</v>
      </c>
      <c r="GI21" s="43">
        <v>1.9093377744969074E-2</v>
      </c>
      <c r="GJ21" s="43">
        <v>0.14907521854725855</v>
      </c>
    </row>
    <row r="22" spans="1:192">
      <c r="A22" s="321">
        <v>14211023</v>
      </c>
      <c r="B22" s="320" t="s">
        <v>206</v>
      </c>
      <c r="C22" s="320" t="s">
        <v>230</v>
      </c>
      <c r="D22" s="320" t="s">
        <v>204</v>
      </c>
      <c r="E22" s="320">
        <v>0.9</v>
      </c>
      <c r="F22" s="319">
        <v>2434.5888237158397</v>
      </c>
      <c r="G22" s="318">
        <v>40310</v>
      </c>
      <c r="H22" s="317">
        <v>0.4861111111111111</v>
      </c>
      <c r="I22" s="309">
        <v>3548.97</v>
      </c>
      <c r="J22" s="135">
        <v>8.8000000000000007</v>
      </c>
      <c r="K22" s="316">
        <v>43</v>
      </c>
      <c r="L22" s="135">
        <v>11.6</v>
      </c>
      <c r="M22" s="135">
        <v>99.97</v>
      </c>
      <c r="N22" s="135">
        <v>7.6</v>
      </c>
      <c r="O22" s="135">
        <v>1</v>
      </c>
      <c r="P22" s="135">
        <v>0.5</v>
      </c>
      <c r="Q22" s="135">
        <v>2.1954089201959039</v>
      </c>
      <c r="R22" s="135"/>
      <c r="S22" s="135">
        <v>1.2</v>
      </c>
      <c r="T22" s="43">
        <v>0.30199999999999999</v>
      </c>
      <c r="U22" s="135">
        <v>1.502</v>
      </c>
      <c r="V22" s="316">
        <v>20.106524633821572</v>
      </c>
      <c r="W22" s="43">
        <v>2.9100000000000001E-2</v>
      </c>
      <c r="X22" s="311">
        <v>3.083333333333333</v>
      </c>
      <c r="Y22" s="23">
        <v>1.3157911125104883E-2</v>
      </c>
      <c r="Z22" s="23">
        <v>1.4080192825582323E-2</v>
      </c>
      <c r="AA22" s="23">
        <v>1.1525295786559564E-2</v>
      </c>
      <c r="AB22" s="65">
        <v>1.1416549621615111</v>
      </c>
      <c r="AC22" s="43">
        <v>0.101824</v>
      </c>
      <c r="AD22" s="43">
        <v>5.7991000000000001E-2</v>
      </c>
      <c r="AE22" s="43">
        <v>4.3025000000000001E-2</v>
      </c>
      <c r="AF22" s="43">
        <v>2.9929999999999998E-2</v>
      </c>
      <c r="AG22" s="43">
        <v>4.1454999999999999E-2</v>
      </c>
      <c r="AH22" s="43">
        <v>3.3366E-2</v>
      </c>
      <c r="AI22" s="43">
        <v>3.3846000000000001E-2</v>
      </c>
      <c r="AJ22" s="43">
        <v>4.6834000000000001E-2</v>
      </c>
      <c r="AK22" s="43">
        <v>1.3801754385964906</v>
      </c>
      <c r="AL22" s="43">
        <v>4.4601010162562691</v>
      </c>
      <c r="AM22" s="43"/>
      <c r="AN22" s="43">
        <v>4.2074588022282707E-2</v>
      </c>
      <c r="AO22" s="43">
        <v>3.5674325668209994E-2</v>
      </c>
      <c r="AP22" s="43">
        <v>5.8477847981795686E-2</v>
      </c>
      <c r="AQ22" s="43">
        <v>4.9528674448552454E-2</v>
      </c>
      <c r="AR22" s="43">
        <v>2.6667349054891418E-2</v>
      </c>
      <c r="AS22" s="43">
        <v>0.21242278517573226</v>
      </c>
      <c r="AT22" s="316">
        <v>19.807003277673537</v>
      </c>
      <c r="AU22" s="316">
        <v>16.794020301869914</v>
      </c>
      <c r="AV22" s="316">
        <v>27.528990326258253</v>
      </c>
      <c r="AW22" s="316">
        <v>23.316083727825418</v>
      </c>
      <c r="AX22" s="316">
        <v>12.553902366372874</v>
      </c>
      <c r="AY22" s="315" t="s">
        <v>36</v>
      </c>
      <c r="AZ22" s="43">
        <v>8.9999999999999993E-3</v>
      </c>
      <c r="BA22" s="313">
        <v>9.4999999999999998E-3</v>
      </c>
      <c r="BB22" s="43">
        <v>6.34</v>
      </c>
      <c r="BC22" s="43">
        <v>8.3000000000000004E-2</v>
      </c>
      <c r="BD22" s="43">
        <v>1E-3</v>
      </c>
      <c r="BE22" s="43">
        <v>2.1000000000000001E-2</v>
      </c>
      <c r="BF22" s="313">
        <v>0.10400000000000001</v>
      </c>
      <c r="BG22" s="43">
        <v>3.4000000000000002E-2</v>
      </c>
      <c r="BH22" s="43">
        <v>0.15582000000000001</v>
      </c>
      <c r="BI22" s="312" t="s">
        <v>36</v>
      </c>
      <c r="BJ22" s="312" t="s">
        <v>36</v>
      </c>
      <c r="BK22" s="312" t="s">
        <v>36</v>
      </c>
      <c r="BL22" s="312" t="s">
        <v>36</v>
      </c>
      <c r="BM22" s="312" t="s">
        <v>36</v>
      </c>
      <c r="BN22" s="312" t="s">
        <v>36</v>
      </c>
      <c r="BO22" s="312" t="s">
        <v>36</v>
      </c>
      <c r="BP22" s="312" t="s">
        <v>36</v>
      </c>
      <c r="BQ22" s="312" t="s">
        <v>36</v>
      </c>
      <c r="BR22" s="312" t="s">
        <v>36</v>
      </c>
      <c r="BS22" s="312" t="s">
        <v>36</v>
      </c>
      <c r="BT22" s="312" t="s">
        <v>36</v>
      </c>
      <c r="BU22" s="312" t="s">
        <v>36</v>
      </c>
      <c r="BV22" s="312" t="s">
        <v>36</v>
      </c>
      <c r="BW22" s="312" t="s">
        <v>36</v>
      </c>
      <c r="BX22" s="312" t="s">
        <v>36</v>
      </c>
      <c r="BY22" s="312" t="s">
        <v>36</v>
      </c>
      <c r="BZ22" s="312" t="s">
        <v>36</v>
      </c>
      <c r="CA22" s="312" t="s">
        <v>36</v>
      </c>
      <c r="CB22" s="312" t="s">
        <v>36</v>
      </c>
      <c r="CC22" s="312" t="s">
        <v>36</v>
      </c>
      <c r="CD22" s="312" t="s">
        <v>36</v>
      </c>
      <c r="CE22" s="312" t="s">
        <v>36</v>
      </c>
      <c r="CF22" s="312" t="s">
        <v>36</v>
      </c>
      <c r="CG22" s="312" t="s">
        <v>36</v>
      </c>
      <c r="CH22" s="312" t="s">
        <v>36</v>
      </c>
      <c r="CI22" s="312" t="s">
        <v>36</v>
      </c>
      <c r="CJ22" s="312" t="s">
        <v>36</v>
      </c>
      <c r="CK22" s="312"/>
      <c r="CL22" s="312" t="s">
        <v>36</v>
      </c>
      <c r="CM22" s="312" t="s">
        <v>36</v>
      </c>
      <c r="CN22" s="312" t="s">
        <v>36</v>
      </c>
      <c r="CO22" s="312" t="s">
        <v>36</v>
      </c>
      <c r="CP22" s="328" t="s">
        <v>36</v>
      </c>
      <c r="CQ22" s="328" t="s">
        <v>36</v>
      </c>
      <c r="CR22" s="328" t="s">
        <v>36</v>
      </c>
      <c r="CS22" s="312" t="s">
        <v>36</v>
      </c>
      <c r="CT22" s="312" t="s">
        <v>36</v>
      </c>
      <c r="CU22" s="312" t="s">
        <v>36</v>
      </c>
      <c r="CV22" s="312" t="s">
        <v>36</v>
      </c>
      <c r="CW22" s="312" t="s">
        <v>36</v>
      </c>
      <c r="CX22" s="328" t="s">
        <v>36</v>
      </c>
      <c r="CY22" s="328" t="s">
        <v>36</v>
      </c>
      <c r="CZ22" s="312"/>
      <c r="DA22" s="312" t="s">
        <v>36</v>
      </c>
      <c r="DB22" s="312" t="s">
        <v>36</v>
      </c>
      <c r="DC22" s="312" t="s">
        <v>36</v>
      </c>
      <c r="DD22" s="312" t="s">
        <v>36</v>
      </c>
      <c r="DE22" s="312" t="s">
        <v>36</v>
      </c>
      <c r="DF22" s="312" t="s">
        <v>36</v>
      </c>
      <c r="DG22" s="312" t="s">
        <v>36</v>
      </c>
      <c r="DH22" s="312" t="s">
        <v>36</v>
      </c>
      <c r="DI22" s="312" t="s">
        <v>36</v>
      </c>
      <c r="DJ22" s="312" t="s">
        <v>36</v>
      </c>
      <c r="DK22" s="312" t="s">
        <v>36</v>
      </c>
      <c r="DL22" s="312" t="s">
        <v>36</v>
      </c>
      <c r="DM22" s="312"/>
      <c r="DN22" s="308">
        <v>4.3414351267679994</v>
      </c>
      <c r="DO22" s="308">
        <v>19.062450807516601</v>
      </c>
      <c r="DP22" s="310">
        <v>10419.444304243199</v>
      </c>
      <c r="DQ22" s="310">
        <v>2622.2268165678715</v>
      </c>
      <c r="DR22" s="310">
        <v>13041.671120811072</v>
      </c>
      <c r="DS22" s="309">
        <v>78.145832281823985</v>
      </c>
      <c r="DT22" s="309">
        <v>82.48726740859199</v>
      </c>
      <c r="DU22" s="309">
        <v>55049.397407418233</v>
      </c>
      <c r="DV22" s="309">
        <v>720.67823104348793</v>
      </c>
      <c r="DW22" s="308">
        <v>8.6828702535359987</v>
      </c>
      <c r="DX22" s="309">
        <v>182.34027532425597</v>
      </c>
      <c r="DY22" s="309">
        <v>903.01850636774407</v>
      </c>
      <c r="DZ22" s="309">
        <v>295.21758862022398</v>
      </c>
      <c r="EA22" s="309">
        <v>1352.9648429059796</v>
      </c>
      <c r="EB22" s="309"/>
      <c r="EC22" s="325" t="s">
        <v>36</v>
      </c>
      <c r="ED22" s="325" t="s">
        <v>36</v>
      </c>
      <c r="EE22" s="325" t="s">
        <v>36</v>
      </c>
      <c r="EF22" s="325" t="s">
        <v>36</v>
      </c>
      <c r="EG22" s="325" t="s">
        <v>36</v>
      </c>
      <c r="EH22" s="325" t="s">
        <v>36</v>
      </c>
      <c r="EI22" s="325" t="s">
        <v>36</v>
      </c>
      <c r="EJ22" s="325" t="s">
        <v>36</v>
      </c>
      <c r="EK22" s="325" t="s">
        <v>36</v>
      </c>
      <c r="EL22" s="325" t="s">
        <v>36</v>
      </c>
      <c r="EM22" s="325" t="s">
        <v>36</v>
      </c>
      <c r="EN22" s="325"/>
      <c r="EO22" s="325" t="s">
        <v>36</v>
      </c>
      <c r="EP22" s="325" t="s">
        <v>36</v>
      </c>
      <c r="EQ22" s="325" t="s">
        <v>36</v>
      </c>
      <c r="ER22" s="325" t="s">
        <v>36</v>
      </c>
      <c r="ES22" s="325" t="s">
        <v>36</v>
      </c>
      <c r="ET22" s="325" t="s">
        <v>36</v>
      </c>
      <c r="EU22" s="325" t="s">
        <v>36</v>
      </c>
      <c r="EV22" s="325" t="s">
        <v>36</v>
      </c>
      <c r="EW22" s="325" t="s">
        <v>36</v>
      </c>
      <c r="EX22" s="325" t="s">
        <v>36</v>
      </c>
      <c r="EY22" s="325" t="s">
        <v>36</v>
      </c>
      <c r="EZ22" s="325"/>
      <c r="FA22" s="43">
        <v>1.7832313549118316E-3</v>
      </c>
      <c r="FB22" s="43">
        <v>7.8298440466929263E-3</v>
      </c>
      <c r="FC22" s="43">
        <v>4.2797552517883961</v>
      </c>
      <c r="FD22" s="43">
        <v>1.0770717383667463</v>
      </c>
      <c r="FE22" s="43">
        <v>5.3568269901551435</v>
      </c>
      <c r="FF22" s="43">
        <v>3.2098164388412967E-2</v>
      </c>
      <c r="FG22" s="43">
        <v>3.3881395743324806E-2</v>
      </c>
      <c r="FH22" s="43">
        <v>22.611373580282027</v>
      </c>
      <c r="FI22" s="43">
        <v>0.29601640491536407</v>
      </c>
      <c r="FJ22" s="43">
        <v>3.5664627098236632E-3</v>
      </c>
      <c r="FK22" s="43">
        <v>7.4895716906296927E-2</v>
      </c>
      <c r="FL22" s="43">
        <v>0.37091212182166106</v>
      </c>
      <c r="FM22" s="43">
        <v>0.12125973213400457</v>
      </c>
      <c r="FN22" s="43">
        <v>0.55572621944472333</v>
      </c>
      <c r="FO22" s="312" t="s">
        <v>36</v>
      </c>
      <c r="FP22" s="312" t="s">
        <v>36</v>
      </c>
      <c r="FQ22" s="312" t="s">
        <v>36</v>
      </c>
      <c r="FR22" s="312" t="s">
        <v>36</v>
      </c>
      <c r="FS22" s="312" t="s">
        <v>36</v>
      </c>
      <c r="FT22" s="312" t="s">
        <v>36</v>
      </c>
      <c r="FU22" s="312" t="s">
        <v>36</v>
      </c>
      <c r="FV22" s="312" t="s">
        <v>36</v>
      </c>
      <c r="FW22" s="312" t="s">
        <v>36</v>
      </c>
      <c r="FX22" s="312" t="s">
        <v>36</v>
      </c>
      <c r="FY22" s="312" t="s">
        <v>36</v>
      </c>
      <c r="FZ22" s="312" t="s">
        <v>36</v>
      </c>
      <c r="GA22" s="312" t="s">
        <v>36</v>
      </c>
      <c r="GB22" s="312" t="s">
        <v>36</v>
      </c>
      <c r="GC22" s="312" t="s">
        <v>36</v>
      </c>
      <c r="GD22" s="312" t="s">
        <v>36</v>
      </c>
      <c r="GE22" s="312" t="s">
        <v>36</v>
      </c>
      <c r="GF22" s="312" t="s">
        <v>36</v>
      </c>
      <c r="GG22" s="312" t="s">
        <v>36</v>
      </c>
      <c r="GH22" s="312" t="s">
        <v>36</v>
      </c>
      <c r="GI22" s="312" t="s">
        <v>36</v>
      </c>
      <c r="GJ22" s="312" t="s">
        <v>36</v>
      </c>
    </row>
    <row r="23" spans="1:192">
      <c r="A23" s="321">
        <v>14211005</v>
      </c>
      <c r="B23" s="320" t="s">
        <v>206</v>
      </c>
      <c r="C23" s="320" t="s">
        <v>224</v>
      </c>
      <c r="D23" s="320" t="s">
        <v>207</v>
      </c>
      <c r="E23" s="320">
        <v>3.1</v>
      </c>
      <c r="F23" s="319">
        <v>2429.4088474951677</v>
      </c>
      <c r="G23" s="318">
        <v>40322</v>
      </c>
      <c r="H23" s="317">
        <v>0.54861111111111105</v>
      </c>
      <c r="I23" s="309">
        <v>4018.65</v>
      </c>
      <c r="J23" s="135">
        <v>9.1999999999999993</v>
      </c>
      <c r="K23" s="316">
        <v>42</v>
      </c>
      <c r="L23" s="135">
        <v>12.4</v>
      </c>
      <c r="M23" s="135">
        <v>107.9</v>
      </c>
      <c r="N23" s="135">
        <v>7.7</v>
      </c>
      <c r="O23" s="135">
        <v>2.5</v>
      </c>
      <c r="P23" s="135">
        <v>0.5</v>
      </c>
      <c r="Q23" s="331" t="s">
        <v>36</v>
      </c>
      <c r="R23" s="331"/>
      <c r="S23" s="135">
        <v>1.3</v>
      </c>
      <c r="T23" s="312" t="s">
        <v>36</v>
      </c>
      <c r="U23" s="331" t="s">
        <v>36</v>
      </c>
      <c r="V23" s="315" t="s">
        <v>36</v>
      </c>
      <c r="W23" s="43">
        <v>5.1999999999999998E-2</v>
      </c>
      <c r="X23" s="311">
        <v>3.7692307692307692</v>
      </c>
      <c r="Y23" s="23">
        <v>1.1510014398023497E-2</v>
      </c>
      <c r="Z23" s="23">
        <v>1.2051745147527163E-2</v>
      </c>
      <c r="AA23" s="23">
        <v>1.3546254247426972E-2</v>
      </c>
      <c r="AB23" s="65">
        <v>0.84968244267301818</v>
      </c>
      <c r="AC23" s="43">
        <v>0.145896</v>
      </c>
      <c r="AD23" s="43">
        <v>7.8622999999999998E-2</v>
      </c>
      <c r="AE23" s="43">
        <v>6.0102999999999997E-2</v>
      </c>
      <c r="AF23" s="43">
        <v>3.9874E-2</v>
      </c>
      <c r="AG23" s="43">
        <v>6.0406000000000001E-2</v>
      </c>
      <c r="AH23" s="43">
        <v>5.3832999999999999E-2</v>
      </c>
      <c r="AI23" s="43">
        <v>4.9473000000000003E-2</v>
      </c>
      <c r="AJ23" s="43">
        <v>6.2264E-2</v>
      </c>
      <c r="AK23" s="43">
        <v>1.3602334125783442</v>
      </c>
      <c r="AL23" s="43">
        <v>3.4173894949169252</v>
      </c>
      <c r="AM23" s="43"/>
      <c r="AN23" s="43">
        <v>6.2498679208923845E-2</v>
      </c>
      <c r="AO23" s="43">
        <v>4.9318346778513926E-2</v>
      </c>
      <c r="AP23" s="43">
        <v>8.0334805918290633E-2</v>
      </c>
      <c r="AQ23" s="43">
        <v>6.7627551581485645E-2</v>
      </c>
      <c r="AR23" s="43">
        <v>4.8256445547996907E-2</v>
      </c>
      <c r="AS23" s="43">
        <v>0.30803582903521098</v>
      </c>
      <c r="AT23" s="316">
        <v>20.289418735695108</v>
      </c>
      <c r="AU23" s="316">
        <v>16.010587772527085</v>
      </c>
      <c r="AV23" s="316">
        <v>26.079695394495072</v>
      </c>
      <c r="AW23" s="316">
        <v>21.954443349431042</v>
      </c>
      <c r="AX23" s="316">
        <v>15.665854747851689</v>
      </c>
      <c r="AY23" s="315" t="s">
        <v>36</v>
      </c>
      <c r="AZ23" s="312" t="s">
        <v>36</v>
      </c>
      <c r="BA23" s="312" t="s">
        <v>36</v>
      </c>
      <c r="BB23" s="312" t="s">
        <v>36</v>
      </c>
      <c r="BC23" s="312" t="s">
        <v>36</v>
      </c>
      <c r="BD23" s="312" t="s">
        <v>36</v>
      </c>
      <c r="BE23" s="312" t="s">
        <v>36</v>
      </c>
      <c r="BF23" s="330" t="s">
        <v>36</v>
      </c>
      <c r="BG23" s="312" t="s">
        <v>36</v>
      </c>
      <c r="BH23" s="312" t="s">
        <v>36</v>
      </c>
      <c r="BI23" s="312" t="s">
        <v>36</v>
      </c>
      <c r="BJ23" s="312" t="s">
        <v>36</v>
      </c>
      <c r="BK23" s="312" t="s">
        <v>36</v>
      </c>
      <c r="BL23" s="312" t="s">
        <v>36</v>
      </c>
      <c r="BM23" s="312" t="s">
        <v>36</v>
      </c>
      <c r="BN23" s="312" t="s">
        <v>36</v>
      </c>
      <c r="BO23" s="312" t="s">
        <v>36</v>
      </c>
      <c r="BP23" s="312" t="s">
        <v>36</v>
      </c>
      <c r="BQ23" s="312" t="s">
        <v>36</v>
      </c>
      <c r="BR23" s="312" t="s">
        <v>36</v>
      </c>
      <c r="BS23" s="312" t="s">
        <v>36</v>
      </c>
      <c r="BT23" s="312" t="s">
        <v>36</v>
      </c>
      <c r="BU23" s="312" t="s">
        <v>36</v>
      </c>
      <c r="BV23" s="312" t="s">
        <v>36</v>
      </c>
      <c r="BW23" s="312" t="s">
        <v>36</v>
      </c>
      <c r="BX23" s="312" t="s">
        <v>36</v>
      </c>
      <c r="BY23" s="312" t="s">
        <v>36</v>
      </c>
      <c r="BZ23" s="312" t="s">
        <v>36</v>
      </c>
      <c r="CA23" s="312" t="s">
        <v>36</v>
      </c>
      <c r="CB23" s="312" t="s">
        <v>36</v>
      </c>
      <c r="CC23" s="312" t="s">
        <v>36</v>
      </c>
      <c r="CD23" s="312" t="s">
        <v>36</v>
      </c>
      <c r="CE23" s="312" t="s">
        <v>36</v>
      </c>
      <c r="CF23" s="312" t="s">
        <v>36</v>
      </c>
      <c r="CG23" s="312" t="s">
        <v>36</v>
      </c>
      <c r="CH23" s="312" t="s">
        <v>36</v>
      </c>
      <c r="CI23" s="312" t="s">
        <v>36</v>
      </c>
      <c r="CJ23" s="312" t="s">
        <v>36</v>
      </c>
      <c r="CK23" s="312"/>
      <c r="CL23" s="312" t="s">
        <v>36</v>
      </c>
      <c r="CM23" s="312" t="s">
        <v>36</v>
      </c>
      <c r="CN23" s="312" t="s">
        <v>36</v>
      </c>
      <c r="CO23" s="312" t="s">
        <v>36</v>
      </c>
      <c r="CP23" s="328" t="s">
        <v>36</v>
      </c>
      <c r="CQ23" s="328" t="s">
        <v>36</v>
      </c>
      <c r="CR23" s="328" t="s">
        <v>36</v>
      </c>
      <c r="CS23" s="312" t="s">
        <v>36</v>
      </c>
      <c r="CT23" s="312" t="s">
        <v>36</v>
      </c>
      <c r="CU23" s="312" t="s">
        <v>36</v>
      </c>
      <c r="CV23" s="312" t="s">
        <v>36</v>
      </c>
      <c r="CW23" s="312" t="s">
        <v>36</v>
      </c>
      <c r="CX23" s="328" t="s">
        <v>36</v>
      </c>
      <c r="CY23" s="328" t="s">
        <v>36</v>
      </c>
      <c r="CZ23" s="312"/>
      <c r="DA23" s="312" t="s">
        <v>36</v>
      </c>
      <c r="DB23" s="312" t="s">
        <v>36</v>
      </c>
      <c r="DC23" s="312" t="s">
        <v>36</v>
      </c>
      <c r="DD23" s="312" t="s">
        <v>36</v>
      </c>
      <c r="DE23" s="312" t="s">
        <v>36</v>
      </c>
      <c r="DF23" s="312" t="s">
        <v>36</v>
      </c>
      <c r="DG23" s="312" t="s">
        <v>36</v>
      </c>
      <c r="DH23" s="312" t="s">
        <v>36</v>
      </c>
      <c r="DI23" s="312" t="s">
        <v>36</v>
      </c>
      <c r="DJ23" s="312" t="s">
        <v>36</v>
      </c>
      <c r="DK23" s="312" t="s">
        <v>36</v>
      </c>
      <c r="DL23" s="312" t="s">
        <v>36</v>
      </c>
      <c r="DM23" s="312"/>
      <c r="DN23" s="308">
        <v>4.9159920405599999</v>
      </c>
      <c r="DO23" s="325" t="s">
        <v>36</v>
      </c>
      <c r="DP23" s="310">
        <v>12781.579305456002</v>
      </c>
      <c r="DQ23" s="327" t="s">
        <v>36</v>
      </c>
      <c r="DR23" s="327" t="s">
        <v>36</v>
      </c>
      <c r="DS23" s="326" t="s">
        <v>36</v>
      </c>
      <c r="DT23" s="326" t="s">
        <v>36</v>
      </c>
      <c r="DU23" s="326" t="s">
        <v>36</v>
      </c>
      <c r="DV23" s="326" t="s">
        <v>36</v>
      </c>
      <c r="DW23" s="326" t="s">
        <v>36</v>
      </c>
      <c r="DX23" s="326" t="s">
        <v>36</v>
      </c>
      <c r="DY23" s="326" t="s">
        <v>36</v>
      </c>
      <c r="DZ23" s="326" t="s">
        <v>36</v>
      </c>
      <c r="EA23" s="326" t="s">
        <v>36</v>
      </c>
      <c r="EB23" s="326"/>
      <c r="EC23" s="325" t="s">
        <v>36</v>
      </c>
      <c r="ED23" s="325" t="s">
        <v>36</v>
      </c>
      <c r="EE23" s="325" t="s">
        <v>36</v>
      </c>
      <c r="EF23" s="325" t="s">
        <v>36</v>
      </c>
      <c r="EG23" s="325" t="s">
        <v>36</v>
      </c>
      <c r="EH23" s="325" t="s">
        <v>36</v>
      </c>
      <c r="EI23" s="325" t="s">
        <v>36</v>
      </c>
      <c r="EJ23" s="325" t="s">
        <v>36</v>
      </c>
      <c r="EK23" s="325" t="s">
        <v>36</v>
      </c>
      <c r="EL23" s="325" t="s">
        <v>36</v>
      </c>
      <c r="EM23" s="325" t="s">
        <v>36</v>
      </c>
      <c r="EN23" s="325"/>
      <c r="EO23" s="325" t="s">
        <v>36</v>
      </c>
      <c r="EP23" s="325" t="s">
        <v>36</v>
      </c>
      <c r="EQ23" s="325" t="s">
        <v>36</v>
      </c>
      <c r="ER23" s="325" t="s">
        <v>36</v>
      </c>
      <c r="ES23" s="325" t="s">
        <v>36</v>
      </c>
      <c r="ET23" s="325" t="s">
        <v>36</v>
      </c>
      <c r="EU23" s="325" t="s">
        <v>36</v>
      </c>
      <c r="EV23" s="325" t="s">
        <v>36</v>
      </c>
      <c r="EW23" s="325" t="s">
        <v>36</v>
      </c>
      <c r="EX23" s="325" t="s">
        <v>36</v>
      </c>
      <c r="EY23" s="325" t="s">
        <v>36</v>
      </c>
      <c r="EZ23" s="325"/>
      <c r="FA23" s="43">
        <v>2.0235342625135383E-3</v>
      </c>
      <c r="FB23" s="312" t="s">
        <v>36</v>
      </c>
      <c r="FC23" s="43">
        <v>5.2611890825352008</v>
      </c>
      <c r="FD23" s="312" t="s">
        <v>36</v>
      </c>
      <c r="FE23" s="312" t="s">
        <v>36</v>
      </c>
      <c r="FF23" s="312" t="s">
        <v>36</v>
      </c>
      <c r="FG23" s="312" t="s">
        <v>36</v>
      </c>
      <c r="FH23" s="312" t="s">
        <v>36</v>
      </c>
      <c r="FI23" s="312" t="s">
        <v>36</v>
      </c>
      <c r="FJ23" s="312" t="s">
        <v>36</v>
      </c>
      <c r="FK23" s="312" t="s">
        <v>36</v>
      </c>
      <c r="FL23" s="312" t="s">
        <v>36</v>
      </c>
      <c r="FM23" s="312" t="s">
        <v>36</v>
      </c>
      <c r="FN23" s="312" t="s">
        <v>36</v>
      </c>
      <c r="FO23" s="312" t="s">
        <v>36</v>
      </c>
      <c r="FP23" s="312" t="s">
        <v>36</v>
      </c>
      <c r="FQ23" s="312" t="s">
        <v>36</v>
      </c>
      <c r="FR23" s="312" t="s">
        <v>36</v>
      </c>
      <c r="FS23" s="312" t="s">
        <v>36</v>
      </c>
      <c r="FT23" s="312" t="s">
        <v>36</v>
      </c>
      <c r="FU23" s="312" t="s">
        <v>36</v>
      </c>
      <c r="FV23" s="312" t="s">
        <v>36</v>
      </c>
      <c r="FW23" s="312" t="s">
        <v>36</v>
      </c>
      <c r="FX23" s="312" t="s">
        <v>36</v>
      </c>
      <c r="FY23" s="312" t="s">
        <v>36</v>
      </c>
      <c r="FZ23" s="312" t="s">
        <v>36</v>
      </c>
      <c r="GA23" s="312" t="s">
        <v>36</v>
      </c>
      <c r="GB23" s="312" t="s">
        <v>36</v>
      </c>
      <c r="GC23" s="312" t="s">
        <v>36</v>
      </c>
      <c r="GD23" s="312" t="s">
        <v>36</v>
      </c>
      <c r="GE23" s="312" t="s">
        <v>36</v>
      </c>
      <c r="GF23" s="312" t="s">
        <v>36</v>
      </c>
      <c r="GG23" s="312" t="s">
        <v>36</v>
      </c>
      <c r="GH23" s="312" t="s">
        <v>36</v>
      </c>
      <c r="GI23" s="312" t="s">
        <v>36</v>
      </c>
      <c r="GJ23" s="312" t="s">
        <v>36</v>
      </c>
    </row>
    <row r="24" spans="1:192">
      <c r="A24" s="321">
        <v>14211005</v>
      </c>
      <c r="B24" s="320" t="s">
        <v>206</v>
      </c>
      <c r="C24" s="320" t="s">
        <v>224</v>
      </c>
      <c r="D24" s="320" t="s">
        <v>207</v>
      </c>
      <c r="E24" s="320">
        <v>3.1</v>
      </c>
      <c r="F24" s="319">
        <v>2429.4088474951677</v>
      </c>
      <c r="G24" s="318">
        <v>40322</v>
      </c>
      <c r="H24" s="317">
        <v>0.5625</v>
      </c>
      <c r="I24" s="309">
        <v>4033.36</v>
      </c>
      <c r="J24" s="135">
        <v>9.3000000000000007</v>
      </c>
      <c r="K24" s="316">
        <v>42</v>
      </c>
      <c r="L24" s="135">
        <v>12.5</v>
      </c>
      <c r="M24" s="135">
        <v>109.03</v>
      </c>
      <c r="N24" s="135">
        <v>7.8</v>
      </c>
      <c r="O24" s="135">
        <v>2</v>
      </c>
      <c r="P24" s="135">
        <v>0.5</v>
      </c>
      <c r="Q24" s="331" t="s">
        <v>36</v>
      </c>
      <c r="R24" s="331"/>
      <c r="S24" s="135">
        <v>1.2</v>
      </c>
      <c r="T24" s="312" t="s">
        <v>36</v>
      </c>
      <c r="U24" s="331" t="s">
        <v>36</v>
      </c>
      <c r="V24" s="315" t="s">
        <v>36</v>
      </c>
      <c r="W24" s="43">
        <v>4.6800000000000001E-2</v>
      </c>
      <c r="X24" s="311">
        <v>4</v>
      </c>
      <c r="Y24" s="23">
        <v>1.2336634621024144E-2</v>
      </c>
      <c r="Z24" s="23">
        <v>1.3158673638034262E-2</v>
      </c>
      <c r="AA24" s="23">
        <v>1.3144907444715484E-2</v>
      </c>
      <c r="AB24" s="65">
        <v>0.93851057323220022</v>
      </c>
      <c r="AC24" s="43">
        <v>0.13714999999999999</v>
      </c>
      <c r="AD24" s="43">
        <v>7.6893000000000003E-2</v>
      </c>
      <c r="AE24" s="43">
        <v>5.9355999999999999E-2</v>
      </c>
      <c r="AF24" s="43">
        <v>3.8369E-2</v>
      </c>
      <c r="AG24" s="43">
        <v>6.1830000000000003E-2</v>
      </c>
      <c r="AH24" s="43">
        <v>4.8343999999999998E-2</v>
      </c>
      <c r="AI24" s="43">
        <v>4.6994000000000001E-2</v>
      </c>
      <c r="AJ24" s="43">
        <v>6.0146999999999999E-2</v>
      </c>
      <c r="AK24" s="43">
        <v>1.3642603232801984</v>
      </c>
      <c r="AL24" s="43">
        <v>3.3396472723879485</v>
      </c>
      <c r="AM24" s="43"/>
      <c r="AN24" s="43">
        <v>5.9601755524555301E-2</v>
      </c>
      <c r="AO24" s="43">
        <v>4.7541134198731946E-2</v>
      </c>
      <c r="AP24" s="43">
        <v>7.675679206280997E-2</v>
      </c>
      <c r="AQ24" s="43">
        <v>6.712038064063984E-2</v>
      </c>
      <c r="AR24" s="43">
        <v>4.4285533883730299E-2</v>
      </c>
      <c r="AS24" s="43">
        <v>0.29530559631046738</v>
      </c>
      <c r="AT24" s="316">
        <v>20.183076876705524</v>
      </c>
      <c r="AU24" s="316">
        <v>16.098961480144087</v>
      </c>
      <c r="AV24" s="316">
        <v>25.992325584684242</v>
      </c>
      <c r="AW24" s="316">
        <v>22.729125854449883</v>
      </c>
      <c r="AX24" s="316">
        <v>14.996510204016257</v>
      </c>
      <c r="AY24" s="315" t="s">
        <v>36</v>
      </c>
      <c r="AZ24" s="312" t="s">
        <v>36</v>
      </c>
      <c r="BA24" s="312" t="s">
        <v>36</v>
      </c>
      <c r="BB24" s="312" t="s">
        <v>36</v>
      </c>
      <c r="BC24" s="312" t="s">
        <v>36</v>
      </c>
      <c r="BD24" s="312" t="s">
        <v>36</v>
      </c>
      <c r="BE24" s="312" t="s">
        <v>36</v>
      </c>
      <c r="BF24" s="330" t="s">
        <v>36</v>
      </c>
      <c r="BG24" s="312" t="s">
        <v>36</v>
      </c>
      <c r="BH24" s="312" t="s">
        <v>36</v>
      </c>
      <c r="BI24" s="312" t="s">
        <v>36</v>
      </c>
      <c r="BJ24" s="312" t="s">
        <v>36</v>
      </c>
      <c r="BK24" s="312" t="s">
        <v>36</v>
      </c>
      <c r="BL24" s="312" t="s">
        <v>36</v>
      </c>
      <c r="BM24" s="312" t="s">
        <v>36</v>
      </c>
      <c r="BN24" s="312" t="s">
        <v>36</v>
      </c>
      <c r="BO24" s="312" t="s">
        <v>36</v>
      </c>
      <c r="BP24" s="312" t="s">
        <v>36</v>
      </c>
      <c r="BQ24" s="312" t="s">
        <v>36</v>
      </c>
      <c r="BR24" s="312" t="s">
        <v>36</v>
      </c>
      <c r="BS24" s="312" t="s">
        <v>36</v>
      </c>
      <c r="BT24" s="312" t="s">
        <v>36</v>
      </c>
      <c r="BU24" s="312" t="s">
        <v>36</v>
      </c>
      <c r="BV24" s="312" t="s">
        <v>36</v>
      </c>
      <c r="BW24" s="312" t="s">
        <v>36</v>
      </c>
      <c r="BX24" s="312" t="s">
        <v>36</v>
      </c>
      <c r="BY24" s="312" t="s">
        <v>36</v>
      </c>
      <c r="BZ24" s="312" t="s">
        <v>36</v>
      </c>
      <c r="CA24" s="312" t="s">
        <v>36</v>
      </c>
      <c r="CB24" s="312" t="s">
        <v>36</v>
      </c>
      <c r="CC24" s="312" t="s">
        <v>36</v>
      </c>
      <c r="CD24" s="312" t="s">
        <v>36</v>
      </c>
      <c r="CE24" s="312" t="s">
        <v>36</v>
      </c>
      <c r="CF24" s="312" t="s">
        <v>36</v>
      </c>
      <c r="CG24" s="312" t="s">
        <v>36</v>
      </c>
      <c r="CH24" s="312" t="s">
        <v>36</v>
      </c>
      <c r="CI24" s="312" t="s">
        <v>36</v>
      </c>
      <c r="CJ24" s="312" t="s">
        <v>36</v>
      </c>
      <c r="CK24" s="312"/>
      <c r="CL24" s="312" t="s">
        <v>36</v>
      </c>
      <c r="CM24" s="312" t="s">
        <v>36</v>
      </c>
      <c r="CN24" s="312" t="s">
        <v>36</v>
      </c>
      <c r="CO24" s="312" t="s">
        <v>36</v>
      </c>
      <c r="CP24" s="328" t="s">
        <v>36</v>
      </c>
      <c r="CQ24" s="328" t="s">
        <v>36</v>
      </c>
      <c r="CR24" s="328" t="s">
        <v>36</v>
      </c>
      <c r="CS24" s="312" t="s">
        <v>36</v>
      </c>
      <c r="CT24" s="312" t="s">
        <v>36</v>
      </c>
      <c r="CU24" s="312" t="s">
        <v>36</v>
      </c>
      <c r="CV24" s="312" t="s">
        <v>36</v>
      </c>
      <c r="CW24" s="312" t="s">
        <v>36</v>
      </c>
      <c r="CX24" s="328" t="s">
        <v>36</v>
      </c>
      <c r="CY24" s="328" t="s">
        <v>36</v>
      </c>
      <c r="CZ24" s="312"/>
      <c r="DA24" s="312" t="s">
        <v>36</v>
      </c>
      <c r="DB24" s="312" t="s">
        <v>36</v>
      </c>
      <c r="DC24" s="312" t="s">
        <v>36</v>
      </c>
      <c r="DD24" s="312" t="s">
        <v>36</v>
      </c>
      <c r="DE24" s="312" t="s">
        <v>36</v>
      </c>
      <c r="DF24" s="312" t="s">
        <v>36</v>
      </c>
      <c r="DG24" s="312" t="s">
        <v>36</v>
      </c>
      <c r="DH24" s="312" t="s">
        <v>36</v>
      </c>
      <c r="DI24" s="312" t="s">
        <v>36</v>
      </c>
      <c r="DJ24" s="312" t="s">
        <v>36</v>
      </c>
      <c r="DK24" s="312" t="s">
        <v>36</v>
      </c>
      <c r="DL24" s="312" t="s">
        <v>36</v>
      </c>
      <c r="DM24" s="312"/>
      <c r="DN24" s="308">
        <v>4.9339867011839997</v>
      </c>
      <c r="DO24" s="325" t="s">
        <v>36</v>
      </c>
      <c r="DP24" s="310">
        <v>11841.568082841601</v>
      </c>
      <c r="DQ24" s="327" t="s">
        <v>36</v>
      </c>
      <c r="DR24" s="327" t="s">
        <v>36</v>
      </c>
      <c r="DS24" s="326" t="s">
        <v>36</v>
      </c>
      <c r="DT24" s="326" t="s">
        <v>36</v>
      </c>
      <c r="DU24" s="326" t="s">
        <v>36</v>
      </c>
      <c r="DV24" s="326" t="s">
        <v>36</v>
      </c>
      <c r="DW24" s="326" t="s">
        <v>36</v>
      </c>
      <c r="DX24" s="326" t="s">
        <v>36</v>
      </c>
      <c r="DY24" s="326" t="s">
        <v>36</v>
      </c>
      <c r="DZ24" s="326" t="s">
        <v>36</v>
      </c>
      <c r="EA24" s="326" t="s">
        <v>36</v>
      </c>
      <c r="EB24" s="326"/>
      <c r="EC24" s="325" t="s">
        <v>36</v>
      </c>
      <c r="ED24" s="325" t="s">
        <v>36</v>
      </c>
      <c r="EE24" s="325" t="s">
        <v>36</v>
      </c>
      <c r="EF24" s="325" t="s">
        <v>36</v>
      </c>
      <c r="EG24" s="325" t="s">
        <v>36</v>
      </c>
      <c r="EH24" s="325" t="s">
        <v>36</v>
      </c>
      <c r="EI24" s="325" t="s">
        <v>36</v>
      </c>
      <c r="EJ24" s="325" t="s">
        <v>36</v>
      </c>
      <c r="EK24" s="325" t="s">
        <v>36</v>
      </c>
      <c r="EL24" s="325" t="s">
        <v>36</v>
      </c>
      <c r="EM24" s="325" t="s">
        <v>36</v>
      </c>
      <c r="EN24" s="325"/>
      <c r="EO24" s="325" t="s">
        <v>36</v>
      </c>
      <c r="EP24" s="325" t="s">
        <v>36</v>
      </c>
      <c r="EQ24" s="325" t="s">
        <v>36</v>
      </c>
      <c r="ER24" s="325" t="s">
        <v>36</v>
      </c>
      <c r="ES24" s="325" t="s">
        <v>36</v>
      </c>
      <c r="ET24" s="325" t="s">
        <v>36</v>
      </c>
      <c r="EU24" s="325" t="s">
        <v>36</v>
      </c>
      <c r="EV24" s="325" t="s">
        <v>36</v>
      </c>
      <c r="EW24" s="325" t="s">
        <v>36</v>
      </c>
      <c r="EX24" s="325" t="s">
        <v>36</v>
      </c>
      <c r="EY24" s="325" t="s">
        <v>36</v>
      </c>
      <c r="EZ24" s="325"/>
      <c r="FA24" s="43">
        <v>2.0309412745702178E-3</v>
      </c>
      <c r="FB24" s="312" t="s">
        <v>36</v>
      </c>
      <c r="FC24" s="43">
        <v>4.8742590589685229</v>
      </c>
      <c r="FD24" s="312" t="s">
        <v>36</v>
      </c>
      <c r="FE24" s="312" t="s">
        <v>36</v>
      </c>
      <c r="FF24" s="312" t="s">
        <v>36</v>
      </c>
      <c r="FG24" s="312" t="s">
        <v>36</v>
      </c>
      <c r="FH24" s="312" t="s">
        <v>36</v>
      </c>
      <c r="FI24" s="312" t="s">
        <v>36</v>
      </c>
      <c r="FJ24" s="312" t="s">
        <v>36</v>
      </c>
      <c r="FK24" s="312" t="s">
        <v>36</v>
      </c>
      <c r="FL24" s="312" t="s">
        <v>36</v>
      </c>
      <c r="FM24" s="312" t="s">
        <v>36</v>
      </c>
      <c r="FN24" s="312" t="s">
        <v>36</v>
      </c>
      <c r="FO24" s="312" t="s">
        <v>36</v>
      </c>
      <c r="FP24" s="312" t="s">
        <v>36</v>
      </c>
      <c r="FQ24" s="312" t="s">
        <v>36</v>
      </c>
      <c r="FR24" s="312" t="s">
        <v>36</v>
      </c>
      <c r="FS24" s="312" t="s">
        <v>36</v>
      </c>
      <c r="FT24" s="312" t="s">
        <v>36</v>
      </c>
      <c r="FU24" s="312" t="s">
        <v>36</v>
      </c>
      <c r="FV24" s="312" t="s">
        <v>36</v>
      </c>
      <c r="FW24" s="312" t="s">
        <v>36</v>
      </c>
      <c r="FX24" s="312" t="s">
        <v>36</v>
      </c>
      <c r="FY24" s="312" t="s">
        <v>36</v>
      </c>
      <c r="FZ24" s="312" t="s">
        <v>36</v>
      </c>
      <c r="GA24" s="312" t="s">
        <v>36</v>
      </c>
      <c r="GB24" s="312" t="s">
        <v>36</v>
      </c>
      <c r="GC24" s="312" t="s">
        <v>36</v>
      </c>
      <c r="GD24" s="312" t="s">
        <v>36</v>
      </c>
      <c r="GE24" s="312" t="s">
        <v>36</v>
      </c>
      <c r="GF24" s="312" t="s">
        <v>36</v>
      </c>
      <c r="GG24" s="312" t="s">
        <v>36</v>
      </c>
      <c r="GH24" s="312" t="s">
        <v>36</v>
      </c>
      <c r="GI24" s="312" t="s">
        <v>36</v>
      </c>
      <c r="GJ24" s="312" t="s">
        <v>36</v>
      </c>
    </row>
    <row r="25" spans="1:192">
      <c r="A25" s="321">
        <v>14211005</v>
      </c>
      <c r="B25" s="320" t="s">
        <v>206</v>
      </c>
      <c r="C25" s="320" t="s">
        <v>224</v>
      </c>
      <c r="D25" s="320" t="s">
        <v>207</v>
      </c>
      <c r="E25" s="320">
        <v>3.1</v>
      </c>
      <c r="F25" s="319">
        <v>2429.4088474951677</v>
      </c>
      <c r="G25" s="318">
        <v>40323</v>
      </c>
      <c r="H25" s="317">
        <v>0.375</v>
      </c>
      <c r="I25" s="309">
        <v>3787.07</v>
      </c>
      <c r="J25" s="135">
        <v>8.9</v>
      </c>
      <c r="K25" s="316">
        <v>42</v>
      </c>
      <c r="L25" s="135">
        <v>10.9</v>
      </c>
      <c r="M25" s="135">
        <v>94.17</v>
      </c>
      <c r="N25" s="135">
        <v>7.3</v>
      </c>
      <c r="O25" s="135">
        <v>1.6</v>
      </c>
      <c r="P25" s="135">
        <v>0.4</v>
      </c>
      <c r="Q25" s="331" t="s">
        <v>36</v>
      </c>
      <c r="R25" s="331"/>
      <c r="S25" s="135">
        <v>1.3</v>
      </c>
      <c r="T25" s="312" t="s">
        <v>36</v>
      </c>
      <c r="U25" s="331" t="s">
        <v>36</v>
      </c>
      <c r="V25" s="315" t="s">
        <v>36</v>
      </c>
      <c r="W25" s="43">
        <v>4.02E-2</v>
      </c>
      <c r="X25" s="311">
        <v>3.2307692307692308</v>
      </c>
      <c r="Y25" s="23">
        <v>1.2217114202678212E-2</v>
      </c>
      <c r="Z25" s="23">
        <v>1.3324981330759924E-2</v>
      </c>
      <c r="AA25" s="23">
        <v>1.3466988068757863E-2</v>
      </c>
      <c r="AB25" s="65">
        <v>0.90718979925591237</v>
      </c>
      <c r="AC25" s="43">
        <v>0.12904399999999999</v>
      </c>
      <c r="AD25" s="43">
        <v>7.4496999999999994E-2</v>
      </c>
      <c r="AE25" s="43">
        <v>5.4521E-2</v>
      </c>
      <c r="AF25" s="43">
        <v>3.8538000000000003E-2</v>
      </c>
      <c r="AG25" s="43">
        <v>4.0318E-2</v>
      </c>
      <c r="AH25" s="43">
        <v>3.7282999999999997E-2</v>
      </c>
      <c r="AI25" s="43">
        <v>4.1626000000000003E-2</v>
      </c>
      <c r="AJ25" s="43">
        <v>6.0427000000000002E-2</v>
      </c>
      <c r="AK25" s="43">
        <v>1.3934773208311517</v>
      </c>
      <c r="AL25" s="43">
        <v>4.2502747551827653</v>
      </c>
      <c r="AM25" s="43"/>
      <c r="AN25" s="43">
        <v>5.3696698756276195E-2</v>
      </c>
      <c r="AO25" s="43">
        <v>4.619575185128983E-2</v>
      </c>
      <c r="AP25" s="43">
        <v>7.4810044329777475E-2</v>
      </c>
      <c r="AQ25" s="43">
        <v>6.3528401934646664E-2</v>
      </c>
      <c r="AR25" s="43">
        <v>2.9732349367318642E-2</v>
      </c>
      <c r="AS25" s="43">
        <v>0.26796324623930884</v>
      </c>
      <c r="AT25" s="316">
        <v>20.038829768587554</v>
      </c>
      <c r="AU25" s="316">
        <v>17.239585092215961</v>
      </c>
      <c r="AV25" s="316">
        <v>27.918024348371706</v>
      </c>
      <c r="AW25" s="316">
        <v>23.707878907360158</v>
      </c>
      <c r="AX25" s="316">
        <v>11.095681883464605</v>
      </c>
      <c r="AY25" s="315" t="s">
        <v>36</v>
      </c>
      <c r="AZ25" s="312" t="s">
        <v>36</v>
      </c>
      <c r="BA25" s="312" t="s">
        <v>36</v>
      </c>
      <c r="BB25" s="312" t="s">
        <v>36</v>
      </c>
      <c r="BC25" s="312" t="s">
        <v>36</v>
      </c>
      <c r="BD25" s="312" t="s">
        <v>36</v>
      </c>
      <c r="BE25" s="312" t="s">
        <v>36</v>
      </c>
      <c r="BF25" s="330" t="s">
        <v>36</v>
      </c>
      <c r="BG25" s="312" t="s">
        <v>36</v>
      </c>
      <c r="BH25" s="312" t="s">
        <v>36</v>
      </c>
      <c r="BI25" s="312" t="s">
        <v>36</v>
      </c>
      <c r="BJ25" s="312" t="s">
        <v>36</v>
      </c>
      <c r="BK25" s="312" t="s">
        <v>36</v>
      </c>
      <c r="BL25" s="312" t="s">
        <v>36</v>
      </c>
      <c r="BM25" s="312" t="s">
        <v>36</v>
      </c>
      <c r="BN25" s="312" t="s">
        <v>36</v>
      </c>
      <c r="BO25" s="312" t="s">
        <v>36</v>
      </c>
      <c r="BP25" s="312" t="s">
        <v>36</v>
      </c>
      <c r="BQ25" s="312" t="s">
        <v>36</v>
      </c>
      <c r="BR25" s="312" t="s">
        <v>36</v>
      </c>
      <c r="BS25" s="312" t="s">
        <v>36</v>
      </c>
      <c r="BT25" s="312" t="s">
        <v>36</v>
      </c>
      <c r="BU25" s="312" t="s">
        <v>36</v>
      </c>
      <c r="BV25" s="312" t="s">
        <v>36</v>
      </c>
      <c r="BW25" s="312" t="s">
        <v>36</v>
      </c>
      <c r="BX25" s="312" t="s">
        <v>36</v>
      </c>
      <c r="BY25" s="312" t="s">
        <v>36</v>
      </c>
      <c r="BZ25" s="312" t="s">
        <v>36</v>
      </c>
      <c r="CA25" s="312" t="s">
        <v>36</v>
      </c>
      <c r="CB25" s="312" t="s">
        <v>36</v>
      </c>
      <c r="CC25" s="312" t="s">
        <v>36</v>
      </c>
      <c r="CD25" s="312" t="s">
        <v>36</v>
      </c>
      <c r="CE25" s="312" t="s">
        <v>36</v>
      </c>
      <c r="CF25" s="312" t="s">
        <v>36</v>
      </c>
      <c r="CG25" s="312" t="s">
        <v>36</v>
      </c>
      <c r="CH25" s="312" t="s">
        <v>36</v>
      </c>
      <c r="CI25" s="312" t="s">
        <v>36</v>
      </c>
      <c r="CJ25" s="312" t="s">
        <v>36</v>
      </c>
      <c r="CK25" s="312"/>
      <c r="CL25" s="312" t="s">
        <v>36</v>
      </c>
      <c r="CM25" s="312" t="s">
        <v>36</v>
      </c>
      <c r="CN25" s="312" t="s">
        <v>36</v>
      </c>
      <c r="CO25" s="312" t="s">
        <v>36</v>
      </c>
      <c r="CP25" s="328" t="s">
        <v>36</v>
      </c>
      <c r="CQ25" s="328" t="s">
        <v>36</v>
      </c>
      <c r="CR25" s="328" t="s">
        <v>36</v>
      </c>
      <c r="CS25" s="312" t="s">
        <v>36</v>
      </c>
      <c r="CT25" s="312" t="s">
        <v>36</v>
      </c>
      <c r="CU25" s="312" t="s">
        <v>36</v>
      </c>
      <c r="CV25" s="312" t="s">
        <v>36</v>
      </c>
      <c r="CW25" s="312" t="s">
        <v>36</v>
      </c>
      <c r="CX25" s="328" t="s">
        <v>36</v>
      </c>
      <c r="CY25" s="328" t="s">
        <v>36</v>
      </c>
      <c r="CZ25" s="312"/>
      <c r="DA25" s="312" t="s">
        <v>36</v>
      </c>
      <c r="DB25" s="312" t="s">
        <v>36</v>
      </c>
      <c r="DC25" s="312" t="s">
        <v>36</v>
      </c>
      <c r="DD25" s="312" t="s">
        <v>36</v>
      </c>
      <c r="DE25" s="312" t="s">
        <v>36</v>
      </c>
      <c r="DF25" s="312" t="s">
        <v>36</v>
      </c>
      <c r="DG25" s="312" t="s">
        <v>36</v>
      </c>
      <c r="DH25" s="312" t="s">
        <v>36</v>
      </c>
      <c r="DI25" s="312" t="s">
        <v>36</v>
      </c>
      <c r="DJ25" s="312" t="s">
        <v>36</v>
      </c>
      <c r="DK25" s="312" t="s">
        <v>36</v>
      </c>
      <c r="DL25" s="312" t="s">
        <v>36</v>
      </c>
      <c r="DM25" s="312"/>
      <c r="DN25" s="308">
        <v>3.7061612187263999</v>
      </c>
      <c r="DO25" s="325" t="s">
        <v>36</v>
      </c>
      <c r="DP25" s="310">
        <v>12045.023960860803</v>
      </c>
      <c r="DQ25" s="327" t="s">
        <v>36</v>
      </c>
      <c r="DR25" s="327" t="s">
        <v>36</v>
      </c>
      <c r="DS25" s="326" t="s">
        <v>36</v>
      </c>
      <c r="DT25" s="326" t="s">
        <v>36</v>
      </c>
      <c r="DU25" s="326" t="s">
        <v>36</v>
      </c>
      <c r="DV25" s="326" t="s">
        <v>36</v>
      </c>
      <c r="DW25" s="326" t="s">
        <v>36</v>
      </c>
      <c r="DX25" s="326" t="s">
        <v>36</v>
      </c>
      <c r="DY25" s="326" t="s">
        <v>36</v>
      </c>
      <c r="DZ25" s="326" t="s">
        <v>36</v>
      </c>
      <c r="EA25" s="326" t="s">
        <v>36</v>
      </c>
      <c r="EB25" s="326"/>
      <c r="EC25" s="325" t="s">
        <v>36</v>
      </c>
      <c r="ED25" s="325" t="s">
        <v>36</v>
      </c>
      <c r="EE25" s="325" t="s">
        <v>36</v>
      </c>
      <c r="EF25" s="325" t="s">
        <v>36</v>
      </c>
      <c r="EG25" s="325" t="s">
        <v>36</v>
      </c>
      <c r="EH25" s="325" t="s">
        <v>36</v>
      </c>
      <c r="EI25" s="325" t="s">
        <v>36</v>
      </c>
      <c r="EJ25" s="325" t="s">
        <v>36</v>
      </c>
      <c r="EK25" s="325" t="s">
        <v>36</v>
      </c>
      <c r="EL25" s="325" t="s">
        <v>36</v>
      </c>
      <c r="EM25" s="325" t="s">
        <v>36</v>
      </c>
      <c r="EN25" s="325"/>
      <c r="EO25" s="325" t="s">
        <v>36</v>
      </c>
      <c r="EP25" s="325" t="s">
        <v>36</v>
      </c>
      <c r="EQ25" s="325" t="s">
        <v>36</v>
      </c>
      <c r="ER25" s="325" t="s">
        <v>36</v>
      </c>
      <c r="ES25" s="325" t="s">
        <v>36</v>
      </c>
      <c r="ET25" s="325" t="s">
        <v>36</v>
      </c>
      <c r="EU25" s="325" t="s">
        <v>36</v>
      </c>
      <c r="EV25" s="325" t="s">
        <v>36</v>
      </c>
      <c r="EW25" s="325" t="s">
        <v>36</v>
      </c>
      <c r="EX25" s="325" t="s">
        <v>36</v>
      </c>
      <c r="EY25" s="325" t="s">
        <v>36</v>
      </c>
      <c r="EZ25" s="325"/>
      <c r="FA25" s="43">
        <v>1.5255403480347175E-3</v>
      </c>
      <c r="FB25" s="312" t="s">
        <v>36</v>
      </c>
      <c r="FC25" s="43">
        <v>4.9580061311128327</v>
      </c>
      <c r="FD25" s="312" t="s">
        <v>36</v>
      </c>
      <c r="FE25" s="312" t="s">
        <v>36</v>
      </c>
      <c r="FF25" s="312" t="s">
        <v>36</v>
      </c>
      <c r="FG25" s="312" t="s">
        <v>36</v>
      </c>
      <c r="FH25" s="312" t="s">
        <v>36</v>
      </c>
      <c r="FI25" s="312" t="s">
        <v>36</v>
      </c>
      <c r="FJ25" s="312" t="s">
        <v>36</v>
      </c>
      <c r="FK25" s="312" t="s">
        <v>36</v>
      </c>
      <c r="FL25" s="312" t="s">
        <v>36</v>
      </c>
      <c r="FM25" s="312" t="s">
        <v>36</v>
      </c>
      <c r="FN25" s="312" t="s">
        <v>36</v>
      </c>
      <c r="FO25" s="312" t="s">
        <v>36</v>
      </c>
      <c r="FP25" s="312" t="s">
        <v>36</v>
      </c>
      <c r="FQ25" s="312" t="s">
        <v>36</v>
      </c>
      <c r="FR25" s="312" t="s">
        <v>36</v>
      </c>
      <c r="FS25" s="312" t="s">
        <v>36</v>
      </c>
      <c r="FT25" s="312" t="s">
        <v>36</v>
      </c>
      <c r="FU25" s="312" t="s">
        <v>36</v>
      </c>
      <c r="FV25" s="312" t="s">
        <v>36</v>
      </c>
      <c r="FW25" s="312" t="s">
        <v>36</v>
      </c>
      <c r="FX25" s="312" t="s">
        <v>36</v>
      </c>
      <c r="FY25" s="312" t="s">
        <v>36</v>
      </c>
      <c r="FZ25" s="312" t="s">
        <v>36</v>
      </c>
      <c r="GA25" s="312" t="s">
        <v>36</v>
      </c>
      <c r="GB25" s="312" t="s">
        <v>36</v>
      </c>
      <c r="GC25" s="312" t="s">
        <v>36</v>
      </c>
      <c r="GD25" s="312" t="s">
        <v>36</v>
      </c>
      <c r="GE25" s="312" t="s">
        <v>36</v>
      </c>
      <c r="GF25" s="312" t="s">
        <v>36</v>
      </c>
      <c r="GG25" s="312" t="s">
        <v>36</v>
      </c>
      <c r="GH25" s="312" t="s">
        <v>36</v>
      </c>
      <c r="GI25" s="312" t="s">
        <v>36</v>
      </c>
      <c r="GJ25" s="312" t="s">
        <v>36</v>
      </c>
    </row>
    <row r="26" spans="1:192">
      <c r="A26" s="321">
        <v>14211005</v>
      </c>
      <c r="B26" s="320" t="s">
        <v>206</v>
      </c>
      <c r="C26" s="320" t="s">
        <v>224</v>
      </c>
      <c r="D26" s="320" t="s">
        <v>207</v>
      </c>
      <c r="E26" s="320">
        <v>3.1</v>
      </c>
      <c r="F26" s="319">
        <v>2429.4088474951677</v>
      </c>
      <c r="G26" s="318">
        <v>40323</v>
      </c>
      <c r="H26" s="317">
        <v>0.70833333333333337</v>
      </c>
      <c r="I26" s="309">
        <v>3930.95</v>
      </c>
      <c r="J26" s="135">
        <v>10.3</v>
      </c>
      <c r="K26" s="316">
        <v>42</v>
      </c>
      <c r="L26" s="135">
        <v>12.1</v>
      </c>
      <c r="M26" s="135">
        <v>108.07</v>
      </c>
      <c r="N26" s="135">
        <v>8</v>
      </c>
      <c r="O26" s="135">
        <v>3.5</v>
      </c>
      <c r="P26" s="135">
        <v>0.9</v>
      </c>
      <c r="Q26" s="331" t="s">
        <v>36</v>
      </c>
      <c r="R26" s="331"/>
      <c r="S26" s="135">
        <v>1.2</v>
      </c>
      <c r="T26" s="312" t="s">
        <v>36</v>
      </c>
      <c r="U26" s="331" t="s">
        <v>36</v>
      </c>
      <c r="V26" s="315" t="s">
        <v>36</v>
      </c>
      <c r="W26" s="43">
        <v>4.53E-2</v>
      </c>
      <c r="X26" s="311">
        <v>3.75</v>
      </c>
      <c r="Y26" s="23">
        <v>1.186256754398347E-2</v>
      </c>
      <c r="Z26" s="23">
        <v>1.2598113250910408E-2</v>
      </c>
      <c r="AA26" s="23">
        <v>1.3049602031707746E-2</v>
      </c>
      <c r="AB26" s="65">
        <v>0.90903672887188169</v>
      </c>
      <c r="AC26" s="43">
        <v>0.14579300000000001</v>
      </c>
      <c r="AD26" s="43">
        <v>7.7687999999999993E-2</v>
      </c>
      <c r="AE26" s="43">
        <v>6.4285999999999996E-2</v>
      </c>
      <c r="AF26" s="43">
        <v>3.9808000000000003E-2</v>
      </c>
      <c r="AG26" s="43">
        <v>5.1429000000000002E-2</v>
      </c>
      <c r="AH26" s="43">
        <v>4.5747000000000003E-2</v>
      </c>
      <c r="AI26" s="43">
        <v>5.2630999999999997E-2</v>
      </c>
      <c r="AJ26" s="43">
        <v>6.2784999999999994E-2</v>
      </c>
      <c r="AK26" s="43">
        <v>1.3993381136238272</v>
      </c>
      <c r="AL26" s="43">
        <v>3.6966944773523562</v>
      </c>
      <c r="AM26" s="43"/>
      <c r="AN26" s="43">
        <v>7.48117666128051E-2</v>
      </c>
      <c r="AO26" s="43">
        <v>4.7539421022324238E-2</v>
      </c>
      <c r="AP26" s="43">
        <v>7.7717688579807764E-2</v>
      </c>
      <c r="AQ26" s="43">
        <v>6.6392478494826559E-2</v>
      </c>
      <c r="AR26" s="43">
        <v>3.927807285086872E-2</v>
      </c>
      <c r="AS26" s="43">
        <v>0.30573942756063238</v>
      </c>
      <c r="AT26" s="316">
        <v>24.469126278444701</v>
      </c>
      <c r="AU26" s="316">
        <v>15.548999159716328</v>
      </c>
      <c r="AV26" s="316">
        <v>25.419583336007673</v>
      </c>
      <c r="AW26" s="316">
        <v>21.715379996798092</v>
      </c>
      <c r="AX26" s="316">
        <v>12.846911229033203</v>
      </c>
      <c r="AY26" s="315" t="s">
        <v>36</v>
      </c>
      <c r="AZ26" s="312" t="s">
        <v>36</v>
      </c>
      <c r="BA26" s="312" t="s">
        <v>36</v>
      </c>
      <c r="BB26" s="312" t="s">
        <v>36</v>
      </c>
      <c r="BC26" s="312" t="s">
        <v>36</v>
      </c>
      <c r="BD26" s="312" t="s">
        <v>36</v>
      </c>
      <c r="BE26" s="312" t="s">
        <v>36</v>
      </c>
      <c r="BF26" s="330" t="s">
        <v>36</v>
      </c>
      <c r="BG26" s="312" t="s">
        <v>36</v>
      </c>
      <c r="BH26" s="312" t="s">
        <v>36</v>
      </c>
      <c r="BI26" s="312" t="s">
        <v>36</v>
      </c>
      <c r="BJ26" s="312" t="s">
        <v>36</v>
      </c>
      <c r="BK26" s="312" t="s">
        <v>36</v>
      </c>
      <c r="BL26" s="312" t="s">
        <v>36</v>
      </c>
      <c r="BM26" s="312" t="s">
        <v>36</v>
      </c>
      <c r="BN26" s="312" t="s">
        <v>36</v>
      </c>
      <c r="BO26" s="312" t="s">
        <v>36</v>
      </c>
      <c r="BP26" s="312" t="s">
        <v>36</v>
      </c>
      <c r="BQ26" s="312" t="s">
        <v>36</v>
      </c>
      <c r="BR26" s="312" t="s">
        <v>36</v>
      </c>
      <c r="BS26" s="312" t="s">
        <v>36</v>
      </c>
      <c r="BT26" s="312" t="s">
        <v>36</v>
      </c>
      <c r="BU26" s="312" t="s">
        <v>36</v>
      </c>
      <c r="BV26" s="312" t="s">
        <v>36</v>
      </c>
      <c r="BW26" s="312" t="s">
        <v>36</v>
      </c>
      <c r="BX26" s="312" t="s">
        <v>36</v>
      </c>
      <c r="BY26" s="312" t="s">
        <v>36</v>
      </c>
      <c r="BZ26" s="312" t="s">
        <v>36</v>
      </c>
      <c r="CA26" s="312" t="s">
        <v>36</v>
      </c>
      <c r="CB26" s="312" t="s">
        <v>36</v>
      </c>
      <c r="CC26" s="312" t="s">
        <v>36</v>
      </c>
      <c r="CD26" s="312" t="s">
        <v>36</v>
      </c>
      <c r="CE26" s="312" t="s">
        <v>36</v>
      </c>
      <c r="CF26" s="312" t="s">
        <v>36</v>
      </c>
      <c r="CG26" s="312" t="s">
        <v>36</v>
      </c>
      <c r="CH26" s="312" t="s">
        <v>36</v>
      </c>
      <c r="CI26" s="312" t="s">
        <v>36</v>
      </c>
      <c r="CJ26" s="312" t="s">
        <v>36</v>
      </c>
      <c r="CK26" s="312"/>
      <c r="CL26" s="312" t="s">
        <v>36</v>
      </c>
      <c r="CM26" s="312" t="s">
        <v>36</v>
      </c>
      <c r="CN26" s="312" t="s">
        <v>36</v>
      </c>
      <c r="CO26" s="312" t="s">
        <v>36</v>
      </c>
      <c r="CP26" s="328" t="s">
        <v>36</v>
      </c>
      <c r="CQ26" s="328" t="s">
        <v>36</v>
      </c>
      <c r="CR26" s="328" t="s">
        <v>36</v>
      </c>
      <c r="CS26" s="312" t="s">
        <v>36</v>
      </c>
      <c r="CT26" s="312" t="s">
        <v>36</v>
      </c>
      <c r="CU26" s="312" t="s">
        <v>36</v>
      </c>
      <c r="CV26" s="312" t="s">
        <v>36</v>
      </c>
      <c r="CW26" s="312" t="s">
        <v>36</v>
      </c>
      <c r="CX26" s="328" t="s">
        <v>36</v>
      </c>
      <c r="CY26" s="328" t="s">
        <v>36</v>
      </c>
      <c r="CZ26" s="312"/>
      <c r="DA26" s="312" t="s">
        <v>36</v>
      </c>
      <c r="DB26" s="312" t="s">
        <v>36</v>
      </c>
      <c r="DC26" s="312" t="s">
        <v>36</v>
      </c>
      <c r="DD26" s="312" t="s">
        <v>36</v>
      </c>
      <c r="DE26" s="312" t="s">
        <v>36</v>
      </c>
      <c r="DF26" s="312" t="s">
        <v>36</v>
      </c>
      <c r="DG26" s="312" t="s">
        <v>36</v>
      </c>
      <c r="DH26" s="312" t="s">
        <v>36</v>
      </c>
      <c r="DI26" s="312" t="s">
        <v>36</v>
      </c>
      <c r="DJ26" s="312" t="s">
        <v>36</v>
      </c>
      <c r="DK26" s="312" t="s">
        <v>36</v>
      </c>
      <c r="DL26" s="312" t="s">
        <v>36</v>
      </c>
      <c r="DM26" s="312"/>
      <c r="DN26" s="308">
        <v>8.6556764190239992</v>
      </c>
      <c r="DO26" s="325" t="s">
        <v>36</v>
      </c>
      <c r="DP26" s="310">
        <v>11540.901892032</v>
      </c>
      <c r="DQ26" s="327" t="s">
        <v>36</v>
      </c>
      <c r="DR26" s="327" t="s">
        <v>36</v>
      </c>
      <c r="DS26" s="326" t="s">
        <v>36</v>
      </c>
      <c r="DT26" s="326" t="s">
        <v>36</v>
      </c>
      <c r="DU26" s="326" t="s">
        <v>36</v>
      </c>
      <c r="DV26" s="326" t="s">
        <v>36</v>
      </c>
      <c r="DW26" s="326" t="s">
        <v>36</v>
      </c>
      <c r="DX26" s="326" t="s">
        <v>36</v>
      </c>
      <c r="DY26" s="326" t="s">
        <v>36</v>
      </c>
      <c r="DZ26" s="326" t="s">
        <v>36</v>
      </c>
      <c r="EA26" s="326" t="s">
        <v>36</v>
      </c>
      <c r="EB26" s="326"/>
      <c r="EC26" s="325" t="s">
        <v>36</v>
      </c>
      <c r="ED26" s="325" t="s">
        <v>36</v>
      </c>
      <c r="EE26" s="325" t="s">
        <v>36</v>
      </c>
      <c r="EF26" s="325" t="s">
        <v>36</v>
      </c>
      <c r="EG26" s="325" t="s">
        <v>36</v>
      </c>
      <c r="EH26" s="325" t="s">
        <v>36</v>
      </c>
      <c r="EI26" s="325" t="s">
        <v>36</v>
      </c>
      <c r="EJ26" s="325" t="s">
        <v>36</v>
      </c>
      <c r="EK26" s="325" t="s">
        <v>36</v>
      </c>
      <c r="EL26" s="325" t="s">
        <v>36</v>
      </c>
      <c r="EM26" s="325" t="s">
        <v>36</v>
      </c>
      <c r="EN26" s="325"/>
      <c r="EO26" s="325" t="s">
        <v>36</v>
      </c>
      <c r="EP26" s="325" t="s">
        <v>36</v>
      </c>
      <c r="EQ26" s="325" t="s">
        <v>36</v>
      </c>
      <c r="ER26" s="325" t="s">
        <v>36</v>
      </c>
      <c r="ES26" s="325" t="s">
        <v>36</v>
      </c>
      <c r="ET26" s="325" t="s">
        <v>36</v>
      </c>
      <c r="EU26" s="325" t="s">
        <v>36</v>
      </c>
      <c r="EV26" s="325" t="s">
        <v>36</v>
      </c>
      <c r="EW26" s="325" t="s">
        <v>36</v>
      </c>
      <c r="EX26" s="325" t="s">
        <v>36</v>
      </c>
      <c r="EY26" s="325" t="s">
        <v>36</v>
      </c>
      <c r="EZ26" s="325"/>
      <c r="FA26" s="43">
        <v>3.5628735064286939E-3</v>
      </c>
      <c r="FB26" s="312" t="s">
        <v>36</v>
      </c>
      <c r="FC26" s="43">
        <v>4.7504980085715918</v>
      </c>
      <c r="FD26" s="312" t="s">
        <v>36</v>
      </c>
      <c r="FE26" s="312" t="s">
        <v>36</v>
      </c>
      <c r="FF26" s="312" t="s">
        <v>36</v>
      </c>
      <c r="FG26" s="312" t="s">
        <v>36</v>
      </c>
      <c r="FH26" s="312" t="s">
        <v>36</v>
      </c>
      <c r="FI26" s="312" t="s">
        <v>36</v>
      </c>
      <c r="FJ26" s="312" t="s">
        <v>36</v>
      </c>
      <c r="FK26" s="312" t="s">
        <v>36</v>
      </c>
      <c r="FL26" s="312" t="s">
        <v>36</v>
      </c>
      <c r="FM26" s="312" t="s">
        <v>36</v>
      </c>
      <c r="FN26" s="312" t="s">
        <v>36</v>
      </c>
      <c r="FO26" s="312" t="s">
        <v>36</v>
      </c>
      <c r="FP26" s="312" t="s">
        <v>36</v>
      </c>
      <c r="FQ26" s="312" t="s">
        <v>36</v>
      </c>
      <c r="FR26" s="312" t="s">
        <v>36</v>
      </c>
      <c r="FS26" s="312" t="s">
        <v>36</v>
      </c>
      <c r="FT26" s="312" t="s">
        <v>36</v>
      </c>
      <c r="FU26" s="312" t="s">
        <v>36</v>
      </c>
      <c r="FV26" s="312" t="s">
        <v>36</v>
      </c>
      <c r="FW26" s="312" t="s">
        <v>36</v>
      </c>
      <c r="FX26" s="312" t="s">
        <v>36</v>
      </c>
      <c r="FY26" s="312" t="s">
        <v>36</v>
      </c>
      <c r="FZ26" s="312" t="s">
        <v>36</v>
      </c>
      <c r="GA26" s="312" t="s">
        <v>36</v>
      </c>
      <c r="GB26" s="312" t="s">
        <v>36</v>
      </c>
      <c r="GC26" s="312" t="s">
        <v>36</v>
      </c>
      <c r="GD26" s="312" t="s">
        <v>36</v>
      </c>
      <c r="GE26" s="312" t="s">
        <v>36</v>
      </c>
      <c r="GF26" s="312" t="s">
        <v>36</v>
      </c>
      <c r="GG26" s="312" t="s">
        <v>36</v>
      </c>
      <c r="GH26" s="312" t="s">
        <v>36</v>
      </c>
      <c r="GI26" s="312" t="s">
        <v>36</v>
      </c>
      <c r="GJ26" s="312" t="s">
        <v>36</v>
      </c>
    </row>
    <row r="27" spans="1:192">
      <c r="A27" s="321">
        <v>14211005</v>
      </c>
      <c r="B27" s="320" t="s">
        <v>206</v>
      </c>
      <c r="C27" s="320" t="s">
        <v>224</v>
      </c>
      <c r="D27" s="320" t="s">
        <v>207</v>
      </c>
      <c r="E27" s="320">
        <v>3.1</v>
      </c>
      <c r="F27" s="319">
        <v>2429.4088474951677</v>
      </c>
      <c r="G27" s="318">
        <v>40333</v>
      </c>
      <c r="H27" s="317">
        <v>0.5</v>
      </c>
      <c r="I27" s="309">
        <v>13060.32</v>
      </c>
      <c r="J27" s="135">
        <v>9.5</v>
      </c>
      <c r="K27" s="316">
        <v>36</v>
      </c>
      <c r="L27" s="135">
        <v>11.5</v>
      </c>
      <c r="M27" s="135">
        <v>100.78</v>
      </c>
      <c r="N27" s="135">
        <v>7.3</v>
      </c>
      <c r="O27" s="135">
        <v>18</v>
      </c>
      <c r="P27" s="135">
        <v>1.5</v>
      </c>
      <c r="Q27" s="331" t="s">
        <v>36</v>
      </c>
      <c r="R27" s="331"/>
      <c r="S27" s="135">
        <v>2.6</v>
      </c>
      <c r="T27" s="312" t="s">
        <v>36</v>
      </c>
      <c r="U27" s="331" t="s">
        <v>36</v>
      </c>
      <c r="V27" s="315" t="s">
        <v>36</v>
      </c>
      <c r="W27" s="43">
        <v>0.10340000000000001</v>
      </c>
      <c r="X27" s="311">
        <v>4.1923076923076925</v>
      </c>
      <c r="Y27" s="23">
        <v>1.2329082043539764E-2</v>
      </c>
      <c r="Z27" s="23">
        <v>1.373244101969516E-2</v>
      </c>
      <c r="AA27" s="23">
        <v>1.3420498440972997E-2</v>
      </c>
      <c r="AB27" s="65">
        <v>0.91867542012440295</v>
      </c>
      <c r="AC27" s="43">
        <v>0.29158000000000001</v>
      </c>
      <c r="AD27" s="43">
        <v>0.16500000000000001</v>
      </c>
      <c r="AE27" s="43">
        <v>0.12109</v>
      </c>
      <c r="AF27" s="43">
        <v>8.9798000000000003E-2</v>
      </c>
      <c r="AG27" s="43">
        <v>8.2328999999999999E-2</v>
      </c>
      <c r="AH27" s="43">
        <v>9.1561000000000003E-2</v>
      </c>
      <c r="AI27" s="43">
        <v>9.1986999999999999E-2</v>
      </c>
      <c r="AJ27" s="43">
        <v>0.135379</v>
      </c>
      <c r="AK27" s="43">
        <v>1.3511607809246964</v>
      </c>
      <c r="AL27" s="43">
        <v>3.5034074060259051</v>
      </c>
      <c r="AM27" s="43"/>
      <c r="AN27" s="43">
        <v>0.12767057126233658</v>
      </c>
      <c r="AO27" s="43">
        <v>0.11474361854628237</v>
      </c>
      <c r="AP27" s="43">
        <v>0.16352495450826643</v>
      </c>
      <c r="AQ27" s="43">
        <v>0.13962623062055582</v>
      </c>
      <c r="AR27" s="43">
        <v>7.436971375398535E-2</v>
      </c>
      <c r="AS27" s="43">
        <v>0.61993508869142655</v>
      </c>
      <c r="AT27" s="316">
        <v>20.594183744596002</v>
      </c>
      <c r="AU27" s="316">
        <v>18.508973058531961</v>
      </c>
      <c r="AV27" s="316">
        <v>26.377754298992613</v>
      </c>
      <c r="AW27" s="316">
        <v>22.522717808292178</v>
      </c>
      <c r="AX27" s="316">
        <v>11.996371089587246</v>
      </c>
      <c r="AY27" s="315" t="s">
        <v>36</v>
      </c>
      <c r="AZ27" s="312" t="s">
        <v>36</v>
      </c>
      <c r="BA27" s="312" t="s">
        <v>36</v>
      </c>
      <c r="BB27" s="312" t="s">
        <v>36</v>
      </c>
      <c r="BC27" s="312" t="s">
        <v>36</v>
      </c>
      <c r="BD27" s="312" t="s">
        <v>36</v>
      </c>
      <c r="BE27" s="312" t="s">
        <v>36</v>
      </c>
      <c r="BF27" s="330" t="s">
        <v>36</v>
      </c>
      <c r="BG27" s="312" t="s">
        <v>36</v>
      </c>
      <c r="BH27" s="312" t="s">
        <v>36</v>
      </c>
      <c r="BI27" s="312" t="s">
        <v>36</v>
      </c>
      <c r="BJ27" s="312" t="s">
        <v>36</v>
      </c>
      <c r="BK27" s="312" t="s">
        <v>36</v>
      </c>
      <c r="BL27" s="312" t="s">
        <v>36</v>
      </c>
      <c r="BM27" s="312" t="s">
        <v>36</v>
      </c>
      <c r="BN27" s="312" t="s">
        <v>36</v>
      </c>
      <c r="BO27" s="312" t="s">
        <v>36</v>
      </c>
      <c r="BP27" s="312" t="s">
        <v>36</v>
      </c>
      <c r="BQ27" s="312" t="s">
        <v>36</v>
      </c>
      <c r="BR27" s="312" t="s">
        <v>36</v>
      </c>
      <c r="BS27" s="312" t="s">
        <v>36</v>
      </c>
      <c r="BT27" s="312" t="s">
        <v>36</v>
      </c>
      <c r="BU27" s="312" t="s">
        <v>36</v>
      </c>
      <c r="BV27" s="312" t="s">
        <v>36</v>
      </c>
      <c r="BW27" s="312" t="s">
        <v>36</v>
      </c>
      <c r="BX27" s="312" t="s">
        <v>36</v>
      </c>
      <c r="BY27" s="312" t="s">
        <v>36</v>
      </c>
      <c r="BZ27" s="312" t="s">
        <v>36</v>
      </c>
      <c r="CA27" s="312" t="s">
        <v>36</v>
      </c>
      <c r="CB27" s="312" t="s">
        <v>36</v>
      </c>
      <c r="CC27" s="312" t="s">
        <v>36</v>
      </c>
      <c r="CD27" s="312" t="s">
        <v>36</v>
      </c>
      <c r="CE27" s="312" t="s">
        <v>36</v>
      </c>
      <c r="CF27" s="312" t="s">
        <v>36</v>
      </c>
      <c r="CG27" s="312" t="s">
        <v>36</v>
      </c>
      <c r="CH27" s="312" t="s">
        <v>36</v>
      </c>
      <c r="CI27" s="312" t="s">
        <v>36</v>
      </c>
      <c r="CJ27" s="312" t="s">
        <v>36</v>
      </c>
      <c r="CK27" s="312"/>
      <c r="CL27" s="312" t="s">
        <v>36</v>
      </c>
      <c r="CM27" s="312" t="s">
        <v>36</v>
      </c>
      <c r="CN27" s="312" t="s">
        <v>36</v>
      </c>
      <c r="CO27" s="312" t="s">
        <v>36</v>
      </c>
      <c r="CP27" s="328" t="s">
        <v>36</v>
      </c>
      <c r="CQ27" s="328" t="s">
        <v>36</v>
      </c>
      <c r="CR27" s="328" t="s">
        <v>36</v>
      </c>
      <c r="CS27" s="312" t="s">
        <v>36</v>
      </c>
      <c r="CT27" s="312" t="s">
        <v>36</v>
      </c>
      <c r="CU27" s="312" t="s">
        <v>36</v>
      </c>
      <c r="CV27" s="312" t="s">
        <v>36</v>
      </c>
      <c r="CW27" s="312" t="s">
        <v>36</v>
      </c>
      <c r="CX27" s="328" t="s">
        <v>36</v>
      </c>
      <c r="CY27" s="328" t="s">
        <v>36</v>
      </c>
      <c r="CZ27" s="312"/>
      <c r="DA27" s="312" t="s">
        <v>36</v>
      </c>
      <c r="DB27" s="312" t="s">
        <v>36</v>
      </c>
      <c r="DC27" s="312" t="s">
        <v>36</v>
      </c>
      <c r="DD27" s="312" t="s">
        <v>36</v>
      </c>
      <c r="DE27" s="312" t="s">
        <v>36</v>
      </c>
      <c r="DF27" s="312" t="s">
        <v>36</v>
      </c>
      <c r="DG27" s="312" t="s">
        <v>36</v>
      </c>
      <c r="DH27" s="312" t="s">
        <v>36</v>
      </c>
      <c r="DI27" s="312" t="s">
        <v>36</v>
      </c>
      <c r="DJ27" s="312" t="s">
        <v>36</v>
      </c>
      <c r="DK27" s="312" t="s">
        <v>36</v>
      </c>
      <c r="DL27" s="312" t="s">
        <v>36</v>
      </c>
      <c r="DM27" s="312"/>
      <c r="DN27" s="308">
        <v>47.929848954623992</v>
      </c>
      <c r="DO27" s="325" t="s">
        <v>36</v>
      </c>
      <c r="DP27" s="310">
        <v>83078.404854681619</v>
      </c>
      <c r="DQ27" s="327" t="s">
        <v>36</v>
      </c>
      <c r="DR27" s="327" t="s">
        <v>36</v>
      </c>
      <c r="DS27" s="326" t="s">
        <v>36</v>
      </c>
      <c r="DT27" s="326" t="s">
        <v>36</v>
      </c>
      <c r="DU27" s="326" t="s">
        <v>36</v>
      </c>
      <c r="DV27" s="326" t="s">
        <v>36</v>
      </c>
      <c r="DW27" s="326" t="s">
        <v>36</v>
      </c>
      <c r="DX27" s="326" t="s">
        <v>36</v>
      </c>
      <c r="DY27" s="326" t="s">
        <v>36</v>
      </c>
      <c r="DZ27" s="326" t="s">
        <v>36</v>
      </c>
      <c r="EA27" s="326" t="s">
        <v>36</v>
      </c>
      <c r="EB27" s="326"/>
      <c r="EC27" s="325" t="s">
        <v>36</v>
      </c>
      <c r="ED27" s="325" t="s">
        <v>36</v>
      </c>
      <c r="EE27" s="325" t="s">
        <v>36</v>
      </c>
      <c r="EF27" s="325" t="s">
        <v>36</v>
      </c>
      <c r="EG27" s="325" t="s">
        <v>36</v>
      </c>
      <c r="EH27" s="325" t="s">
        <v>36</v>
      </c>
      <c r="EI27" s="325" t="s">
        <v>36</v>
      </c>
      <c r="EJ27" s="325" t="s">
        <v>36</v>
      </c>
      <c r="EK27" s="325" t="s">
        <v>36</v>
      </c>
      <c r="EL27" s="325" t="s">
        <v>36</v>
      </c>
      <c r="EM27" s="325" t="s">
        <v>36</v>
      </c>
      <c r="EN27" s="325"/>
      <c r="EO27" s="325" t="s">
        <v>36</v>
      </c>
      <c r="EP27" s="325" t="s">
        <v>36</v>
      </c>
      <c r="EQ27" s="325" t="s">
        <v>36</v>
      </c>
      <c r="ER27" s="325" t="s">
        <v>36</v>
      </c>
      <c r="ES27" s="325" t="s">
        <v>36</v>
      </c>
      <c r="ET27" s="325" t="s">
        <v>36</v>
      </c>
      <c r="EU27" s="325" t="s">
        <v>36</v>
      </c>
      <c r="EV27" s="325" t="s">
        <v>36</v>
      </c>
      <c r="EW27" s="325" t="s">
        <v>36</v>
      </c>
      <c r="EX27" s="325" t="s">
        <v>36</v>
      </c>
      <c r="EY27" s="325" t="s">
        <v>36</v>
      </c>
      <c r="EZ27" s="325"/>
      <c r="FA27" s="43">
        <v>1.9729017206816329E-2</v>
      </c>
      <c r="FB27" s="312" t="s">
        <v>36</v>
      </c>
      <c r="FC27" s="43">
        <v>34.196963158481651</v>
      </c>
      <c r="FD27" s="312" t="s">
        <v>36</v>
      </c>
      <c r="FE27" s="312" t="s">
        <v>36</v>
      </c>
      <c r="FF27" s="312" t="s">
        <v>36</v>
      </c>
      <c r="FG27" s="312" t="s">
        <v>36</v>
      </c>
      <c r="FH27" s="312" t="s">
        <v>36</v>
      </c>
      <c r="FI27" s="312" t="s">
        <v>36</v>
      </c>
      <c r="FJ27" s="312" t="s">
        <v>36</v>
      </c>
      <c r="FK27" s="312" t="s">
        <v>36</v>
      </c>
      <c r="FL27" s="312" t="s">
        <v>36</v>
      </c>
      <c r="FM27" s="312" t="s">
        <v>36</v>
      </c>
      <c r="FN27" s="312" t="s">
        <v>36</v>
      </c>
      <c r="FO27" s="312" t="s">
        <v>36</v>
      </c>
      <c r="FP27" s="312" t="s">
        <v>36</v>
      </c>
      <c r="FQ27" s="312" t="s">
        <v>36</v>
      </c>
      <c r="FR27" s="312" t="s">
        <v>36</v>
      </c>
      <c r="FS27" s="312" t="s">
        <v>36</v>
      </c>
      <c r="FT27" s="312" t="s">
        <v>36</v>
      </c>
      <c r="FU27" s="312" t="s">
        <v>36</v>
      </c>
      <c r="FV27" s="312" t="s">
        <v>36</v>
      </c>
      <c r="FW27" s="312" t="s">
        <v>36</v>
      </c>
      <c r="FX27" s="312" t="s">
        <v>36</v>
      </c>
      <c r="FY27" s="312" t="s">
        <v>36</v>
      </c>
      <c r="FZ27" s="312" t="s">
        <v>36</v>
      </c>
      <c r="GA27" s="312" t="s">
        <v>36</v>
      </c>
      <c r="GB27" s="312" t="s">
        <v>36</v>
      </c>
      <c r="GC27" s="312" t="s">
        <v>36</v>
      </c>
      <c r="GD27" s="312" t="s">
        <v>36</v>
      </c>
      <c r="GE27" s="312" t="s">
        <v>36</v>
      </c>
      <c r="GF27" s="312" t="s">
        <v>36</v>
      </c>
      <c r="GG27" s="312" t="s">
        <v>36</v>
      </c>
      <c r="GH27" s="312" t="s">
        <v>36</v>
      </c>
      <c r="GI27" s="312" t="s">
        <v>36</v>
      </c>
      <c r="GJ27" s="312" t="s">
        <v>36</v>
      </c>
    </row>
    <row r="28" spans="1:192">
      <c r="A28" s="321">
        <v>14211005</v>
      </c>
      <c r="B28" s="320" t="s">
        <v>206</v>
      </c>
      <c r="C28" s="320" t="s">
        <v>224</v>
      </c>
      <c r="D28" s="320" t="s">
        <v>207</v>
      </c>
      <c r="E28" s="320">
        <v>3.1</v>
      </c>
      <c r="F28" s="319">
        <v>2429.4088474951677</v>
      </c>
      <c r="G28" s="318">
        <v>40333</v>
      </c>
      <c r="H28" s="317">
        <v>0.64583333333333337</v>
      </c>
      <c r="I28" s="309">
        <v>14853.6</v>
      </c>
      <c r="J28" s="135">
        <v>9.8000000000000007</v>
      </c>
      <c r="K28" s="316">
        <v>36</v>
      </c>
      <c r="L28" s="135">
        <v>11.7</v>
      </c>
      <c r="M28" s="135">
        <v>103.27</v>
      </c>
      <c r="N28" s="135">
        <v>7.3</v>
      </c>
      <c r="O28" s="135">
        <v>17</v>
      </c>
      <c r="P28" s="135">
        <v>1.9</v>
      </c>
      <c r="Q28" s="331" t="s">
        <v>36</v>
      </c>
      <c r="R28" s="331"/>
      <c r="S28" s="135">
        <v>2.4</v>
      </c>
      <c r="T28" s="312" t="s">
        <v>36</v>
      </c>
      <c r="U28" s="331" t="s">
        <v>36</v>
      </c>
      <c r="V28" s="315" t="s">
        <v>36</v>
      </c>
      <c r="W28" s="43">
        <v>9.8000000000000004E-2</v>
      </c>
      <c r="X28" s="311">
        <v>4.0833333333333339</v>
      </c>
      <c r="Y28" s="23">
        <v>1.2521494878801614E-2</v>
      </c>
      <c r="Z28" s="23">
        <v>1.3971143022187757E-2</v>
      </c>
      <c r="AA28" s="23">
        <v>1.3235937911736603E-2</v>
      </c>
      <c r="AB28" s="65">
        <v>0.94602248531995037</v>
      </c>
      <c r="AC28" s="43">
        <v>0.28098400000000001</v>
      </c>
      <c r="AD28" s="43">
        <v>0.16161400000000001</v>
      </c>
      <c r="AE28" s="43">
        <v>0.124917</v>
      </c>
      <c r="AF28" s="43">
        <v>8.8705000000000006E-2</v>
      </c>
      <c r="AG28" s="43">
        <v>8.4066000000000002E-2</v>
      </c>
      <c r="AH28" s="43">
        <v>0.13339400000000001</v>
      </c>
      <c r="AI28" s="43">
        <v>0.111279</v>
      </c>
      <c r="AJ28" s="43">
        <v>0.13233700000000001</v>
      </c>
      <c r="AK28" s="43">
        <v>1.354409050790339</v>
      </c>
      <c r="AL28" s="43">
        <v>3.0049082032337715</v>
      </c>
      <c r="AM28" s="43"/>
      <c r="AN28" s="43">
        <v>0.13834616978056194</v>
      </c>
      <c r="AO28" s="43">
        <v>0.10978645637986365</v>
      </c>
      <c r="AP28" s="43">
        <v>0.15423498186114676</v>
      </c>
      <c r="AQ28" s="43">
        <v>0.13536332757156516</v>
      </c>
      <c r="AR28" s="43">
        <v>0.10109111912024986</v>
      </c>
      <c r="AS28" s="43">
        <v>0.63882205471338727</v>
      </c>
      <c r="AT28" s="316">
        <v>21.656448577473125</v>
      </c>
      <c r="AU28" s="316">
        <v>17.185764888646531</v>
      </c>
      <c r="AV28" s="316">
        <v>24.143653263559528</v>
      </c>
      <c r="AW28" s="316">
        <v>21.189520081972912</v>
      </c>
      <c r="AX28" s="316">
        <v>15.824613188347922</v>
      </c>
      <c r="AY28" s="315" t="s">
        <v>36</v>
      </c>
      <c r="AZ28" s="312" t="s">
        <v>36</v>
      </c>
      <c r="BA28" s="312" t="s">
        <v>36</v>
      </c>
      <c r="BB28" s="312" t="s">
        <v>36</v>
      </c>
      <c r="BC28" s="312" t="s">
        <v>36</v>
      </c>
      <c r="BD28" s="312" t="s">
        <v>36</v>
      </c>
      <c r="BE28" s="312" t="s">
        <v>36</v>
      </c>
      <c r="BF28" s="330" t="s">
        <v>36</v>
      </c>
      <c r="BG28" s="312" t="s">
        <v>36</v>
      </c>
      <c r="BH28" s="312" t="s">
        <v>36</v>
      </c>
      <c r="BI28" s="312" t="s">
        <v>36</v>
      </c>
      <c r="BJ28" s="312" t="s">
        <v>36</v>
      </c>
      <c r="BK28" s="312" t="s">
        <v>36</v>
      </c>
      <c r="BL28" s="312" t="s">
        <v>36</v>
      </c>
      <c r="BM28" s="312" t="s">
        <v>36</v>
      </c>
      <c r="BN28" s="312" t="s">
        <v>36</v>
      </c>
      <c r="BO28" s="312" t="s">
        <v>36</v>
      </c>
      <c r="BP28" s="312" t="s">
        <v>36</v>
      </c>
      <c r="BQ28" s="312" t="s">
        <v>36</v>
      </c>
      <c r="BR28" s="312" t="s">
        <v>36</v>
      </c>
      <c r="BS28" s="312" t="s">
        <v>36</v>
      </c>
      <c r="BT28" s="312" t="s">
        <v>36</v>
      </c>
      <c r="BU28" s="312" t="s">
        <v>36</v>
      </c>
      <c r="BV28" s="312" t="s">
        <v>36</v>
      </c>
      <c r="BW28" s="312" t="s">
        <v>36</v>
      </c>
      <c r="BX28" s="312" t="s">
        <v>36</v>
      </c>
      <c r="BY28" s="312" t="s">
        <v>36</v>
      </c>
      <c r="BZ28" s="312" t="s">
        <v>36</v>
      </c>
      <c r="CA28" s="312" t="s">
        <v>36</v>
      </c>
      <c r="CB28" s="312" t="s">
        <v>36</v>
      </c>
      <c r="CC28" s="312" t="s">
        <v>36</v>
      </c>
      <c r="CD28" s="312" t="s">
        <v>36</v>
      </c>
      <c r="CE28" s="312" t="s">
        <v>36</v>
      </c>
      <c r="CF28" s="312" t="s">
        <v>36</v>
      </c>
      <c r="CG28" s="312" t="s">
        <v>36</v>
      </c>
      <c r="CH28" s="312" t="s">
        <v>36</v>
      </c>
      <c r="CI28" s="312" t="s">
        <v>36</v>
      </c>
      <c r="CJ28" s="312" t="s">
        <v>36</v>
      </c>
      <c r="CK28" s="312"/>
      <c r="CL28" s="312" t="s">
        <v>36</v>
      </c>
      <c r="CM28" s="312" t="s">
        <v>36</v>
      </c>
      <c r="CN28" s="312" t="s">
        <v>36</v>
      </c>
      <c r="CO28" s="312" t="s">
        <v>36</v>
      </c>
      <c r="CP28" s="328" t="s">
        <v>36</v>
      </c>
      <c r="CQ28" s="328" t="s">
        <v>36</v>
      </c>
      <c r="CR28" s="328" t="s">
        <v>36</v>
      </c>
      <c r="CS28" s="312" t="s">
        <v>36</v>
      </c>
      <c r="CT28" s="312" t="s">
        <v>36</v>
      </c>
      <c r="CU28" s="312" t="s">
        <v>36</v>
      </c>
      <c r="CV28" s="312" t="s">
        <v>36</v>
      </c>
      <c r="CW28" s="312" t="s">
        <v>36</v>
      </c>
      <c r="CX28" s="328" t="s">
        <v>36</v>
      </c>
      <c r="CY28" s="328" t="s">
        <v>36</v>
      </c>
      <c r="CZ28" s="312"/>
      <c r="DA28" s="312" t="s">
        <v>36</v>
      </c>
      <c r="DB28" s="312" t="s">
        <v>36</v>
      </c>
      <c r="DC28" s="312" t="s">
        <v>36</v>
      </c>
      <c r="DD28" s="312" t="s">
        <v>36</v>
      </c>
      <c r="DE28" s="312" t="s">
        <v>36</v>
      </c>
      <c r="DF28" s="312" t="s">
        <v>36</v>
      </c>
      <c r="DG28" s="312" t="s">
        <v>36</v>
      </c>
      <c r="DH28" s="312" t="s">
        <v>36</v>
      </c>
      <c r="DI28" s="312" t="s">
        <v>36</v>
      </c>
      <c r="DJ28" s="312" t="s">
        <v>36</v>
      </c>
      <c r="DK28" s="312" t="s">
        <v>36</v>
      </c>
      <c r="DL28" s="312" t="s">
        <v>36</v>
      </c>
      <c r="DM28" s="312"/>
      <c r="DN28" s="308">
        <v>69.047237659391996</v>
      </c>
      <c r="DO28" s="325" t="s">
        <v>36</v>
      </c>
      <c r="DP28" s="310">
        <v>87217.563359232008</v>
      </c>
      <c r="DQ28" s="327" t="s">
        <v>36</v>
      </c>
      <c r="DR28" s="327" t="s">
        <v>36</v>
      </c>
      <c r="DS28" s="326" t="s">
        <v>36</v>
      </c>
      <c r="DT28" s="326" t="s">
        <v>36</v>
      </c>
      <c r="DU28" s="326" t="s">
        <v>36</v>
      </c>
      <c r="DV28" s="326" t="s">
        <v>36</v>
      </c>
      <c r="DW28" s="326" t="s">
        <v>36</v>
      </c>
      <c r="DX28" s="326" t="s">
        <v>36</v>
      </c>
      <c r="DY28" s="326" t="s">
        <v>36</v>
      </c>
      <c r="DZ28" s="326" t="s">
        <v>36</v>
      </c>
      <c r="EA28" s="326" t="s">
        <v>36</v>
      </c>
      <c r="EB28" s="326"/>
      <c r="EC28" s="325" t="s">
        <v>36</v>
      </c>
      <c r="ED28" s="325" t="s">
        <v>36</v>
      </c>
      <c r="EE28" s="325" t="s">
        <v>36</v>
      </c>
      <c r="EF28" s="325" t="s">
        <v>36</v>
      </c>
      <c r="EG28" s="325" t="s">
        <v>36</v>
      </c>
      <c r="EH28" s="325" t="s">
        <v>36</v>
      </c>
      <c r="EI28" s="325" t="s">
        <v>36</v>
      </c>
      <c r="EJ28" s="325" t="s">
        <v>36</v>
      </c>
      <c r="EK28" s="325" t="s">
        <v>36</v>
      </c>
      <c r="EL28" s="325" t="s">
        <v>36</v>
      </c>
      <c r="EM28" s="325" t="s">
        <v>36</v>
      </c>
      <c r="EN28" s="325"/>
      <c r="EO28" s="325" t="s">
        <v>36</v>
      </c>
      <c r="EP28" s="325" t="s">
        <v>36</v>
      </c>
      <c r="EQ28" s="325" t="s">
        <v>36</v>
      </c>
      <c r="ER28" s="325" t="s">
        <v>36</v>
      </c>
      <c r="ES28" s="325" t="s">
        <v>36</v>
      </c>
      <c r="ET28" s="325" t="s">
        <v>36</v>
      </c>
      <c r="EU28" s="325" t="s">
        <v>36</v>
      </c>
      <c r="EV28" s="325" t="s">
        <v>36</v>
      </c>
      <c r="EW28" s="325" t="s">
        <v>36</v>
      </c>
      <c r="EX28" s="325" t="s">
        <v>36</v>
      </c>
      <c r="EY28" s="325" t="s">
        <v>36</v>
      </c>
      <c r="EZ28" s="325"/>
      <c r="FA28" s="43">
        <v>2.8421415246998406E-2</v>
      </c>
      <c r="FB28" s="312" t="s">
        <v>36</v>
      </c>
      <c r="FC28" s="43">
        <v>35.900735048840104</v>
      </c>
      <c r="FD28" s="312" t="s">
        <v>36</v>
      </c>
      <c r="FE28" s="312" t="s">
        <v>36</v>
      </c>
      <c r="FF28" s="312" t="s">
        <v>36</v>
      </c>
      <c r="FG28" s="312" t="s">
        <v>36</v>
      </c>
      <c r="FH28" s="312" t="s">
        <v>36</v>
      </c>
      <c r="FI28" s="312" t="s">
        <v>36</v>
      </c>
      <c r="FJ28" s="312" t="s">
        <v>36</v>
      </c>
      <c r="FK28" s="312" t="s">
        <v>36</v>
      </c>
      <c r="FL28" s="312" t="s">
        <v>36</v>
      </c>
      <c r="FM28" s="312" t="s">
        <v>36</v>
      </c>
      <c r="FN28" s="312" t="s">
        <v>36</v>
      </c>
      <c r="FO28" s="312" t="s">
        <v>36</v>
      </c>
      <c r="FP28" s="312" t="s">
        <v>36</v>
      </c>
      <c r="FQ28" s="312" t="s">
        <v>36</v>
      </c>
      <c r="FR28" s="312" t="s">
        <v>36</v>
      </c>
      <c r="FS28" s="312" t="s">
        <v>36</v>
      </c>
      <c r="FT28" s="312" t="s">
        <v>36</v>
      </c>
      <c r="FU28" s="312" t="s">
        <v>36</v>
      </c>
      <c r="FV28" s="312" t="s">
        <v>36</v>
      </c>
      <c r="FW28" s="312" t="s">
        <v>36</v>
      </c>
      <c r="FX28" s="312" t="s">
        <v>36</v>
      </c>
      <c r="FY28" s="312" t="s">
        <v>36</v>
      </c>
      <c r="FZ28" s="312" t="s">
        <v>36</v>
      </c>
      <c r="GA28" s="312" t="s">
        <v>36</v>
      </c>
      <c r="GB28" s="312" t="s">
        <v>36</v>
      </c>
      <c r="GC28" s="312" t="s">
        <v>36</v>
      </c>
      <c r="GD28" s="312" t="s">
        <v>36</v>
      </c>
      <c r="GE28" s="312" t="s">
        <v>36</v>
      </c>
      <c r="GF28" s="312" t="s">
        <v>36</v>
      </c>
      <c r="GG28" s="312" t="s">
        <v>36</v>
      </c>
      <c r="GH28" s="312" t="s">
        <v>36</v>
      </c>
      <c r="GI28" s="312" t="s">
        <v>36</v>
      </c>
      <c r="GJ28" s="312" t="s">
        <v>36</v>
      </c>
    </row>
    <row r="29" spans="1:192">
      <c r="A29" s="321">
        <v>14209710</v>
      </c>
      <c r="B29" s="320" t="s">
        <v>206</v>
      </c>
      <c r="C29" s="320" t="s">
        <v>222</v>
      </c>
      <c r="D29" s="320" t="s">
        <v>11</v>
      </c>
      <c r="E29" s="320">
        <v>40.799999999999997</v>
      </c>
      <c r="F29" s="319">
        <v>1538.4529375395839</v>
      </c>
      <c r="G29" s="318">
        <v>40334</v>
      </c>
      <c r="H29" s="317">
        <v>0.5</v>
      </c>
      <c r="I29" s="309">
        <v>7368.2278928951091</v>
      </c>
      <c r="J29" s="135">
        <v>8.3000000000000007</v>
      </c>
      <c r="K29" s="316">
        <v>35</v>
      </c>
      <c r="L29" s="135">
        <v>12</v>
      </c>
      <c r="M29" s="135">
        <v>105.21</v>
      </c>
      <c r="N29" s="135">
        <v>7.5</v>
      </c>
      <c r="O29" s="135">
        <v>7.4</v>
      </c>
      <c r="P29" s="331" t="s">
        <v>36</v>
      </c>
      <c r="Q29" s="135">
        <v>0.29026265980880178</v>
      </c>
      <c r="R29" s="135"/>
      <c r="S29" s="135">
        <v>1.7</v>
      </c>
      <c r="T29" s="43">
        <v>0.47699999999999998</v>
      </c>
      <c r="U29" s="135">
        <v>2.177</v>
      </c>
      <c r="V29" s="316">
        <v>21.910886541111619</v>
      </c>
      <c r="W29" s="43">
        <v>5.79E-2</v>
      </c>
      <c r="X29" s="311">
        <v>3.4117647058823533</v>
      </c>
      <c r="Y29" s="23">
        <v>1.3209444180596629E-2</v>
      </c>
      <c r="Z29" s="23">
        <v>1.4220909364925288E-2</v>
      </c>
      <c r="AA29" s="23">
        <v>1.4874768523732143E-2</v>
      </c>
      <c r="AB29" s="65">
        <v>0.88804368010980805</v>
      </c>
      <c r="AC29" s="43">
        <v>0.17919099999999999</v>
      </c>
      <c r="AD29" s="43">
        <v>0.10098799999999999</v>
      </c>
      <c r="AE29" s="43">
        <v>7.0945999999999995E-2</v>
      </c>
      <c r="AF29" s="43">
        <v>5.5982999999999998E-2</v>
      </c>
      <c r="AG29" s="43">
        <v>3.2253999999999998E-2</v>
      </c>
      <c r="AH29" s="43">
        <v>4.9071999999999998E-2</v>
      </c>
      <c r="AI29" s="43">
        <v>5.0377999999999999E-2</v>
      </c>
      <c r="AJ29" s="43">
        <v>8.2401000000000002E-2</v>
      </c>
      <c r="AK29" s="43">
        <v>1.3359670651571527</v>
      </c>
      <c r="AL29" s="43">
        <v>4.9387737074394824</v>
      </c>
      <c r="AM29" s="43"/>
      <c r="AN29" s="43">
        <v>6.3798239646627786E-2</v>
      </c>
      <c r="AO29" s="43">
        <v>4.6964996024780437E-2</v>
      </c>
      <c r="AP29" s="43">
        <v>7.5424266078980576E-2</v>
      </c>
      <c r="AQ29" s="43">
        <v>6.6743820042728094E-2</v>
      </c>
      <c r="AR29" s="43">
        <v>4.9544135756813046E-2</v>
      </c>
      <c r="AS29" s="43">
        <v>0.30247545754992994</v>
      </c>
      <c r="AT29" s="316">
        <v>21.092038396568601</v>
      </c>
      <c r="AU29" s="316">
        <v>15.526878248304783</v>
      </c>
      <c r="AV29" s="316">
        <v>24.935664761009647</v>
      </c>
      <c r="AW29" s="316">
        <v>22.06586299045787</v>
      </c>
      <c r="AX29" s="316">
        <v>16.379555603659096</v>
      </c>
      <c r="AY29" s="315" t="s">
        <v>36</v>
      </c>
      <c r="AZ29" s="43">
        <v>1.9E-2</v>
      </c>
      <c r="BA29" s="313">
        <v>9.4999999999999998E-3</v>
      </c>
      <c r="BB29" s="43">
        <v>1.135</v>
      </c>
      <c r="BC29" s="43">
        <v>2.5000000000000001E-2</v>
      </c>
      <c r="BD29" s="43">
        <v>1E-3</v>
      </c>
      <c r="BE29" s="43">
        <v>2E-3</v>
      </c>
      <c r="BF29" s="313">
        <v>2.7000000000000003E-2</v>
      </c>
      <c r="BG29" s="43">
        <v>3.2000000000000001E-2</v>
      </c>
      <c r="BH29" s="43">
        <v>7.9379999999999992E-2</v>
      </c>
      <c r="BI29" s="312" t="s">
        <v>36</v>
      </c>
      <c r="BJ29" s="312" t="s">
        <v>36</v>
      </c>
      <c r="BK29" s="312" t="s">
        <v>36</v>
      </c>
      <c r="BL29" s="312" t="s">
        <v>36</v>
      </c>
      <c r="BM29" s="312" t="s">
        <v>36</v>
      </c>
      <c r="BN29" s="312" t="s">
        <v>36</v>
      </c>
      <c r="BO29" s="312" t="s">
        <v>36</v>
      </c>
      <c r="BP29" s="312" t="s">
        <v>36</v>
      </c>
      <c r="BQ29" s="312" t="s">
        <v>36</v>
      </c>
      <c r="BR29" s="312" t="s">
        <v>36</v>
      </c>
      <c r="BS29" s="312" t="s">
        <v>36</v>
      </c>
      <c r="BT29" s="312" t="s">
        <v>36</v>
      </c>
      <c r="BU29" s="312" t="s">
        <v>36</v>
      </c>
      <c r="BV29" s="312" t="s">
        <v>36</v>
      </c>
      <c r="BW29" s="312" t="s">
        <v>36</v>
      </c>
      <c r="BX29" s="312" t="s">
        <v>36</v>
      </c>
      <c r="BY29" s="312" t="s">
        <v>36</v>
      </c>
      <c r="BZ29" s="312" t="s">
        <v>36</v>
      </c>
      <c r="CA29" s="312" t="s">
        <v>36</v>
      </c>
      <c r="CB29" s="312" t="s">
        <v>36</v>
      </c>
      <c r="CC29" s="312" t="s">
        <v>36</v>
      </c>
      <c r="CD29" s="312" t="s">
        <v>36</v>
      </c>
      <c r="CE29" s="312" t="s">
        <v>36</v>
      </c>
      <c r="CF29" s="312" t="s">
        <v>36</v>
      </c>
      <c r="CG29" s="312" t="s">
        <v>36</v>
      </c>
      <c r="CH29" s="312" t="s">
        <v>36</v>
      </c>
      <c r="CI29" s="312" t="s">
        <v>36</v>
      </c>
      <c r="CJ29" s="312" t="s">
        <v>36</v>
      </c>
      <c r="CK29" s="312"/>
      <c r="CL29" s="312" t="s">
        <v>36</v>
      </c>
      <c r="CM29" s="312" t="s">
        <v>36</v>
      </c>
      <c r="CN29" s="312" t="s">
        <v>36</v>
      </c>
      <c r="CO29" s="312" t="s">
        <v>36</v>
      </c>
      <c r="CP29" s="328" t="s">
        <v>36</v>
      </c>
      <c r="CQ29" s="328" t="s">
        <v>36</v>
      </c>
      <c r="CR29" s="328" t="s">
        <v>36</v>
      </c>
      <c r="CS29" s="312" t="s">
        <v>36</v>
      </c>
      <c r="CT29" s="312" t="s">
        <v>36</v>
      </c>
      <c r="CU29" s="312" t="s">
        <v>36</v>
      </c>
      <c r="CV29" s="312" t="s">
        <v>36</v>
      </c>
      <c r="CW29" s="312" t="s">
        <v>36</v>
      </c>
      <c r="CX29" s="328" t="s">
        <v>36</v>
      </c>
      <c r="CY29" s="328" t="s">
        <v>36</v>
      </c>
      <c r="CZ29" s="312"/>
      <c r="DA29" s="312" t="s">
        <v>36</v>
      </c>
      <c r="DB29" s="312" t="s">
        <v>36</v>
      </c>
      <c r="DC29" s="312" t="s">
        <v>36</v>
      </c>
      <c r="DD29" s="312" t="s">
        <v>36</v>
      </c>
      <c r="DE29" s="312" t="s">
        <v>36</v>
      </c>
      <c r="DF29" s="312" t="s">
        <v>36</v>
      </c>
      <c r="DG29" s="312" t="s">
        <v>36</v>
      </c>
      <c r="DH29" s="312" t="s">
        <v>36</v>
      </c>
      <c r="DI29" s="312" t="s">
        <v>36</v>
      </c>
      <c r="DJ29" s="312" t="s">
        <v>36</v>
      </c>
      <c r="DK29" s="312" t="s">
        <v>36</v>
      </c>
      <c r="DL29" s="312" t="s">
        <v>36</v>
      </c>
      <c r="DM29" s="312"/>
      <c r="DN29" s="325" t="s">
        <v>36</v>
      </c>
      <c r="DO29" s="308">
        <v>5.2325718878300966</v>
      </c>
      <c r="DP29" s="310">
        <v>30645.940525628117</v>
      </c>
      <c r="DQ29" s="310">
        <v>8598.8903710144768</v>
      </c>
      <c r="DR29" s="310">
        <v>39244.830896642598</v>
      </c>
      <c r="DS29" s="309">
        <v>342.51345293349067</v>
      </c>
      <c r="DT29" s="309">
        <v>171.25672646674533</v>
      </c>
      <c r="DU29" s="309">
        <v>20460.672056816416</v>
      </c>
      <c r="DV29" s="309">
        <v>450.67559596511933</v>
      </c>
      <c r="DW29" s="309">
        <v>18.027023838604773</v>
      </c>
      <c r="DX29" s="309">
        <v>36.054047677209546</v>
      </c>
      <c r="DY29" s="309">
        <v>486.72964364232888</v>
      </c>
      <c r="DZ29" s="309">
        <v>576.86476283535274</v>
      </c>
      <c r="EA29" s="309">
        <v>1430.9851523084467</v>
      </c>
      <c r="EB29" s="309"/>
      <c r="EC29" s="326" t="s">
        <v>36</v>
      </c>
      <c r="ED29" s="326" t="s">
        <v>36</v>
      </c>
      <c r="EE29" s="326" t="s">
        <v>36</v>
      </c>
      <c r="EF29" s="326" t="s">
        <v>36</v>
      </c>
      <c r="EG29" s="326" t="s">
        <v>36</v>
      </c>
      <c r="EH29" s="326" t="s">
        <v>36</v>
      </c>
      <c r="EI29" s="326" t="s">
        <v>36</v>
      </c>
      <c r="EJ29" s="326" t="s">
        <v>36</v>
      </c>
      <c r="EK29" s="326" t="s">
        <v>36</v>
      </c>
      <c r="EL29" s="326" t="s">
        <v>36</v>
      </c>
      <c r="EM29" s="326" t="s">
        <v>36</v>
      </c>
      <c r="EN29" s="326"/>
      <c r="EO29" s="326" t="s">
        <v>36</v>
      </c>
      <c r="EP29" s="326" t="s">
        <v>36</v>
      </c>
      <c r="EQ29" s="326" t="s">
        <v>36</v>
      </c>
      <c r="ER29" s="326" t="s">
        <v>36</v>
      </c>
      <c r="ES29" s="326" t="s">
        <v>36</v>
      </c>
      <c r="ET29" s="326" t="s">
        <v>36</v>
      </c>
      <c r="EU29" s="326" t="s">
        <v>36</v>
      </c>
      <c r="EV29" s="326" t="s">
        <v>36</v>
      </c>
      <c r="EW29" s="326" t="s">
        <v>36</v>
      </c>
      <c r="EX29" s="326" t="s">
        <v>36</v>
      </c>
      <c r="EY29" s="326" t="s">
        <v>36</v>
      </c>
      <c r="EZ29" s="326"/>
      <c r="FA29" s="312" t="s">
        <v>36</v>
      </c>
      <c r="FB29" s="43">
        <v>3.4011907417840432E-3</v>
      </c>
      <c r="FC29" s="43">
        <v>19.919972706243154</v>
      </c>
      <c r="FD29" s="43">
        <v>5.5893099887517552</v>
      </c>
      <c r="FE29" s="43">
        <v>25.509282694994912</v>
      </c>
      <c r="FF29" s="43">
        <v>0.22263498906977641</v>
      </c>
      <c r="FG29" s="43">
        <v>0.11131749453488821</v>
      </c>
      <c r="FH29" s="43">
        <v>13.299511189168223</v>
      </c>
      <c r="FI29" s="43">
        <v>0.2929407750918111</v>
      </c>
      <c r="FJ29" s="43">
        <v>1.1717631003672443E-2</v>
      </c>
      <c r="FK29" s="43">
        <v>2.3435262007344887E-2</v>
      </c>
      <c r="FL29" s="43">
        <v>0.31637603709915596</v>
      </c>
      <c r="FM29" s="43">
        <v>0.37496419211751819</v>
      </c>
      <c r="FN29" s="43">
        <v>0.93014554907151836</v>
      </c>
      <c r="FO29" s="312" t="s">
        <v>36</v>
      </c>
      <c r="FP29" s="312" t="s">
        <v>36</v>
      </c>
      <c r="FQ29" s="312" t="s">
        <v>36</v>
      </c>
      <c r="FR29" s="312" t="s">
        <v>36</v>
      </c>
      <c r="FS29" s="312" t="s">
        <v>36</v>
      </c>
      <c r="FT29" s="312" t="s">
        <v>36</v>
      </c>
      <c r="FU29" s="312" t="s">
        <v>36</v>
      </c>
      <c r="FV29" s="312" t="s">
        <v>36</v>
      </c>
      <c r="FW29" s="312" t="s">
        <v>36</v>
      </c>
      <c r="FX29" s="312" t="s">
        <v>36</v>
      </c>
      <c r="FY29" s="312" t="s">
        <v>36</v>
      </c>
      <c r="FZ29" s="312" t="s">
        <v>36</v>
      </c>
      <c r="GA29" s="312" t="s">
        <v>36</v>
      </c>
      <c r="GB29" s="312" t="s">
        <v>36</v>
      </c>
      <c r="GC29" s="312" t="s">
        <v>36</v>
      </c>
      <c r="GD29" s="312" t="s">
        <v>36</v>
      </c>
      <c r="GE29" s="312" t="s">
        <v>36</v>
      </c>
      <c r="GF29" s="312" t="s">
        <v>36</v>
      </c>
      <c r="GG29" s="312" t="s">
        <v>36</v>
      </c>
      <c r="GH29" s="312" t="s">
        <v>36</v>
      </c>
      <c r="GI29" s="312" t="s">
        <v>36</v>
      </c>
      <c r="GJ29" s="312" t="s">
        <v>36</v>
      </c>
    </row>
    <row r="30" spans="1:192">
      <c r="A30" s="321">
        <v>14210000</v>
      </c>
      <c r="B30" s="320" t="s">
        <v>206</v>
      </c>
      <c r="C30" s="320" t="s">
        <v>222</v>
      </c>
      <c r="D30" s="320" t="s">
        <v>12</v>
      </c>
      <c r="E30" s="320">
        <v>23.1</v>
      </c>
      <c r="F30" s="319">
        <v>1761.1919150284798</v>
      </c>
      <c r="G30" s="318">
        <v>40334</v>
      </c>
      <c r="H30" s="317">
        <v>0.39583333333333331</v>
      </c>
      <c r="I30" s="309">
        <v>9026.2999999999993</v>
      </c>
      <c r="J30" s="135">
        <v>8.8000000000000007</v>
      </c>
      <c r="K30" s="316">
        <v>34</v>
      </c>
      <c r="L30" s="135">
        <v>12.7</v>
      </c>
      <c r="M30" s="135">
        <v>110.49</v>
      </c>
      <c r="N30" s="135">
        <v>7.3</v>
      </c>
      <c r="O30" s="135">
        <v>18</v>
      </c>
      <c r="P30" s="135">
        <v>0.7</v>
      </c>
      <c r="Q30" s="135">
        <v>0.68658580593289043</v>
      </c>
      <c r="R30" s="135"/>
      <c r="S30" s="135">
        <v>2.2999999999999998</v>
      </c>
      <c r="T30" s="43">
        <v>0.442</v>
      </c>
      <c r="U30" s="135">
        <v>2.742</v>
      </c>
      <c r="V30" s="316">
        <v>16.119620714806711</v>
      </c>
      <c r="W30" s="43">
        <v>8.4699999999999998E-2</v>
      </c>
      <c r="X30" s="311">
        <v>3.9130434782608701</v>
      </c>
      <c r="Y30" s="23">
        <v>1.3373746252153079E-2</v>
      </c>
      <c r="Z30" s="23">
        <v>1.5060333444758718E-2</v>
      </c>
      <c r="AA30" s="23">
        <v>1.5371312637151226E-2</v>
      </c>
      <c r="AB30" s="65">
        <v>0.87004581637548706</v>
      </c>
      <c r="AC30" s="43">
        <v>0.242059</v>
      </c>
      <c r="AD30" s="43">
        <v>0.13814399999999999</v>
      </c>
      <c r="AE30" s="43">
        <v>9.2303999999999997E-2</v>
      </c>
      <c r="AF30" s="43">
        <v>8.2572999999999994E-2</v>
      </c>
      <c r="AG30" s="43">
        <v>3.6819999999999999E-2</v>
      </c>
      <c r="AH30" s="43">
        <v>4.6240999999999997E-2</v>
      </c>
      <c r="AI30" s="43">
        <v>6.0250999999999999E-2</v>
      </c>
      <c r="AJ30" s="43">
        <v>0.117979</v>
      </c>
      <c r="AK30" s="43">
        <v>1.3386095282526349</v>
      </c>
      <c r="AL30" s="43">
        <v>5.3191335746241357</v>
      </c>
      <c r="AM30" s="43"/>
      <c r="AN30" s="43">
        <v>8.7974220733831057E-2</v>
      </c>
      <c r="AO30" s="43">
        <v>0.10180469661943325</v>
      </c>
      <c r="AP30" s="43">
        <v>0.14225988308910043</v>
      </c>
      <c r="AQ30" s="43">
        <v>0.11488368648693807</v>
      </c>
      <c r="AR30" s="43">
        <v>2.7243198288525967E-2</v>
      </c>
      <c r="AS30" s="43">
        <v>0.47416568521782876</v>
      </c>
      <c r="AT30" s="316">
        <v>18.553476870308792</v>
      </c>
      <c r="AU30" s="316">
        <v>21.470279227959065</v>
      </c>
      <c r="AV30" s="316">
        <v>30.002146406639934</v>
      </c>
      <c r="AW30" s="316">
        <v>24.228595629850613</v>
      </c>
      <c r="AX30" s="316">
        <v>5.7455018652416001</v>
      </c>
      <c r="AY30" s="315" t="s">
        <v>36</v>
      </c>
      <c r="AZ30" s="43">
        <v>2.3E-2</v>
      </c>
      <c r="BA30" s="313">
        <v>9.4999999999999998E-3</v>
      </c>
      <c r="BB30" s="43">
        <v>5.1849999999999996</v>
      </c>
      <c r="BC30" s="43">
        <v>0.219</v>
      </c>
      <c r="BD30" s="43">
        <v>1E-3</v>
      </c>
      <c r="BE30" s="43">
        <v>7.0000000000000001E-3</v>
      </c>
      <c r="BF30" s="313">
        <v>0.22600000000000001</v>
      </c>
      <c r="BG30" s="43">
        <v>4.3999999999999997E-2</v>
      </c>
      <c r="BH30" s="43">
        <v>0.10458000000000001</v>
      </c>
      <c r="BI30" s="312" t="s">
        <v>36</v>
      </c>
      <c r="BJ30" s="312" t="s">
        <v>36</v>
      </c>
      <c r="BK30" s="312" t="s">
        <v>36</v>
      </c>
      <c r="BL30" s="312" t="s">
        <v>36</v>
      </c>
      <c r="BM30" s="312" t="s">
        <v>36</v>
      </c>
      <c r="BN30" s="312" t="s">
        <v>36</v>
      </c>
      <c r="BO30" s="312" t="s">
        <v>36</v>
      </c>
      <c r="BP30" s="312" t="s">
        <v>36</v>
      </c>
      <c r="BQ30" s="312" t="s">
        <v>36</v>
      </c>
      <c r="BR30" s="312" t="s">
        <v>36</v>
      </c>
      <c r="BS30" s="312" t="s">
        <v>36</v>
      </c>
      <c r="BT30" s="312" t="s">
        <v>36</v>
      </c>
      <c r="BU30" s="312" t="s">
        <v>36</v>
      </c>
      <c r="BV30" s="312" t="s">
        <v>36</v>
      </c>
      <c r="BW30" s="312" t="s">
        <v>36</v>
      </c>
      <c r="BX30" s="312" t="s">
        <v>36</v>
      </c>
      <c r="BY30" s="312" t="s">
        <v>36</v>
      </c>
      <c r="BZ30" s="312" t="s">
        <v>36</v>
      </c>
      <c r="CA30" s="312" t="s">
        <v>36</v>
      </c>
      <c r="CB30" s="312" t="s">
        <v>36</v>
      </c>
      <c r="CC30" s="312" t="s">
        <v>36</v>
      </c>
      <c r="CD30" s="312" t="s">
        <v>36</v>
      </c>
      <c r="CE30" s="312" t="s">
        <v>36</v>
      </c>
      <c r="CF30" s="312" t="s">
        <v>36</v>
      </c>
      <c r="CG30" s="312" t="s">
        <v>36</v>
      </c>
      <c r="CH30" s="312" t="s">
        <v>36</v>
      </c>
      <c r="CI30" s="312" t="s">
        <v>36</v>
      </c>
      <c r="CJ30" s="312" t="s">
        <v>36</v>
      </c>
      <c r="CK30" s="312"/>
      <c r="CL30" s="312" t="s">
        <v>36</v>
      </c>
      <c r="CM30" s="312" t="s">
        <v>36</v>
      </c>
      <c r="CN30" s="312" t="s">
        <v>36</v>
      </c>
      <c r="CO30" s="312" t="s">
        <v>36</v>
      </c>
      <c r="CP30" s="328" t="s">
        <v>36</v>
      </c>
      <c r="CQ30" s="328" t="s">
        <v>36</v>
      </c>
      <c r="CR30" s="328" t="s">
        <v>36</v>
      </c>
      <c r="CS30" s="312" t="s">
        <v>36</v>
      </c>
      <c r="CT30" s="312" t="s">
        <v>36</v>
      </c>
      <c r="CU30" s="312" t="s">
        <v>36</v>
      </c>
      <c r="CV30" s="312" t="s">
        <v>36</v>
      </c>
      <c r="CW30" s="312" t="s">
        <v>36</v>
      </c>
      <c r="CX30" s="328" t="s">
        <v>36</v>
      </c>
      <c r="CY30" s="328" t="s">
        <v>36</v>
      </c>
      <c r="CZ30" s="312"/>
      <c r="DA30" s="312" t="s">
        <v>36</v>
      </c>
      <c r="DB30" s="312" t="s">
        <v>36</v>
      </c>
      <c r="DC30" s="312" t="s">
        <v>36</v>
      </c>
      <c r="DD30" s="312" t="s">
        <v>36</v>
      </c>
      <c r="DE30" s="312" t="s">
        <v>36</v>
      </c>
      <c r="DF30" s="312" t="s">
        <v>36</v>
      </c>
      <c r="DG30" s="312" t="s">
        <v>36</v>
      </c>
      <c r="DH30" s="312" t="s">
        <v>36</v>
      </c>
      <c r="DI30" s="312" t="s">
        <v>36</v>
      </c>
      <c r="DJ30" s="312" t="s">
        <v>36</v>
      </c>
      <c r="DK30" s="312" t="s">
        <v>36</v>
      </c>
      <c r="DL30" s="312" t="s">
        <v>36</v>
      </c>
      <c r="DM30" s="312"/>
      <c r="DN30" s="308">
        <v>15.458551139807996</v>
      </c>
      <c r="DO30" s="308">
        <v>15.162316846971251</v>
      </c>
      <c r="DP30" s="310">
        <v>50792.382316511997</v>
      </c>
      <c r="DQ30" s="310">
        <v>9760.970862564478</v>
      </c>
      <c r="DR30" s="310">
        <v>60553.353179076475</v>
      </c>
      <c r="DS30" s="309">
        <v>507.92382316511993</v>
      </c>
      <c r="DT30" s="309">
        <v>209.79462261167998</v>
      </c>
      <c r="DU30" s="309">
        <v>114503.69665700637</v>
      </c>
      <c r="DV30" s="309">
        <v>4836.3181423113592</v>
      </c>
      <c r="DW30" s="309">
        <v>22.083644485439997</v>
      </c>
      <c r="DX30" s="309">
        <v>154.58551139807997</v>
      </c>
      <c r="DY30" s="309">
        <v>4990.9036537094389</v>
      </c>
      <c r="DZ30" s="309">
        <v>971.68035735935973</v>
      </c>
      <c r="EA30" s="309">
        <v>2309.5075402873149</v>
      </c>
      <c r="EB30" s="309"/>
      <c r="EC30" s="325" t="s">
        <v>36</v>
      </c>
      <c r="ED30" s="325" t="s">
        <v>36</v>
      </c>
      <c r="EE30" s="325" t="s">
        <v>36</v>
      </c>
      <c r="EF30" s="325" t="s">
        <v>36</v>
      </c>
      <c r="EG30" s="325" t="s">
        <v>36</v>
      </c>
      <c r="EH30" s="325" t="s">
        <v>36</v>
      </c>
      <c r="EI30" s="325" t="s">
        <v>36</v>
      </c>
      <c r="EJ30" s="325" t="s">
        <v>36</v>
      </c>
      <c r="EK30" s="325" t="s">
        <v>36</v>
      </c>
      <c r="EL30" s="325" t="s">
        <v>36</v>
      </c>
      <c r="EM30" s="325" t="s">
        <v>36</v>
      </c>
      <c r="EN30" s="325"/>
      <c r="EO30" s="325" t="s">
        <v>36</v>
      </c>
      <c r="EP30" s="325" t="s">
        <v>36</v>
      </c>
      <c r="EQ30" s="325" t="s">
        <v>36</v>
      </c>
      <c r="ER30" s="325" t="s">
        <v>36</v>
      </c>
      <c r="ES30" s="325" t="s">
        <v>36</v>
      </c>
      <c r="ET30" s="325" t="s">
        <v>36</v>
      </c>
      <c r="EU30" s="325" t="s">
        <v>36</v>
      </c>
      <c r="EV30" s="325" t="s">
        <v>36</v>
      </c>
      <c r="EW30" s="325" t="s">
        <v>36</v>
      </c>
      <c r="EX30" s="325" t="s">
        <v>36</v>
      </c>
      <c r="EY30" s="325" t="s">
        <v>36</v>
      </c>
      <c r="EZ30" s="325"/>
      <c r="FA30" s="43">
        <v>8.7773234750274324E-3</v>
      </c>
      <c r="FB30" s="43">
        <v>8.609122445764842E-3</v>
      </c>
      <c r="FC30" s="43">
        <v>28.839777132232999</v>
      </c>
      <c r="FD30" s="43">
        <v>5.5422528228030368</v>
      </c>
      <c r="FE30" s="43">
        <v>34.382029955036039</v>
      </c>
      <c r="FF30" s="43">
        <v>0.28839777132232997</v>
      </c>
      <c r="FG30" s="43">
        <v>0.11912081858965805</v>
      </c>
      <c r="FH30" s="43">
        <v>65.014888882881777</v>
      </c>
      <c r="FI30" s="43">
        <v>2.7460483443300117</v>
      </c>
      <c r="FJ30" s="43">
        <v>1.2539033535753478E-2</v>
      </c>
      <c r="FK30" s="43">
        <v>8.7773234750274334E-2</v>
      </c>
      <c r="FL30" s="43">
        <v>2.8338215790802859</v>
      </c>
      <c r="FM30" s="43">
        <v>0.55171747557315298</v>
      </c>
      <c r="FN30" s="43">
        <v>1.3113321271690987</v>
      </c>
      <c r="FO30" s="312" t="s">
        <v>36</v>
      </c>
      <c r="FP30" s="312" t="s">
        <v>36</v>
      </c>
      <c r="FQ30" s="312" t="s">
        <v>36</v>
      </c>
      <c r="FR30" s="312" t="s">
        <v>36</v>
      </c>
      <c r="FS30" s="312" t="s">
        <v>36</v>
      </c>
      <c r="FT30" s="312" t="s">
        <v>36</v>
      </c>
      <c r="FU30" s="312" t="s">
        <v>36</v>
      </c>
      <c r="FV30" s="312" t="s">
        <v>36</v>
      </c>
      <c r="FW30" s="312" t="s">
        <v>36</v>
      </c>
      <c r="FX30" s="312" t="s">
        <v>36</v>
      </c>
      <c r="FY30" s="312" t="s">
        <v>36</v>
      </c>
      <c r="FZ30" s="312" t="s">
        <v>36</v>
      </c>
      <c r="GA30" s="312" t="s">
        <v>36</v>
      </c>
      <c r="GB30" s="312" t="s">
        <v>36</v>
      </c>
      <c r="GC30" s="312" t="s">
        <v>36</v>
      </c>
      <c r="GD30" s="312" t="s">
        <v>36</v>
      </c>
      <c r="GE30" s="312" t="s">
        <v>36</v>
      </c>
      <c r="GF30" s="312" t="s">
        <v>36</v>
      </c>
      <c r="GG30" s="312" t="s">
        <v>36</v>
      </c>
      <c r="GH30" s="312" t="s">
        <v>36</v>
      </c>
      <c r="GI30" s="312" t="s">
        <v>36</v>
      </c>
      <c r="GJ30" s="312" t="s">
        <v>36</v>
      </c>
    </row>
    <row r="31" spans="1:192">
      <c r="A31" s="321">
        <v>14211005</v>
      </c>
      <c r="B31" s="320" t="s">
        <v>206</v>
      </c>
      <c r="C31" s="320" t="s">
        <v>222</v>
      </c>
      <c r="D31" s="320" t="s">
        <v>207</v>
      </c>
      <c r="E31" s="320">
        <v>3.1</v>
      </c>
      <c r="F31" s="319">
        <v>2429.4088474951677</v>
      </c>
      <c r="G31" s="318">
        <v>40334</v>
      </c>
      <c r="H31" s="317">
        <v>0.4375</v>
      </c>
      <c r="I31" s="309">
        <v>12057.6</v>
      </c>
      <c r="J31" s="135">
        <v>9.1999999999999993</v>
      </c>
      <c r="K31" s="316">
        <v>36</v>
      </c>
      <c r="L31" s="135">
        <v>11.9</v>
      </c>
      <c r="M31" s="135">
        <v>103.54</v>
      </c>
      <c r="N31" s="135">
        <v>7.3</v>
      </c>
      <c r="O31" s="135">
        <v>12</v>
      </c>
      <c r="P31" s="135">
        <v>0.8</v>
      </c>
      <c r="Q31" s="135">
        <v>1.5736574847668299</v>
      </c>
      <c r="R31" s="135"/>
      <c r="S31" s="135">
        <v>2</v>
      </c>
      <c r="T31" s="43">
        <v>0.311</v>
      </c>
      <c r="U31" s="135">
        <v>2.3109999999999999</v>
      </c>
      <c r="V31" s="316">
        <v>13.457377758546086</v>
      </c>
      <c r="W31" s="43">
        <v>7.5800000000000006E-2</v>
      </c>
      <c r="X31" s="311">
        <v>3.9</v>
      </c>
      <c r="Y31" s="23">
        <v>1.3000239221400997E-2</v>
      </c>
      <c r="Z31" s="23">
        <v>1.4518812527428947E-2</v>
      </c>
      <c r="AA31" s="23">
        <v>1.4252658013254347E-2</v>
      </c>
      <c r="AB31" s="65">
        <v>0.91212735261811129</v>
      </c>
      <c r="AC31" s="43">
        <v>0.225468</v>
      </c>
      <c r="AD31" s="43">
        <v>0.12879699999999999</v>
      </c>
      <c r="AE31" s="43">
        <v>9.0174000000000004E-2</v>
      </c>
      <c r="AF31" s="43">
        <v>7.1132000000000001E-2</v>
      </c>
      <c r="AG31" s="43">
        <v>4.1727E-2</v>
      </c>
      <c r="AH31" s="43">
        <v>5.0966999999999998E-2</v>
      </c>
      <c r="AI31" s="43">
        <v>6.4166000000000001E-2</v>
      </c>
      <c r="AJ31" s="43">
        <v>0.106058</v>
      </c>
      <c r="AK31" s="43">
        <v>1.354235174056015</v>
      </c>
      <c r="AL31" s="43">
        <v>4.3594709078381104</v>
      </c>
      <c r="AM31" s="43"/>
      <c r="AN31" s="43">
        <v>9.1728982544910173E-2</v>
      </c>
      <c r="AO31" s="43">
        <v>8.8638662614447708E-2</v>
      </c>
      <c r="AP31" s="43">
        <v>0.12928388050207115</v>
      </c>
      <c r="AQ31" s="43">
        <v>0.10843528864916464</v>
      </c>
      <c r="AR31" s="43">
        <v>3.7110650428920658E-2</v>
      </c>
      <c r="AS31" s="43">
        <v>0.45519746473951433</v>
      </c>
      <c r="AT31" s="316">
        <v>20.15147043874725</v>
      </c>
      <c r="AU31" s="316">
        <v>19.472573878497101</v>
      </c>
      <c r="AV31" s="316">
        <v>28.401713655425024</v>
      </c>
      <c r="AW31" s="316">
        <v>23.821593275177069</v>
      </c>
      <c r="AX31" s="316">
        <v>8.15264875215356</v>
      </c>
      <c r="AY31" s="315" t="s">
        <v>36</v>
      </c>
      <c r="AZ31" s="43">
        <v>0.02</v>
      </c>
      <c r="BA31" s="313">
        <v>9.4999999999999998E-3</v>
      </c>
      <c r="BB31" s="43">
        <v>1.2749999999999999</v>
      </c>
      <c r="BC31" s="43">
        <v>0.214</v>
      </c>
      <c r="BD31" s="43">
        <v>2E-3</v>
      </c>
      <c r="BE31" s="43">
        <v>8.0000000000000002E-3</v>
      </c>
      <c r="BF31" s="313">
        <v>0.222</v>
      </c>
      <c r="BG31" s="43">
        <v>2.5999999999999999E-2</v>
      </c>
      <c r="BH31" s="43">
        <v>0.27215999999999996</v>
      </c>
      <c r="BI31" s="312" t="s">
        <v>36</v>
      </c>
      <c r="BJ31" s="312" t="s">
        <v>36</v>
      </c>
      <c r="BK31" s="312" t="s">
        <v>36</v>
      </c>
      <c r="BL31" s="312" t="s">
        <v>36</v>
      </c>
      <c r="BM31" s="312" t="s">
        <v>36</v>
      </c>
      <c r="BN31" s="312" t="s">
        <v>36</v>
      </c>
      <c r="BO31" s="312" t="s">
        <v>36</v>
      </c>
      <c r="BP31" s="312" t="s">
        <v>36</v>
      </c>
      <c r="BQ31" s="312" t="s">
        <v>36</v>
      </c>
      <c r="BR31" s="312" t="s">
        <v>36</v>
      </c>
      <c r="BS31" s="312" t="s">
        <v>36</v>
      </c>
      <c r="BT31" s="312" t="s">
        <v>36</v>
      </c>
      <c r="BU31" s="312" t="s">
        <v>36</v>
      </c>
      <c r="BV31" s="312" t="s">
        <v>36</v>
      </c>
      <c r="BW31" s="312" t="s">
        <v>36</v>
      </c>
      <c r="BX31" s="312" t="s">
        <v>36</v>
      </c>
      <c r="BY31" s="312" t="s">
        <v>36</v>
      </c>
      <c r="BZ31" s="312" t="s">
        <v>36</v>
      </c>
      <c r="CA31" s="312" t="s">
        <v>36</v>
      </c>
      <c r="CB31" s="312" t="s">
        <v>36</v>
      </c>
      <c r="CC31" s="312" t="s">
        <v>36</v>
      </c>
      <c r="CD31" s="312" t="s">
        <v>36</v>
      </c>
      <c r="CE31" s="312" t="s">
        <v>36</v>
      </c>
      <c r="CF31" s="312" t="s">
        <v>36</v>
      </c>
      <c r="CG31" s="312" t="s">
        <v>36</v>
      </c>
      <c r="CH31" s="312" t="s">
        <v>36</v>
      </c>
      <c r="CI31" s="312" t="s">
        <v>36</v>
      </c>
      <c r="CJ31" s="312" t="s">
        <v>36</v>
      </c>
      <c r="CK31" s="312"/>
      <c r="CL31" s="312" t="s">
        <v>36</v>
      </c>
      <c r="CM31" s="312" t="s">
        <v>36</v>
      </c>
      <c r="CN31" s="312" t="s">
        <v>36</v>
      </c>
      <c r="CO31" s="312" t="s">
        <v>36</v>
      </c>
      <c r="CP31" s="328" t="s">
        <v>36</v>
      </c>
      <c r="CQ31" s="328" t="s">
        <v>36</v>
      </c>
      <c r="CR31" s="328" t="s">
        <v>36</v>
      </c>
      <c r="CS31" s="312" t="s">
        <v>36</v>
      </c>
      <c r="CT31" s="312" t="s">
        <v>36</v>
      </c>
      <c r="CU31" s="312" t="s">
        <v>36</v>
      </c>
      <c r="CV31" s="312" t="s">
        <v>36</v>
      </c>
      <c r="CW31" s="312" t="s">
        <v>36</v>
      </c>
      <c r="CX31" s="328" t="s">
        <v>36</v>
      </c>
      <c r="CY31" s="328" t="s">
        <v>36</v>
      </c>
      <c r="CZ31" s="312"/>
      <c r="DA31" s="312" t="s">
        <v>36</v>
      </c>
      <c r="DB31" s="312" t="s">
        <v>36</v>
      </c>
      <c r="DC31" s="312" t="s">
        <v>36</v>
      </c>
      <c r="DD31" s="312" t="s">
        <v>36</v>
      </c>
      <c r="DE31" s="312" t="s">
        <v>36</v>
      </c>
      <c r="DF31" s="312" t="s">
        <v>36</v>
      </c>
      <c r="DG31" s="312" t="s">
        <v>36</v>
      </c>
      <c r="DH31" s="312" t="s">
        <v>36</v>
      </c>
      <c r="DI31" s="312" t="s">
        <v>36</v>
      </c>
      <c r="DJ31" s="312" t="s">
        <v>36</v>
      </c>
      <c r="DK31" s="312" t="s">
        <v>36</v>
      </c>
      <c r="DL31" s="312" t="s">
        <v>36</v>
      </c>
      <c r="DM31" s="312"/>
      <c r="DN31" s="308">
        <v>23.599991291903997</v>
      </c>
      <c r="DO31" s="308">
        <v>46.422878671170913</v>
      </c>
      <c r="DP31" s="310">
        <v>58999.97822976001</v>
      </c>
      <c r="DQ31" s="310">
        <v>9174.4966147276791</v>
      </c>
      <c r="DR31" s="310">
        <v>68174.47484448769</v>
      </c>
      <c r="DS31" s="309">
        <v>589.99978229759995</v>
      </c>
      <c r="DT31" s="309">
        <v>280.24989659135997</v>
      </c>
      <c r="DU31" s="309">
        <v>37612.486121471993</v>
      </c>
      <c r="DV31" s="309">
        <v>6312.9976705843192</v>
      </c>
      <c r="DW31" s="309">
        <v>58.999978229759996</v>
      </c>
      <c r="DX31" s="309">
        <v>235.99991291903999</v>
      </c>
      <c r="DY31" s="309">
        <v>6548.9975835033601</v>
      </c>
      <c r="DZ31" s="309">
        <v>766.99971698687989</v>
      </c>
      <c r="EA31" s="309">
        <v>8028.7170375057385</v>
      </c>
      <c r="EB31" s="309"/>
      <c r="EC31" s="325" t="s">
        <v>36</v>
      </c>
      <c r="ED31" s="325" t="s">
        <v>36</v>
      </c>
      <c r="EE31" s="325" t="s">
        <v>36</v>
      </c>
      <c r="EF31" s="325" t="s">
        <v>36</v>
      </c>
      <c r="EG31" s="325" t="s">
        <v>36</v>
      </c>
      <c r="EH31" s="325" t="s">
        <v>36</v>
      </c>
      <c r="EI31" s="325" t="s">
        <v>36</v>
      </c>
      <c r="EJ31" s="325" t="s">
        <v>36</v>
      </c>
      <c r="EK31" s="325" t="s">
        <v>36</v>
      </c>
      <c r="EL31" s="325" t="s">
        <v>36</v>
      </c>
      <c r="EM31" s="325" t="s">
        <v>36</v>
      </c>
      <c r="EN31" s="325"/>
      <c r="EO31" s="325" t="s">
        <v>36</v>
      </c>
      <c r="EP31" s="325" t="s">
        <v>36</v>
      </c>
      <c r="EQ31" s="325" t="s">
        <v>36</v>
      </c>
      <c r="ER31" s="325" t="s">
        <v>36</v>
      </c>
      <c r="ES31" s="325" t="s">
        <v>36</v>
      </c>
      <c r="ET31" s="325" t="s">
        <v>36</v>
      </c>
      <c r="EU31" s="325" t="s">
        <v>36</v>
      </c>
      <c r="EV31" s="325" t="s">
        <v>36</v>
      </c>
      <c r="EW31" s="325" t="s">
        <v>36</v>
      </c>
      <c r="EX31" s="325" t="s">
        <v>36</v>
      </c>
      <c r="EY31" s="325" t="s">
        <v>36</v>
      </c>
      <c r="EZ31" s="325"/>
      <c r="FA31" s="43">
        <v>9.7142937946557116E-3</v>
      </c>
      <c r="FB31" s="43">
        <v>1.910871392397992E-2</v>
      </c>
      <c r="FC31" s="43">
        <v>24.285734486639292</v>
      </c>
      <c r="FD31" s="43">
        <v>3.7764317126724087</v>
      </c>
      <c r="FE31" s="43">
        <v>28.062166199311701</v>
      </c>
      <c r="FF31" s="43">
        <v>0.24285734486639285</v>
      </c>
      <c r="FG31" s="43">
        <v>0.1153572388115366</v>
      </c>
      <c r="FH31" s="43">
        <v>15.482155735232542</v>
      </c>
      <c r="FI31" s="43">
        <v>2.5985735900704032</v>
      </c>
      <c r="FJ31" s="43">
        <v>2.4285734486639288E-2</v>
      </c>
      <c r="FK31" s="43">
        <v>9.7142937946557151E-2</v>
      </c>
      <c r="FL31" s="43">
        <v>2.6957165280169608</v>
      </c>
      <c r="FM31" s="43">
        <v>0.31571454832631068</v>
      </c>
      <c r="FN31" s="43">
        <v>3.3048027489418734</v>
      </c>
      <c r="FO31" s="312" t="s">
        <v>36</v>
      </c>
      <c r="FP31" s="312" t="s">
        <v>36</v>
      </c>
      <c r="FQ31" s="312" t="s">
        <v>36</v>
      </c>
      <c r="FR31" s="312" t="s">
        <v>36</v>
      </c>
      <c r="FS31" s="312" t="s">
        <v>36</v>
      </c>
      <c r="FT31" s="312" t="s">
        <v>36</v>
      </c>
      <c r="FU31" s="312" t="s">
        <v>36</v>
      </c>
      <c r="FV31" s="312" t="s">
        <v>36</v>
      </c>
      <c r="FW31" s="312" t="s">
        <v>36</v>
      </c>
      <c r="FX31" s="312" t="s">
        <v>36</v>
      </c>
      <c r="FY31" s="312" t="s">
        <v>36</v>
      </c>
      <c r="FZ31" s="312" t="s">
        <v>36</v>
      </c>
      <c r="GA31" s="312" t="s">
        <v>36</v>
      </c>
      <c r="GB31" s="312" t="s">
        <v>36</v>
      </c>
      <c r="GC31" s="312" t="s">
        <v>36</v>
      </c>
      <c r="GD31" s="312" t="s">
        <v>36</v>
      </c>
      <c r="GE31" s="312" t="s">
        <v>36</v>
      </c>
      <c r="GF31" s="312" t="s">
        <v>36</v>
      </c>
      <c r="GG31" s="312" t="s">
        <v>36</v>
      </c>
      <c r="GH31" s="312" t="s">
        <v>36</v>
      </c>
      <c r="GI31" s="312" t="s">
        <v>36</v>
      </c>
      <c r="GJ31" s="312" t="s">
        <v>36</v>
      </c>
    </row>
    <row r="32" spans="1:192">
      <c r="A32" s="321">
        <v>14211023</v>
      </c>
      <c r="B32" s="320" t="s">
        <v>206</v>
      </c>
      <c r="C32" s="320" t="s">
        <v>222</v>
      </c>
      <c r="D32" s="320" t="s">
        <v>204</v>
      </c>
      <c r="E32" s="320">
        <v>0.9</v>
      </c>
      <c r="F32" s="319">
        <v>2434.5888237158397</v>
      </c>
      <c r="G32" s="318">
        <v>40334</v>
      </c>
      <c r="H32" s="317">
        <v>0.50694444444444442</v>
      </c>
      <c r="I32" s="309">
        <v>11468.4</v>
      </c>
      <c r="J32" s="135">
        <v>9.6</v>
      </c>
      <c r="K32" s="316">
        <v>36</v>
      </c>
      <c r="L32" s="135">
        <v>12</v>
      </c>
      <c r="M32" s="135">
        <v>105.41</v>
      </c>
      <c r="N32" s="135">
        <v>7.3</v>
      </c>
      <c r="O32" s="135">
        <v>11</v>
      </c>
      <c r="P32" s="135">
        <v>0.9</v>
      </c>
      <c r="Q32" s="135">
        <v>0.93298599789837033</v>
      </c>
      <c r="R32" s="135"/>
      <c r="S32" s="135">
        <v>2.1</v>
      </c>
      <c r="T32" s="43">
        <v>0.58499999999999996</v>
      </c>
      <c r="U32" s="135">
        <v>2.6850000000000001</v>
      </c>
      <c r="V32" s="316">
        <v>21.787709497206702</v>
      </c>
      <c r="W32" s="43">
        <v>7.7200000000000005E-2</v>
      </c>
      <c r="X32" s="311">
        <v>3.6666666666666665</v>
      </c>
      <c r="Y32" s="23">
        <v>1.28041325043887E-2</v>
      </c>
      <c r="Z32" s="23">
        <v>1.4125354631436745E-2</v>
      </c>
      <c r="AA32" s="23">
        <v>1.36959424634478E-2</v>
      </c>
      <c r="AB32" s="65">
        <v>0.93488509743384274</v>
      </c>
      <c r="AC32" s="43">
        <v>0.226386</v>
      </c>
      <c r="AD32" s="43">
        <v>0.12772700000000001</v>
      </c>
      <c r="AE32" s="43">
        <v>9.0247999999999995E-2</v>
      </c>
      <c r="AF32" s="43">
        <v>7.0871000000000003E-2</v>
      </c>
      <c r="AG32" s="43">
        <v>5.5462999999999998E-2</v>
      </c>
      <c r="AH32" s="43">
        <v>5.2419E-2</v>
      </c>
      <c r="AI32" s="43">
        <v>6.2910999999999995E-2</v>
      </c>
      <c r="AJ32" s="43">
        <v>0.106359</v>
      </c>
      <c r="AK32" s="43">
        <v>1.3449140490506719</v>
      </c>
      <c r="AL32" s="43">
        <v>4.1564123426080908</v>
      </c>
      <c r="AM32" s="43"/>
      <c r="AN32" s="43">
        <v>9.1408190408314535E-2</v>
      </c>
      <c r="AO32" s="43">
        <v>8.9005310955122388E-2</v>
      </c>
      <c r="AP32" s="43">
        <v>0.12951763974334288</v>
      </c>
      <c r="AQ32" s="43">
        <v>0.10722255848409913</v>
      </c>
      <c r="AR32" s="43">
        <v>4.0640693103507805E-2</v>
      </c>
      <c r="AS32" s="43">
        <v>0.45779439269438671</v>
      </c>
      <c r="AT32" s="316">
        <v>19.967083884606819</v>
      </c>
      <c r="AU32" s="316">
        <v>19.44220208361974</v>
      </c>
      <c r="AV32" s="316">
        <v>28.291661455496673</v>
      </c>
      <c r="AW32" s="316">
        <v>23.421553473608952</v>
      </c>
      <c r="AX32" s="316">
        <v>8.8774991026678265</v>
      </c>
      <c r="AY32" s="315" t="s">
        <v>36</v>
      </c>
      <c r="AZ32" s="43">
        <v>2.3E-2</v>
      </c>
      <c r="BA32" s="313">
        <v>9.4999999999999998E-3</v>
      </c>
      <c r="BB32" s="43">
        <v>5.1849999999999996</v>
      </c>
      <c r="BC32" s="43">
        <v>0.219</v>
      </c>
      <c r="BD32" s="43">
        <v>1E-3</v>
      </c>
      <c r="BE32" s="43">
        <v>7.0000000000000001E-3</v>
      </c>
      <c r="BF32" s="313">
        <v>0.22600000000000001</v>
      </c>
      <c r="BG32" s="43">
        <v>4.5999999999999999E-2</v>
      </c>
      <c r="BH32" s="43">
        <v>0.24002999999999999</v>
      </c>
      <c r="BI32" s="312" t="s">
        <v>36</v>
      </c>
      <c r="BJ32" s="312" t="s">
        <v>36</v>
      </c>
      <c r="BK32" s="312" t="s">
        <v>36</v>
      </c>
      <c r="BL32" s="312" t="s">
        <v>36</v>
      </c>
      <c r="BM32" s="312" t="s">
        <v>36</v>
      </c>
      <c r="BN32" s="312" t="s">
        <v>36</v>
      </c>
      <c r="BO32" s="312" t="s">
        <v>36</v>
      </c>
      <c r="BP32" s="312" t="s">
        <v>36</v>
      </c>
      <c r="BQ32" s="312" t="s">
        <v>36</v>
      </c>
      <c r="BR32" s="312" t="s">
        <v>36</v>
      </c>
      <c r="BS32" s="312" t="s">
        <v>36</v>
      </c>
      <c r="BT32" s="312" t="s">
        <v>36</v>
      </c>
      <c r="BU32" s="312" t="s">
        <v>36</v>
      </c>
      <c r="BV32" s="312" t="s">
        <v>36</v>
      </c>
      <c r="BW32" s="312" t="s">
        <v>36</v>
      </c>
      <c r="BX32" s="312" t="s">
        <v>36</v>
      </c>
      <c r="BY32" s="312" t="s">
        <v>36</v>
      </c>
      <c r="BZ32" s="312" t="s">
        <v>36</v>
      </c>
      <c r="CA32" s="312" t="s">
        <v>36</v>
      </c>
      <c r="CB32" s="312" t="s">
        <v>36</v>
      </c>
      <c r="CC32" s="312" t="s">
        <v>36</v>
      </c>
      <c r="CD32" s="312" t="s">
        <v>36</v>
      </c>
      <c r="CE32" s="312" t="s">
        <v>36</v>
      </c>
      <c r="CF32" s="312" t="s">
        <v>36</v>
      </c>
      <c r="CG32" s="312" t="s">
        <v>36</v>
      </c>
      <c r="CH32" s="312" t="s">
        <v>36</v>
      </c>
      <c r="CI32" s="312" t="s">
        <v>36</v>
      </c>
      <c r="CJ32" s="312" t="s">
        <v>36</v>
      </c>
      <c r="CK32" s="312"/>
      <c r="CL32" s="312" t="s">
        <v>36</v>
      </c>
      <c r="CM32" s="312" t="s">
        <v>36</v>
      </c>
      <c r="CN32" s="312" t="s">
        <v>36</v>
      </c>
      <c r="CO32" s="312" t="s">
        <v>36</v>
      </c>
      <c r="CP32" s="328" t="s">
        <v>36</v>
      </c>
      <c r="CQ32" s="328" t="s">
        <v>36</v>
      </c>
      <c r="CR32" s="328" t="s">
        <v>36</v>
      </c>
      <c r="CS32" s="312" t="s">
        <v>36</v>
      </c>
      <c r="CT32" s="312" t="s">
        <v>36</v>
      </c>
      <c r="CU32" s="312" t="s">
        <v>36</v>
      </c>
      <c r="CV32" s="312" t="s">
        <v>36</v>
      </c>
      <c r="CW32" s="312" t="s">
        <v>36</v>
      </c>
      <c r="CX32" s="328" t="s">
        <v>36</v>
      </c>
      <c r="CY32" s="328" t="s">
        <v>36</v>
      </c>
      <c r="CZ32" s="312"/>
      <c r="DA32" s="312" t="s">
        <v>36</v>
      </c>
      <c r="DB32" s="312" t="s">
        <v>36</v>
      </c>
      <c r="DC32" s="312" t="s">
        <v>36</v>
      </c>
      <c r="DD32" s="312" t="s">
        <v>36</v>
      </c>
      <c r="DE32" s="312" t="s">
        <v>36</v>
      </c>
      <c r="DF32" s="312" t="s">
        <v>36</v>
      </c>
      <c r="DG32" s="312" t="s">
        <v>36</v>
      </c>
      <c r="DH32" s="312" t="s">
        <v>36</v>
      </c>
      <c r="DI32" s="312" t="s">
        <v>36</v>
      </c>
      <c r="DJ32" s="312" t="s">
        <v>36</v>
      </c>
      <c r="DK32" s="312" t="s">
        <v>36</v>
      </c>
      <c r="DL32" s="312" t="s">
        <v>36</v>
      </c>
      <c r="DM32" s="312"/>
      <c r="DN32" s="308">
        <v>25.252613094527998</v>
      </c>
      <c r="DO32" s="308">
        <v>26.178149363932953</v>
      </c>
      <c r="DP32" s="310">
        <v>58922.763887232002</v>
      </c>
      <c r="DQ32" s="310">
        <v>16414.198511443195</v>
      </c>
      <c r="DR32" s="310">
        <v>75336.962398675198</v>
      </c>
      <c r="DS32" s="309">
        <v>645.34455686015986</v>
      </c>
      <c r="DT32" s="309">
        <v>266.55536044223999</v>
      </c>
      <c r="DU32" s="309">
        <v>145483.10988347518</v>
      </c>
      <c r="DV32" s="309">
        <v>6144.8025196684794</v>
      </c>
      <c r="DW32" s="309">
        <v>28.058458993919995</v>
      </c>
      <c r="DX32" s="309">
        <v>196.40921295743999</v>
      </c>
      <c r="DY32" s="309">
        <v>6341.2117326259195</v>
      </c>
      <c r="DZ32" s="309">
        <v>1290.6891137203197</v>
      </c>
      <c r="EA32" s="309">
        <v>6734.8719123106157</v>
      </c>
      <c r="EB32" s="309"/>
      <c r="EC32" s="325" t="s">
        <v>36</v>
      </c>
      <c r="ED32" s="325" t="s">
        <v>36</v>
      </c>
      <c r="EE32" s="325" t="s">
        <v>36</v>
      </c>
      <c r="EF32" s="325" t="s">
        <v>36</v>
      </c>
      <c r="EG32" s="325" t="s">
        <v>36</v>
      </c>
      <c r="EH32" s="325" t="s">
        <v>36</v>
      </c>
      <c r="EI32" s="325" t="s">
        <v>36</v>
      </c>
      <c r="EJ32" s="325" t="s">
        <v>36</v>
      </c>
      <c r="EK32" s="325" t="s">
        <v>36</v>
      </c>
      <c r="EL32" s="325" t="s">
        <v>36</v>
      </c>
      <c r="EM32" s="325" t="s">
        <v>36</v>
      </c>
      <c r="EN32" s="325"/>
      <c r="EO32" s="325" t="s">
        <v>36</v>
      </c>
      <c r="EP32" s="325" t="s">
        <v>36</v>
      </c>
      <c r="EQ32" s="325" t="s">
        <v>36</v>
      </c>
      <c r="ER32" s="325" t="s">
        <v>36</v>
      </c>
      <c r="ES32" s="325" t="s">
        <v>36</v>
      </c>
      <c r="ET32" s="325" t="s">
        <v>36</v>
      </c>
      <c r="EU32" s="325" t="s">
        <v>36</v>
      </c>
      <c r="EV32" s="325" t="s">
        <v>36</v>
      </c>
      <c r="EW32" s="325" t="s">
        <v>36</v>
      </c>
      <c r="EX32" s="325" t="s">
        <v>36</v>
      </c>
      <c r="EY32" s="325" t="s">
        <v>36</v>
      </c>
      <c r="EZ32" s="325"/>
      <c r="FA32" s="43">
        <v>1.0372434494292015E-2</v>
      </c>
      <c r="FB32" s="43">
        <v>1.0752595719213906E-2</v>
      </c>
      <c r="FC32" s="43">
        <v>24.20234715334804</v>
      </c>
      <c r="FD32" s="43">
        <v>6.7420824212898074</v>
      </c>
      <c r="FE32" s="43">
        <v>30.944429574637848</v>
      </c>
      <c r="FF32" s="43">
        <v>0.26507332596524036</v>
      </c>
      <c r="FG32" s="43">
        <v>0.10948680855086015</v>
      </c>
      <c r="FH32" s="43">
        <v>59.756747614337883</v>
      </c>
      <c r="FI32" s="43">
        <v>2.5239590602777238</v>
      </c>
      <c r="FJ32" s="43">
        <v>1.1524927215880016E-2</v>
      </c>
      <c r="FK32" s="43">
        <v>8.0674490511160116E-2</v>
      </c>
      <c r="FL32" s="43">
        <v>2.604633550788884</v>
      </c>
      <c r="FM32" s="43">
        <v>0.53014665193048072</v>
      </c>
      <c r="FN32" s="43">
        <v>2.7663282796276798</v>
      </c>
      <c r="FO32" s="312" t="s">
        <v>36</v>
      </c>
      <c r="FP32" s="312" t="s">
        <v>36</v>
      </c>
      <c r="FQ32" s="312" t="s">
        <v>36</v>
      </c>
      <c r="FR32" s="312" t="s">
        <v>36</v>
      </c>
      <c r="FS32" s="312" t="s">
        <v>36</v>
      </c>
      <c r="FT32" s="312" t="s">
        <v>36</v>
      </c>
      <c r="FU32" s="312" t="s">
        <v>36</v>
      </c>
      <c r="FV32" s="312" t="s">
        <v>36</v>
      </c>
      <c r="FW32" s="312" t="s">
        <v>36</v>
      </c>
      <c r="FX32" s="312" t="s">
        <v>36</v>
      </c>
      <c r="FY32" s="312" t="s">
        <v>36</v>
      </c>
      <c r="FZ32" s="312" t="s">
        <v>36</v>
      </c>
      <c r="GA32" s="312" t="s">
        <v>36</v>
      </c>
      <c r="GB32" s="312" t="s">
        <v>36</v>
      </c>
      <c r="GC32" s="312" t="s">
        <v>36</v>
      </c>
      <c r="GD32" s="312" t="s">
        <v>36</v>
      </c>
      <c r="GE32" s="312" t="s">
        <v>36</v>
      </c>
      <c r="GF32" s="312" t="s">
        <v>36</v>
      </c>
      <c r="GG32" s="312" t="s">
        <v>36</v>
      </c>
      <c r="GH32" s="312" t="s">
        <v>36</v>
      </c>
      <c r="GI32" s="312" t="s">
        <v>36</v>
      </c>
      <c r="GJ32" s="312" t="s">
        <v>36</v>
      </c>
    </row>
    <row r="33" spans="1:192">
      <c r="A33" s="321">
        <v>14209710</v>
      </c>
      <c r="B33" s="320" t="s">
        <v>206</v>
      </c>
      <c r="C33" s="320" t="s">
        <v>222</v>
      </c>
      <c r="D33" s="320" t="s">
        <v>11</v>
      </c>
      <c r="E33" s="320">
        <v>40.799999999999997</v>
      </c>
      <c r="F33" s="319">
        <v>1538.4529375395839</v>
      </c>
      <c r="G33" s="318">
        <v>40367</v>
      </c>
      <c r="H33" s="317">
        <v>0.375</v>
      </c>
      <c r="I33" s="309">
        <v>1067.6307719480862</v>
      </c>
      <c r="J33" s="135">
        <v>12.5</v>
      </c>
      <c r="K33" s="316">
        <v>57</v>
      </c>
      <c r="L33" s="135">
        <v>10.6</v>
      </c>
      <c r="M33" s="135">
        <v>102.54</v>
      </c>
      <c r="N33" s="135">
        <v>7.7</v>
      </c>
      <c r="O33" s="135">
        <v>1</v>
      </c>
      <c r="P33" s="331" t="s">
        <v>36</v>
      </c>
      <c r="Q33" s="135">
        <v>0.40756468144685493</v>
      </c>
      <c r="R33" s="135"/>
      <c r="S33" s="135">
        <v>0.8</v>
      </c>
      <c r="T33" s="43">
        <v>9.4E-2</v>
      </c>
      <c r="U33" s="135">
        <v>0.89400000000000002</v>
      </c>
      <c r="V33" s="316">
        <v>10.514541387024609</v>
      </c>
      <c r="W33" s="43">
        <v>9.4000000000000004E-3</v>
      </c>
      <c r="X33" s="311">
        <v>2.3749999999999996</v>
      </c>
      <c r="Y33" s="23">
        <v>1.8756114006042473E-2</v>
      </c>
      <c r="Z33" s="23">
        <v>2.3105695683625572E-2</v>
      </c>
      <c r="AA33" s="23">
        <v>1.9854718208312978E-2</v>
      </c>
      <c r="AB33" s="65">
        <v>0.94466785220801919</v>
      </c>
      <c r="AC33" s="43">
        <v>6.1714999999999999E-2</v>
      </c>
      <c r="AD33" s="43">
        <v>3.3419999999999998E-2</v>
      </c>
      <c r="AE33" s="43">
        <v>2.7574000000000001E-2</v>
      </c>
      <c r="AF33" s="43">
        <v>1.9130000000000001E-2</v>
      </c>
      <c r="AG33" s="43">
        <v>5.339E-2</v>
      </c>
      <c r="AH33" s="43">
        <v>3.5692000000000002E-2</v>
      </c>
      <c r="AI33" s="43">
        <v>2.7125E-2</v>
      </c>
      <c r="AJ33" s="43">
        <v>2.9017000000000001E-2</v>
      </c>
      <c r="AK33" s="43">
        <v>1.3902542773419033</v>
      </c>
      <c r="AL33" s="43">
        <v>2.7707549659483464</v>
      </c>
      <c r="AM33" s="43"/>
      <c r="AN33" s="43">
        <v>2.4229141385672993E-2</v>
      </c>
      <c r="AO33" s="43">
        <v>2.1920196367375182E-2</v>
      </c>
      <c r="AP33" s="43">
        <v>3.4452754788562905E-2</v>
      </c>
      <c r="AQ33" s="43">
        <v>2.9665674416447543E-2</v>
      </c>
      <c r="AR33" s="43">
        <v>3.4438205262531614E-2</v>
      </c>
      <c r="AS33" s="43">
        <v>0.14470597222059023</v>
      </c>
      <c r="AT33" s="316">
        <v>16.743705193271509</v>
      </c>
      <c r="AU33" s="316">
        <v>15.148093773185785</v>
      </c>
      <c r="AV33" s="316">
        <v>23.808799498643371</v>
      </c>
      <c r="AW33" s="316">
        <v>20.500656580521152</v>
      </c>
      <c r="AX33" s="316">
        <v>23.798744954378186</v>
      </c>
      <c r="AY33" s="315" t="s">
        <v>36</v>
      </c>
      <c r="AZ33" s="43">
        <v>1.7999999999999999E-2</v>
      </c>
      <c r="BA33" s="312" t="s">
        <v>36</v>
      </c>
      <c r="BB33" s="43">
        <v>5.9829999999999997</v>
      </c>
      <c r="BC33" s="43">
        <v>5.0000000000000001E-3</v>
      </c>
      <c r="BD33" s="43">
        <v>2E-3</v>
      </c>
      <c r="BE33" s="43">
        <v>2E-3</v>
      </c>
      <c r="BF33" s="313">
        <v>7.0000000000000001E-3</v>
      </c>
      <c r="BG33" s="313">
        <v>8.5000000000000006E-3</v>
      </c>
      <c r="BH33" s="43">
        <v>1.55E-2</v>
      </c>
      <c r="BI33" s="312" t="s">
        <v>36</v>
      </c>
      <c r="BJ33" s="312" t="s">
        <v>36</v>
      </c>
      <c r="BK33" s="312" t="s">
        <v>36</v>
      </c>
      <c r="BL33" s="312" t="s">
        <v>36</v>
      </c>
      <c r="BM33" s="312" t="s">
        <v>36</v>
      </c>
      <c r="BN33" s="312" t="s">
        <v>36</v>
      </c>
      <c r="BO33" s="312" t="s">
        <v>36</v>
      </c>
      <c r="BP33" s="312" t="s">
        <v>36</v>
      </c>
      <c r="BQ33" s="312" t="s">
        <v>36</v>
      </c>
      <c r="BR33" s="312" t="s">
        <v>36</v>
      </c>
      <c r="BS33" s="312" t="s">
        <v>36</v>
      </c>
      <c r="BT33" s="312" t="s">
        <v>36</v>
      </c>
      <c r="BU33" s="312" t="s">
        <v>36</v>
      </c>
      <c r="BV33" s="312" t="s">
        <v>36</v>
      </c>
      <c r="BW33" s="312" t="s">
        <v>36</v>
      </c>
      <c r="BX33" s="312" t="s">
        <v>36</v>
      </c>
      <c r="BY33" s="312" t="s">
        <v>36</v>
      </c>
      <c r="BZ33" s="312" t="s">
        <v>36</v>
      </c>
      <c r="CA33" s="312" t="s">
        <v>36</v>
      </c>
      <c r="CB33" s="312" t="s">
        <v>36</v>
      </c>
      <c r="CC33" s="312" t="s">
        <v>36</v>
      </c>
      <c r="CD33" s="312" t="s">
        <v>36</v>
      </c>
      <c r="CE33" s="312" t="s">
        <v>36</v>
      </c>
      <c r="CF33" s="312" t="s">
        <v>36</v>
      </c>
      <c r="CG33" s="312" t="s">
        <v>36</v>
      </c>
      <c r="CH33" s="312" t="s">
        <v>36</v>
      </c>
      <c r="CI33" s="312" t="s">
        <v>36</v>
      </c>
      <c r="CJ33" s="312" t="s">
        <v>36</v>
      </c>
      <c r="CK33" s="312"/>
      <c r="CL33" s="312" t="s">
        <v>36</v>
      </c>
      <c r="CM33" s="312" t="s">
        <v>36</v>
      </c>
      <c r="CN33" s="312" t="s">
        <v>36</v>
      </c>
      <c r="CO33" s="312" t="s">
        <v>36</v>
      </c>
      <c r="CP33" s="328" t="s">
        <v>36</v>
      </c>
      <c r="CQ33" s="328" t="s">
        <v>36</v>
      </c>
      <c r="CR33" s="328" t="s">
        <v>36</v>
      </c>
      <c r="CS33" s="312" t="s">
        <v>36</v>
      </c>
      <c r="CT33" s="312" t="s">
        <v>36</v>
      </c>
      <c r="CU33" s="312" t="s">
        <v>36</v>
      </c>
      <c r="CV33" s="312" t="s">
        <v>36</v>
      </c>
      <c r="CW33" s="312" t="s">
        <v>36</v>
      </c>
      <c r="CX33" s="328" t="s">
        <v>36</v>
      </c>
      <c r="CY33" s="328" t="s">
        <v>36</v>
      </c>
      <c r="CZ33" s="312"/>
      <c r="DA33" s="312" t="s">
        <v>36</v>
      </c>
      <c r="DB33" s="312" t="s">
        <v>36</v>
      </c>
      <c r="DC33" s="312" t="s">
        <v>36</v>
      </c>
      <c r="DD33" s="312" t="s">
        <v>36</v>
      </c>
      <c r="DE33" s="312" t="s">
        <v>36</v>
      </c>
      <c r="DF33" s="312" t="s">
        <v>36</v>
      </c>
      <c r="DG33" s="312" t="s">
        <v>36</v>
      </c>
      <c r="DH33" s="312" t="s">
        <v>36</v>
      </c>
      <c r="DI33" s="312" t="s">
        <v>36</v>
      </c>
      <c r="DJ33" s="312" t="s">
        <v>36</v>
      </c>
      <c r="DK33" s="312" t="s">
        <v>36</v>
      </c>
      <c r="DL33" s="312" t="s">
        <v>36</v>
      </c>
      <c r="DM33" s="312"/>
      <c r="DN33" s="325" t="s">
        <v>36</v>
      </c>
      <c r="DO33" s="308">
        <v>1.0645807482412359</v>
      </c>
      <c r="DP33" s="310">
        <v>2089.6427913468337</v>
      </c>
      <c r="DQ33" s="310">
        <v>245.53302798325294</v>
      </c>
      <c r="DR33" s="310">
        <v>2335.1758193300866</v>
      </c>
      <c r="DS33" s="309">
        <v>47.016962805303748</v>
      </c>
      <c r="DT33" s="326" t="s">
        <v>36</v>
      </c>
      <c r="DU33" s="309">
        <v>15627.916025785129</v>
      </c>
      <c r="DV33" s="309">
        <v>13.060267445917708</v>
      </c>
      <c r="DW33" s="309">
        <v>5.2241069783670833</v>
      </c>
      <c r="DX33" s="309">
        <v>5.2241069783670833</v>
      </c>
      <c r="DY33" s="309">
        <v>18.284374424284795</v>
      </c>
      <c r="DZ33" s="309">
        <v>22.202454658060109</v>
      </c>
      <c r="EA33" s="309">
        <v>40.486829082344904</v>
      </c>
      <c r="EB33" s="309"/>
      <c r="EC33" s="326" t="s">
        <v>36</v>
      </c>
      <c r="ED33" s="326" t="s">
        <v>36</v>
      </c>
      <c r="EE33" s="326" t="s">
        <v>36</v>
      </c>
      <c r="EF33" s="326" t="s">
        <v>36</v>
      </c>
      <c r="EG33" s="326" t="s">
        <v>36</v>
      </c>
      <c r="EH33" s="326" t="s">
        <v>36</v>
      </c>
      <c r="EI33" s="326" t="s">
        <v>36</v>
      </c>
      <c r="EJ33" s="326" t="s">
        <v>36</v>
      </c>
      <c r="EK33" s="326" t="s">
        <v>36</v>
      </c>
      <c r="EL33" s="326" t="s">
        <v>36</v>
      </c>
      <c r="EM33" s="326" t="s">
        <v>36</v>
      </c>
      <c r="EN33" s="326"/>
      <c r="EO33" s="326" t="s">
        <v>36</v>
      </c>
      <c r="EP33" s="326" t="s">
        <v>36</v>
      </c>
      <c r="EQ33" s="326" t="s">
        <v>36</v>
      </c>
      <c r="ER33" s="326" t="s">
        <v>36</v>
      </c>
      <c r="ES33" s="326" t="s">
        <v>36</v>
      </c>
      <c r="ET33" s="326" t="s">
        <v>36</v>
      </c>
      <c r="EU33" s="326" t="s">
        <v>36</v>
      </c>
      <c r="EV33" s="326" t="s">
        <v>36</v>
      </c>
      <c r="EW33" s="326" t="s">
        <v>36</v>
      </c>
      <c r="EX33" s="326" t="s">
        <v>36</v>
      </c>
      <c r="EY33" s="326" t="s">
        <v>36</v>
      </c>
      <c r="EZ33" s="326"/>
      <c r="FA33" s="312" t="s">
        <v>36</v>
      </c>
      <c r="FB33" s="43">
        <v>6.9198135494726151E-4</v>
      </c>
      <c r="FC33" s="43">
        <v>1.3582754079489467</v>
      </c>
      <c r="FD33" s="43">
        <v>0.15959736043400122</v>
      </c>
      <c r="FE33" s="43">
        <v>1.5178727683829478</v>
      </c>
      <c r="FF33" s="43">
        <v>3.0561196678851293E-2</v>
      </c>
      <c r="FG33" s="312" t="s">
        <v>36</v>
      </c>
      <c r="FH33" s="43">
        <v>10.158202207198183</v>
      </c>
      <c r="FI33" s="43">
        <v>8.4892212996809154E-3</v>
      </c>
      <c r="FJ33" s="43">
        <v>3.3956885198723656E-3</v>
      </c>
      <c r="FK33" s="43">
        <v>3.3956885198723656E-3</v>
      </c>
      <c r="FL33" s="43">
        <v>1.1884909819553284E-2</v>
      </c>
      <c r="FM33" s="43">
        <v>1.443167620945756E-2</v>
      </c>
      <c r="FN33" s="43">
        <v>2.6316586029010842E-2</v>
      </c>
      <c r="FO33" s="312" t="s">
        <v>36</v>
      </c>
      <c r="FP33" s="312" t="s">
        <v>36</v>
      </c>
      <c r="FQ33" s="312" t="s">
        <v>36</v>
      </c>
      <c r="FR33" s="312" t="s">
        <v>36</v>
      </c>
      <c r="FS33" s="312" t="s">
        <v>36</v>
      </c>
      <c r="FT33" s="312" t="s">
        <v>36</v>
      </c>
      <c r="FU33" s="312" t="s">
        <v>36</v>
      </c>
      <c r="FV33" s="312" t="s">
        <v>36</v>
      </c>
      <c r="FW33" s="312" t="s">
        <v>36</v>
      </c>
      <c r="FX33" s="312" t="s">
        <v>36</v>
      </c>
      <c r="FY33" s="312" t="s">
        <v>36</v>
      </c>
      <c r="FZ33" s="312" t="s">
        <v>36</v>
      </c>
      <c r="GA33" s="312" t="s">
        <v>36</v>
      </c>
      <c r="GB33" s="312" t="s">
        <v>36</v>
      </c>
      <c r="GC33" s="312" t="s">
        <v>36</v>
      </c>
      <c r="GD33" s="312" t="s">
        <v>36</v>
      </c>
      <c r="GE33" s="312" t="s">
        <v>36</v>
      </c>
      <c r="GF33" s="312" t="s">
        <v>36</v>
      </c>
      <c r="GG33" s="312" t="s">
        <v>36</v>
      </c>
      <c r="GH33" s="312" t="s">
        <v>36</v>
      </c>
      <c r="GI33" s="312" t="s">
        <v>36</v>
      </c>
      <c r="GJ33" s="312" t="s">
        <v>36</v>
      </c>
    </row>
    <row r="34" spans="1:192">
      <c r="A34" s="321">
        <v>14210000</v>
      </c>
      <c r="B34" s="320" t="s">
        <v>206</v>
      </c>
      <c r="C34" s="320" t="s">
        <v>222</v>
      </c>
      <c r="D34" s="320" t="s">
        <v>12</v>
      </c>
      <c r="E34" s="320">
        <v>23.1</v>
      </c>
      <c r="F34" s="319">
        <v>1761.1919150284798</v>
      </c>
      <c r="G34" s="318">
        <v>40367</v>
      </c>
      <c r="H34" s="317">
        <v>0.47222222222222227</v>
      </c>
      <c r="I34" s="309">
        <v>1504.3</v>
      </c>
      <c r="J34" s="135">
        <v>14.4</v>
      </c>
      <c r="K34" s="316">
        <v>53</v>
      </c>
      <c r="L34" s="135">
        <v>10.7</v>
      </c>
      <c r="M34" s="135">
        <v>105.85</v>
      </c>
      <c r="N34" s="135">
        <v>7.6</v>
      </c>
      <c r="O34" s="135">
        <v>0.9</v>
      </c>
      <c r="P34" s="135">
        <v>0.3</v>
      </c>
      <c r="Q34" s="135">
        <v>1.0913865339597135</v>
      </c>
      <c r="R34" s="135"/>
      <c r="S34" s="135">
        <v>0.9</v>
      </c>
      <c r="T34" s="43">
        <v>0.184</v>
      </c>
      <c r="U34" s="135">
        <v>1.0840000000000001</v>
      </c>
      <c r="V34" s="316">
        <v>16.974169741697416</v>
      </c>
      <c r="W34" s="43">
        <v>1.8599999999999998E-2</v>
      </c>
      <c r="X34" s="311">
        <v>2.6666666666666665</v>
      </c>
      <c r="Y34" s="23">
        <v>1.4639303259551531E-2</v>
      </c>
      <c r="Z34" s="23">
        <v>1.575737395137547E-2</v>
      </c>
      <c r="AA34" s="23">
        <v>1.6084102749824476E-2</v>
      </c>
      <c r="AB34" s="65">
        <v>0.91017220464544024</v>
      </c>
      <c r="AC34" s="43">
        <v>7.0317000000000005E-2</v>
      </c>
      <c r="AD34" s="43">
        <v>3.8529000000000001E-2</v>
      </c>
      <c r="AE34" s="43">
        <v>3.2894E-2</v>
      </c>
      <c r="AF34" s="43">
        <v>1.8870999999999999E-2</v>
      </c>
      <c r="AG34" s="43">
        <v>2.9994E-2</v>
      </c>
      <c r="AH34" s="43">
        <v>3.2786999999999997E-2</v>
      </c>
      <c r="AI34" s="43">
        <v>2.8549000000000001E-2</v>
      </c>
      <c r="AJ34" s="43">
        <v>3.0134000000000001E-2</v>
      </c>
      <c r="AK34" s="43">
        <v>1.3474287762049804</v>
      </c>
      <c r="AL34" s="43">
        <v>3.8438110159164798</v>
      </c>
      <c r="AM34" s="43"/>
      <c r="AN34" s="43">
        <v>3.1822176860370963E-2</v>
      </c>
      <c r="AO34" s="43">
        <v>2.321498356741003E-2</v>
      </c>
      <c r="AP34" s="43">
        <v>3.6506886166551671E-2</v>
      </c>
      <c r="AQ34" s="43">
        <v>3.5203489840858831E-2</v>
      </c>
      <c r="AR34" s="43">
        <v>2.5742487564618482E-2</v>
      </c>
      <c r="AS34" s="43">
        <v>0.15249002399980996</v>
      </c>
      <c r="AT34" s="316">
        <v>20.868366353205257</v>
      </c>
      <c r="AU34" s="316">
        <v>15.223935939205415</v>
      </c>
      <c r="AV34" s="316">
        <v>23.940507850269057</v>
      </c>
      <c r="AW34" s="316">
        <v>23.085765820918688</v>
      </c>
      <c r="AX34" s="316">
        <v>16.881424036401597</v>
      </c>
      <c r="AY34" s="315" t="s">
        <v>36</v>
      </c>
      <c r="AZ34" s="43">
        <v>1.4999999999999999E-2</v>
      </c>
      <c r="BA34" s="313">
        <v>9.4999999999999998E-3</v>
      </c>
      <c r="BB34" s="43">
        <v>7.2750000000000004</v>
      </c>
      <c r="BC34" s="43">
        <v>8.0000000000000002E-3</v>
      </c>
      <c r="BD34" s="43">
        <v>1E-3</v>
      </c>
      <c r="BE34" s="43">
        <v>5.0000000000000001E-3</v>
      </c>
      <c r="BF34" s="313">
        <v>1.3000000000000001E-2</v>
      </c>
      <c r="BG34" s="43">
        <v>1.2999999999999999E-2</v>
      </c>
      <c r="BH34" s="43">
        <v>1.4500000000000001E-2</v>
      </c>
      <c r="BI34" s="312" t="s">
        <v>36</v>
      </c>
      <c r="BJ34" s="312" t="s">
        <v>36</v>
      </c>
      <c r="BK34" s="312" t="s">
        <v>36</v>
      </c>
      <c r="BL34" s="312" t="s">
        <v>36</v>
      </c>
      <c r="BM34" s="312" t="s">
        <v>36</v>
      </c>
      <c r="BN34" s="312" t="s">
        <v>36</v>
      </c>
      <c r="BO34" s="312" t="s">
        <v>36</v>
      </c>
      <c r="BP34" s="312" t="s">
        <v>36</v>
      </c>
      <c r="BQ34" s="312" t="s">
        <v>36</v>
      </c>
      <c r="BR34" s="312" t="s">
        <v>36</v>
      </c>
      <c r="BS34" s="312" t="s">
        <v>36</v>
      </c>
      <c r="BT34" s="312" t="s">
        <v>36</v>
      </c>
      <c r="BU34" s="312" t="s">
        <v>36</v>
      </c>
      <c r="BV34" s="312" t="s">
        <v>36</v>
      </c>
      <c r="BW34" s="312" t="s">
        <v>36</v>
      </c>
      <c r="BX34" s="312" t="s">
        <v>36</v>
      </c>
      <c r="BY34" s="312" t="s">
        <v>36</v>
      </c>
      <c r="BZ34" s="312" t="s">
        <v>36</v>
      </c>
      <c r="CA34" s="312" t="s">
        <v>36</v>
      </c>
      <c r="CB34" s="312" t="s">
        <v>36</v>
      </c>
      <c r="CC34" s="312" t="s">
        <v>36</v>
      </c>
      <c r="CD34" s="312" t="s">
        <v>36</v>
      </c>
      <c r="CE34" s="312" t="s">
        <v>36</v>
      </c>
      <c r="CF34" s="312" t="s">
        <v>36</v>
      </c>
      <c r="CG34" s="312" t="s">
        <v>36</v>
      </c>
      <c r="CH34" s="312" t="s">
        <v>36</v>
      </c>
      <c r="CI34" s="312" t="s">
        <v>36</v>
      </c>
      <c r="CJ34" s="312" t="s">
        <v>36</v>
      </c>
      <c r="CK34" s="312"/>
      <c r="CL34" s="312" t="s">
        <v>36</v>
      </c>
      <c r="CM34" s="312" t="s">
        <v>36</v>
      </c>
      <c r="CN34" s="312" t="s">
        <v>36</v>
      </c>
      <c r="CO34" s="312" t="s">
        <v>36</v>
      </c>
      <c r="CP34" s="328" t="s">
        <v>36</v>
      </c>
      <c r="CQ34" s="328" t="s">
        <v>36</v>
      </c>
      <c r="CR34" s="328" t="s">
        <v>36</v>
      </c>
      <c r="CS34" s="312" t="s">
        <v>36</v>
      </c>
      <c r="CT34" s="312" t="s">
        <v>36</v>
      </c>
      <c r="CU34" s="312" t="s">
        <v>36</v>
      </c>
      <c r="CV34" s="312" t="s">
        <v>36</v>
      </c>
      <c r="CW34" s="312" t="s">
        <v>36</v>
      </c>
      <c r="CX34" s="328" t="s">
        <v>36</v>
      </c>
      <c r="CY34" s="328" t="s">
        <v>36</v>
      </c>
      <c r="CZ34" s="312"/>
      <c r="DA34" s="312" t="s">
        <v>36</v>
      </c>
      <c r="DB34" s="312" t="s">
        <v>36</v>
      </c>
      <c r="DC34" s="312" t="s">
        <v>36</v>
      </c>
      <c r="DD34" s="312" t="s">
        <v>36</v>
      </c>
      <c r="DE34" s="312" t="s">
        <v>36</v>
      </c>
      <c r="DF34" s="312" t="s">
        <v>36</v>
      </c>
      <c r="DG34" s="312" t="s">
        <v>36</v>
      </c>
      <c r="DH34" s="312" t="s">
        <v>36</v>
      </c>
      <c r="DI34" s="312" t="s">
        <v>36</v>
      </c>
      <c r="DJ34" s="312" t="s">
        <v>36</v>
      </c>
      <c r="DK34" s="312" t="s">
        <v>36</v>
      </c>
      <c r="DL34" s="312" t="s">
        <v>36</v>
      </c>
      <c r="DM34" s="312"/>
      <c r="DN34" s="308">
        <v>1.1041210595519999</v>
      </c>
      <c r="DO34" s="308">
        <v>4.0167428541879451</v>
      </c>
      <c r="DP34" s="310">
        <v>3312.3631786559999</v>
      </c>
      <c r="DQ34" s="310">
        <v>677.19424985855994</v>
      </c>
      <c r="DR34" s="310">
        <v>3989.5574285145603</v>
      </c>
      <c r="DS34" s="309">
        <v>55.206052977599995</v>
      </c>
      <c r="DT34" s="309">
        <v>34.963833552479997</v>
      </c>
      <c r="DU34" s="309">
        <v>26774.935694135995</v>
      </c>
      <c r="DV34" s="309">
        <v>29.443228254719997</v>
      </c>
      <c r="DW34" s="308">
        <v>3.6804035318399997</v>
      </c>
      <c r="DX34" s="309">
        <v>18.402017659199998</v>
      </c>
      <c r="DY34" s="309">
        <v>47.845245913919996</v>
      </c>
      <c r="DZ34" s="309">
        <v>47.845245913919989</v>
      </c>
      <c r="EA34" s="309">
        <v>53.365851211680003</v>
      </c>
      <c r="EB34" s="309"/>
      <c r="EC34" s="325" t="s">
        <v>36</v>
      </c>
      <c r="ED34" s="325" t="s">
        <v>36</v>
      </c>
      <c r="EE34" s="325" t="s">
        <v>36</v>
      </c>
      <c r="EF34" s="325" t="s">
        <v>36</v>
      </c>
      <c r="EG34" s="325" t="s">
        <v>36</v>
      </c>
      <c r="EH34" s="325" t="s">
        <v>36</v>
      </c>
      <c r="EI34" s="325" t="s">
        <v>36</v>
      </c>
      <c r="EJ34" s="325" t="s">
        <v>36</v>
      </c>
      <c r="EK34" s="325" t="s">
        <v>36</v>
      </c>
      <c r="EL34" s="325" t="s">
        <v>36</v>
      </c>
      <c r="EM34" s="325" t="s">
        <v>36</v>
      </c>
      <c r="EN34" s="325"/>
      <c r="EO34" s="325" t="s">
        <v>36</v>
      </c>
      <c r="EP34" s="325" t="s">
        <v>36</v>
      </c>
      <c r="EQ34" s="325" t="s">
        <v>36</v>
      </c>
      <c r="ER34" s="325" t="s">
        <v>36</v>
      </c>
      <c r="ES34" s="325" t="s">
        <v>36</v>
      </c>
      <c r="ET34" s="325" t="s">
        <v>36</v>
      </c>
      <c r="EU34" s="325" t="s">
        <v>36</v>
      </c>
      <c r="EV34" s="325" t="s">
        <v>36</v>
      </c>
      <c r="EW34" s="325" t="s">
        <v>36</v>
      </c>
      <c r="EX34" s="325" t="s">
        <v>36</v>
      </c>
      <c r="EY34" s="325" t="s">
        <v>36</v>
      </c>
      <c r="EZ34" s="325"/>
      <c r="FA34" s="43">
        <v>6.269169476252936E-4</v>
      </c>
      <c r="FB34" s="43">
        <v>2.2806957151645748E-3</v>
      </c>
      <c r="FC34" s="43">
        <v>1.8807508428758808</v>
      </c>
      <c r="FD34" s="43">
        <v>0.38450906121018003</v>
      </c>
      <c r="FE34" s="43">
        <v>2.265259904086061</v>
      </c>
      <c r="FF34" s="43">
        <v>3.1345847381264676E-2</v>
      </c>
      <c r="FG34" s="43">
        <v>1.9852370008134296E-2</v>
      </c>
      <c r="FH34" s="43">
        <v>15.202735979913367</v>
      </c>
      <c r="FI34" s="43">
        <v>1.6717785270007827E-2</v>
      </c>
      <c r="FJ34" s="43">
        <v>2.0897231587509784E-3</v>
      </c>
      <c r="FK34" s="43">
        <v>1.0448615793754893E-2</v>
      </c>
      <c r="FL34" s="43">
        <v>2.7166401063762721E-2</v>
      </c>
      <c r="FM34" s="43">
        <v>2.7166401063762717E-2</v>
      </c>
      <c r="FN34" s="43">
        <v>3.0300985801889193E-2</v>
      </c>
      <c r="FO34" s="312" t="s">
        <v>36</v>
      </c>
      <c r="FP34" s="312" t="s">
        <v>36</v>
      </c>
      <c r="FQ34" s="312" t="s">
        <v>36</v>
      </c>
      <c r="FR34" s="312" t="s">
        <v>36</v>
      </c>
      <c r="FS34" s="312" t="s">
        <v>36</v>
      </c>
      <c r="FT34" s="312" t="s">
        <v>36</v>
      </c>
      <c r="FU34" s="312" t="s">
        <v>36</v>
      </c>
      <c r="FV34" s="312" t="s">
        <v>36</v>
      </c>
      <c r="FW34" s="312" t="s">
        <v>36</v>
      </c>
      <c r="FX34" s="312" t="s">
        <v>36</v>
      </c>
      <c r="FY34" s="312" t="s">
        <v>36</v>
      </c>
      <c r="FZ34" s="312" t="s">
        <v>36</v>
      </c>
      <c r="GA34" s="312" t="s">
        <v>36</v>
      </c>
      <c r="GB34" s="312" t="s">
        <v>36</v>
      </c>
      <c r="GC34" s="312" t="s">
        <v>36</v>
      </c>
      <c r="GD34" s="312" t="s">
        <v>36</v>
      </c>
      <c r="GE34" s="312" t="s">
        <v>36</v>
      </c>
      <c r="GF34" s="312" t="s">
        <v>36</v>
      </c>
      <c r="GG34" s="312" t="s">
        <v>36</v>
      </c>
      <c r="GH34" s="312" t="s">
        <v>36</v>
      </c>
      <c r="GI34" s="312" t="s">
        <v>36</v>
      </c>
      <c r="GJ34" s="312" t="s">
        <v>36</v>
      </c>
    </row>
    <row r="35" spans="1:192">
      <c r="A35" s="321">
        <v>14211005</v>
      </c>
      <c r="B35" s="320" t="s">
        <v>206</v>
      </c>
      <c r="C35" s="320" t="s">
        <v>222</v>
      </c>
      <c r="D35" s="320" t="s">
        <v>207</v>
      </c>
      <c r="E35" s="320">
        <v>3.1</v>
      </c>
      <c r="F35" s="319">
        <v>2429.4088474951677</v>
      </c>
      <c r="G35" s="318">
        <v>40367</v>
      </c>
      <c r="H35" s="317">
        <v>0.43055555555555558</v>
      </c>
      <c r="I35" s="309">
        <v>1504.3</v>
      </c>
      <c r="J35" s="135">
        <v>15.3</v>
      </c>
      <c r="K35" s="316">
        <v>56</v>
      </c>
      <c r="L35" s="135">
        <v>10.1</v>
      </c>
      <c r="M35" s="135">
        <v>100.92</v>
      </c>
      <c r="N35" s="135">
        <v>7.6</v>
      </c>
      <c r="O35" s="135">
        <v>1.8</v>
      </c>
      <c r="P35" s="135">
        <v>0.8</v>
      </c>
      <c r="Q35" s="135">
        <v>2.7687356750430649</v>
      </c>
      <c r="R35" s="135"/>
      <c r="S35" s="135">
        <v>1</v>
      </c>
      <c r="T35" s="43">
        <v>0.311</v>
      </c>
      <c r="U35" s="135">
        <v>1.3109999999999999</v>
      </c>
      <c r="V35" s="316">
        <v>23.72234935163997</v>
      </c>
      <c r="W35" s="43">
        <v>1.67E-2</v>
      </c>
      <c r="X35" s="311">
        <v>2.7</v>
      </c>
      <c r="Y35" s="23">
        <v>1.7603343486785876E-2</v>
      </c>
      <c r="Z35" s="23">
        <v>1.9588252386653016E-2</v>
      </c>
      <c r="AA35" s="23">
        <v>1.7948798853904019E-2</v>
      </c>
      <c r="AB35" s="65">
        <v>0.9807532877308387</v>
      </c>
      <c r="AC35" s="43">
        <v>8.6196999999999996E-2</v>
      </c>
      <c r="AD35" s="43">
        <v>4.7685999999999999E-2</v>
      </c>
      <c r="AE35" s="43">
        <v>3.8034999999999999E-2</v>
      </c>
      <c r="AF35" s="43">
        <v>2.274E-2</v>
      </c>
      <c r="AG35" s="43">
        <v>3.9614000000000003E-2</v>
      </c>
      <c r="AH35" s="43">
        <v>3.8619000000000001E-2</v>
      </c>
      <c r="AI35" s="43">
        <v>3.4386E-2</v>
      </c>
      <c r="AJ35" s="43">
        <v>3.7765E-2</v>
      </c>
      <c r="AK35" s="43">
        <v>1.4107859377875938</v>
      </c>
      <c r="AL35" s="43">
        <v>3.9676503017813904</v>
      </c>
      <c r="AM35" s="43"/>
      <c r="AN35" s="43">
        <v>3.5529883969723453E-2</v>
      </c>
      <c r="AO35" s="43">
        <v>2.7034346520703852E-2</v>
      </c>
      <c r="AP35" s="43">
        <v>4.7556645323898354E-2</v>
      </c>
      <c r="AQ35" s="43">
        <v>4.2487613236687941E-2</v>
      </c>
      <c r="AR35" s="43">
        <v>3.1720984976602411E-2</v>
      </c>
      <c r="AS35" s="43">
        <v>0.18432947402761601</v>
      </c>
      <c r="AT35" s="316">
        <v>19.275204986697034</v>
      </c>
      <c r="AU35" s="316">
        <v>14.666317832954702</v>
      </c>
      <c r="AV35" s="316">
        <v>25.799805253485115</v>
      </c>
      <c r="AW35" s="316">
        <v>23.049820687017476</v>
      </c>
      <c r="AX35" s="316">
        <v>17.208851239845675</v>
      </c>
      <c r="AY35" s="315" t="s">
        <v>36</v>
      </c>
      <c r="AZ35" s="43">
        <v>1.2E-2</v>
      </c>
      <c r="BA35" s="313">
        <v>9.4999999999999998E-3</v>
      </c>
      <c r="BB35" s="43">
        <v>3.5030000000000001</v>
      </c>
      <c r="BC35" s="43">
        <v>2.5000000000000001E-2</v>
      </c>
      <c r="BD35" s="43">
        <v>1E-3</v>
      </c>
      <c r="BE35" s="43">
        <v>5.0000000000000001E-3</v>
      </c>
      <c r="BF35" s="313">
        <v>3.0000000000000002E-2</v>
      </c>
      <c r="BG35" s="43">
        <v>1.2E-2</v>
      </c>
      <c r="BH35" s="43">
        <v>8.5260000000000002E-2</v>
      </c>
      <c r="BI35" s="312" t="s">
        <v>36</v>
      </c>
      <c r="BJ35" s="312" t="s">
        <v>36</v>
      </c>
      <c r="BK35" s="312" t="s">
        <v>36</v>
      </c>
      <c r="BL35" s="312" t="s">
        <v>36</v>
      </c>
      <c r="BM35" s="312" t="s">
        <v>36</v>
      </c>
      <c r="BN35" s="312" t="s">
        <v>36</v>
      </c>
      <c r="BO35" s="312" t="s">
        <v>36</v>
      </c>
      <c r="BP35" s="312" t="s">
        <v>36</v>
      </c>
      <c r="BQ35" s="312" t="s">
        <v>36</v>
      </c>
      <c r="BR35" s="312" t="s">
        <v>36</v>
      </c>
      <c r="BS35" s="312" t="s">
        <v>36</v>
      </c>
      <c r="BT35" s="312" t="s">
        <v>36</v>
      </c>
      <c r="BU35" s="312" t="s">
        <v>36</v>
      </c>
      <c r="BV35" s="312" t="s">
        <v>36</v>
      </c>
      <c r="BW35" s="312" t="s">
        <v>36</v>
      </c>
      <c r="BX35" s="312" t="s">
        <v>36</v>
      </c>
      <c r="BY35" s="312" t="s">
        <v>36</v>
      </c>
      <c r="BZ35" s="312" t="s">
        <v>36</v>
      </c>
      <c r="CA35" s="312" t="s">
        <v>36</v>
      </c>
      <c r="CB35" s="312" t="s">
        <v>36</v>
      </c>
      <c r="CC35" s="312" t="s">
        <v>36</v>
      </c>
      <c r="CD35" s="312" t="s">
        <v>36</v>
      </c>
      <c r="CE35" s="312" t="s">
        <v>36</v>
      </c>
      <c r="CF35" s="312" t="s">
        <v>36</v>
      </c>
      <c r="CG35" s="312" t="s">
        <v>36</v>
      </c>
      <c r="CH35" s="312" t="s">
        <v>36</v>
      </c>
      <c r="CI35" s="312" t="s">
        <v>36</v>
      </c>
      <c r="CJ35" s="312" t="s">
        <v>36</v>
      </c>
      <c r="CK35" s="312"/>
      <c r="CL35" s="312" t="s">
        <v>36</v>
      </c>
      <c r="CM35" s="312" t="s">
        <v>36</v>
      </c>
      <c r="CN35" s="312" t="s">
        <v>36</v>
      </c>
      <c r="CO35" s="312" t="s">
        <v>36</v>
      </c>
      <c r="CP35" s="328" t="s">
        <v>36</v>
      </c>
      <c r="CQ35" s="328" t="s">
        <v>36</v>
      </c>
      <c r="CR35" s="328" t="s">
        <v>36</v>
      </c>
      <c r="CS35" s="312" t="s">
        <v>36</v>
      </c>
      <c r="CT35" s="312" t="s">
        <v>36</v>
      </c>
      <c r="CU35" s="312" t="s">
        <v>36</v>
      </c>
      <c r="CV35" s="312" t="s">
        <v>36</v>
      </c>
      <c r="CW35" s="312" t="s">
        <v>36</v>
      </c>
      <c r="CX35" s="328" t="s">
        <v>36</v>
      </c>
      <c r="CY35" s="328" t="s">
        <v>36</v>
      </c>
      <c r="CZ35" s="312"/>
      <c r="DA35" s="312" t="s">
        <v>36</v>
      </c>
      <c r="DB35" s="312" t="s">
        <v>36</v>
      </c>
      <c r="DC35" s="312" t="s">
        <v>36</v>
      </c>
      <c r="DD35" s="312" t="s">
        <v>36</v>
      </c>
      <c r="DE35" s="312" t="s">
        <v>36</v>
      </c>
      <c r="DF35" s="312" t="s">
        <v>36</v>
      </c>
      <c r="DG35" s="312" t="s">
        <v>36</v>
      </c>
      <c r="DH35" s="312" t="s">
        <v>36</v>
      </c>
      <c r="DI35" s="312" t="s">
        <v>36</v>
      </c>
      <c r="DJ35" s="312" t="s">
        <v>36</v>
      </c>
      <c r="DK35" s="312" t="s">
        <v>36</v>
      </c>
      <c r="DL35" s="312" t="s">
        <v>36</v>
      </c>
      <c r="DM35" s="312"/>
      <c r="DN35" s="308">
        <v>2.9443228254719997</v>
      </c>
      <c r="DO35" s="308">
        <v>10.1900645571599</v>
      </c>
      <c r="DP35" s="310">
        <v>3680.4035318400001</v>
      </c>
      <c r="DQ35" s="310">
        <v>1144.6054984022398</v>
      </c>
      <c r="DR35" s="310">
        <v>4825.0090302422404</v>
      </c>
      <c r="DS35" s="309">
        <v>44.164842382079996</v>
      </c>
      <c r="DT35" s="309">
        <v>34.963833552479997</v>
      </c>
      <c r="DU35" s="309">
        <v>12892.453572035518</v>
      </c>
      <c r="DV35" s="309">
        <v>92.010088295999992</v>
      </c>
      <c r="DW35" s="308">
        <v>3.6804035318399997</v>
      </c>
      <c r="DX35" s="309">
        <v>18.402017659199998</v>
      </c>
      <c r="DY35" s="309">
        <v>110.4121059552</v>
      </c>
      <c r="DZ35" s="309">
        <v>44.164842382079996</v>
      </c>
      <c r="EA35" s="309">
        <v>313.79120512467836</v>
      </c>
      <c r="EB35" s="309"/>
      <c r="EC35" s="325" t="s">
        <v>36</v>
      </c>
      <c r="ED35" s="325" t="s">
        <v>36</v>
      </c>
      <c r="EE35" s="325" t="s">
        <v>36</v>
      </c>
      <c r="EF35" s="325" t="s">
        <v>36</v>
      </c>
      <c r="EG35" s="325" t="s">
        <v>36</v>
      </c>
      <c r="EH35" s="325" t="s">
        <v>36</v>
      </c>
      <c r="EI35" s="325" t="s">
        <v>36</v>
      </c>
      <c r="EJ35" s="325" t="s">
        <v>36</v>
      </c>
      <c r="EK35" s="325" t="s">
        <v>36</v>
      </c>
      <c r="EL35" s="325" t="s">
        <v>36</v>
      </c>
      <c r="EM35" s="325" t="s">
        <v>36</v>
      </c>
      <c r="EN35" s="325"/>
      <c r="EO35" s="325" t="s">
        <v>36</v>
      </c>
      <c r="EP35" s="325" t="s">
        <v>36</v>
      </c>
      <c r="EQ35" s="325" t="s">
        <v>36</v>
      </c>
      <c r="ER35" s="325" t="s">
        <v>36</v>
      </c>
      <c r="ES35" s="325" t="s">
        <v>36</v>
      </c>
      <c r="ET35" s="325" t="s">
        <v>36</v>
      </c>
      <c r="EU35" s="325" t="s">
        <v>36</v>
      </c>
      <c r="EV35" s="325" t="s">
        <v>36</v>
      </c>
      <c r="EW35" s="325" t="s">
        <v>36</v>
      </c>
      <c r="EX35" s="325" t="s">
        <v>36</v>
      </c>
      <c r="EY35" s="325" t="s">
        <v>36</v>
      </c>
      <c r="EZ35" s="325"/>
      <c r="FA35" s="43">
        <v>1.2119503180815908E-3</v>
      </c>
      <c r="FB35" s="43">
        <v>4.1944626025653634E-3</v>
      </c>
      <c r="FC35" s="43">
        <v>1.5149378976019889</v>
      </c>
      <c r="FD35" s="43">
        <v>0.47114568615421842</v>
      </c>
      <c r="FE35" s="43">
        <v>1.9860835837562074</v>
      </c>
      <c r="FF35" s="43">
        <v>1.8179254771223865E-2</v>
      </c>
      <c r="FG35" s="43">
        <v>1.4391910027218893E-2</v>
      </c>
      <c r="FH35" s="43">
        <v>5.3068274552997661</v>
      </c>
      <c r="FI35" s="43">
        <v>3.7873447440049716E-2</v>
      </c>
      <c r="FJ35" s="43">
        <v>1.5149378976019887E-3</v>
      </c>
      <c r="FK35" s="43">
        <v>7.5746894880099431E-3</v>
      </c>
      <c r="FL35" s="43">
        <v>4.5448136928059664E-2</v>
      </c>
      <c r="FM35" s="43">
        <v>1.8179254771223865E-2</v>
      </c>
      <c r="FN35" s="43">
        <v>0.12916360514954556</v>
      </c>
      <c r="FO35" s="312" t="s">
        <v>36</v>
      </c>
      <c r="FP35" s="312" t="s">
        <v>36</v>
      </c>
      <c r="FQ35" s="312" t="s">
        <v>36</v>
      </c>
      <c r="FR35" s="312" t="s">
        <v>36</v>
      </c>
      <c r="FS35" s="312" t="s">
        <v>36</v>
      </c>
      <c r="FT35" s="312" t="s">
        <v>36</v>
      </c>
      <c r="FU35" s="312" t="s">
        <v>36</v>
      </c>
      <c r="FV35" s="312" t="s">
        <v>36</v>
      </c>
      <c r="FW35" s="312" t="s">
        <v>36</v>
      </c>
      <c r="FX35" s="312" t="s">
        <v>36</v>
      </c>
      <c r="FY35" s="312" t="s">
        <v>36</v>
      </c>
      <c r="FZ35" s="312" t="s">
        <v>36</v>
      </c>
      <c r="GA35" s="312" t="s">
        <v>36</v>
      </c>
      <c r="GB35" s="312" t="s">
        <v>36</v>
      </c>
      <c r="GC35" s="312" t="s">
        <v>36</v>
      </c>
      <c r="GD35" s="312" t="s">
        <v>36</v>
      </c>
      <c r="GE35" s="312" t="s">
        <v>36</v>
      </c>
      <c r="GF35" s="312" t="s">
        <v>36</v>
      </c>
      <c r="GG35" s="312" t="s">
        <v>36</v>
      </c>
      <c r="GH35" s="312" t="s">
        <v>36</v>
      </c>
      <c r="GI35" s="312" t="s">
        <v>36</v>
      </c>
      <c r="GJ35" s="312" t="s">
        <v>36</v>
      </c>
    </row>
    <row r="36" spans="1:192">
      <c r="A36" s="321">
        <v>14211023</v>
      </c>
      <c r="B36" s="320" t="s">
        <v>206</v>
      </c>
      <c r="C36" s="320" t="s">
        <v>222</v>
      </c>
      <c r="D36" s="320" t="s">
        <v>204</v>
      </c>
      <c r="E36" s="320">
        <v>0.9</v>
      </c>
      <c r="F36" s="319">
        <v>2434.5888237158397</v>
      </c>
      <c r="G36" s="318">
        <v>40367</v>
      </c>
      <c r="H36" s="317">
        <v>0.4861111111111111</v>
      </c>
      <c r="I36" s="309">
        <v>1435.18</v>
      </c>
      <c r="J36" s="135">
        <v>15.7</v>
      </c>
      <c r="K36" s="316">
        <v>56</v>
      </c>
      <c r="L36" s="135">
        <v>10.6</v>
      </c>
      <c r="M36" s="135">
        <v>106.83</v>
      </c>
      <c r="N36" s="135">
        <v>7.8</v>
      </c>
      <c r="O36" s="135">
        <v>1.6</v>
      </c>
      <c r="P36" s="135">
        <v>0.2</v>
      </c>
      <c r="Q36" s="135">
        <v>2.596780718486662</v>
      </c>
      <c r="R36" s="135"/>
      <c r="S36" s="135">
        <v>1.1000000000000001</v>
      </c>
      <c r="T36" s="43">
        <v>0.31</v>
      </c>
      <c r="U36" s="135">
        <v>1.4100000000000001</v>
      </c>
      <c r="V36" s="316">
        <v>21.985815602836876</v>
      </c>
      <c r="W36" s="43">
        <v>1.5100000000000001E-2</v>
      </c>
      <c r="X36" s="311">
        <v>2.2727272727272729</v>
      </c>
      <c r="Y36" s="23">
        <v>1.5772684402763852E-2</v>
      </c>
      <c r="Z36" s="23">
        <v>1.8099305869565832E-2</v>
      </c>
      <c r="AA36" s="23">
        <v>1.6506671413779261E-2</v>
      </c>
      <c r="AB36" s="65">
        <v>0.95553391761329309</v>
      </c>
      <c r="AC36" s="43">
        <v>8.7951000000000001E-2</v>
      </c>
      <c r="AD36" s="43">
        <v>4.7501000000000002E-2</v>
      </c>
      <c r="AE36" s="43">
        <v>3.9829000000000003E-2</v>
      </c>
      <c r="AF36" s="43">
        <v>2.3113000000000002E-2</v>
      </c>
      <c r="AG36" s="43">
        <v>4.4177000000000001E-2</v>
      </c>
      <c r="AH36" s="43">
        <v>4.2775000000000001E-2</v>
      </c>
      <c r="AI36" s="43">
        <v>3.6656000000000001E-2</v>
      </c>
      <c r="AJ36" s="43">
        <v>3.8463999999999998E-2</v>
      </c>
      <c r="AK36" s="43">
        <v>1.4136348617790659</v>
      </c>
      <c r="AL36" s="43">
        <v>3.6750726813025079</v>
      </c>
      <c r="AM36" s="43"/>
      <c r="AN36" s="43">
        <v>3.7355576568813414E-2</v>
      </c>
      <c r="AO36" s="43">
        <v>2.7401905607258477E-2</v>
      </c>
      <c r="AP36" s="43">
        <v>4.7130489505117966E-2</v>
      </c>
      <c r="AQ36" s="43">
        <v>4.2939935991969318E-2</v>
      </c>
      <c r="AR36" s="43">
        <v>3.6042706697994996E-2</v>
      </c>
      <c r="AS36" s="43">
        <v>0.19087061437115418</v>
      </c>
      <c r="AT36" s="316">
        <v>19.571151217742855</v>
      </c>
      <c r="AU36" s="316">
        <v>14.356272544905508</v>
      </c>
      <c r="AV36" s="316">
        <v>24.692375859110079</v>
      </c>
      <c r="AW36" s="316">
        <v>22.496881530685073</v>
      </c>
      <c r="AX36" s="316">
        <v>18.883318847556474</v>
      </c>
      <c r="AY36" s="315" t="s">
        <v>36</v>
      </c>
      <c r="AZ36" s="43">
        <v>1.0999999999999999E-2</v>
      </c>
      <c r="BA36" s="313">
        <v>9.4999999999999998E-3</v>
      </c>
      <c r="BB36" s="43">
        <v>4.3570000000000002</v>
      </c>
      <c r="BC36" s="43">
        <v>3.3000000000000002E-2</v>
      </c>
      <c r="BD36" s="43">
        <v>2E-3</v>
      </c>
      <c r="BE36" s="43">
        <v>2E-3</v>
      </c>
      <c r="BF36" s="313">
        <v>3.5000000000000003E-2</v>
      </c>
      <c r="BG36" s="43">
        <v>3.9E-2</v>
      </c>
      <c r="BH36" s="43">
        <v>0.15645000000000001</v>
      </c>
      <c r="BI36" s="312" t="s">
        <v>36</v>
      </c>
      <c r="BJ36" s="312" t="s">
        <v>36</v>
      </c>
      <c r="BK36" s="312" t="s">
        <v>36</v>
      </c>
      <c r="BL36" s="312" t="s">
        <v>36</v>
      </c>
      <c r="BM36" s="312" t="s">
        <v>36</v>
      </c>
      <c r="BN36" s="312" t="s">
        <v>36</v>
      </c>
      <c r="BO36" s="312" t="s">
        <v>36</v>
      </c>
      <c r="BP36" s="312" t="s">
        <v>36</v>
      </c>
      <c r="BQ36" s="312" t="s">
        <v>36</v>
      </c>
      <c r="BR36" s="312" t="s">
        <v>36</v>
      </c>
      <c r="BS36" s="312" t="s">
        <v>36</v>
      </c>
      <c r="BT36" s="312" t="s">
        <v>36</v>
      </c>
      <c r="BU36" s="312" t="s">
        <v>36</v>
      </c>
      <c r="BV36" s="312" t="s">
        <v>36</v>
      </c>
      <c r="BW36" s="312" t="s">
        <v>36</v>
      </c>
      <c r="BX36" s="312" t="s">
        <v>36</v>
      </c>
      <c r="BY36" s="312" t="s">
        <v>36</v>
      </c>
      <c r="BZ36" s="312" t="s">
        <v>36</v>
      </c>
      <c r="CA36" s="312" t="s">
        <v>36</v>
      </c>
      <c r="CB36" s="312" t="s">
        <v>36</v>
      </c>
      <c r="CC36" s="312" t="s">
        <v>36</v>
      </c>
      <c r="CD36" s="312" t="s">
        <v>36</v>
      </c>
      <c r="CE36" s="312" t="s">
        <v>36</v>
      </c>
      <c r="CF36" s="312" t="s">
        <v>36</v>
      </c>
      <c r="CG36" s="312" t="s">
        <v>36</v>
      </c>
      <c r="CH36" s="312" t="s">
        <v>36</v>
      </c>
      <c r="CI36" s="312" t="s">
        <v>36</v>
      </c>
      <c r="CJ36" s="312" t="s">
        <v>36</v>
      </c>
      <c r="CK36" s="312"/>
      <c r="CL36" s="312" t="s">
        <v>36</v>
      </c>
      <c r="CM36" s="312" t="s">
        <v>36</v>
      </c>
      <c r="CN36" s="312" t="s">
        <v>36</v>
      </c>
      <c r="CO36" s="312" t="s">
        <v>36</v>
      </c>
      <c r="CP36" s="328" t="s">
        <v>36</v>
      </c>
      <c r="CQ36" s="328" t="s">
        <v>36</v>
      </c>
      <c r="CR36" s="328" t="s">
        <v>36</v>
      </c>
      <c r="CS36" s="312" t="s">
        <v>36</v>
      </c>
      <c r="CT36" s="312" t="s">
        <v>36</v>
      </c>
      <c r="CU36" s="312" t="s">
        <v>36</v>
      </c>
      <c r="CV36" s="312" t="s">
        <v>36</v>
      </c>
      <c r="CW36" s="312" t="s">
        <v>36</v>
      </c>
      <c r="CX36" s="328" t="s">
        <v>36</v>
      </c>
      <c r="CY36" s="328" t="s">
        <v>36</v>
      </c>
      <c r="CZ36" s="312"/>
      <c r="DA36" s="312" t="s">
        <v>36</v>
      </c>
      <c r="DB36" s="312" t="s">
        <v>36</v>
      </c>
      <c r="DC36" s="312" t="s">
        <v>36</v>
      </c>
      <c r="DD36" s="312" t="s">
        <v>36</v>
      </c>
      <c r="DE36" s="312" t="s">
        <v>36</v>
      </c>
      <c r="DF36" s="312" t="s">
        <v>36</v>
      </c>
      <c r="DG36" s="312" t="s">
        <v>36</v>
      </c>
      <c r="DH36" s="312" t="s">
        <v>36</v>
      </c>
      <c r="DI36" s="312" t="s">
        <v>36</v>
      </c>
      <c r="DJ36" s="312" t="s">
        <v>36</v>
      </c>
      <c r="DK36" s="312" t="s">
        <v>36</v>
      </c>
      <c r="DL36" s="312" t="s">
        <v>36</v>
      </c>
      <c r="DM36" s="312"/>
      <c r="DN36" s="308">
        <v>0.70225906279679995</v>
      </c>
      <c r="DO36" s="308">
        <v>9.1180639682662203</v>
      </c>
      <c r="DP36" s="310">
        <v>3862.4248453824007</v>
      </c>
      <c r="DQ36" s="310">
        <v>1088.50154733504</v>
      </c>
      <c r="DR36" s="310">
        <v>4950.9263927174416</v>
      </c>
      <c r="DS36" s="309">
        <v>38.624248453823995</v>
      </c>
      <c r="DT36" s="309">
        <v>33.357305482847998</v>
      </c>
      <c r="DU36" s="309">
        <v>15298.713683028287</v>
      </c>
      <c r="DV36" s="309">
        <v>115.872745361472</v>
      </c>
      <c r="DW36" s="308">
        <v>7.0225906279680004</v>
      </c>
      <c r="DX36" s="308">
        <v>7.0225906279680004</v>
      </c>
      <c r="DY36" s="309">
        <v>122.89533598944</v>
      </c>
      <c r="DZ36" s="309">
        <v>136.94051724537599</v>
      </c>
      <c r="EA36" s="309">
        <v>549.34215187279676</v>
      </c>
      <c r="EB36" s="309"/>
      <c r="EC36" s="325" t="s">
        <v>36</v>
      </c>
      <c r="ED36" s="325" t="s">
        <v>36</v>
      </c>
      <c r="EE36" s="325" t="s">
        <v>36</v>
      </c>
      <c r="EF36" s="325" t="s">
        <v>36</v>
      </c>
      <c r="EG36" s="325" t="s">
        <v>36</v>
      </c>
      <c r="EH36" s="325" t="s">
        <v>36</v>
      </c>
      <c r="EI36" s="325" t="s">
        <v>36</v>
      </c>
      <c r="EJ36" s="325" t="s">
        <v>36</v>
      </c>
      <c r="EK36" s="325" t="s">
        <v>36</v>
      </c>
      <c r="EL36" s="325" t="s">
        <v>36</v>
      </c>
      <c r="EM36" s="325" t="s">
        <v>36</v>
      </c>
      <c r="EN36" s="325"/>
      <c r="EO36" s="325" t="s">
        <v>36</v>
      </c>
      <c r="EP36" s="325" t="s">
        <v>36</v>
      </c>
      <c r="EQ36" s="325" t="s">
        <v>36</v>
      </c>
      <c r="ER36" s="325" t="s">
        <v>36</v>
      </c>
      <c r="ES36" s="325" t="s">
        <v>36</v>
      </c>
      <c r="ET36" s="325" t="s">
        <v>36</v>
      </c>
      <c r="EU36" s="325" t="s">
        <v>36</v>
      </c>
      <c r="EV36" s="325" t="s">
        <v>36</v>
      </c>
      <c r="EW36" s="325" t="s">
        <v>36</v>
      </c>
      <c r="EX36" s="325" t="s">
        <v>36</v>
      </c>
      <c r="EY36" s="325" t="s">
        <v>36</v>
      </c>
      <c r="EZ36" s="325"/>
      <c r="FA36" s="43">
        <v>2.8845078723599947E-4</v>
      </c>
      <c r="FB36" s="43">
        <v>3.7452172126337105E-3</v>
      </c>
      <c r="FC36" s="43">
        <v>1.5864793297979976</v>
      </c>
      <c r="FD36" s="43">
        <v>0.44709872021579922</v>
      </c>
      <c r="FE36" s="43">
        <v>2.0335780500137974</v>
      </c>
      <c r="FF36" s="43">
        <v>1.5864793297979973E-2</v>
      </c>
      <c r="FG36" s="43">
        <v>1.3701412393709976E-2</v>
      </c>
      <c r="FH36" s="43">
        <v>6.2839003999362486</v>
      </c>
      <c r="FI36" s="43">
        <v>4.7594379893939921E-2</v>
      </c>
      <c r="FJ36" s="43">
        <v>2.8845078723599951E-3</v>
      </c>
      <c r="FK36" s="43">
        <v>2.8845078723599951E-3</v>
      </c>
      <c r="FL36" s="43">
        <v>5.0478887766299912E-2</v>
      </c>
      <c r="FM36" s="43">
        <v>5.6247903511019902E-2</v>
      </c>
      <c r="FN36" s="43">
        <v>0.22564062831536061</v>
      </c>
      <c r="FO36" s="312" t="s">
        <v>36</v>
      </c>
      <c r="FP36" s="312" t="s">
        <v>36</v>
      </c>
      <c r="FQ36" s="312" t="s">
        <v>36</v>
      </c>
      <c r="FR36" s="312" t="s">
        <v>36</v>
      </c>
      <c r="FS36" s="312" t="s">
        <v>36</v>
      </c>
      <c r="FT36" s="312" t="s">
        <v>36</v>
      </c>
      <c r="FU36" s="312" t="s">
        <v>36</v>
      </c>
      <c r="FV36" s="312" t="s">
        <v>36</v>
      </c>
      <c r="FW36" s="312" t="s">
        <v>36</v>
      </c>
      <c r="FX36" s="312" t="s">
        <v>36</v>
      </c>
      <c r="FY36" s="312" t="s">
        <v>36</v>
      </c>
      <c r="FZ36" s="312" t="s">
        <v>36</v>
      </c>
      <c r="GA36" s="312" t="s">
        <v>36</v>
      </c>
      <c r="GB36" s="312" t="s">
        <v>36</v>
      </c>
      <c r="GC36" s="312" t="s">
        <v>36</v>
      </c>
      <c r="GD36" s="312" t="s">
        <v>36</v>
      </c>
      <c r="GE36" s="312" t="s">
        <v>36</v>
      </c>
      <c r="GF36" s="312" t="s">
        <v>36</v>
      </c>
      <c r="GG36" s="312" t="s">
        <v>36</v>
      </c>
      <c r="GH36" s="312" t="s">
        <v>36</v>
      </c>
      <c r="GI36" s="312" t="s">
        <v>36</v>
      </c>
      <c r="GJ36" s="312" t="s">
        <v>36</v>
      </c>
    </row>
    <row r="37" spans="1:192">
      <c r="A37" s="321">
        <v>14209710</v>
      </c>
      <c r="B37" s="320" t="s">
        <v>206</v>
      </c>
      <c r="C37" s="320" t="s">
        <v>222</v>
      </c>
      <c r="D37" s="320" t="s">
        <v>11</v>
      </c>
      <c r="E37" s="320">
        <v>40.799999999999997</v>
      </c>
      <c r="F37" s="319">
        <v>1538.4529375395839</v>
      </c>
      <c r="G37" s="318">
        <v>40393</v>
      </c>
      <c r="H37" s="317">
        <v>0.4513888888888889</v>
      </c>
      <c r="I37" s="309">
        <v>770.71934465804384</v>
      </c>
      <c r="J37" s="135">
        <v>13</v>
      </c>
      <c r="K37" s="316">
        <v>64</v>
      </c>
      <c r="L37" s="135">
        <v>10.8</v>
      </c>
      <c r="M37" s="135">
        <v>105.66</v>
      </c>
      <c r="N37" s="135">
        <v>7.9</v>
      </c>
      <c r="O37" s="135">
        <v>0.5</v>
      </c>
      <c r="P37" s="331" t="s">
        <v>36</v>
      </c>
      <c r="Q37" s="135">
        <v>0.49879787739924863</v>
      </c>
      <c r="R37" s="135"/>
      <c r="S37" s="135">
        <v>0.7</v>
      </c>
      <c r="T37" s="43">
        <v>5.6000000000000001E-2</v>
      </c>
      <c r="U37" s="135">
        <v>0.75600000000000001</v>
      </c>
      <c r="V37" s="316">
        <v>7.4074074074074083</v>
      </c>
      <c r="W37" s="43">
        <v>1.41E-2</v>
      </c>
      <c r="X37" s="311">
        <v>2.1428571428571428</v>
      </c>
      <c r="Y37" s="23">
        <v>1.3227067988365896E-2</v>
      </c>
      <c r="Z37" s="23">
        <v>1.3657924259504236E-2</v>
      </c>
      <c r="AA37" s="23">
        <v>1.2724883289425636E-2</v>
      </c>
      <c r="AB37" s="65">
        <v>1.0394647783809206</v>
      </c>
      <c r="AC37" s="43">
        <v>4.9980999999999998E-2</v>
      </c>
      <c r="AD37" s="43">
        <v>2.6124999999999999E-2</v>
      </c>
      <c r="AE37" s="43">
        <v>2.5430000000000001E-2</v>
      </c>
      <c r="AF37" s="43">
        <v>1.447E-2</v>
      </c>
      <c r="AG37" s="43">
        <v>3.1480000000000001E-2</v>
      </c>
      <c r="AH37" s="43">
        <v>2.3949000000000002E-2</v>
      </c>
      <c r="AI37" s="43">
        <v>2.1072E-2</v>
      </c>
      <c r="AJ37" s="43">
        <v>2.2422000000000001E-2</v>
      </c>
      <c r="AK37" s="43">
        <v>1.4006232052300358</v>
      </c>
      <c r="AL37" s="43">
        <v>3.1817590921390684</v>
      </c>
      <c r="AM37" s="43"/>
      <c r="AN37" s="43">
        <v>2.0924930702137256E-2</v>
      </c>
      <c r="AO37" s="43">
        <v>1.6871785802443518E-2</v>
      </c>
      <c r="AP37" s="43">
        <v>2.6362663547191058E-2</v>
      </c>
      <c r="AQ37" s="43">
        <v>2.5335715225898295E-2</v>
      </c>
      <c r="AR37" s="43">
        <v>2.1785659448530718E-2</v>
      </c>
      <c r="AS37" s="43">
        <v>0.11128075472620083</v>
      </c>
      <c r="AT37" s="316">
        <v>18.803728240001345</v>
      </c>
      <c r="AU37" s="316">
        <v>15.161458820040774</v>
      </c>
      <c r="AV37" s="316">
        <v>23.690227130517492</v>
      </c>
      <c r="AW37" s="316">
        <v>22.767382633443852</v>
      </c>
      <c r="AX37" s="316">
        <v>19.577203175996548</v>
      </c>
      <c r="AY37" s="315" t="s">
        <v>36</v>
      </c>
      <c r="AZ37" s="43">
        <v>1.9E-2</v>
      </c>
      <c r="BA37" s="313">
        <v>9.4999999999999998E-3</v>
      </c>
      <c r="BB37" s="43">
        <v>8.61</v>
      </c>
      <c r="BC37" s="43">
        <v>5.0000000000000001E-3</v>
      </c>
      <c r="BD37" s="43">
        <v>1E-3</v>
      </c>
      <c r="BE37" s="43">
        <v>2E-3</v>
      </c>
      <c r="BF37" s="313">
        <v>7.0000000000000001E-3</v>
      </c>
      <c r="BG37" s="313">
        <v>8.5000000000000006E-3</v>
      </c>
      <c r="BH37" s="43">
        <v>0.10458000000000001</v>
      </c>
      <c r="BI37" s="312" t="s">
        <v>36</v>
      </c>
      <c r="BJ37" s="312" t="s">
        <v>36</v>
      </c>
      <c r="BK37" s="312" t="s">
        <v>36</v>
      </c>
      <c r="BL37" s="312" t="s">
        <v>36</v>
      </c>
      <c r="BM37" s="312" t="s">
        <v>36</v>
      </c>
      <c r="BN37" s="312" t="s">
        <v>36</v>
      </c>
      <c r="BO37" s="312" t="s">
        <v>36</v>
      </c>
      <c r="BP37" s="312" t="s">
        <v>36</v>
      </c>
      <c r="BQ37" s="312" t="s">
        <v>36</v>
      </c>
      <c r="BR37" s="312" t="s">
        <v>36</v>
      </c>
      <c r="BS37" s="312" t="s">
        <v>36</v>
      </c>
      <c r="BT37" s="312" t="s">
        <v>36</v>
      </c>
      <c r="BU37" s="312" t="s">
        <v>36</v>
      </c>
      <c r="BV37" s="312" t="s">
        <v>36</v>
      </c>
      <c r="BW37" s="312" t="s">
        <v>36</v>
      </c>
      <c r="BX37" s="312" t="s">
        <v>36</v>
      </c>
      <c r="BY37" s="312" t="s">
        <v>36</v>
      </c>
      <c r="BZ37" s="312" t="s">
        <v>36</v>
      </c>
      <c r="CA37" s="312" t="s">
        <v>36</v>
      </c>
      <c r="CB37" s="312" t="s">
        <v>36</v>
      </c>
      <c r="CC37" s="312" t="s">
        <v>36</v>
      </c>
      <c r="CD37" s="312" t="s">
        <v>36</v>
      </c>
      <c r="CE37" s="312" t="s">
        <v>36</v>
      </c>
      <c r="CF37" s="312" t="s">
        <v>36</v>
      </c>
      <c r="CG37" s="312" t="s">
        <v>36</v>
      </c>
      <c r="CH37" s="312" t="s">
        <v>36</v>
      </c>
      <c r="CI37" s="312" t="s">
        <v>36</v>
      </c>
      <c r="CJ37" s="312" t="s">
        <v>36</v>
      </c>
      <c r="CK37" s="312"/>
      <c r="CL37" s="312" t="s">
        <v>36</v>
      </c>
      <c r="CM37" s="312" t="s">
        <v>36</v>
      </c>
      <c r="CN37" s="312" t="s">
        <v>36</v>
      </c>
      <c r="CO37" s="312" t="s">
        <v>36</v>
      </c>
      <c r="CP37" s="328" t="s">
        <v>36</v>
      </c>
      <c r="CQ37" s="328" t="s">
        <v>36</v>
      </c>
      <c r="CR37" s="328" t="s">
        <v>36</v>
      </c>
      <c r="CS37" s="312" t="s">
        <v>36</v>
      </c>
      <c r="CT37" s="312" t="s">
        <v>36</v>
      </c>
      <c r="CU37" s="312" t="s">
        <v>36</v>
      </c>
      <c r="CV37" s="312" t="s">
        <v>36</v>
      </c>
      <c r="CW37" s="312" t="s">
        <v>36</v>
      </c>
      <c r="CX37" s="328" t="s">
        <v>36</v>
      </c>
      <c r="CY37" s="328" t="s">
        <v>36</v>
      </c>
      <c r="CZ37" s="312"/>
      <c r="DA37" s="312" t="s">
        <v>36</v>
      </c>
      <c r="DB37" s="312" t="s">
        <v>36</v>
      </c>
      <c r="DC37" s="312" t="s">
        <v>36</v>
      </c>
      <c r="DD37" s="312" t="s">
        <v>36</v>
      </c>
      <c r="DE37" s="312" t="s">
        <v>36</v>
      </c>
      <c r="DF37" s="312" t="s">
        <v>36</v>
      </c>
      <c r="DG37" s="312" t="s">
        <v>36</v>
      </c>
      <c r="DH37" s="312" t="s">
        <v>36</v>
      </c>
      <c r="DI37" s="312" t="s">
        <v>36</v>
      </c>
      <c r="DJ37" s="312" t="s">
        <v>36</v>
      </c>
      <c r="DK37" s="312" t="s">
        <v>36</v>
      </c>
      <c r="DL37" s="312" t="s">
        <v>36</v>
      </c>
      <c r="DM37" s="312"/>
      <c r="DN37" s="325" t="s">
        <v>36</v>
      </c>
      <c r="DO37" s="308">
        <v>0.94054989586525972</v>
      </c>
      <c r="DP37" s="310">
        <v>1319.943321608597</v>
      </c>
      <c r="DQ37" s="310">
        <v>105.59546572868776</v>
      </c>
      <c r="DR37" s="310">
        <v>1425.5387873372849</v>
      </c>
      <c r="DS37" s="309">
        <v>35.827033015090485</v>
      </c>
      <c r="DT37" s="309">
        <v>17.913516507545243</v>
      </c>
      <c r="DU37" s="309">
        <v>16235.30285578574</v>
      </c>
      <c r="DV37" s="309">
        <v>9.4281665829185481</v>
      </c>
      <c r="DW37" s="309">
        <v>1.8856333165837096</v>
      </c>
      <c r="DX37" s="309">
        <v>3.7712666331674192</v>
      </c>
      <c r="DY37" s="309">
        <v>13.19943321608597</v>
      </c>
      <c r="DZ37" s="309">
        <v>16.027883190961536</v>
      </c>
      <c r="EA37" s="309">
        <v>197.19953224832437</v>
      </c>
      <c r="EB37" s="309"/>
      <c r="EC37" s="326" t="s">
        <v>36</v>
      </c>
      <c r="ED37" s="326" t="s">
        <v>36</v>
      </c>
      <c r="EE37" s="326" t="s">
        <v>36</v>
      </c>
      <c r="EF37" s="326" t="s">
        <v>36</v>
      </c>
      <c r="EG37" s="326" t="s">
        <v>36</v>
      </c>
      <c r="EH37" s="326" t="s">
        <v>36</v>
      </c>
      <c r="EI37" s="326" t="s">
        <v>36</v>
      </c>
      <c r="EJ37" s="326" t="s">
        <v>36</v>
      </c>
      <c r="EK37" s="326" t="s">
        <v>36</v>
      </c>
      <c r="EL37" s="326" t="s">
        <v>36</v>
      </c>
      <c r="EM37" s="326" t="s">
        <v>36</v>
      </c>
      <c r="EN37" s="326"/>
      <c r="EO37" s="326" t="s">
        <v>36</v>
      </c>
      <c r="EP37" s="326" t="s">
        <v>36</v>
      </c>
      <c r="EQ37" s="326" t="s">
        <v>36</v>
      </c>
      <c r="ER37" s="326" t="s">
        <v>36</v>
      </c>
      <c r="ES37" s="326" t="s">
        <v>36</v>
      </c>
      <c r="ET37" s="326" t="s">
        <v>36</v>
      </c>
      <c r="EU37" s="326" t="s">
        <v>36</v>
      </c>
      <c r="EV37" s="326" t="s">
        <v>36</v>
      </c>
      <c r="EW37" s="326" t="s">
        <v>36</v>
      </c>
      <c r="EX37" s="326" t="s">
        <v>36</v>
      </c>
      <c r="EY37" s="326" t="s">
        <v>36</v>
      </c>
      <c r="EZ37" s="326"/>
      <c r="FA37" s="312" t="s">
        <v>36</v>
      </c>
      <c r="FB37" s="43">
        <v>6.1136085018594175E-4</v>
      </c>
      <c r="FC37" s="43">
        <v>0.85796795560061467</v>
      </c>
      <c r="FD37" s="43">
        <v>6.8637436448049177E-2</v>
      </c>
      <c r="FE37" s="43">
        <v>0.92660539204866399</v>
      </c>
      <c r="FF37" s="43">
        <v>2.3287701652016681E-2</v>
      </c>
      <c r="FG37" s="43">
        <v>1.1643850826008341E-2</v>
      </c>
      <c r="FH37" s="43">
        <v>10.553005853887559</v>
      </c>
      <c r="FI37" s="43">
        <v>6.1283425400043895E-3</v>
      </c>
      <c r="FJ37" s="43">
        <v>1.225668508000878E-3</v>
      </c>
      <c r="FK37" s="43">
        <v>2.451337016001756E-3</v>
      </c>
      <c r="FL37" s="43">
        <v>8.5796795560061472E-3</v>
      </c>
      <c r="FM37" s="43">
        <v>1.0418182318007464E-2</v>
      </c>
      <c r="FN37" s="43">
        <v>0.12818041256673182</v>
      </c>
      <c r="FO37" s="312" t="s">
        <v>36</v>
      </c>
      <c r="FP37" s="312" t="s">
        <v>36</v>
      </c>
      <c r="FQ37" s="312" t="s">
        <v>36</v>
      </c>
      <c r="FR37" s="312" t="s">
        <v>36</v>
      </c>
      <c r="FS37" s="312" t="s">
        <v>36</v>
      </c>
      <c r="FT37" s="312" t="s">
        <v>36</v>
      </c>
      <c r="FU37" s="312" t="s">
        <v>36</v>
      </c>
      <c r="FV37" s="312" t="s">
        <v>36</v>
      </c>
      <c r="FW37" s="312" t="s">
        <v>36</v>
      </c>
      <c r="FX37" s="312" t="s">
        <v>36</v>
      </c>
      <c r="FY37" s="312" t="s">
        <v>36</v>
      </c>
      <c r="FZ37" s="312" t="s">
        <v>36</v>
      </c>
      <c r="GA37" s="312" t="s">
        <v>36</v>
      </c>
      <c r="GB37" s="312" t="s">
        <v>36</v>
      </c>
      <c r="GC37" s="312" t="s">
        <v>36</v>
      </c>
      <c r="GD37" s="312" t="s">
        <v>36</v>
      </c>
      <c r="GE37" s="312" t="s">
        <v>36</v>
      </c>
      <c r="GF37" s="312" t="s">
        <v>36</v>
      </c>
      <c r="GG37" s="312" t="s">
        <v>36</v>
      </c>
      <c r="GH37" s="312" t="s">
        <v>36</v>
      </c>
      <c r="GI37" s="312" t="s">
        <v>36</v>
      </c>
      <c r="GJ37" s="312" t="s">
        <v>36</v>
      </c>
    </row>
    <row r="38" spans="1:192">
      <c r="A38" s="321">
        <v>14210000</v>
      </c>
      <c r="B38" s="320" t="s">
        <v>206</v>
      </c>
      <c r="C38" s="320" t="s">
        <v>222</v>
      </c>
      <c r="D38" s="320" t="s">
        <v>12</v>
      </c>
      <c r="E38" s="320">
        <v>23.1</v>
      </c>
      <c r="F38" s="319">
        <v>1761.1919150284798</v>
      </c>
      <c r="G38" s="318">
        <v>40393</v>
      </c>
      <c r="H38" s="317">
        <v>0.47222222222222227</v>
      </c>
      <c r="I38" s="309">
        <v>1057.6400000000001</v>
      </c>
      <c r="J38" s="135">
        <v>17.100000000000001</v>
      </c>
      <c r="K38" s="316">
        <v>63</v>
      </c>
      <c r="L38" s="135">
        <v>9</v>
      </c>
      <c r="M38" s="135">
        <v>94.31</v>
      </c>
      <c r="N38" s="135">
        <v>7.7</v>
      </c>
      <c r="O38" s="135">
        <v>1</v>
      </c>
      <c r="P38" s="135">
        <v>0.3</v>
      </c>
      <c r="Q38" s="135">
        <v>1.1435849187586846</v>
      </c>
      <c r="R38" s="135"/>
      <c r="S38" s="135">
        <v>0.9</v>
      </c>
      <c r="T38" s="43">
        <v>0.20100000000000001</v>
      </c>
      <c r="U38" s="135">
        <v>1.101</v>
      </c>
      <c r="V38" s="316">
        <v>18.256130790190738</v>
      </c>
      <c r="W38" s="43">
        <v>1.5900000000000001E-2</v>
      </c>
      <c r="X38" s="311">
        <v>2.3333333333333335</v>
      </c>
      <c r="Y38" s="23">
        <v>1.6028081210330135E-2</v>
      </c>
      <c r="Z38" s="23">
        <v>1.7541492138057953E-2</v>
      </c>
      <c r="AA38" s="23">
        <v>1.183986341218406E-2</v>
      </c>
      <c r="AB38" s="65">
        <v>1.3537386921065409</v>
      </c>
      <c r="AC38" s="43">
        <v>6.2698000000000004E-2</v>
      </c>
      <c r="AD38" s="43">
        <v>3.3557999999999998E-2</v>
      </c>
      <c r="AE38" s="43">
        <v>4.0710000000000003E-2</v>
      </c>
      <c r="AF38" s="43">
        <v>1.5812E-2</v>
      </c>
      <c r="AG38" s="43">
        <v>4.3220000000000001E-2</v>
      </c>
      <c r="AH38" s="43">
        <v>4.5510000000000002E-2</v>
      </c>
      <c r="AI38" s="43">
        <v>3.8903E-2</v>
      </c>
      <c r="AJ38" s="43">
        <v>2.5840999999999999E-2</v>
      </c>
      <c r="AK38" s="43">
        <v>1.3776595744680844</v>
      </c>
      <c r="AL38" s="43">
        <v>2.640474062267788</v>
      </c>
      <c r="AM38" s="43"/>
      <c r="AN38" s="43">
        <v>3.6657246395639165E-2</v>
      </c>
      <c r="AO38" s="43">
        <v>1.8219811251328828E-2</v>
      </c>
      <c r="AP38" s="43">
        <v>2.9092600291164658E-2</v>
      </c>
      <c r="AQ38" s="43">
        <v>3.4374241913104987E-2</v>
      </c>
      <c r="AR38" s="43">
        <v>3.8364619741512965E-2</v>
      </c>
      <c r="AS38" s="43">
        <v>0.15670851959275062</v>
      </c>
      <c r="AT38" s="316">
        <v>23.391993294878233</v>
      </c>
      <c r="AU38" s="316">
        <v>11.626560763050998</v>
      </c>
      <c r="AV38" s="316">
        <v>18.564785352302245</v>
      </c>
      <c r="AW38" s="316">
        <v>21.935145582662468</v>
      </c>
      <c r="AX38" s="316">
        <v>24.481515007106047</v>
      </c>
      <c r="AY38" s="315" t="s">
        <v>36</v>
      </c>
      <c r="AZ38" s="43">
        <v>1.6E-2</v>
      </c>
      <c r="BA38" s="313">
        <v>9.4999999999999998E-3</v>
      </c>
      <c r="BB38" s="43">
        <v>6.9660000000000002</v>
      </c>
      <c r="BC38" s="43">
        <v>8.0000000000000002E-3</v>
      </c>
      <c r="BD38" s="43">
        <v>2E-3</v>
      </c>
      <c r="BE38" s="43">
        <v>8.0000000000000002E-3</v>
      </c>
      <c r="BF38" s="313">
        <v>1.6E-2</v>
      </c>
      <c r="BG38" s="43">
        <v>3.5999999999999997E-2</v>
      </c>
      <c r="BH38" s="43">
        <v>0.14133000000000001</v>
      </c>
      <c r="BI38" s="312" t="s">
        <v>36</v>
      </c>
      <c r="BJ38" s="312" t="s">
        <v>36</v>
      </c>
      <c r="BK38" s="312" t="s">
        <v>36</v>
      </c>
      <c r="BL38" s="312" t="s">
        <v>36</v>
      </c>
      <c r="BM38" s="312" t="s">
        <v>36</v>
      </c>
      <c r="BN38" s="312" t="s">
        <v>36</v>
      </c>
      <c r="BO38" s="312" t="s">
        <v>36</v>
      </c>
      <c r="BP38" s="312" t="s">
        <v>36</v>
      </c>
      <c r="BQ38" s="312" t="s">
        <v>36</v>
      </c>
      <c r="BR38" s="312" t="s">
        <v>36</v>
      </c>
      <c r="BS38" s="312" t="s">
        <v>36</v>
      </c>
      <c r="BT38" s="312" t="s">
        <v>36</v>
      </c>
      <c r="BU38" s="312" t="s">
        <v>36</v>
      </c>
      <c r="BV38" s="312" t="s">
        <v>36</v>
      </c>
      <c r="BW38" s="312" t="s">
        <v>36</v>
      </c>
      <c r="BX38" s="312" t="s">
        <v>36</v>
      </c>
      <c r="BY38" s="312" t="s">
        <v>36</v>
      </c>
      <c r="BZ38" s="312" t="s">
        <v>36</v>
      </c>
      <c r="CA38" s="312" t="s">
        <v>36</v>
      </c>
      <c r="CB38" s="312" t="s">
        <v>36</v>
      </c>
      <c r="CC38" s="312" t="s">
        <v>36</v>
      </c>
      <c r="CD38" s="312" t="s">
        <v>36</v>
      </c>
      <c r="CE38" s="312" t="s">
        <v>36</v>
      </c>
      <c r="CF38" s="312" t="s">
        <v>36</v>
      </c>
      <c r="CG38" s="312" t="s">
        <v>36</v>
      </c>
      <c r="CH38" s="312" t="s">
        <v>36</v>
      </c>
      <c r="CI38" s="312" t="s">
        <v>36</v>
      </c>
      <c r="CJ38" s="312" t="s">
        <v>36</v>
      </c>
      <c r="CK38" s="312"/>
      <c r="CL38" s="312" t="s">
        <v>36</v>
      </c>
      <c r="CM38" s="312" t="s">
        <v>36</v>
      </c>
      <c r="CN38" s="312" t="s">
        <v>36</v>
      </c>
      <c r="CO38" s="312" t="s">
        <v>36</v>
      </c>
      <c r="CP38" s="328" t="s">
        <v>36</v>
      </c>
      <c r="CQ38" s="328" t="s">
        <v>36</v>
      </c>
      <c r="CR38" s="328" t="s">
        <v>36</v>
      </c>
      <c r="CS38" s="312" t="s">
        <v>36</v>
      </c>
      <c r="CT38" s="312" t="s">
        <v>36</v>
      </c>
      <c r="CU38" s="312" t="s">
        <v>36</v>
      </c>
      <c r="CV38" s="312" t="s">
        <v>36</v>
      </c>
      <c r="CW38" s="312" t="s">
        <v>36</v>
      </c>
      <c r="CX38" s="328" t="s">
        <v>36</v>
      </c>
      <c r="CY38" s="328" t="s">
        <v>36</v>
      </c>
      <c r="CZ38" s="312"/>
      <c r="DA38" s="312" t="s">
        <v>36</v>
      </c>
      <c r="DB38" s="312" t="s">
        <v>36</v>
      </c>
      <c r="DC38" s="312" t="s">
        <v>36</v>
      </c>
      <c r="DD38" s="312" t="s">
        <v>36</v>
      </c>
      <c r="DE38" s="312" t="s">
        <v>36</v>
      </c>
      <c r="DF38" s="312" t="s">
        <v>36</v>
      </c>
      <c r="DG38" s="312" t="s">
        <v>36</v>
      </c>
      <c r="DH38" s="312" t="s">
        <v>36</v>
      </c>
      <c r="DI38" s="312" t="s">
        <v>36</v>
      </c>
      <c r="DJ38" s="312" t="s">
        <v>36</v>
      </c>
      <c r="DK38" s="312" t="s">
        <v>36</v>
      </c>
      <c r="DL38" s="312" t="s">
        <v>36</v>
      </c>
      <c r="DM38" s="312"/>
      <c r="DN38" s="308">
        <v>0.77628305352960003</v>
      </c>
      <c r="DO38" s="308">
        <v>2.9591519756813041</v>
      </c>
      <c r="DP38" s="310">
        <v>2328.8491605888003</v>
      </c>
      <c r="DQ38" s="310">
        <v>520.10964586483203</v>
      </c>
      <c r="DR38" s="310">
        <v>2848.9588064536324</v>
      </c>
      <c r="DS38" s="309">
        <v>41.401762854912</v>
      </c>
      <c r="DT38" s="309">
        <v>24.582296695103999</v>
      </c>
      <c r="DU38" s="309">
        <v>18025.292502957313</v>
      </c>
      <c r="DV38" s="309">
        <v>20.700881427456</v>
      </c>
      <c r="DW38" s="308">
        <v>5.1752203568640001</v>
      </c>
      <c r="DX38" s="309">
        <v>20.700881427456</v>
      </c>
      <c r="DY38" s="309">
        <v>41.401762854912</v>
      </c>
      <c r="DZ38" s="309">
        <v>93.153966423551992</v>
      </c>
      <c r="EA38" s="309">
        <v>365.70694651779462</v>
      </c>
      <c r="EB38" s="309"/>
      <c r="EC38" s="325" t="s">
        <v>36</v>
      </c>
      <c r="ED38" s="325" t="s">
        <v>36</v>
      </c>
      <c r="EE38" s="325" t="s">
        <v>36</v>
      </c>
      <c r="EF38" s="325" t="s">
        <v>36</v>
      </c>
      <c r="EG38" s="325" t="s">
        <v>36</v>
      </c>
      <c r="EH38" s="325" t="s">
        <v>36</v>
      </c>
      <c r="EI38" s="325" t="s">
        <v>36</v>
      </c>
      <c r="EJ38" s="325" t="s">
        <v>36</v>
      </c>
      <c r="EK38" s="325" t="s">
        <v>36</v>
      </c>
      <c r="EL38" s="325" t="s">
        <v>36</v>
      </c>
      <c r="EM38" s="325" t="s">
        <v>36</v>
      </c>
      <c r="EN38" s="325"/>
      <c r="EO38" s="325" t="s">
        <v>36</v>
      </c>
      <c r="EP38" s="325" t="s">
        <v>36</v>
      </c>
      <c r="EQ38" s="325" t="s">
        <v>36</v>
      </c>
      <c r="ER38" s="325" t="s">
        <v>36</v>
      </c>
      <c r="ES38" s="325" t="s">
        <v>36</v>
      </c>
      <c r="ET38" s="325" t="s">
        <v>36</v>
      </c>
      <c r="EU38" s="325" t="s">
        <v>36</v>
      </c>
      <c r="EV38" s="325" t="s">
        <v>36</v>
      </c>
      <c r="EW38" s="325" t="s">
        <v>36</v>
      </c>
      <c r="EX38" s="325" t="s">
        <v>36</v>
      </c>
      <c r="EY38" s="325" t="s">
        <v>36</v>
      </c>
      <c r="EZ38" s="325"/>
      <c r="FA38" s="43">
        <v>4.4077141559955831E-4</v>
      </c>
      <c r="FB38" s="43">
        <v>1.6801984783319042E-3</v>
      </c>
      <c r="FC38" s="43">
        <v>1.322314246798675</v>
      </c>
      <c r="FD38" s="43">
        <v>0.29531684845170408</v>
      </c>
      <c r="FE38" s="43">
        <v>1.6176310952503792</v>
      </c>
      <c r="FF38" s="43">
        <v>2.3507808831976441E-2</v>
      </c>
      <c r="FG38" s="43">
        <v>1.3957761493986011E-2</v>
      </c>
      <c r="FH38" s="43">
        <v>10.234712270221744</v>
      </c>
      <c r="FI38" s="43">
        <v>1.175390441598822E-2</v>
      </c>
      <c r="FJ38" s="43">
        <v>2.9384761039970551E-3</v>
      </c>
      <c r="FK38" s="43">
        <v>1.175390441598822E-2</v>
      </c>
      <c r="FL38" s="43">
        <v>2.3507808831976441E-2</v>
      </c>
      <c r="FM38" s="43">
        <v>5.2892569871946987E-2</v>
      </c>
      <c r="FN38" s="43">
        <v>0.20764741388895194</v>
      </c>
      <c r="FO38" s="312" t="s">
        <v>36</v>
      </c>
      <c r="FP38" s="312" t="s">
        <v>36</v>
      </c>
      <c r="FQ38" s="312" t="s">
        <v>36</v>
      </c>
      <c r="FR38" s="312" t="s">
        <v>36</v>
      </c>
      <c r="FS38" s="312" t="s">
        <v>36</v>
      </c>
      <c r="FT38" s="312" t="s">
        <v>36</v>
      </c>
      <c r="FU38" s="312" t="s">
        <v>36</v>
      </c>
      <c r="FV38" s="312" t="s">
        <v>36</v>
      </c>
      <c r="FW38" s="312" t="s">
        <v>36</v>
      </c>
      <c r="FX38" s="312" t="s">
        <v>36</v>
      </c>
      <c r="FY38" s="312" t="s">
        <v>36</v>
      </c>
      <c r="FZ38" s="312" t="s">
        <v>36</v>
      </c>
      <c r="GA38" s="312" t="s">
        <v>36</v>
      </c>
      <c r="GB38" s="312" t="s">
        <v>36</v>
      </c>
      <c r="GC38" s="312" t="s">
        <v>36</v>
      </c>
      <c r="GD38" s="312" t="s">
        <v>36</v>
      </c>
      <c r="GE38" s="312" t="s">
        <v>36</v>
      </c>
      <c r="GF38" s="312" t="s">
        <v>36</v>
      </c>
      <c r="GG38" s="312" t="s">
        <v>36</v>
      </c>
      <c r="GH38" s="312" t="s">
        <v>36</v>
      </c>
      <c r="GI38" s="312" t="s">
        <v>36</v>
      </c>
      <c r="GJ38" s="312" t="s">
        <v>36</v>
      </c>
    </row>
    <row r="39" spans="1:192">
      <c r="A39" s="321">
        <v>14211005</v>
      </c>
      <c r="B39" s="320" t="s">
        <v>206</v>
      </c>
      <c r="C39" s="320" t="s">
        <v>222</v>
      </c>
      <c r="D39" s="320" t="s">
        <v>207</v>
      </c>
      <c r="E39" s="320">
        <v>3.1</v>
      </c>
      <c r="F39" s="319">
        <v>2429.4088474951677</v>
      </c>
      <c r="G39" s="318">
        <v>40393</v>
      </c>
      <c r="H39" s="317">
        <v>0.41666666666666669</v>
      </c>
      <c r="I39" s="309">
        <v>844.19</v>
      </c>
      <c r="J39" s="135">
        <v>18.399999999999999</v>
      </c>
      <c r="K39" s="316">
        <v>65</v>
      </c>
      <c r="L39" s="135">
        <v>8.9</v>
      </c>
      <c r="M39" s="135">
        <v>94.89</v>
      </c>
      <c r="N39" s="135">
        <v>7.6</v>
      </c>
      <c r="O39" s="135">
        <v>0.8</v>
      </c>
      <c r="P39" s="135">
        <v>0.3</v>
      </c>
      <c r="Q39" s="135">
        <v>2.8936835482485006</v>
      </c>
      <c r="R39" s="135"/>
      <c r="S39" s="135">
        <v>1</v>
      </c>
      <c r="T39" s="43">
        <v>0.42299999999999999</v>
      </c>
      <c r="U39" s="135">
        <v>1.423</v>
      </c>
      <c r="V39" s="316">
        <v>29.725931131412505</v>
      </c>
      <c r="W39" s="43">
        <v>1.7500000000000002E-2</v>
      </c>
      <c r="X39" s="311">
        <v>2.4</v>
      </c>
      <c r="Y39" s="23">
        <v>1.5452231319621212E-2</v>
      </c>
      <c r="Z39" s="23">
        <v>1.6209897321648879E-2</v>
      </c>
      <c r="AA39" s="23">
        <v>1.098587653040884E-2</v>
      </c>
      <c r="AB39" s="65">
        <v>1.4065542496176366</v>
      </c>
      <c r="AC39" s="43">
        <v>7.9505000000000006E-2</v>
      </c>
      <c r="AD39" s="43">
        <v>4.4077999999999999E-2</v>
      </c>
      <c r="AE39" s="43">
        <v>3.5246E-2</v>
      </c>
      <c r="AF39" s="43">
        <v>2.1062999999999998E-2</v>
      </c>
      <c r="AG39" s="43">
        <v>3.5106999999999999E-2</v>
      </c>
      <c r="AH39" s="43">
        <v>4.1563000000000003E-2</v>
      </c>
      <c r="AI39" s="43">
        <v>3.5382999999999998E-2</v>
      </c>
      <c r="AJ39" s="43">
        <v>3.5729999999999998E-2</v>
      </c>
      <c r="AK39" s="43">
        <v>1.4303501631945843</v>
      </c>
      <c r="AL39" s="43">
        <v>3.6883429283854645</v>
      </c>
      <c r="AM39" s="43"/>
      <c r="AN39" s="43">
        <v>3.6371814967731758E-2</v>
      </c>
      <c r="AO39" s="43">
        <v>2.3887033301313393E-2</v>
      </c>
      <c r="AP39" s="43">
        <v>4.6221973085403767E-2</v>
      </c>
      <c r="AQ39" s="43">
        <v>3.7450950065671167E-2</v>
      </c>
      <c r="AR39" s="43">
        <v>3.3606427670693946E-2</v>
      </c>
      <c r="AS39" s="43">
        <v>0.17753819909081403</v>
      </c>
      <c r="AT39" s="316">
        <v>20.486754486636936</v>
      </c>
      <c r="AU39" s="316">
        <v>13.454588040005261</v>
      </c>
      <c r="AV39" s="316">
        <v>26.034945336896421</v>
      </c>
      <c r="AW39" s="316">
        <v>21.094587112779219</v>
      </c>
      <c r="AX39" s="316">
        <v>18.929125023682168</v>
      </c>
      <c r="AY39" s="315" t="s">
        <v>36</v>
      </c>
      <c r="AZ39" s="43">
        <v>1.2999999999999999E-2</v>
      </c>
      <c r="BA39" s="313">
        <v>9.4999999999999998E-3</v>
      </c>
      <c r="BB39" s="43">
        <v>8.4489999999999998</v>
      </c>
      <c r="BC39" s="43">
        <v>3.5999999999999997E-2</v>
      </c>
      <c r="BD39" s="43">
        <v>2E-3</v>
      </c>
      <c r="BE39" s="43">
        <v>7.0000000000000001E-3</v>
      </c>
      <c r="BF39" s="313">
        <v>4.2999999999999997E-2</v>
      </c>
      <c r="BG39" s="43">
        <v>0.08</v>
      </c>
      <c r="BH39" s="43">
        <v>0.11822999999999997</v>
      </c>
      <c r="BI39" s="312" t="s">
        <v>36</v>
      </c>
      <c r="BJ39" s="312" t="s">
        <v>36</v>
      </c>
      <c r="BK39" s="312" t="s">
        <v>36</v>
      </c>
      <c r="BL39" s="312" t="s">
        <v>36</v>
      </c>
      <c r="BM39" s="312" t="s">
        <v>36</v>
      </c>
      <c r="BN39" s="312" t="s">
        <v>36</v>
      </c>
      <c r="BO39" s="312" t="s">
        <v>36</v>
      </c>
      <c r="BP39" s="312" t="s">
        <v>36</v>
      </c>
      <c r="BQ39" s="312" t="s">
        <v>36</v>
      </c>
      <c r="BR39" s="312" t="s">
        <v>36</v>
      </c>
      <c r="BS39" s="312" t="s">
        <v>36</v>
      </c>
      <c r="BT39" s="312" t="s">
        <v>36</v>
      </c>
      <c r="BU39" s="312" t="s">
        <v>36</v>
      </c>
      <c r="BV39" s="312" t="s">
        <v>36</v>
      </c>
      <c r="BW39" s="312" t="s">
        <v>36</v>
      </c>
      <c r="BX39" s="312" t="s">
        <v>36</v>
      </c>
      <c r="BY39" s="312" t="s">
        <v>36</v>
      </c>
      <c r="BZ39" s="312" t="s">
        <v>36</v>
      </c>
      <c r="CA39" s="312" t="s">
        <v>36</v>
      </c>
      <c r="CB39" s="312" t="s">
        <v>36</v>
      </c>
      <c r="CC39" s="312" t="s">
        <v>36</v>
      </c>
      <c r="CD39" s="312" t="s">
        <v>36</v>
      </c>
      <c r="CE39" s="312" t="s">
        <v>36</v>
      </c>
      <c r="CF39" s="312" t="s">
        <v>36</v>
      </c>
      <c r="CG39" s="312" t="s">
        <v>36</v>
      </c>
      <c r="CH39" s="312" t="s">
        <v>36</v>
      </c>
      <c r="CI39" s="312" t="s">
        <v>36</v>
      </c>
      <c r="CJ39" s="312" t="s">
        <v>36</v>
      </c>
      <c r="CK39" s="312"/>
      <c r="CL39" s="312" t="s">
        <v>36</v>
      </c>
      <c r="CM39" s="312" t="s">
        <v>36</v>
      </c>
      <c r="CN39" s="312" t="s">
        <v>36</v>
      </c>
      <c r="CO39" s="312" t="s">
        <v>36</v>
      </c>
      <c r="CP39" s="328" t="s">
        <v>36</v>
      </c>
      <c r="CQ39" s="328" t="s">
        <v>36</v>
      </c>
      <c r="CR39" s="328" t="s">
        <v>36</v>
      </c>
      <c r="CS39" s="312" t="s">
        <v>36</v>
      </c>
      <c r="CT39" s="312" t="s">
        <v>36</v>
      </c>
      <c r="CU39" s="312" t="s">
        <v>36</v>
      </c>
      <c r="CV39" s="312" t="s">
        <v>36</v>
      </c>
      <c r="CW39" s="312" t="s">
        <v>36</v>
      </c>
      <c r="CX39" s="328" t="s">
        <v>36</v>
      </c>
      <c r="CY39" s="328" t="s">
        <v>36</v>
      </c>
      <c r="CZ39" s="312"/>
      <c r="DA39" s="312" t="s">
        <v>36</v>
      </c>
      <c r="DB39" s="312" t="s">
        <v>36</v>
      </c>
      <c r="DC39" s="312" t="s">
        <v>36</v>
      </c>
      <c r="DD39" s="312" t="s">
        <v>36</v>
      </c>
      <c r="DE39" s="312" t="s">
        <v>36</v>
      </c>
      <c r="DF39" s="312" t="s">
        <v>36</v>
      </c>
      <c r="DG39" s="312" t="s">
        <v>36</v>
      </c>
      <c r="DH39" s="312" t="s">
        <v>36</v>
      </c>
      <c r="DI39" s="312" t="s">
        <v>36</v>
      </c>
      <c r="DJ39" s="312" t="s">
        <v>36</v>
      </c>
      <c r="DK39" s="312" t="s">
        <v>36</v>
      </c>
      <c r="DL39" s="312" t="s">
        <v>36</v>
      </c>
      <c r="DM39" s="312"/>
      <c r="DN39" s="308">
        <v>0.6196157397216</v>
      </c>
      <c r="DO39" s="308">
        <v>5.9765729075607297</v>
      </c>
      <c r="DP39" s="310">
        <v>2065.3857990720003</v>
      </c>
      <c r="DQ39" s="310">
        <v>873.65819300745602</v>
      </c>
      <c r="DR39" s="310">
        <v>2939.0439920794565</v>
      </c>
      <c r="DS39" s="309">
        <v>26.850015387935997</v>
      </c>
      <c r="DT39" s="309">
        <v>19.621165091183997</v>
      </c>
      <c r="DU39" s="309">
        <v>17450.444616359327</v>
      </c>
      <c r="DV39" s="309">
        <v>74.353888766591993</v>
      </c>
      <c r="DW39" s="308">
        <v>4.1307715981440003</v>
      </c>
      <c r="DX39" s="309">
        <v>14.457700593504001</v>
      </c>
      <c r="DY39" s="309">
        <v>88.811589360095994</v>
      </c>
      <c r="DZ39" s="309">
        <v>165.23086392575999</v>
      </c>
      <c r="EA39" s="309">
        <v>244.19056302428251</v>
      </c>
      <c r="EB39" s="309"/>
      <c r="EC39" s="325" t="s">
        <v>36</v>
      </c>
      <c r="ED39" s="325" t="s">
        <v>36</v>
      </c>
      <c r="EE39" s="325" t="s">
        <v>36</v>
      </c>
      <c r="EF39" s="325" t="s">
        <v>36</v>
      </c>
      <c r="EG39" s="325" t="s">
        <v>36</v>
      </c>
      <c r="EH39" s="325" t="s">
        <v>36</v>
      </c>
      <c r="EI39" s="325" t="s">
        <v>36</v>
      </c>
      <c r="EJ39" s="325" t="s">
        <v>36</v>
      </c>
      <c r="EK39" s="325" t="s">
        <v>36</v>
      </c>
      <c r="EL39" s="325" t="s">
        <v>36</v>
      </c>
      <c r="EM39" s="325" t="s">
        <v>36</v>
      </c>
      <c r="EN39" s="325"/>
      <c r="EO39" s="325" t="s">
        <v>36</v>
      </c>
      <c r="EP39" s="325" t="s">
        <v>36</v>
      </c>
      <c r="EQ39" s="325" t="s">
        <v>36</v>
      </c>
      <c r="ER39" s="325" t="s">
        <v>36</v>
      </c>
      <c r="ES39" s="325" t="s">
        <v>36</v>
      </c>
      <c r="ET39" s="325" t="s">
        <v>36</v>
      </c>
      <c r="EU39" s="325" t="s">
        <v>36</v>
      </c>
      <c r="EV39" s="325" t="s">
        <v>36</v>
      </c>
      <c r="EW39" s="325" t="s">
        <v>36</v>
      </c>
      <c r="EX39" s="325" t="s">
        <v>36</v>
      </c>
      <c r="EY39" s="325" t="s">
        <v>36</v>
      </c>
      <c r="EZ39" s="325"/>
      <c r="FA39" s="43">
        <v>2.5504794730637961E-4</v>
      </c>
      <c r="FB39" s="43">
        <v>2.4600934971167371E-3</v>
      </c>
      <c r="FC39" s="43">
        <v>0.85015982435459891</v>
      </c>
      <c r="FD39" s="43">
        <v>0.35961760570199536</v>
      </c>
      <c r="FE39" s="43">
        <v>1.2097774300565942</v>
      </c>
      <c r="FF39" s="43">
        <v>1.1052077716609782E-2</v>
      </c>
      <c r="FG39" s="43">
        <v>8.0765183313686872E-3</v>
      </c>
      <c r="FH39" s="43">
        <v>7.1830003559720046</v>
      </c>
      <c r="FI39" s="43">
        <v>3.0605753676765553E-2</v>
      </c>
      <c r="FJ39" s="43">
        <v>1.7003196487091977E-3</v>
      </c>
      <c r="FK39" s="43">
        <v>5.951118770482192E-3</v>
      </c>
      <c r="FL39" s="43">
        <v>3.6556872447247743E-2</v>
      </c>
      <c r="FM39" s="43">
        <v>6.801278594836789E-2</v>
      </c>
      <c r="FN39" s="43">
        <v>0.1005143960334442</v>
      </c>
      <c r="FO39" s="312" t="s">
        <v>36</v>
      </c>
      <c r="FP39" s="312" t="s">
        <v>36</v>
      </c>
      <c r="FQ39" s="312" t="s">
        <v>36</v>
      </c>
      <c r="FR39" s="312" t="s">
        <v>36</v>
      </c>
      <c r="FS39" s="312" t="s">
        <v>36</v>
      </c>
      <c r="FT39" s="312" t="s">
        <v>36</v>
      </c>
      <c r="FU39" s="312" t="s">
        <v>36</v>
      </c>
      <c r="FV39" s="312" t="s">
        <v>36</v>
      </c>
      <c r="FW39" s="312" t="s">
        <v>36</v>
      </c>
      <c r="FX39" s="312" t="s">
        <v>36</v>
      </c>
      <c r="FY39" s="312" t="s">
        <v>36</v>
      </c>
      <c r="FZ39" s="312" t="s">
        <v>36</v>
      </c>
      <c r="GA39" s="312" t="s">
        <v>36</v>
      </c>
      <c r="GB39" s="312" t="s">
        <v>36</v>
      </c>
      <c r="GC39" s="312" t="s">
        <v>36</v>
      </c>
      <c r="GD39" s="312" t="s">
        <v>36</v>
      </c>
      <c r="GE39" s="312" t="s">
        <v>36</v>
      </c>
      <c r="GF39" s="312" t="s">
        <v>36</v>
      </c>
      <c r="GG39" s="312" t="s">
        <v>36</v>
      </c>
      <c r="GH39" s="312" t="s">
        <v>36</v>
      </c>
      <c r="GI39" s="312" t="s">
        <v>36</v>
      </c>
      <c r="GJ39" s="312" t="s">
        <v>36</v>
      </c>
    </row>
    <row r="40" spans="1:192">
      <c r="A40" s="321">
        <v>14211023</v>
      </c>
      <c r="B40" s="320" t="s">
        <v>206</v>
      </c>
      <c r="C40" s="320" t="s">
        <v>222</v>
      </c>
      <c r="D40" s="320" t="s">
        <v>204</v>
      </c>
      <c r="E40" s="320">
        <v>0.9</v>
      </c>
      <c r="F40" s="319">
        <v>2434.5888237158397</v>
      </c>
      <c r="G40" s="318">
        <v>40393</v>
      </c>
      <c r="H40" s="317">
        <v>0.4861111111111111</v>
      </c>
      <c r="I40" s="309">
        <v>837.76</v>
      </c>
      <c r="J40" s="135">
        <v>18</v>
      </c>
      <c r="K40" s="316">
        <v>65</v>
      </c>
      <c r="L40" s="135">
        <v>9.4</v>
      </c>
      <c r="M40" s="135">
        <v>99.4</v>
      </c>
      <c r="N40" s="135">
        <v>7.7</v>
      </c>
      <c r="O40" s="135">
        <v>1</v>
      </c>
      <c r="P40" s="135">
        <v>0.6</v>
      </c>
      <c r="Q40" s="135">
        <v>1.07</v>
      </c>
      <c r="R40" s="135"/>
      <c r="S40" s="135">
        <v>1</v>
      </c>
      <c r="T40" s="43">
        <v>0.31</v>
      </c>
      <c r="U40" s="135">
        <v>1.31</v>
      </c>
      <c r="V40" s="316">
        <v>23.664122137404579</v>
      </c>
      <c r="W40" s="43">
        <v>2.1700000000000001E-2</v>
      </c>
      <c r="X40" s="311">
        <v>2.1</v>
      </c>
      <c r="Y40" s="23">
        <v>1.3614962848252626E-2</v>
      </c>
      <c r="Z40" s="23">
        <v>1.3423151095699686E-2</v>
      </c>
      <c r="AA40" s="23">
        <v>1.0253004201455005E-2</v>
      </c>
      <c r="AB40" s="65">
        <v>1.3278998604448562</v>
      </c>
      <c r="AC40" s="43">
        <v>8.0402000000000001E-2</v>
      </c>
      <c r="AD40" s="43">
        <v>4.3770999999999997E-2</v>
      </c>
      <c r="AE40" s="43">
        <v>3.5930999999999998E-2</v>
      </c>
      <c r="AF40" s="43">
        <v>2.1663000000000002E-2</v>
      </c>
      <c r="AG40" s="43">
        <v>4.7507000000000001E-2</v>
      </c>
      <c r="AH40" s="43">
        <v>4.3616000000000002E-2</v>
      </c>
      <c r="AI40" s="43">
        <v>3.6040999999999997E-2</v>
      </c>
      <c r="AJ40" s="43">
        <v>3.5360000000000003E-2</v>
      </c>
      <c r="AK40" s="43">
        <v>1.4070151417525771</v>
      </c>
      <c r="AL40" s="43">
        <v>3.3914905530325452</v>
      </c>
      <c r="AM40" s="43"/>
      <c r="AN40" s="43">
        <v>3.4855523821684588E-2</v>
      </c>
      <c r="AO40" s="43">
        <v>2.4357720959559199E-2</v>
      </c>
      <c r="AP40" s="43">
        <v>4.4862097530099086E-2</v>
      </c>
      <c r="AQ40" s="43">
        <v>3.7998923341737496E-2</v>
      </c>
      <c r="AR40" s="43">
        <v>3.8943984161041861E-2</v>
      </c>
      <c r="AS40" s="43">
        <v>0.18101824981412223</v>
      </c>
      <c r="AT40" s="316">
        <v>19.255254018573169</v>
      </c>
      <c r="AU40" s="316">
        <v>13.45594766526072</v>
      </c>
      <c r="AV40" s="316">
        <v>24.783190411003048</v>
      </c>
      <c r="AW40" s="316">
        <v>20.991763747995861</v>
      </c>
      <c r="AX40" s="316">
        <v>21.513844157167199</v>
      </c>
      <c r="AY40" s="315" t="s">
        <v>36</v>
      </c>
      <c r="AZ40" s="43">
        <v>1.2999999999999999E-2</v>
      </c>
      <c r="BA40" s="313">
        <v>9.4999999999999998E-3</v>
      </c>
      <c r="BB40" s="43">
        <v>8.2330000000000005</v>
      </c>
      <c r="BC40" s="43">
        <v>3.7999999999999999E-2</v>
      </c>
      <c r="BD40" s="43">
        <v>2E-3</v>
      </c>
      <c r="BE40" s="43">
        <v>5.0000000000000001E-3</v>
      </c>
      <c r="BF40" s="313">
        <v>4.2999999999999997E-2</v>
      </c>
      <c r="BG40" s="43">
        <v>2.7E-2</v>
      </c>
      <c r="BH40" s="43">
        <v>0.13628999999999999</v>
      </c>
      <c r="BI40" s="312" t="s">
        <v>36</v>
      </c>
      <c r="BJ40" s="312" t="s">
        <v>36</v>
      </c>
      <c r="BK40" s="312" t="s">
        <v>36</v>
      </c>
      <c r="BL40" s="312" t="s">
        <v>36</v>
      </c>
      <c r="BM40" s="312" t="s">
        <v>36</v>
      </c>
      <c r="BN40" s="312" t="s">
        <v>36</v>
      </c>
      <c r="BO40" s="312" t="s">
        <v>36</v>
      </c>
      <c r="BP40" s="312" t="s">
        <v>36</v>
      </c>
      <c r="BQ40" s="312" t="s">
        <v>36</v>
      </c>
      <c r="BR40" s="312" t="s">
        <v>36</v>
      </c>
      <c r="BS40" s="312" t="s">
        <v>36</v>
      </c>
      <c r="BT40" s="312" t="s">
        <v>36</v>
      </c>
      <c r="BU40" s="312" t="s">
        <v>36</v>
      </c>
      <c r="BV40" s="312" t="s">
        <v>36</v>
      </c>
      <c r="BW40" s="312" t="s">
        <v>36</v>
      </c>
      <c r="BX40" s="312" t="s">
        <v>36</v>
      </c>
      <c r="BY40" s="312" t="s">
        <v>36</v>
      </c>
      <c r="BZ40" s="312" t="s">
        <v>36</v>
      </c>
      <c r="CA40" s="312" t="s">
        <v>36</v>
      </c>
      <c r="CB40" s="312" t="s">
        <v>36</v>
      </c>
      <c r="CC40" s="312" t="s">
        <v>36</v>
      </c>
      <c r="CD40" s="312" t="s">
        <v>36</v>
      </c>
      <c r="CE40" s="312" t="s">
        <v>36</v>
      </c>
      <c r="CF40" s="312" t="s">
        <v>36</v>
      </c>
      <c r="CG40" s="312" t="s">
        <v>36</v>
      </c>
      <c r="CH40" s="312" t="s">
        <v>36</v>
      </c>
      <c r="CI40" s="312" t="s">
        <v>36</v>
      </c>
      <c r="CJ40" s="312" t="s">
        <v>36</v>
      </c>
      <c r="CK40" s="312"/>
      <c r="CL40" s="312" t="s">
        <v>36</v>
      </c>
      <c r="CM40" s="312" t="s">
        <v>36</v>
      </c>
      <c r="CN40" s="312" t="s">
        <v>36</v>
      </c>
      <c r="CO40" s="312" t="s">
        <v>36</v>
      </c>
      <c r="CP40" s="328" t="s">
        <v>36</v>
      </c>
      <c r="CQ40" s="328" t="s">
        <v>36</v>
      </c>
      <c r="CR40" s="328" t="s">
        <v>36</v>
      </c>
      <c r="CS40" s="312" t="s">
        <v>36</v>
      </c>
      <c r="CT40" s="312" t="s">
        <v>36</v>
      </c>
      <c r="CU40" s="312" t="s">
        <v>36</v>
      </c>
      <c r="CV40" s="312" t="s">
        <v>36</v>
      </c>
      <c r="CW40" s="312" t="s">
        <v>36</v>
      </c>
      <c r="CX40" s="328" t="s">
        <v>36</v>
      </c>
      <c r="CY40" s="328" t="s">
        <v>36</v>
      </c>
      <c r="CZ40" s="312"/>
      <c r="DA40" s="312" t="s">
        <v>36</v>
      </c>
      <c r="DB40" s="312" t="s">
        <v>36</v>
      </c>
      <c r="DC40" s="312" t="s">
        <v>36</v>
      </c>
      <c r="DD40" s="312" t="s">
        <v>36</v>
      </c>
      <c r="DE40" s="312" t="s">
        <v>36</v>
      </c>
      <c r="DF40" s="312" t="s">
        <v>36</v>
      </c>
      <c r="DG40" s="312" t="s">
        <v>36</v>
      </c>
      <c r="DH40" s="312" t="s">
        <v>36</v>
      </c>
      <c r="DI40" s="312" t="s">
        <v>36</v>
      </c>
      <c r="DJ40" s="312" t="s">
        <v>36</v>
      </c>
      <c r="DK40" s="312" t="s">
        <v>36</v>
      </c>
      <c r="DL40" s="312" t="s">
        <v>36</v>
      </c>
      <c r="DM40" s="312"/>
      <c r="DN40" s="308">
        <v>1.2297925398527998</v>
      </c>
      <c r="DO40" s="308">
        <v>2.19313002940416</v>
      </c>
      <c r="DP40" s="310">
        <v>2049.6542330880002</v>
      </c>
      <c r="DQ40" s="310">
        <v>635.39281225727996</v>
      </c>
      <c r="DR40" s="310">
        <v>2685.0470453452804</v>
      </c>
      <c r="DS40" s="309">
        <v>26.645505030143998</v>
      </c>
      <c r="DT40" s="309">
        <v>19.471715214335998</v>
      </c>
      <c r="DU40" s="309">
        <v>16874.803301013504</v>
      </c>
      <c r="DV40" s="309">
        <v>77.88686085734399</v>
      </c>
      <c r="DW40" s="308">
        <v>4.0993084661759998</v>
      </c>
      <c r="DX40" s="309">
        <v>10.248271165439998</v>
      </c>
      <c r="DY40" s="309">
        <v>88.135132022783992</v>
      </c>
      <c r="DZ40" s="309">
        <v>55.340664293375987</v>
      </c>
      <c r="EA40" s="309">
        <v>279.34737542756352</v>
      </c>
      <c r="EB40" s="309"/>
      <c r="EC40" s="325" t="s">
        <v>36</v>
      </c>
      <c r="ED40" s="325" t="s">
        <v>36</v>
      </c>
      <c r="EE40" s="325" t="s">
        <v>36</v>
      </c>
      <c r="EF40" s="325" t="s">
        <v>36</v>
      </c>
      <c r="EG40" s="325" t="s">
        <v>36</v>
      </c>
      <c r="EH40" s="325" t="s">
        <v>36</v>
      </c>
      <c r="EI40" s="325" t="s">
        <v>36</v>
      </c>
      <c r="EJ40" s="325" t="s">
        <v>36</v>
      </c>
      <c r="EK40" s="325" t="s">
        <v>36</v>
      </c>
      <c r="EL40" s="325" t="s">
        <v>36</v>
      </c>
      <c r="EM40" s="325" t="s">
        <v>36</v>
      </c>
      <c r="EN40" s="325"/>
      <c r="EO40" s="325" t="s">
        <v>36</v>
      </c>
      <c r="EP40" s="325" t="s">
        <v>36</v>
      </c>
      <c r="EQ40" s="325" t="s">
        <v>36</v>
      </c>
      <c r="ER40" s="325" t="s">
        <v>36</v>
      </c>
      <c r="ES40" s="325" t="s">
        <v>36</v>
      </c>
      <c r="ET40" s="325" t="s">
        <v>36</v>
      </c>
      <c r="EU40" s="325" t="s">
        <v>36</v>
      </c>
      <c r="EV40" s="325" t="s">
        <v>36</v>
      </c>
      <c r="EW40" s="325" t="s">
        <v>36</v>
      </c>
      <c r="EX40" s="325" t="s">
        <v>36</v>
      </c>
      <c r="EY40" s="325" t="s">
        <v>36</v>
      </c>
      <c r="EZ40" s="325"/>
      <c r="FA40" s="43">
        <v>5.0513356829421589E-4</v>
      </c>
      <c r="FB40" s="43">
        <v>9.0082153012468493E-4</v>
      </c>
      <c r="FC40" s="43">
        <v>0.84188928049036005</v>
      </c>
      <c r="FD40" s="43">
        <v>0.26098567695201158</v>
      </c>
      <c r="FE40" s="43">
        <v>1.102874957442372</v>
      </c>
      <c r="FF40" s="43">
        <v>1.0944560646374678E-2</v>
      </c>
      <c r="FG40" s="43">
        <v>7.9979481646584184E-3</v>
      </c>
      <c r="FH40" s="43">
        <v>6.9312744462771336</v>
      </c>
      <c r="FI40" s="43">
        <v>3.1991792658633673E-2</v>
      </c>
      <c r="FJ40" s="43">
        <v>1.6837785609807197E-3</v>
      </c>
      <c r="FK40" s="43">
        <v>4.2094464024517988E-3</v>
      </c>
      <c r="FL40" s="43">
        <v>3.6201239061085473E-2</v>
      </c>
      <c r="FM40" s="43">
        <v>2.2731010573239712E-2</v>
      </c>
      <c r="FN40" s="43">
        <v>0.11474109003803115</v>
      </c>
      <c r="FO40" s="312" t="s">
        <v>36</v>
      </c>
      <c r="FP40" s="312" t="s">
        <v>36</v>
      </c>
      <c r="FQ40" s="312" t="s">
        <v>36</v>
      </c>
      <c r="FR40" s="312" t="s">
        <v>36</v>
      </c>
      <c r="FS40" s="312" t="s">
        <v>36</v>
      </c>
      <c r="FT40" s="312" t="s">
        <v>36</v>
      </c>
      <c r="FU40" s="312" t="s">
        <v>36</v>
      </c>
      <c r="FV40" s="312" t="s">
        <v>36</v>
      </c>
      <c r="FW40" s="312" t="s">
        <v>36</v>
      </c>
      <c r="FX40" s="312" t="s">
        <v>36</v>
      </c>
      <c r="FY40" s="312" t="s">
        <v>36</v>
      </c>
      <c r="FZ40" s="312" t="s">
        <v>36</v>
      </c>
      <c r="GA40" s="312" t="s">
        <v>36</v>
      </c>
      <c r="GB40" s="312" t="s">
        <v>36</v>
      </c>
      <c r="GC40" s="312" t="s">
        <v>36</v>
      </c>
      <c r="GD40" s="312" t="s">
        <v>36</v>
      </c>
      <c r="GE40" s="312" t="s">
        <v>36</v>
      </c>
      <c r="GF40" s="312" t="s">
        <v>36</v>
      </c>
      <c r="GG40" s="312" t="s">
        <v>36</v>
      </c>
      <c r="GH40" s="312" t="s">
        <v>36</v>
      </c>
      <c r="GI40" s="312" t="s">
        <v>36</v>
      </c>
      <c r="GJ40" s="312" t="s">
        <v>36</v>
      </c>
    </row>
    <row r="41" spans="1:192">
      <c r="A41" s="321">
        <v>451438122164001</v>
      </c>
      <c r="B41" s="320" t="s">
        <v>211</v>
      </c>
      <c r="C41" s="320" t="s">
        <v>213</v>
      </c>
      <c r="D41" s="320" t="s">
        <v>14</v>
      </c>
      <c r="E41" s="320">
        <v>33.4</v>
      </c>
      <c r="F41" s="319">
        <v>1730.1120577044478</v>
      </c>
      <c r="G41" s="318">
        <v>40394</v>
      </c>
      <c r="H41" s="317">
        <v>6.25E-2</v>
      </c>
      <c r="I41" s="326" t="s">
        <v>36</v>
      </c>
      <c r="J41" s="135">
        <v>17.760000000000002</v>
      </c>
      <c r="K41" s="316">
        <v>64</v>
      </c>
      <c r="L41" s="135">
        <v>9.2799999999999994</v>
      </c>
      <c r="M41" s="135">
        <v>97.5</v>
      </c>
      <c r="N41" s="135">
        <v>7.39</v>
      </c>
      <c r="O41" s="135">
        <v>0.5</v>
      </c>
      <c r="P41" s="135">
        <v>1</v>
      </c>
      <c r="Q41" s="135">
        <v>2.9215760297345961</v>
      </c>
      <c r="R41" s="135"/>
      <c r="S41" s="135">
        <v>0.9</v>
      </c>
      <c r="T41" s="43">
        <v>0.27</v>
      </c>
      <c r="U41" s="135">
        <v>1.17</v>
      </c>
      <c r="V41" s="316">
        <v>23.076923076923077</v>
      </c>
      <c r="W41" s="43">
        <v>1.72E-2</v>
      </c>
      <c r="X41" s="311">
        <v>1.8888888888888888</v>
      </c>
      <c r="Y41" s="23">
        <v>1.2331824450753637E-2</v>
      </c>
      <c r="Z41" s="23">
        <v>1.2078843355178823E-2</v>
      </c>
      <c r="AA41" s="23">
        <v>1.0218437907518781E-2</v>
      </c>
      <c r="AB41" s="65">
        <v>1.2068209018209932</v>
      </c>
      <c r="AC41" s="43">
        <v>5.1447E-2</v>
      </c>
      <c r="AD41" s="43">
        <v>2.7123999999999999E-2</v>
      </c>
      <c r="AE41" s="43">
        <v>2.5526E-2</v>
      </c>
      <c r="AF41" s="43">
        <v>1.2368000000000001E-2</v>
      </c>
      <c r="AG41" s="43">
        <v>6.9962999999999997E-2</v>
      </c>
      <c r="AH41" s="43">
        <v>3.4494999999999998E-2</v>
      </c>
      <c r="AI41" s="43">
        <v>2.3519999999999999E-2</v>
      </c>
      <c r="AJ41" s="43">
        <v>2.0140999999999999E-2</v>
      </c>
      <c r="AK41" s="43">
        <v>1.3499999999999994</v>
      </c>
      <c r="AL41" s="43">
        <v>2.5394751027914895</v>
      </c>
      <c r="AM41" s="43"/>
      <c r="AN41" s="43">
        <v>2.0157108264635158E-2</v>
      </c>
      <c r="AO41" s="43">
        <v>1.4278947981430918E-2</v>
      </c>
      <c r="AP41" s="43">
        <v>2.8460112996247372E-2</v>
      </c>
      <c r="AQ41" s="43">
        <v>2.6143812141215191E-2</v>
      </c>
      <c r="AR41" s="43">
        <v>3.9379040599753994E-2</v>
      </c>
      <c r="AS41" s="43">
        <v>0.12841902198328264</v>
      </c>
      <c r="AT41" s="316">
        <v>15.696357092066293</v>
      </c>
      <c r="AU41" s="316">
        <v>11.119028755171275</v>
      </c>
      <c r="AV41" s="316">
        <v>22.161913832323268</v>
      </c>
      <c r="AW41" s="316">
        <v>20.358208416054239</v>
      </c>
      <c r="AX41" s="316">
        <v>30.664491904384917</v>
      </c>
      <c r="AY41" s="315" t="s">
        <v>36</v>
      </c>
      <c r="AZ41" s="43">
        <v>1.9E-2</v>
      </c>
      <c r="BA41" s="313">
        <v>9.4999999999999998E-3</v>
      </c>
      <c r="BB41" s="43">
        <v>8.407</v>
      </c>
      <c r="BC41" s="313">
        <v>2.5000000000000001E-3</v>
      </c>
      <c r="BD41" s="43">
        <v>2E-3</v>
      </c>
      <c r="BE41" s="43">
        <v>2E-3</v>
      </c>
      <c r="BF41" s="313">
        <v>4.5000000000000005E-3</v>
      </c>
      <c r="BG41" s="43">
        <v>3.5999999999999997E-2</v>
      </c>
      <c r="BH41" s="43">
        <v>0.19802999999999996</v>
      </c>
      <c r="BI41" s="312" t="s">
        <v>36</v>
      </c>
      <c r="BJ41" s="43">
        <v>5.4300000000000001E-2</v>
      </c>
      <c r="BK41" s="43">
        <v>1.0200000000000001E-2</v>
      </c>
      <c r="BL41" s="43">
        <v>1.8E-3</v>
      </c>
      <c r="BM41" s="43">
        <v>0</v>
      </c>
      <c r="BN41" s="43">
        <v>6.6299999999999998E-2</v>
      </c>
      <c r="BO41" s="43">
        <v>7.3666666666666658E-2</v>
      </c>
      <c r="BP41" s="43">
        <v>0</v>
      </c>
      <c r="BQ41" s="43">
        <v>1.6899999999999998E-2</v>
      </c>
      <c r="BR41" s="43">
        <v>0</v>
      </c>
      <c r="BS41" s="43">
        <v>1.95E-2</v>
      </c>
      <c r="BT41" s="43">
        <v>0</v>
      </c>
      <c r="BU41" s="43">
        <v>3.6400000000000002E-2</v>
      </c>
      <c r="BV41" s="43">
        <v>4.0444444444444443E-2</v>
      </c>
      <c r="BW41" s="312" t="s">
        <v>36</v>
      </c>
      <c r="BX41" s="43">
        <v>6.9400000000000003E-2</v>
      </c>
      <c r="BY41" s="43">
        <v>1.03E-2</v>
      </c>
      <c r="BZ41" s="43">
        <v>1.6000000000000001E-3</v>
      </c>
      <c r="CA41" s="43">
        <v>0</v>
      </c>
      <c r="CB41" s="43">
        <v>8.1299999999999997E-2</v>
      </c>
      <c r="CC41" s="43">
        <v>6.9487179487179487E-2</v>
      </c>
      <c r="CD41" s="43">
        <v>0</v>
      </c>
      <c r="CE41" s="43">
        <v>1.95E-2</v>
      </c>
      <c r="CF41" s="43">
        <v>0</v>
      </c>
      <c r="CG41" s="43">
        <v>2.75E-2</v>
      </c>
      <c r="CH41" s="43">
        <v>0</v>
      </c>
      <c r="CI41" s="43">
        <v>4.7E-2</v>
      </c>
      <c r="CJ41" s="43">
        <v>4.0170940170940174E-2</v>
      </c>
      <c r="CK41" s="43"/>
      <c r="CL41" s="43">
        <v>0.45485767896932439</v>
      </c>
      <c r="CM41" s="43">
        <v>6.2260039431358313E-2</v>
      </c>
      <c r="CN41" s="43">
        <v>8.6422124063760316E-3</v>
      </c>
      <c r="CO41" s="43">
        <v>0</v>
      </c>
      <c r="CP41" s="311">
        <v>0.52575993080705874</v>
      </c>
      <c r="CQ41" s="311">
        <v>7.0101324107607832</v>
      </c>
      <c r="CR41" s="311">
        <v>5.3109827048632215E-2</v>
      </c>
      <c r="CS41" s="43">
        <v>0</v>
      </c>
      <c r="CT41" s="43">
        <v>0.13106668114345985</v>
      </c>
      <c r="CU41" s="43">
        <v>0</v>
      </c>
      <c r="CV41" s="43">
        <v>0.11934854058156402</v>
      </c>
      <c r="CW41" s="43">
        <v>0</v>
      </c>
      <c r="CX41" s="311">
        <v>0.25041522172502384</v>
      </c>
      <c r="CY41" s="311">
        <v>3.3388696230003179</v>
      </c>
      <c r="CZ41" s="43"/>
      <c r="DA41" s="43">
        <v>0.58134664678584003</v>
      </c>
      <c r="DB41" s="43">
        <v>6.2870431974802993E-2</v>
      </c>
      <c r="DC41" s="43">
        <v>7.6819665834453625E-3</v>
      </c>
      <c r="DD41" s="43">
        <v>0</v>
      </c>
      <c r="DE41" s="43">
        <v>0.65189904534408838</v>
      </c>
      <c r="DF41" s="43">
        <v>4.1670261778124829E-2</v>
      </c>
      <c r="DG41" s="43">
        <v>0</v>
      </c>
      <c r="DH41" s="43">
        <v>0.15123078593476136</v>
      </c>
      <c r="DI41" s="43">
        <v>0</v>
      </c>
      <c r="DJ41" s="43">
        <v>0.16831204440989797</v>
      </c>
      <c r="DK41" s="43">
        <v>0</v>
      </c>
      <c r="DL41" s="43">
        <v>0.31954283034465936</v>
      </c>
      <c r="DM41" s="43"/>
      <c r="DN41" s="325" t="s">
        <v>36</v>
      </c>
      <c r="DO41" s="325" t="s">
        <v>36</v>
      </c>
      <c r="DP41" s="327" t="s">
        <v>36</v>
      </c>
      <c r="DQ41" s="327" t="s">
        <v>36</v>
      </c>
      <c r="DR41" s="327" t="s">
        <v>36</v>
      </c>
      <c r="DS41" s="326" t="s">
        <v>36</v>
      </c>
      <c r="DT41" s="326" t="s">
        <v>36</v>
      </c>
      <c r="DU41" s="326" t="s">
        <v>36</v>
      </c>
      <c r="DV41" s="326" t="s">
        <v>36</v>
      </c>
      <c r="DW41" s="326" t="s">
        <v>36</v>
      </c>
      <c r="DX41" s="326" t="s">
        <v>36</v>
      </c>
      <c r="DY41" s="326" t="s">
        <v>36</v>
      </c>
      <c r="DZ41" s="326" t="s">
        <v>36</v>
      </c>
      <c r="EA41" s="326" t="s">
        <v>36</v>
      </c>
      <c r="EB41" s="326"/>
      <c r="EC41" s="326" t="s">
        <v>36</v>
      </c>
      <c r="ED41" s="326" t="s">
        <v>36</v>
      </c>
      <c r="EE41" s="326" t="s">
        <v>36</v>
      </c>
      <c r="EF41" s="326" t="s">
        <v>36</v>
      </c>
      <c r="EG41" s="326" t="s">
        <v>36</v>
      </c>
      <c r="EH41" s="325" t="s">
        <v>36</v>
      </c>
      <c r="EI41" s="325" t="s">
        <v>36</v>
      </c>
      <c r="EJ41" s="325" t="s">
        <v>36</v>
      </c>
      <c r="EK41" s="325" t="s">
        <v>36</v>
      </c>
      <c r="EL41" s="325" t="s">
        <v>36</v>
      </c>
      <c r="EM41" s="325" t="s">
        <v>36</v>
      </c>
      <c r="EN41" s="325"/>
      <c r="EO41" s="325" t="s">
        <v>36</v>
      </c>
      <c r="EP41" s="325" t="s">
        <v>36</v>
      </c>
      <c r="EQ41" s="325" t="s">
        <v>36</v>
      </c>
      <c r="ER41" s="325" t="s">
        <v>36</v>
      </c>
      <c r="ES41" s="325" t="s">
        <v>36</v>
      </c>
      <c r="ET41" s="325" t="s">
        <v>36</v>
      </c>
      <c r="EU41" s="325" t="s">
        <v>36</v>
      </c>
      <c r="EV41" s="325" t="s">
        <v>36</v>
      </c>
      <c r="EW41" s="325" t="s">
        <v>36</v>
      </c>
      <c r="EX41" s="325" t="s">
        <v>36</v>
      </c>
      <c r="EY41" s="325" t="s">
        <v>36</v>
      </c>
      <c r="EZ41" s="325"/>
      <c r="FA41" s="312" t="s">
        <v>36</v>
      </c>
      <c r="FB41" s="312" t="s">
        <v>36</v>
      </c>
      <c r="FC41" s="312" t="s">
        <v>36</v>
      </c>
      <c r="FD41" s="312" t="s">
        <v>36</v>
      </c>
      <c r="FE41" s="312" t="s">
        <v>36</v>
      </c>
      <c r="FF41" s="312" t="s">
        <v>36</v>
      </c>
      <c r="FG41" s="312" t="s">
        <v>36</v>
      </c>
      <c r="FH41" s="312" t="s">
        <v>36</v>
      </c>
      <c r="FI41" s="312" t="s">
        <v>36</v>
      </c>
      <c r="FJ41" s="312" t="s">
        <v>36</v>
      </c>
      <c r="FK41" s="312" t="s">
        <v>36</v>
      </c>
      <c r="FL41" s="312" t="s">
        <v>36</v>
      </c>
      <c r="FM41" s="312" t="s">
        <v>36</v>
      </c>
      <c r="FN41" s="312" t="s">
        <v>36</v>
      </c>
      <c r="FO41" s="312" t="s">
        <v>36</v>
      </c>
      <c r="FP41" s="312" t="s">
        <v>36</v>
      </c>
      <c r="FQ41" s="312" t="s">
        <v>36</v>
      </c>
      <c r="FR41" s="312" t="s">
        <v>36</v>
      </c>
      <c r="FS41" s="312" t="s">
        <v>36</v>
      </c>
      <c r="FT41" s="312" t="s">
        <v>36</v>
      </c>
      <c r="FU41" s="312" t="s">
        <v>36</v>
      </c>
      <c r="FV41" s="312" t="s">
        <v>36</v>
      </c>
      <c r="FW41" s="312" t="s">
        <v>36</v>
      </c>
      <c r="FX41" s="312" t="s">
        <v>36</v>
      </c>
      <c r="FY41" s="312" t="s">
        <v>36</v>
      </c>
      <c r="FZ41" s="312" t="s">
        <v>36</v>
      </c>
      <c r="GA41" s="312" t="s">
        <v>36</v>
      </c>
      <c r="GB41" s="312" t="s">
        <v>36</v>
      </c>
      <c r="GC41" s="312" t="s">
        <v>36</v>
      </c>
      <c r="GD41" s="312" t="s">
        <v>36</v>
      </c>
      <c r="GE41" s="312" t="s">
        <v>36</v>
      </c>
      <c r="GF41" s="312" t="s">
        <v>36</v>
      </c>
      <c r="GG41" s="312" t="s">
        <v>36</v>
      </c>
      <c r="GH41" s="312" t="s">
        <v>36</v>
      </c>
      <c r="GI41" s="312" t="s">
        <v>36</v>
      </c>
      <c r="GJ41" s="312" t="s">
        <v>36</v>
      </c>
    </row>
    <row r="42" spans="1:192">
      <c r="A42" s="321">
        <v>451438122164002</v>
      </c>
      <c r="B42" s="320" t="s">
        <v>211</v>
      </c>
      <c r="C42" s="320" t="s">
        <v>212</v>
      </c>
      <c r="D42" s="320" t="s">
        <v>14</v>
      </c>
      <c r="E42" s="320">
        <v>33.4</v>
      </c>
      <c r="F42" s="319">
        <v>1730.1120577044478</v>
      </c>
      <c r="G42" s="318">
        <v>40394</v>
      </c>
      <c r="H42" s="317">
        <v>7.2916666666666671E-2</v>
      </c>
      <c r="I42" s="326" t="s">
        <v>36</v>
      </c>
      <c r="J42" s="135">
        <v>17.07</v>
      </c>
      <c r="K42" s="316">
        <v>64</v>
      </c>
      <c r="L42" s="135">
        <v>9.36</v>
      </c>
      <c r="M42" s="135">
        <v>97.1</v>
      </c>
      <c r="N42" s="135">
        <v>7.59</v>
      </c>
      <c r="O42" s="135">
        <v>0.7</v>
      </c>
      <c r="P42" s="135">
        <v>1</v>
      </c>
      <c r="Q42" s="135">
        <v>2.811150013516472</v>
      </c>
      <c r="R42" s="135"/>
      <c r="S42" s="135">
        <v>0.8</v>
      </c>
      <c r="T42" s="43">
        <v>0.20799999999999999</v>
      </c>
      <c r="U42" s="135">
        <v>1.008</v>
      </c>
      <c r="V42" s="316">
        <v>20.634920634920636</v>
      </c>
      <c r="W42" s="43">
        <v>1.67E-2</v>
      </c>
      <c r="X42" s="311">
        <v>2</v>
      </c>
      <c r="Y42" s="23">
        <v>1.1634869795059795E-2</v>
      </c>
      <c r="Z42" s="23">
        <v>1.1634734045248471E-2</v>
      </c>
      <c r="AA42" s="23">
        <v>1.0461706906688012E-2</v>
      </c>
      <c r="AB42" s="65">
        <v>1.1121387646237535</v>
      </c>
      <c r="AC42" s="43">
        <v>5.4973000000000001E-2</v>
      </c>
      <c r="AD42" s="43">
        <v>2.9124000000000001E-2</v>
      </c>
      <c r="AE42" s="43">
        <v>2.5974000000000001E-2</v>
      </c>
      <c r="AF42" s="43">
        <v>1.3677999999999999E-2</v>
      </c>
      <c r="AG42" s="43">
        <v>4.0458000000000001E-2</v>
      </c>
      <c r="AH42" s="43">
        <v>3.7142000000000001E-2</v>
      </c>
      <c r="AI42" s="43">
        <v>2.6438E-2</v>
      </c>
      <c r="AJ42" s="43">
        <v>2.2519000000000001E-2</v>
      </c>
      <c r="AK42" s="43">
        <v>1.3880678376741367</v>
      </c>
      <c r="AL42" s="43">
        <v>2.6348139319730128</v>
      </c>
      <c r="AM42" s="43"/>
      <c r="AN42" s="43">
        <v>2.5230763216308599E-2</v>
      </c>
      <c r="AO42" s="43">
        <v>1.6256412609382865E-2</v>
      </c>
      <c r="AP42" s="43">
        <v>2.8782980790831653E-2</v>
      </c>
      <c r="AQ42" s="43">
        <v>2.6552949283745235E-2</v>
      </c>
      <c r="AR42" s="43">
        <v>3.306241659083714E-2</v>
      </c>
      <c r="AS42" s="43">
        <v>0.12988552249110549</v>
      </c>
      <c r="AT42" s="316">
        <v>19.425385318087617</v>
      </c>
      <c r="AU42" s="316">
        <v>12.515954278504054</v>
      </c>
      <c r="AV42" s="316">
        <v>22.160268703390479</v>
      </c>
      <c r="AW42" s="316">
        <v>20.443347937845473</v>
      </c>
      <c r="AX42" s="316">
        <v>25.45504376217237</v>
      </c>
      <c r="AY42" s="315" t="s">
        <v>36</v>
      </c>
      <c r="AZ42" s="43">
        <v>1.7999999999999999E-2</v>
      </c>
      <c r="BA42" s="313">
        <v>9.4999999999999998E-3</v>
      </c>
      <c r="BB42" s="43">
        <v>7.6070000000000002</v>
      </c>
      <c r="BC42" s="313">
        <v>2.5000000000000001E-3</v>
      </c>
      <c r="BD42" s="43">
        <v>2E-3</v>
      </c>
      <c r="BE42" s="43">
        <v>2E-3</v>
      </c>
      <c r="BF42" s="313">
        <v>4.5000000000000005E-3</v>
      </c>
      <c r="BG42" s="43">
        <v>3.7999999999999999E-2</v>
      </c>
      <c r="BH42" s="43">
        <v>4.2499999999999996E-2</v>
      </c>
      <c r="BI42" s="312" t="s">
        <v>36</v>
      </c>
      <c r="BJ42" s="43">
        <v>5.7099999999999998E-2</v>
      </c>
      <c r="BK42" s="43">
        <v>1.1900000000000001E-2</v>
      </c>
      <c r="BL42" s="43">
        <v>2.3999999999999998E-3</v>
      </c>
      <c r="BM42" s="43">
        <v>0</v>
      </c>
      <c r="BN42" s="43">
        <v>7.1400000000000005E-2</v>
      </c>
      <c r="BO42" s="43">
        <v>8.9249999999999996E-2</v>
      </c>
      <c r="BP42" s="43">
        <v>0</v>
      </c>
      <c r="BQ42" s="43">
        <v>1.6400000000000001E-2</v>
      </c>
      <c r="BR42" s="43">
        <v>0</v>
      </c>
      <c r="BS42" s="43">
        <v>1.54E-2</v>
      </c>
      <c r="BT42" s="43">
        <v>0</v>
      </c>
      <c r="BU42" s="43">
        <v>3.1800000000000002E-2</v>
      </c>
      <c r="BV42" s="43">
        <v>3.9750000000000001E-2</v>
      </c>
      <c r="BW42" s="312" t="s">
        <v>36</v>
      </c>
      <c r="BX42" s="43">
        <v>6.1800000000000001E-2</v>
      </c>
      <c r="BY42" s="43">
        <v>1.2E-2</v>
      </c>
      <c r="BZ42" s="43">
        <v>2.2000000000000001E-3</v>
      </c>
      <c r="CA42" s="43">
        <v>0</v>
      </c>
      <c r="CB42" s="43">
        <v>7.5999999999999998E-2</v>
      </c>
      <c r="CC42" s="43">
        <v>7.5396825396825393E-2</v>
      </c>
      <c r="CD42" s="43">
        <v>0</v>
      </c>
      <c r="CE42" s="43">
        <v>1.77E-2</v>
      </c>
      <c r="CF42" s="43">
        <v>0</v>
      </c>
      <c r="CG42" s="43">
        <v>2.2100000000000002E-2</v>
      </c>
      <c r="CH42" s="43">
        <v>0</v>
      </c>
      <c r="CI42" s="43">
        <v>3.9800000000000002E-2</v>
      </c>
      <c r="CJ42" s="43">
        <v>3.9484126984126983E-2</v>
      </c>
      <c r="CK42" s="43"/>
      <c r="CL42" s="43">
        <v>0.47831258690881068</v>
      </c>
      <c r="CM42" s="43">
        <v>7.263671266991803E-2</v>
      </c>
      <c r="CN42" s="43">
        <v>1.1522949875168043E-2</v>
      </c>
      <c r="CO42" s="43">
        <v>0</v>
      </c>
      <c r="CP42" s="311">
        <v>0.56247224945389673</v>
      </c>
      <c r="CQ42" s="311">
        <v>8.4370837418084506</v>
      </c>
      <c r="CR42" s="311">
        <v>6.0112182216700609E-2</v>
      </c>
      <c r="CS42" s="43">
        <v>0</v>
      </c>
      <c r="CT42" s="43">
        <v>0.12718896868359419</v>
      </c>
      <c r="CU42" s="43">
        <v>0</v>
      </c>
      <c r="CV42" s="43">
        <v>9.425474486954287E-2</v>
      </c>
      <c r="CW42" s="43">
        <v>0</v>
      </c>
      <c r="CX42" s="311">
        <v>0.22144371355313708</v>
      </c>
      <c r="CY42" s="311">
        <v>3.3216557032970564</v>
      </c>
      <c r="CZ42" s="43"/>
      <c r="DA42" s="43">
        <v>0.51768332523580562</v>
      </c>
      <c r="DB42" s="43">
        <v>7.3247105213362709E-2</v>
      </c>
      <c r="DC42" s="43">
        <v>1.0562704052237373E-2</v>
      </c>
      <c r="DD42" s="43">
        <v>0</v>
      </c>
      <c r="DE42" s="43">
        <v>0.60149313450140574</v>
      </c>
      <c r="DF42" s="43">
        <v>5.5185154717172134E-2</v>
      </c>
      <c r="DG42" s="43">
        <v>0</v>
      </c>
      <c r="DH42" s="43">
        <v>0.13727102107924491</v>
      </c>
      <c r="DI42" s="43">
        <v>0</v>
      </c>
      <c r="DJ42" s="43">
        <v>0.13526167932577257</v>
      </c>
      <c r="DK42" s="43">
        <v>0</v>
      </c>
      <c r="DL42" s="43">
        <v>0.27253270040501748</v>
      </c>
      <c r="DM42" s="43"/>
      <c r="DN42" s="325" t="s">
        <v>36</v>
      </c>
      <c r="DO42" s="325" t="s">
        <v>36</v>
      </c>
      <c r="DP42" s="327" t="s">
        <v>36</v>
      </c>
      <c r="DQ42" s="327" t="s">
        <v>36</v>
      </c>
      <c r="DR42" s="327" t="s">
        <v>36</v>
      </c>
      <c r="DS42" s="326" t="s">
        <v>36</v>
      </c>
      <c r="DT42" s="326" t="s">
        <v>36</v>
      </c>
      <c r="DU42" s="326" t="s">
        <v>36</v>
      </c>
      <c r="DV42" s="326" t="s">
        <v>36</v>
      </c>
      <c r="DW42" s="326" t="s">
        <v>36</v>
      </c>
      <c r="DX42" s="326" t="s">
        <v>36</v>
      </c>
      <c r="DY42" s="326" t="s">
        <v>36</v>
      </c>
      <c r="DZ42" s="326" t="s">
        <v>36</v>
      </c>
      <c r="EA42" s="326" t="s">
        <v>36</v>
      </c>
      <c r="EB42" s="326"/>
      <c r="EC42" s="326" t="s">
        <v>36</v>
      </c>
      <c r="ED42" s="326" t="s">
        <v>36</v>
      </c>
      <c r="EE42" s="326" t="s">
        <v>36</v>
      </c>
      <c r="EF42" s="326" t="s">
        <v>36</v>
      </c>
      <c r="EG42" s="326" t="s">
        <v>36</v>
      </c>
      <c r="EH42" s="325" t="s">
        <v>36</v>
      </c>
      <c r="EI42" s="325" t="s">
        <v>36</v>
      </c>
      <c r="EJ42" s="325" t="s">
        <v>36</v>
      </c>
      <c r="EK42" s="325" t="s">
        <v>36</v>
      </c>
      <c r="EL42" s="325" t="s">
        <v>36</v>
      </c>
      <c r="EM42" s="325" t="s">
        <v>36</v>
      </c>
      <c r="EN42" s="325"/>
      <c r="EO42" s="325" t="s">
        <v>36</v>
      </c>
      <c r="EP42" s="325" t="s">
        <v>36</v>
      </c>
      <c r="EQ42" s="325" t="s">
        <v>36</v>
      </c>
      <c r="ER42" s="325" t="s">
        <v>36</v>
      </c>
      <c r="ES42" s="325" t="s">
        <v>36</v>
      </c>
      <c r="ET42" s="325" t="s">
        <v>36</v>
      </c>
      <c r="EU42" s="325" t="s">
        <v>36</v>
      </c>
      <c r="EV42" s="325" t="s">
        <v>36</v>
      </c>
      <c r="EW42" s="325" t="s">
        <v>36</v>
      </c>
      <c r="EX42" s="325" t="s">
        <v>36</v>
      </c>
      <c r="EY42" s="325" t="s">
        <v>36</v>
      </c>
      <c r="EZ42" s="325"/>
      <c r="FA42" s="312" t="s">
        <v>36</v>
      </c>
      <c r="FB42" s="312" t="s">
        <v>36</v>
      </c>
      <c r="FC42" s="312" t="s">
        <v>36</v>
      </c>
      <c r="FD42" s="312" t="s">
        <v>36</v>
      </c>
      <c r="FE42" s="312" t="s">
        <v>36</v>
      </c>
      <c r="FF42" s="312" t="s">
        <v>36</v>
      </c>
      <c r="FG42" s="312" t="s">
        <v>36</v>
      </c>
      <c r="FH42" s="312" t="s">
        <v>36</v>
      </c>
      <c r="FI42" s="312" t="s">
        <v>36</v>
      </c>
      <c r="FJ42" s="312" t="s">
        <v>36</v>
      </c>
      <c r="FK42" s="312" t="s">
        <v>36</v>
      </c>
      <c r="FL42" s="312" t="s">
        <v>36</v>
      </c>
      <c r="FM42" s="312" t="s">
        <v>36</v>
      </c>
      <c r="FN42" s="312" t="s">
        <v>36</v>
      </c>
      <c r="FO42" s="312" t="s">
        <v>36</v>
      </c>
      <c r="FP42" s="312" t="s">
        <v>36</v>
      </c>
      <c r="FQ42" s="312" t="s">
        <v>36</v>
      </c>
      <c r="FR42" s="312" t="s">
        <v>36</v>
      </c>
      <c r="FS42" s="312" t="s">
        <v>36</v>
      </c>
      <c r="FT42" s="312" t="s">
        <v>36</v>
      </c>
      <c r="FU42" s="312" t="s">
        <v>36</v>
      </c>
      <c r="FV42" s="312" t="s">
        <v>36</v>
      </c>
      <c r="FW42" s="312" t="s">
        <v>36</v>
      </c>
      <c r="FX42" s="312" t="s">
        <v>36</v>
      </c>
      <c r="FY42" s="312" t="s">
        <v>36</v>
      </c>
      <c r="FZ42" s="312" t="s">
        <v>36</v>
      </c>
      <c r="GA42" s="312" t="s">
        <v>36</v>
      </c>
      <c r="GB42" s="312" t="s">
        <v>36</v>
      </c>
      <c r="GC42" s="312" t="s">
        <v>36</v>
      </c>
      <c r="GD42" s="312" t="s">
        <v>36</v>
      </c>
      <c r="GE42" s="312" t="s">
        <v>36</v>
      </c>
      <c r="GF42" s="312" t="s">
        <v>36</v>
      </c>
      <c r="GG42" s="312" t="s">
        <v>36</v>
      </c>
      <c r="GH42" s="312" t="s">
        <v>36</v>
      </c>
      <c r="GI42" s="312" t="s">
        <v>36</v>
      </c>
      <c r="GJ42" s="312" t="s">
        <v>36</v>
      </c>
    </row>
    <row r="43" spans="1:192">
      <c r="A43" s="321">
        <v>451438122164003</v>
      </c>
      <c r="B43" s="320" t="s">
        <v>211</v>
      </c>
      <c r="C43" s="320" t="s">
        <v>229</v>
      </c>
      <c r="D43" s="320" t="s">
        <v>14</v>
      </c>
      <c r="E43" s="320">
        <v>33.4</v>
      </c>
      <c r="F43" s="319">
        <v>1730.1120577044478</v>
      </c>
      <c r="G43" s="318">
        <v>40394</v>
      </c>
      <c r="H43" s="317">
        <v>0.125</v>
      </c>
      <c r="I43" s="326" t="s">
        <v>36</v>
      </c>
      <c r="J43" s="135">
        <v>16.39</v>
      </c>
      <c r="K43" s="316">
        <v>64</v>
      </c>
      <c r="L43" s="135">
        <v>8.5399999999999991</v>
      </c>
      <c r="M43" s="135">
        <v>87.3</v>
      </c>
      <c r="N43" s="135">
        <v>7.37</v>
      </c>
      <c r="O43" s="135">
        <v>0.5</v>
      </c>
      <c r="P43" s="135">
        <v>0.1</v>
      </c>
      <c r="Q43" s="135">
        <v>1.0449915285245934</v>
      </c>
      <c r="R43" s="135"/>
      <c r="S43" s="135">
        <v>0.8</v>
      </c>
      <c r="T43" s="43">
        <v>0.17299999999999999</v>
      </c>
      <c r="U43" s="135">
        <v>0.97300000000000009</v>
      </c>
      <c r="V43" s="316">
        <v>17.780061664953745</v>
      </c>
      <c r="W43" s="43">
        <v>1.66E-2</v>
      </c>
      <c r="X43" s="311">
        <v>2.5</v>
      </c>
      <c r="Y43" s="23">
        <v>1.2090093925595291E-2</v>
      </c>
      <c r="Z43" s="23">
        <v>1.2494722890886864E-2</v>
      </c>
      <c r="AA43" s="23">
        <v>9.0935695543884771E-3</v>
      </c>
      <c r="AB43" s="65">
        <v>1.3295212461162424</v>
      </c>
      <c r="AC43" s="43">
        <v>5.9118999999999998E-2</v>
      </c>
      <c r="AD43" s="43">
        <v>3.3017999999999999E-2</v>
      </c>
      <c r="AE43" s="43">
        <v>2.6610000000000002E-2</v>
      </c>
      <c r="AF43" s="43">
        <v>1.6865000000000002E-2</v>
      </c>
      <c r="AG43" s="43">
        <v>2.6349000000000001E-2</v>
      </c>
      <c r="AH43" s="43">
        <v>2.7081000000000001E-2</v>
      </c>
      <c r="AI43" s="43">
        <v>2.3144999999999999E-2</v>
      </c>
      <c r="AJ43" s="43">
        <v>2.7002000000000002E-2</v>
      </c>
      <c r="AK43" s="43">
        <v>1.4138339513803044</v>
      </c>
      <c r="AL43" s="43">
        <v>3.8722856506324672</v>
      </c>
      <c r="AM43" s="43"/>
      <c r="AN43" s="43">
        <v>2.4045220296251654E-2</v>
      </c>
      <c r="AO43" s="43">
        <v>1.9296501576842942E-2</v>
      </c>
      <c r="AP43" s="43">
        <v>3.3352222645682432E-2</v>
      </c>
      <c r="AQ43" s="43">
        <v>2.9691620185875511E-2</v>
      </c>
      <c r="AR43" s="43">
        <v>2.2414125839187303E-2</v>
      </c>
      <c r="AS43" s="43">
        <v>0.12879969054383986</v>
      </c>
      <c r="AT43" s="316">
        <v>18.668694151922146</v>
      </c>
      <c r="AU43" s="316">
        <v>14.981791878044106</v>
      </c>
      <c r="AV43" s="316">
        <v>25.894645014174362</v>
      </c>
      <c r="AW43" s="316">
        <v>23.05255553061232</v>
      </c>
      <c r="AX43" s="316">
        <v>17.402313425247051</v>
      </c>
      <c r="AY43" s="315" t="s">
        <v>36</v>
      </c>
      <c r="AZ43" s="43">
        <v>1.0999999999999999E-2</v>
      </c>
      <c r="BA43" s="313">
        <v>9.4999999999999998E-3</v>
      </c>
      <c r="BB43" s="43">
        <v>8.2919999999999998</v>
      </c>
      <c r="BC43" s="313">
        <v>2.5000000000000001E-3</v>
      </c>
      <c r="BD43" s="43">
        <v>2E-3</v>
      </c>
      <c r="BE43" s="43">
        <v>2E-3</v>
      </c>
      <c r="BF43" s="313">
        <v>4.5000000000000005E-3</v>
      </c>
      <c r="BG43" s="43">
        <v>3.1E-2</v>
      </c>
      <c r="BH43" s="43">
        <v>3.5500000000000004E-2</v>
      </c>
      <c r="BI43" s="312" t="s">
        <v>36</v>
      </c>
      <c r="BJ43" s="43">
        <v>5.5500000000000001E-2</v>
      </c>
      <c r="BK43" s="43">
        <v>0.01</v>
      </c>
      <c r="BL43" s="43">
        <v>1.6000000000000001E-3</v>
      </c>
      <c r="BM43" s="43">
        <v>0</v>
      </c>
      <c r="BN43" s="43">
        <v>6.7100000000000007E-2</v>
      </c>
      <c r="BO43" s="43">
        <v>8.3875000000000005E-2</v>
      </c>
      <c r="BP43" s="43">
        <v>0</v>
      </c>
      <c r="BQ43" s="43">
        <v>1.66E-2</v>
      </c>
      <c r="BR43" s="43">
        <v>0</v>
      </c>
      <c r="BS43" s="43">
        <v>2.18E-2</v>
      </c>
      <c r="BT43" s="43">
        <v>0</v>
      </c>
      <c r="BU43" s="43">
        <v>3.8399999999999997E-2</v>
      </c>
      <c r="BV43" s="43">
        <v>4.7999999999999994E-2</v>
      </c>
      <c r="BW43" s="312" t="s">
        <v>36</v>
      </c>
      <c r="BX43" s="43">
        <v>5.7099999999999998E-2</v>
      </c>
      <c r="BY43" s="43">
        <v>1.09E-2</v>
      </c>
      <c r="BZ43" s="43">
        <v>1.9E-3</v>
      </c>
      <c r="CA43" s="43">
        <v>0</v>
      </c>
      <c r="CB43" s="43">
        <v>6.9900000000000004E-2</v>
      </c>
      <c r="CC43" s="43">
        <v>7.1839671120246654E-2</v>
      </c>
      <c r="CD43" s="43">
        <v>0</v>
      </c>
      <c r="CE43" s="43">
        <v>1.7000000000000001E-2</v>
      </c>
      <c r="CF43" s="43">
        <v>0</v>
      </c>
      <c r="CG43" s="43">
        <v>2.47E-2</v>
      </c>
      <c r="CH43" s="43">
        <v>0</v>
      </c>
      <c r="CI43" s="43">
        <v>4.1700000000000001E-2</v>
      </c>
      <c r="CJ43" s="43">
        <v>4.2857142857142858E-2</v>
      </c>
      <c r="CK43" s="43"/>
      <c r="CL43" s="43">
        <v>0.46490978237196134</v>
      </c>
      <c r="CM43" s="43">
        <v>6.1039254344468927E-2</v>
      </c>
      <c r="CN43" s="43">
        <v>7.6819665834453625E-3</v>
      </c>
      <c r="CO43" s="43">
        <v>0</v>
      </c>
      <c r="CP43" s="311">
        <v>0.53363100329987556</v>
      </c>
      <c r="CQ43" s="311">
        <v>8.0044650494981333</v>
      </c>
      <c r="CR43" s="311">
        <v>5.0117217176082127E-2</v>
      </c>
      <c r="CS43" s="43">
        <v>0</v>
      </c>
      <c r="CT43" s="43">
        <v>0.12874005366754046</v>
      </c>
      <c r="CU43" s="43">
        <v>0</v>
      </c>
      <c r="CV43" s="43">
        <v>0.13342554793221004</v>
      </c>
      <c r="CW43" s="43">
        <v>0</v>
      </c>
      <c r="CX43" s="311">
        <v>0.2621656015997505</v>
      </c>
      <c r="CY43" s="311">
        <v>3.9324840239962575</v>
      </c>
      <c r="CZ43" s="43"/>
      <c r="DA43" s="43">
        <v>0.47831258690881068</v>
      </c>
      <c r="DB43" s="43">
        <v>6.6532787235471125E-2</v>
      </c>
      <c r="DC43" s="43">
        <v>9.1223353178413666E-3</v>
      </c>
      <c r="DD43" s="43">
        <v>0</v>
      </c>
      <c r="DE43" s="43">
        <v>0.55396770946212315</v>
      </c>
      <c r="DF43" s="43">
        <v>5.3754408704449495E-2</v>
      </c>
      <c r="DG43" s="43">
        <v>0</v>
      </c>
      <c r="DH43" s="43">
        <v>0.13184222363543296</v>
      </c>
      <c r="DI43" s="43">
        <v>0</v>
      </c>
      <c r="DJ43" s="43">
        <v>0.15117481806998109</v>
      </c>
      <c r="DK43" s="43">
        <v>0</v>
      </c>
      <c r="DL43" s="43">
        <v>0.28301704170541409</v>
      </c>
      <c r="DM43" s="43"/>
      <c r="DN43" s="325" t="s">
        <v>36</v>
      </c>
      <c r="DO43" s="325" t="s">
        <v>36</v>
      </c>
      <c r="DP43" s="327" t="s">
        <v>36</v>
      </c>
      <c r="DQ43" s="327" t="s">
        <v>36</v>
      </c>
      <c r="DR43" s="327" t="s">
        <v>36</v>
      </c>
      <c r="DS43" s="326" t="s">
        <v>36</v>
      </c>
      <c r="DT43" s="326" t="s">
        <v>36</v>
      </c>
      <c r="DU43" s="326" t="s">
        <v>36</v>
      </c>
      <c r="DV43" s="326" t="s">
        <v>36</v>
      </c>
      <c r="DW43" s="326" t="s">
        <v>36</v>
      </c>
      <c r="DX43" s="326" t="s">
        <v>36</v>
      </c>
      <c r="DY43" s="326" t="s">
        <v>36</v>
      </c>
      <c r="DZ43" s="326" t="s">
        <v>36</v>
      </c>
      <c r="EA43" s="326" t="s">
        <v>36</v>
      </c>
      <c r="EB43" s="326"/>
      <c r="EC43" s="326" t="s">
        <v>36</v>
      </c>
      <c r="ED43" s="326" t="s">
        <v>36</v>
      </c>
      <c r="EE43" s="326" t="s">
        <v>36</v>
      </c>
      <c r="EF43" s="326" t="s">
        <v>36</v>
      </c>
      <c r="EG43" s="326" t="s">
        <v>36</v>
      </c>
      <c r="EH43" s="325" t="s">
        <v>36</v>
      </c>
      <c r="EI43" s="325" t="s">
        <v>36</v>
      </c>
      <c r="EJ43" s="325" t="s">
        <v>36</v>
      </c>
      <c r="EK43" s="325" t="s">
        <v>36</v>
      </c>
      <c r="EL43" s="325" t="s">
        <v>36</v>
      </c>
      <c r="EM43" s="325" t="s">
        <v>36</v>
      </c>
      <c r="EN43" s="325"/>
      <c r="EO43" s="325" t="s">
        <v>36</v>
      </c>
      <c r="EP43" s="325" t="s">
        <v>36</v>
      </c>
      <c r="EQ43" s="325" t="s">
        <v>36</v>
      </c>
      <c r="ER43" s="325" t="s">
        <v>36</v>
      </c>
      <c r="ES43" s="325" t="s">
        <v>36</v>
      </c>
      <c r="ET43" s="325" t="s">
        <v>36</v>
      </c>
      <c r="EU43" s="325" t="s">
        <v>36</v>
      </c>
      <c r="EV43" s="325" t="s">
        <v>36</v>
      </c>
      <c r="EW43" s="325" t="s">
        <v>36</v>
      </c>
      <c r="EX43" s="325" t="s">
        <v>36</v>
      </c>
      <c r="EY43" s="325" t="s">
        <v>36</v>
      </c>
      <c r="EZ43" s="325"/>
      <c r="FA43" s="312" t="s">
        <v>36</v>
      </c>
      <c r="FB43" s="312" t="s">
        <v>36</v>
      </c>
      <c r="FC43" s="312" t="s">
        <v>36</v>
      </c>
      <c r="FD43" s="312" t="s">
        <v>36</v>
      </c>
      <c r="FE43" s="312" t="s">
        <v>36</v>
      </c>
      <c r="FF43" s="312" t="s">
        <v>36</v>
      </c>
      <c r="FG43" s="312" t="s">
        <v>36</v>
      </c>
      <c r="FH43" s="312" t="s">
        <v>36</v>
      </c>
      <c r="FI43" s="312" t="s">
        <v>36</v>
      </c>
      <c r="FJ43" s="312" t="s">
        <v>36</v>
      </c>
      <c r="FK43" s="312" t="s">
        <v>36</v>
      </c>
      <c r="FL43" s="312" t="s">
        <v>36</v>
      </c>
      <c r="FM43" s="312" t="s">
        <v>36</v>
      </c>
      <c r="FN43" s="312" t="s">
        <v>36</v>
      </c>
      <c r="FO43" s="312" t="s">
        <v>36</v>
      </c>
      <c r="FP43" s="312" t="s">
        <v>36</v>
      </c>
      <c r="FQ43" s="312" t="s">
        <v>36</v>
      </c>
      <c r="FR43" s="312" t="s">
        <v>36</v>
      </c>
      <c r="FS43" s="312" t="s">
        <v>36</v>
      </c>
      <c r="FT43" s="312" t="s">
        <v>36</v>
      </c>
      <c r="FU43" s="312" t="s">
        <v>36</v>
      </c>
      <c r="FV43" s="312" t="s">
        <v>36</v>
      </c>
      <c r="FW43" s="312" t="s">
        <v>36</v>
      </c>
      <c r="FX43" s="312" t="s">
        <v>36</v>
      </c>
      <c r="FY43" s="312" t="s">
        <v>36</v>
      </c>
      <c r="FZ43" s="312" t="s">
        <v>36</v>
      </c>
      <c r="GA43" s="312" t="s">
        <v>36</v>
      </c>
      <c r="GB43" s="312" t="s">
        <v>36</v>
      </c>
      <c r="GC43" s="312" t="s">
        <v>36</v>
      </c>
      <c r="GD43" s="312" t="s">
        <v>36</v>
      </c>
      <c r="GE43" s="312" t="s">
        <v>36</v>
      </c>
      <c r="GF43" s="312" t="s">
        <v>36</v>
      </c>
      <c r="GG43" s="312" t="s">
        <v>36</v>
      </c>
      <c r="GH43" s="312" t="s">
        <v>36</v>
      </c>
      <c r="GI43" s="312" t="s">
        <v>36</v>
      </c>
      <c r="GJ43" s="312" t="s">
        <v>36</v>
      </c>
    </row>
    <row r="44" spans="1:192">
      <c r="A44" s="321">
        <v>451438122164004</v>
      </c>
      <c r="B44" s="320" t="s">
        <v>211</v>
      </c>
      <c r="C44" s="320" t="s">
        <v>228</v>
      </c>
      <c r="D44" s="320" t="s">
        <v>14</v>
      </c>
      <c r="E44" s="320">
        <v>33.4</v>
      </c>
      <c r="F44" s="319">
        <v>1730.1120577044478</v>
      </c>
      <c r="G44" s="318">
        <v>40394</v>
      </c>
      <c r="H44" s="317">
        <v>0.10069444444444443</v>
      </c>
      <c r="I44" s="326" t="s">
        <v>36</v>
      </c>
      <c r="J44" s="135">
        <v>15.6</v>
      </c>
      <c r="K44" s="316">
        <v>65</v>
      </c>
      <c r="L44" s="135">
        <v>8.23</v>
      </c>
      <c r="M44" s="135">
        <v>82.7</v>
      </c>
      <c r="N44" s="135">
        <v>7.22</v>
      </c>
      <c r="O44" s="135">
        <v>5.6</v>
      </c>
      <c r="P44" s="135">
        <v>0</v>
      </c>
      <c r="Q44" s="135">
        <v>0.46027076081889634</v>
      </c>
      <c r="R44" s="135"/>
      <c r="S44" s="135">
        <v>0.8</v>
      </c>
      <c r="T44" s="43">
        <v>0.52</v>
      </c>
      <c r="U44" s="135">
        <v>1.32</v>
      </c>
      <c r="V44" s="316">
        <v>39.393939393939391</v>
      </c>
      <c r="W44" s="43">
        <v>1.6400000000000001E-2</v>
      </c>
      <c r="X44" s="311">
        <v>2.125</v>
      </c>
      <c r="Y44" s="23">
        <v>1.2603195928037172E-2</v>
      </c>
      <c r="Z44" s="23">
        <v>1.3813139510798791E-2</v>
      </c>
      <c r="AA44" s="23">
        <v>9.7421257160603559E-3</v>
      </c>
      <c r="AB44" s="65">
        <v>1.2936802803991954</v>
      </c>
      <c r="AC44" s="43">
        <v>6.1151999999999998E-2</v>
      </c>
      <c r="AD44" s="43">
        <v>3.3901000000000001E-2</v>
      </c>
      <c r="AE44" s="43">
        <v>2.7064999999999999E-2</v>
      </c>
      <c r="AF44" s="43">
        <v>1.7337999999999999E-2</v>
      </c>
      <c r="AG44" s="43">
        <v>5.7806000000000003E-2</v>
      </c>
      <c r="AH44" s="43">
        <v>3.0453999999999998E-2</v>
      </c>
      <c r="AI44" s="43">
        <v>2.3618E-2</v>
      </c>
      <c r="AJ44" s="43">
        <v>2.7078999999999999E-2</v>
      </c>
      <c r="AK44" s="43">
        <v>1.3976331962009241</v>
      </c>
      <c r="AL44" s="43">
        <v>3.1481257705165659</v>
      </c>
      <c r="AM44" s="43"/>
      <c r="AN44" s="43">
        <v>2.0651412380721573E-2</v>
      </c>
      <c r="AO44" s="43">
        <v>1.9344811485875142E-2</v>
      </c>
      <c r="AP44" s="43">
        <v>3.5120544119758686E-2</v>
      </c>
      <c r="AQ44" s="43">
        <v>3.0826352859117563E-2</v>
      </c>
      <c r="AR44" s="43">
        <v>3.2562542150225596E-2</v>
      </c>
      <c r="AS44" s="43">
        <v>0.13850566299569855</v>
      </c>
      <c r="AT44" s="316">
        <v>14.910157414547681</v>
      </c>
      <c r="AU44" s="316">
        <v>13.966801838619347</v>
      </c>
      <c r="AV44" s="316">
        <v>25.356756799791928</v>
      </c>
      <c r="AW44" s="316">
        <v>22.256384462832333</v>
      </c>
      <c r="AX44" s="316">
        <v>23.509899484208717</v>
      </c>
      <c r="AY44" s="315" t="s">
        <v>36</v>
      </c>
      <c r="AZ44" s="43">
        <v>1.6E-2</v>
      </c>
      <c r="BA44" s="43">
        <v>2.5500750000000003E-2</v>
      </c>
      <c r="BB44" s="43">
        <v>7.944</v>
      </c>
      <c r="BC44" s="313">
        <v>2.5000000000000001E-3</v>
      </c>
      <c r="BD44" s="43">
        <v>2E-3</v>
      </c>
      <c r="BE44" s="43">
        <v>2.5999999999999999E-2</v>
      </c>
      <c r="BF44" s="313">
        <v>2.8499999999999998E-2</v>
      </c>
      <c r="BG44" s="43">
        <v>4.5999999999999999E-2</v>
      </c>
      <c r="BH44" s="43">
        <v>0.1197</v>
      </c>
      <c r="BI44" s="312" t="s">
        <v>36</v>
      </c>
      <c r="BJ44" s="43">
        <v>5.6599999999999998E-2</v>
      </c>
      <c r="BK44" s="43">
        <v>1.0699999999999999E-2</v>
      </c>
      <c r="BL44" s="43">
        <v>1.9E-3</v>
      </c>
      <c r="BM44" s="43">
        <v>0</v>
      </c>
      <c r="BN44" s="43">
        <v>6.9199999999999998E-2</v>
      </c>
      <c r="BO44" s="43">
        <v>8.6499999999999994E-2</v>
      </c>
      <c r="BP44" s="43">
        <v>0</v>
      </c>
      <c r="BQ44" s="43">
        <v>1.6899999999999998E-2</v>
      </c>
      <c r="BR44" s="43">
        <v>0</v>
      </c>
      <c r="BS44" s="43">
        <v>2.2599999999999999E-2</v>
      </c>
      <c r="BT44" s="43">
        <v>0</v>
      </c>
      <c r="BU44" s="43">
        <v>3.95E-2</v>
      </c>
      <c r="BV44" s="43">
        <v>4.9374999999999995E-2</v>
      </c>
      <c r="BW44" s="312" t="s">
        <v>36</v>
      </c>
      <c r="BX44" s="43">
        <v>6.0499999999999998E-2</v>
      </c>
      <c r="BY44" s="43">
        <v>1.04E-2</v>
      </c>
      <c r="BZ44" s="43">
        <v>1.6999999999999999E-3</v>
      </c>
      <c r="CA44" s="43">
        <v>0</v>
      </c>
      <c r="CB44" s="43">
        <v>7.2599999999999998E-2</v>
      </c>
      <c r="CC44" s="43">
        <v>5.4999999999999993E-2</v>
      </c>
      <c r="CD44" s="43">
        <v>0</v>
      </c>
      <c r="CE44" s="43">
        <v>1.89E-2</v>
      </c>
      <c r="CF44" s="43">
        <v>0</v>
      </c>
      <c r="CG44" s="43">
        <v>2.76E-2</v>
      </c>
      <c r="CH44" s="43">
        <v>0</v>
      </c>
      <c r="CI44" s="43">
        <v>4.65E-2</v>
      </c>
      <c r="CJ44" s="43">
        <v>3.5227272727272725E-2</v>
      </c>
      <c r="CK44" s="43"/>
      <c r="CL44" s="43">
        <v>0.47412421049104519</v>
      </c>
      <c r="CM44" s="43">
        <v>6.5312002148581752E-2</v>
      </c>
      <c r="CN44" s="43">
        <v>9.1223353178413666E-3</v>
      </c>
      <c r="CO44" s="43">
        <v>0</v>
      </c>
      <c r="CP44" s="311">
        <v>0.54855854795746828</v>
      </c>
      <c r="CQ44" s="311">
        <v>8.2283782193620247</v>
      </c>
      <c r="CR44" s="311">
        <v>5.3489314406098401E-2</v>
      </c>
      <c r="CS44" s="43">
        <v>0</v>
      </c>
      <c r="CT44" s="43">
        <v>0.13106668114345985</v>
      </c>
      <c r="CU44" s="43">
        <v>0</v>
      </c>
      <c r="CV44" s="43">
        <v>0.13832189831504341</v>
      </c>
      <c r="CW44" s="43">
        <v>0</v>
      </c>
      <c r="CX44" s="311">
        <v>0.26938857945850325</v>
      </c>
      <c r="CY44" s="311">
        <v>4.0408286918775485</v>
      </c>
      <c r="CZ44" s="43"/>
      <c r="DA44" s="43">
        <v>0.5067935465496155</v>
      </c>
      <c r="DB44" s="43">
        <v>6.3480824518247686E-2</v>
      </c>
      <c r="DC44" s="43">
        <v>8.1620894949106966E-3</v>
      </c>
      <c r="DD44" s="43">
        <v>0</v>
      </c>
      <c r="DE44" s="43">
        <v>0.57843646056277387</v>
      </c>
      <c r="DF44" s="43">
        <v>4.8205854698971894E-2</v>
      </c>
      <c r="DG44" s="43">
        <v>0</v>
      </c>
      <c r="DH44" s="43">
        <v>0.14657753098292253</v>
      </c>
      <c r="DI44" s="43">
        <v>0</v>
      </c>
      <c r="DJ44" s="43">
        <v>0.16892408820775212</v>
      </c>
      <c r="DK44" s="43">
        <v>0</v>
      </c>
      <c r="DL44" s="43">
        <v>0.31550161919067465</v>
      </c>
      <c r="DM44" s="43"/>
      <c r="DN44" s="325" t="s">
        <v>36</v>
      </c>
      <c r="DO44" s="325" t="s">
        <v>36</v>
      </c>
      <c r="DP44" s="327" t="s">
        <v>36</v>
      </c>
      <c r="DQ44" s="327" t="s">
        <v>36</v>
      </c>
      <c r="DR44" s="327" t="s">
        <v>36</v>
      </c>
      <c r="DS44" s="326" t="s">
        <v>36</v>
      </c>
      <c r="DT44" s="326" t="s">
        <v>36</v>
      </c>
      <c r="DU44" s="326" t="s">
        <v>36</v>
      </c>
      <c r="DV44" s="326" t="s">
        <v>36</v>
      </c>
      <c r="DW44" s="326" t="s">
        <v>36</v>
      </c>
      <c r="DX44" s="326" t="s">
        <v>36</v>
      </c>
      <c r="DY44" s="326" t="s">
        <v>36</v>
      </c>
      <c r="DZ44" s="326" t="s">
        <v>36</v>
      </c>
      <c r="EA44" s="326" t="s">
        <v>36</v>
      </c>
      <c r="EB44" s="326"/>
      <c r="EC44" s="326" t="s">
        <v>36</v>
      </c>
      <c r="ED44" s="326" t="s">
        <v>36</v>
      </c>
      <c r="EE44" s="326" t="s">
        <v>36</v>
      </c>
      <c r="EF44" s="326" t="s">
        <v>36</v>
      </c>
      <c r="EG44" s="326" t="s">
        <v>36</v>
      </c>
      <c r="EH44" s="325" t="s">
        <v>36</v>
      </c>
      <c r="EI44" s="325" t="s">
        <v>36</v>
      </c>
      <c r="EJ44" s="325" t="s">
        <v>36</v>
      </c>
      <c r="EK44" s="325" t="s">
        <v>36</v>
      </c>
      <c r="EL44" s="325" t="s">
        <v>36</v>
      </c>
      <c r="EM44" s="325" t="s">
        <v>36</v>
      </c>
      <c r="EN44" s="325"/>
      <c r="EO44" s="325" t="s">
        <v>36</v>
      </c>
      <c r="EP44" s="325" t="s">
        <v>36</v>
      </c>
      <c r="EQ44" s="325" t="s">
        <v>36</v>
      </c>
      <c r="ER44" s="325" t="s">
        <v>36</v>
      </c>
      <c r="ES44" s="325" t="s">
        <v>36</v>
      </c>
      <c r="ET44" s="325" t="s">
        <v>36</v>
      </c>
      <c r="EU44" s="325" t="s">
        <v>36</v>
      </c>
      <c r="EV44" s="325" t="s">
        <v>36</v>
      </c>
      <c r="EW44" s="325" t="s">
        <v>36</v>
      </c>
      <c r="EX44" s="325" t="s">
        <v>36</v>
      </c>
      <c r="EY44" s="325" t="s">
        <v>36</v>
      </c>
      <c r="EZ44" s="325"/>
      <c r="FA44" s="312" t="s">
        <v>36</v>
      </c>
      <c r="FB44" s="312" t="s">
        <v>36</v>
      </c>
      <c r="FC44" s="312" t="s">
        <v>36</v>
      </c>
      <c r="FD44" s="312" t="s">
        <v>36</v>
      </c>
      <c r="FE44" s="312" t="s">
        <v>36</v>
      </c>
      <c r="FF44" s="312" t="s">
        <v>36</v>
      </c>
      <c r="FG44" s="312" t="s">
        <v>36</v>
      </c>
      <c r="FH44" s="312" t="s">
        <v>36</v>
      </c>
      <c r="FI44" s="312" t="s">
        <v>36</v>
      </c>
      <c r="FJ44" s="312" t="s">
        <v>36</v>
      </c>
      <c r="FK44" s="312" t="s">
        <v>36</v>
      </c>
      <c r="FL44" s="312" t="s">
        <v>36</v>
      </c>
      <c r="FM44" s="312" t="s">
        <v>36</v>
      </c>
      <c r="FN44" s="312" t="s">
        <v>36</v>
      </c>
      <c r="FO44" s="312" t="s">
        <v>36</v>
      </c>
      <c r="FP44" s="312" t="s">
        <v>36</v>
      </c>
      <c r="FQ44" s="312" t="s">
        <v>36</v>
      </c>
      <c r="FR44" s="312" t="s">
        <v>36</v>
      </c>
      <c r="FS44" s="312" t="s">
        <v>36</v>
      </c>
      <c r="FT44" s="312" t="s">
        <v>36</v>
      </c>
      <c r="FU44" s="312" t="s">
        <v>36</v>
      </c>
      <c r="FV44" s="312" t="s">
        <v>36</v>
      </c>
      <c r="FW44" s="312" t="s">
        <v>36</v>
      </c>
      <c r="FX44" s="312" t="s">
        <v>36</v>
      </c>
      <c r="FY44" s="312" t="s">
        <v>36</v>
      </c>
      <c r="FZ44" s="312" t="s">
        <v>36</v>
      </c>
      <c r="GA44" s="312" t="s">
        <v>36</v>
      </c>
      <c r="GB44" s="312" t="s">
        <v>36</v>
      </c>
      <c r="GC44" s="312" t="s">
        <v>36</v>
      </c>
      <c r="GD44" s="312" t="s">
        <v>36</v>
      </c>
      <c r="GE44" s="312" t="s">
        <v>36</v>
      </c>
      <c r="GF44" s="312" t="s">
        <v>36</v>
      </c>
      <c r="GG44" s="312" t="s">
        <v>36</v>
      </c>
      <c r="GH44" s="312" t="s">
        <v>36</v>
      </c>
      <c r="GI44" s="312" t="s">
        <v>36</v>
      </c>
      <c r="GJ44" s="312" t="s">
        <v>36</v>
      </c>
    </row>
    <row r="45" spans="1:192">
      <c r="A45" s="321">
        <v>451438122164001</v>
      </c>
      <c r="B45" s="320" t="s">
        <v>211</v>
      </c>
      <c r="C45" s="320" t="s">
        <v>213</v>
      </c>
      <c r="D45" s="320" t="s">
        <v>14</v>
      </c>
      <c r="E45" s="320">
        <v>33.4</v>
      </c>
      <c r="F45" s="319">
        <v>1730.1120577044478</v>
      </c>
      <c r="G45" s="318">
        <v>40424</v>
      </c>
      <c r="H45" s="317">
        <v>0.625</v>
      </c>
      <c r="I45" s="326" t="s">
        <v>36</v>
      </c>
      <c r="J45" s="135">
        <v>18</v>
      </c>
      <c r="K45" s="316">
        <v>67</v>
      </c>
      <c r="L45" s="135">
        <v>9.14</v>
      </c>
      <c r="M45" s="135">
        <v>96.6</v>
      </c>
      <c r="N45" s="135">
        <v>7.58</v>
      </c>
      <c r="O45" s="135">
        <v>0.2</v>
      </c>
      <c r="P45" s="135">
        <v>0.3</v>
      </c>
      <c r="Q45" s="135">
        <v>2.02</v>
      </c>
      <c r="R45" s="135"/>
      <c r="S45" s="135">
        <v>0.7</v>
      </c>
      <c r="T45" s="43">
        <v>0.308</v>
      </c>
      <c r="U45" s="135">
        <v>1.008</v>
      </c>
      <c r="V45" s="316">
        <v>30.555555555555557</v>
      </c>
      <c r="W45" s="43">
        <v>1.4999999999999999E-2</v>
      </c>
      <c r="X45" s="311">
        <v>2.285714285714286</v>
      </c>
      <c r="Y45" s="23">
        <v>1.5773363124579193E-2</v>
      </c>
      <c r="Z45" s="23">
        <v>1.4463833218440386E-2</v>
      </c>
      <c r="AA45" s="23">
        <v>1.2219354631612087E-2</v>
      </c>
      <c r="AB45" s="65">
        <v>1.29085075276993</v>
      </c>
      <c r="AC45" s="43">
        <v>4.589E-2</v>
      </c>
      <c r="AD45" s="43">
        <v>2.3888E-2</v>
      </c>
      <c r="AE45" s="43">
        <v>2.2710000000000001E-2</v>
      </c>
      <c r="AF45" s="43">
        <v>1.1354E-2</v>
      </c>
      <c r="AG45" s="43">
        <v>5.3308000000000001E-2</v>
      </c>
      <c r="AH45" s="43">
        <v>3.8809999999999997E-2</v>
      </c>
      <c r="AI45" s="43">
        <v>2.5544000000000001E-2</v>
      </c>
      <c r="AJ45" s="43">
        <v>1.8235000000000001E-2</v>
      </c>
      <c r="AK45" s="43">
        <v>1.334466300260341</v>
      </c>
      <c r="AL45" s="43">
        <v>2.0694237531667103</v>
      </c>
      <c r="AM45" s="43"/>
      <c r="AN45" s="43">
        <v>2.1400035312468046E-2</v>
      </c>
      <c r="AO45" s="43">
        <v>1.3373182100369578E-2</v>
      </c>
      <c r="AP45" s="43">
        <v>2.4291038860065971E-2</v>
      </c>
      <c r="AQ45" s="43">
        <v>2.1946772399397668E-2</v>
      </c>
      <c r="AR45" s="43">
        <v>3.9640913503731209E-2</v>
      </c>
      <c r="AS45" s="43">
        <v>0.12065194217603246</v>
      </c>
      <c r="AT45" s="316">
        <v>17.737000272440842</v>
      </c>
      <c r="AU45" s="316">
        <v>11.084100147230091</v>
      </c>
      <c r="AV45" s="316">
        <v>20.133151959232521</v>
      </c>
      <c r="AW45" s="316">
        <v>18.190152602249114</v>
      </c>
      <c r="AX45" s="316">
        <v>32.855595018847438</v>
      </c>
      <c r="AY45" s="315" t="s">
        <v>36</v>
      </c>
      <c r="AZ45" s="313">
        <v>3.5000000000000001E-3</v>
      </c>
      <c r="BA45" s="313">
        <v>9.4999999999999998E-3</v>
      </c>
      <c r="BB45" s="43">
        <v>6</v>
      </c>
      <c r="BC45" s="43">
        <v>5.0000000000000001E-3</v>
      </c>
      <c r="BD45" s="43">
        <v>3.0000000000000001E-3</v>
      </c>
      <c r="BE45" s="43">
        <v>1.4999999999999999E-2</v>
      </c>
      <c r="BF45" s="313">
        <v>0.02</v>
      </c>
      <c r="BG45" s="43">
        <v>3.9E-2</v>
      </c>
      <c r="BH45" s="43">
        <v>6.9929999999999992E-2</v>
      </c>
      <c r="BI45" s="312" t="s">
        <v>36</v>
      </c>
      <c r="BJ45" s="43">
        <v>4.8899999999999999E-2</v>
      </c>
      <c r="BK45" s="43">
        <v>9.1999999999999998E-3</v>
      </c>
      <c r="BL45" s="43">
        <v>1.5E-3</v>
      </c>
      <c r="BM45" s="43">
        <v>0</v>
      </c>
      <c r="BN45" s="43">
        <v>5.96E-2</v>
      </c>
      <c r="BO45" s="43">
        <v>8.5142857142857145E-2</v>
      </c>
      <c r="BP45" s="43">
        <v>0</v>
      </c>
      <c r="BQ45" s="43">
        <v>1.3100000000000001E-2</v>
      </c>
      <c r="BR45" s="43">
        <v>0</v>
      </c>
      <c r="BS45" s="43">
        <v>1.1900000000000001E-2</v>
      </c>
      <c r="BT45" s="43">
        <v>0</v>
      </c>
      <c r="BU45" s="43">
        <v>2.5000000000000001E-2</v>
      </c>
      <c r="BV45" s="43">
        <v>3.5714285714285719E-2</v>
      </c>
      <c r="BW45" s="312" t="s">
        <v>36</v>
      </c>
      <c r="BX45" s="43">
        <v>6.1600000000000002E-2</v>
      </c>
      <c r="BY45" s="43">
        <v>1.2200000000000001E-2</v>
      </c>
      <c r="BZ45" s="43">
        <v>2E-3</v>
      </c>
      <c r="CA45" s="43">
        <v>0</v>
      </c>
      <c r="CB45" s="43">
        <v>7.5800000000000006E-2</v>
      </c>
      <c r="CC45" s="43">
        <v>7.5198412698412709E-2</v>
      </c>
      <c r="CD45" s="43">
        <v>0</v>
      </c>
      <c r="CE45" s="43">
        <v>1.7299999999999999E-2</v>
      </c>
      <c r="CF45" s="43">
        <v>0</v>
      </c>
      <c r="CG45" s="43">
        <v>1.8499999999999999E-2</v>
      </c>
      <c r="CH45" s="43">
        <v>0</v>
      </c>
      <c r="CI45" s="43">
        <v>3.5799999999999998E-2</v>
      </c>
      <c r="CJ45" s="43">
        <v>3.5515873015873015E-2</v>
      </c>
      <c r="CK45" s="43"/>
      <c r="CL45" s="43">
        <v>0.4096232136574578</v>
      </c>
      <c r="CM45" s="43">
        <v>5.6156113996911408E-2</v>
      </c>
      <c r="CN45" s="43">
        <v>7.2018436719800266E-3</v>
      </c>
      <c r="CO45" s="312" t="s">
        <v>36</v>
      </c>
      <c r="CP45" s="311">
        <v>0.4729811713263492</v>
      </c>
      <c r="CQ45" s="311">
        <v>8.1082486513088448</v>
      </c>
      <c r="CR45" s="311">
        <v>5.2329170605908519E-2</v>
      </c>
      <c r="CS45" s="312" t="s">
        <v>36</v>
      </c>
      <c r="CT45" s="43">
        <v>0.10159606644848072</v>
      </c>
      <c r="CU45" s="312" t="s">
        <v>36</v>
      </c>
      <c r="CV45" s="43">
        <v>7.2833211944646759E-2</v>
      </c>
      <c r="CW45" s="312" t="s">
        <v>36</v>
      </c>
      <c r="CX45" s="311">
        <v>0.1744292783931275</v>
      </c>
      <c r="CY45" s="311">
        <v>2.990216201025043</v>
      </c>
      <c r="CZ45" s="43"/>
      <c r="DA45" s="43">
        <v>0.51600797466869941</v>
      </c>
      <c r="DB45" s="43">
        <v>7.4467890300252096E-2</v>
      </c>
      <c r="DC45" s="43">
        <v>9.6024582293067033E-3</v>
      </c>
      <c r="DD45" s="312" t="s">
        <v>36</v>
      </c>
      <c r="DE45" s="43">
        <v>0.60007832319825827</v>
      </c>
      <c r="DF45" s="43">
        <v>5.4889771259901306E-2</v>
      </c>
      <c r="DG45" s="312" t="s">
        <v>36</v>
      </c>
      <c r="DH45" s="43">
        <v>0.13416885111135238</v>
      </c>
      <c r="DI45" s="312" t="s">
        <v>36</v>
      </c>
      <c r="DJ45" s="43">
        <v>0.11322810260302227</v>
      </c>
      <c r="DK45" s="312" t="s">
        <v>36</v>
      </c>
      <c r="DL45" s="43">
        <v>0.24739695371437465</v>
      </c>
      <c r="DM45" s="43"/>
      <c r="DN45" s="325" t="s">
        <v>36</v>
      </c>
      <c r="DO45" s="325" t="s">
        <v>36</v>
      </c>
      <c r="DP45" s="327" t="s">
        <v>36</v>
      </c>
      <c r="DQ45" s="327" t="s">
        <v>36</v>
      </c>
      <c r="DR45" s="327" t="s">
        <v>36</v>
      </c>
      <c r="DS45" s="326" t="s">
        <v>36</v>
      </c>
      <c r="DT45" s="326" t="s">
        <v>36</v>
      </c>
      <c r="DU45" s="326" t="s">
        <v>36</v>
      </c>
      <c r="DV45" s="326" t="s">
        <v>36</v>
      </c>
      <c r="DW45" s="326" t="s">
        <v>36</v>
      </c>
      <c r="DX45" s="326" t="s">
        <v>36</v>
      </c>
      <c r="DY45" s="326" t="s">
        <v>36</v>
      </c>
      <c r="DZ45" s="326" t="s">
        <v>36</v>
      </c>
      <c r="EA45" s="326" t="s">
        <v>36</v>
      </c>
      <c r="EB45" s="326"/>
      <c r="EC45" s="326" t="s">
        <v>36</v>
      </c>
      <c r="ED45" s="326" t="s">
        <v>36</v>
      </c>
      <c r="EE45" s="326" t="s">
        <v>36</v>
      </c>
      <c r="EF45" s="326" t="s">
        <v>36</v>
      </c>
      <c r="EG45" s="326" t="s">
        <v>36</v>
      </c>
      <c r="EH45" s="325" t="s">
        <v>36</v>
      </c>
      <c r="EI45" s="325" t="s">
        <v>36</v>
      </c>
      <c r="EJ45" s="325" t="s">
        <v>36</v>
      </c>
      <c r="EK45" s="325" t="s">
        <v>36</v>
      </c>
      <c r="EL45" s="325" t="s">
        <v>36</v>
      </c>
      <c r="EM45" s="325" t="s">
        <v>36</v>
      </c>
      <c r="EN45" s="325"/>
      <c r="EO45" s="325" t="s">
        <v>36</v>
      </c>
      <c r="EP45" s="325" t="s">
        <v>36</v>
      </c>
      <c r="EQ45" s="325" t="s">
        <v>36</v>
      </c>
      <c r="ER45" s="325" t="s">
        <v>36</v>
      </c>
      <c r="ES45" s="325" t="s">
        <v>36</v>
      </c>
      <c r="ET45" s="325" t="s">
        <v>36</v>
      </c>
      <c r="EU45" s="325" t="s">
        <v>36</v>
      </c>
      <c r="EV45" s="325" t="s">
        <v>36</v>
      </c>
      <c r="EW45" s="325" t="s">
        <v>36</v>
      </c>
      <c r="EX45" s="325" t="s">
        <v>36</v>
      </c>
      <c r="EY45" s="325" t="s">
        <v>36</v>
      </c>
      <c r="EZ45" s="325"/>
      <c r="FA45" s="312" t="s">
        <v>36</v>
      </c>
      <c r="FB45" s="312" t="s">
        <v>36</v>
      </c>
      <c r="FC45" s="312" t="s">
        <v>36</v>
      </c>
      <c r="FD45" s="312" t="s">
        <v>36</v>
      </c>
      <c r="FE45" s="312" t="s">
        <v>36</v>
      </c>
      <c r="FF45" s="312" t="s">
        <v>36</v>
      </c>
      <c r="FG45" s="312" t="s">
        <v>36</v>
      </c>
      <c r="FH45" s="312" t="s">
        <v>36</v>
      </c>
      <c r="FI45" s="312" t="s">
        <v>36</v>
      </c>
      <c r="FJ45" s="312" t="s">
        <v>36</v>
      </c>
      <c r="FK45" s="312" t="s">
        <v>36</v>
      </c>
      <c r="FL45" s="312" t="s">
        <v>36</v>
      </c>
      <c r="FM45" s="312" t="s">
        <v>36</v>
      </c>
      <c r="FN45" s="312" t="s">
        <v>36</v>
      </c>
      <c r="FO45" s="312" t="s">
        <v>36</v>
      </c>
      <c r="FP45" s="312" t="s">
        <v>36</v>
      </c>
      <c r="FQ45" s="312" t="s">
        <v>36</v>
      </c>
      <c r="FR45" s="312" t="s">
        <v>36</v>
      </c>
      <c r="FS45" s="312" t="s">
        <v>36</v>
      </c>
      <c r="FT45" s="312" t="s">
        <v>36</v>
      </c>
      <c r="FU45" s="312" t="s">
        <v>36</v>
      </c>
      <c r="FV45" s="312" t="s">
        <v>36</v>
      </c>
      <c r="FW45" s="312" t="s">
        <v>36</v>
      </c>
      <c r="FX45" s="312" t="s">
        <v>36</v>
      </c>
      <c r="FY45" s="312" t="s">
        <v>36</v>
      </c>
      <c r="FZ45" s="312" t="s">
        <v>36</v>
      </c>
      <c r="GA45" s="312" t="s">
        <v>36</v>
      </c>
      <c r="GB45" s="312" t="s">
        <v>36</v>
      </c>
      <c r="GC45" s="312" t="s">
        <v>36</v>
      </c>
      <c r="GD45" s="312" t="s">
        <v>36</v>
      </c>
      <c r="GE45" s="312" t="s">
        <v>36</v>
      </c>
      <c r="GF45" s="312" t="s">
        <v>36</v>
      </c>
      <c r="GG45" s="312" t="s">
        <v>36</v>
      </c>
      <c r="GH45" s="312" t="s">
        <v>36</v>
      </c>
      <c r="GI45" s="312" t="s">
        <v>36</v>
      </c>
      <c r="GJ45" s="312" t="s">
        <v>36</v>
      </c>
    </row>
    <row r="46" spans="1:192">
      <c r="A46" s="321">
        <v>451438122164002</v>
      </c>
      <c r="B46" s="320" t="s">
        <v>211</v>
      </c>
      <c r="C46" s="320" t="s">
        <v>212</v>
      </c>
      <c r="D46" s="320" t="s">
        <v>14</v>
      </c>
      <c r="E46" s="320">
        <v>33.4</v>
      </c>
      <c r="F46" s="319">
        <v>1730.1120577044478</v>
      </c>
      <c r="G46" s="318">
        <v>40424</v>
      </c>
      <c r="H46" s="317">
        <v>0.67708333333333337</v>
      </c>
      <c r="I46" s="326" t="s">
        <v>36</v>
      </c>
      <c r="J46" s="135">
        <v>15.94</v>
      </c>
      <c r="K46" s="316">
        <v>67</v>
      </c>
      <c r="L46" s="135">
        <v>9.14</v>
      </c>
      <c r="M46" s="135">
        <v>92.4</v>
      </c>
      <c r="N46" s="135">
        <v>7.56</v>
      </c>
      <c r="O46" s="135">
        <v>0.4</v>
      </c>
      <c r="P46" s="135">
        <v>0.5</v>
      </c>
      <c r="Q46" s="135">
        <v>2.0499999999999998</v>
      </c>
      <c r="R46" s="135"/>
      <c r="S46" s="135">
        <v>0.7</v>
      </c>
      <c r="T46" s="43">
        <v>0.47899999999999998</v>
      </c>
      <c r="U46" s="135">
        <v>1.1789999999999998</v>
      </c>
      <c r="V46" s="316">
        <v>40.62765055131468</v>
      </c>
      <c r="W46" s="43">
        <v>1.6400000000000001E-2</v>
      </c>
      <c r="X46" s="311">
        <v>2.1428571428571428</v>
      </c>
      <c r="Y46" s="23">
        <v>1.4339568592607981E-2</v>
      </c>
      <c r="Z46" s="23">
        <v>1.365906645708307E-2</v>
      </c>
      <c r="AA46" s="23">
        <v>1.2272796355420732E-2</v>
      </c>
      <c r="AB46" s="65">
        <v>1.1684027158386265</v>
      </c>
      <c r="AC46" s="43">
        <v>4.7150999999999998E-2</v>
      </c>
      <c r="AD46" s="43">
        <v>2.6211000000000002E-2</v>
      </c>
      <c r="AE46" s="43">
        <v>2.3626000000000001E-2</v>
      </c>
      <c r="AF46" s="43">
        <v>1.2004000000000001E-2</v>
      </c>
      <c r="AG46" s="43">
        <v>3.8752000000000002E-2</v>
      </c>
      <c r="AH46" s="43">
        <v>3.3014000000000002E-2</v>
      </c>
      <c r="AI46" s="43">
        <v>2.4256E-2</v>
      </c>
      <c r="AJ46" s="43">
        <v>1.9451E-2</v>
      </c>
      <c r="AK46" s="43">
        <v>1.3629624449262181</v>
      </c>
      <c r="AL46" s="43">
        <v>2.6496633512909824</v>
      </c>
      <c r="AM46" s="43"/>
      <c r="AN46" s="43">
        <v>2.3654813365240578E-2</v>
      </c>
      <c r="AO46" s="43">
        <v>1.4020645742632856E-2</v>
      </c>
      <c r="AP46" s="43">
        <v>2.5034311850681862E-2</v>
      </c>
      <c r="AQ46" s="43">
        <v>2.391794413827391E-2</v>
      </c>
      <c r="AR46" s="43">
        <v>3.1214351665161701E-2</v>
      </c>
      <c r="AS46" s="43">
        <v>0.11784206676199091</v>
      </c>
      <c r="AT46" s="316">
        <v>20.073318480587158</v>
      </c>
      <c r="AU46" s="316">
        <v>11.89782742944484</v>
      </c>
      <c r="AV46" s="316">
        <v>21.243951789511971</v>
      </c>
      <c r="AW46" s="316">
        <v>20.296609517704475</v>
      </c>
      <c r="AX46" s="316">
        <v>26.48829278275155</v>
      </c>
      <c r="AY46" s="315" t="s">
        <v>36</v>
      </c>
      <c r="AZ46" s="313">
        <v>3.5000000000000001E-3</v>
      </c>
      <c r="BA46" s="313">
        <v>9.4999999999999998E-3</v>
      </c>
      <c r="BB46" s="43">
        <v>8.23</v>
      </c>
      <c r="BC46" s="313">
        <v>2.5000000000000001E-3</v>
      </c>
      <c r="BD46" s="43">
        <v>4.0000000000000001E-3</v>
      </c>
      <c r="BE46" s="43">
        <v>1.4E-2</v>
      </c>
      <c r="BF46" s="313">
        <v>1.6500000000000001E-2</v>
      </c>
      <c r="BG46" s="43">
        <v>5.8000000000000003E-2</v>
      </c>
      <c r="BH46" s="43">
        <v>7.4500000000000011E-2</v>
      </c>
      <c r="BI46" s="312" t="s">
        <v>36</v>
      </c>
      <c r="BJ46" s="43">
        <v>5.8700000000000002E-2</v>
      </c>
      <c r="BK46" s="43">
        <v>8.8000000000000005E-3</v>
      </c>
      <c r="BL46" s="43">
        <v>1.4E-3</v>
      </c>
      <c r="BM46" s="43">
        <v>0</v>
      </c>
      <c r="BN46" s="43">
        <v>6.8900000000000003E-2</v>
      </c>
      <c r="BO46" s="43">
        <v>9.8428571428571435E-2</v>
      </c>
      <c r="BP46" s="43">
        <v>0</v>
      </c>
      <c r="BQ46" s="43">
        <v>1.5699999999999999E-2</v>
      </c>
      <c r="BR46" s="43">
        <v>0</v>
      </c>
      <c r="BS46" s="43">
        <v>1.8599999999999998E-2</v>
      </c>
      <c r="BT46" s="43">
        <v>0</v>
      </c>
      <c r="BU46" s="43">
        <v>3.4299999999999997E-2</v>
      </c>
      <c r="BV46" s="43">
        <v>4.9000000000000002E-2</v>
      </c>
      <c r="BW46" s="312" t="s">
        <v>36</v>
      </c>
      <c r="BX46" s="43">
        <v>7.4300000000000005E-2</v>
      </c>
      <c r="BY46" s="43">
        <v>1.04E-2</v>
      </c>
      <c r="BZ46" s="43">
        <v>1.6999999999999999E-3</v>
      </c>
      <c r="CA46" s="43">
        <v>0</v>
      </c>
      <c r="CB46" s="43">
        <v>8.6400000000000005E-2</v>
      </c>
      <c r="CC46" s="43">
        <v>7.328244274809162E-2</v>
      </c>
      <c r="CD46" s="43">
        <v>0</v>
      </c>
      <c r="CE46" s="43">
        <v>1.9800000000000002E-2</v>
      </c>
      <c r="CF46" s="43">
        <v>0</v>
      </c>
      <c r="CG46" s="43">
        <v>2.29E-2</v>
      </c>
      <c r="CH46" s="43">
        <v>0</v>
      </c>
      <c r="CI46" s="43">
        <v>4.2700000000000002E-2</v>
      </c>
      <c r="CJ46" s="43">
        <v>3.6217133163698054E-2</v>
      </c>
      <c r="CK46" s="43"/>
      <c r="CL46" s="43">
        <v>0.49171539144566001</v>
      </c>
      <c r="CM46" s="43">
        <v>5.3714543823132656E-2</v>
      </c>
      <c r="CN46" s="43">
        <v>6.7217207605146916E-3</v>
      </c>
      <c r="CO46" s="312" t="s">
        <v>36</v>
      </c>
      <c r="CP46" s="311">
        <v>0.55215165602930738</v>
      </c>
      <c r="CQ46" s="311">
        <v>9.4654569605024133</v>
      </c>
      <c r="CR46" s="311">
        <v>4.225641027029485E-2</v>
      </c>
      <c r="CS46" s="312" t="s">
        <v>36</v>
      </c>
      <c r="CT46" s="43">
        <v>0.12176017123978221</v>
      </c>
      <c r="CU46" s="312" t="s">
        <v>36</v>
      </c>
      <c r="CV46" s="43">
        <v>0.11384014640087643</v>
      </c>
      <c r="CW46" s="312" t="s">
        <v>36</v>
      </c>
      <c r="CX46" s="311">
        <v>0.23560031764065864</v>
      </c>
      <c r="CY46" s="311">
        <v>4.0388625881255775</v>
      </c>
      <c r="CZ46" s="43"/>
      <c r="DA46" s="43">
        <v>0.62239273567994113</v>
      </c>
      <c r="DB46" s="43">
        <v>6.3480824518247686E-2</v>
      </c>
      <c r="DC46" s="43">
        <v>8.1620894949106966E-3</v>
      </c>
      <c r="DD46" s="312" t="s">
        <v>36</v>
      </c>
      <c r="DE46" s="43">
        <v>0.6940356496930995</v>
      </c>
      <c r="DF46" s="43">
        <v>3.9856627860041252E-2</v>
      </c>
      <c r="DG46" s="312" t="s">
        <v>36</v>
      </c>
      <c r="DH46" s="43">
        <v>0.15355741341068077</v>
      </c>
      <c r="DI46" s="312" t="s">
        <v>36</v>
      </c>
      <c r="DJ46" s="43">
        <v>0.14015802970860594</v>
      </c>
      <c r="DK46" s="312" t="s">
        <v>36</v>
      </c>
      <c r="DL46" s="43">
        <v>0.29371544311928671</v>
      </c>
      <c r="DM46" s="43"/>
      <c r="DN46" s="325" t="s">
        <v>36</v>
      </c>
      <c r="DO46" s="325" t="s">
        <v>36</v>
      </c>
      <c r="DP46" s="327" t="s">
        <v>36</v>
      </c>
      <c r="DQ46" s="327" t="s">
        <v>36</v>
      </c>
      <c r="DR46" s="327" t="s">
        <v>36</v>
      </c>
      <c r="DS46" s="326" t="s">
        <v>36</v>
      </c>
      <c r="DT46" s="326" t="s">
        <v>36</v>
      </c>
      <c r="DU46" s="326" t="s">
        <v>36</v>
      </c>
      <c r="DV46" s="326" t="s">
        <v>36</v>
      </c>
      <c r="DW46" s="326" t="s">
        <v>36</v>
      </c>
      <c r="DX46" s="326" t="s">
        <v>36</v>
      </c>
      <c r="DY46" s="326" t="s">
        <v>36</v>
      </c>
      <c r="DZ46" s="326" t="s">
        <v>36</v>
      </c>
      <c r="EA46" s="326" t="s">
        <v>36</v>
      </c>
      <c r="EB46" s="326"/>
      <c r="EC46" s="326" t="s">
        <v>36</v>
      </c>
      <c r="ED46" s="326" t="s">
        <v>36</v>
      </c>
      <c r="EE46" s="326" t="s">
        <v>36</v>
      </c>
      <c r="EF46" s="326" t="s">
        <v>36</v>
      </c>
      <c r="EG46" s="326" t="s">
        <v>36</v>
      </c>
      <c r="EH46" s="325" t="s">
        <v>36</v>
      </c>
      <c r="EI46" s="325" t="s">
        <v>36</v>
      </c>
      <c r="EJ46" s="325" t="s">
        <v>36</v>
      </c>
      <c r="EK46" s="325" t="s">
        <v>36</v>
      </c>
      <c r="EL46" s="325" t="s">
        <v>36</v>
      </c>
      <c r="EM46" s="325" t="s">
        <v>36</v>
      </c>
      <c r="EN46" s="325"/>
      <c r="EO46" s="325" t="s">
        <v>36</v>
      </c>
      <c r="EP46" s="325" t="s">
        <v>36</v>
      </c>
      <c r="EQ46" s="325" t="s">
        <v>36</v>
      </c>
      <c r="ER46" s="325" t="s">
        <v>36</v>
      </c>
      <c r="ES46" s="325" t="s">
        <v>36</v>
      </c>
      <c r="ET46" s="325" t="s">
        <v>36</v>
      </c>
      <c r="EU46" s="325" t="s">
        <v>36</v>
      </c>
      <c r="EV46" s="325" t="s">
        <v>36</v>
      </c>
      <c r="EW46" s="325" t="s">
        <v>36</v>
      </c>
      <c r="EX46" s="325" t="s">
        <v>36</v>
      </c>
      <c r="EY46" s="325" t="s">
        <v>36</v>
      </c>
      <c r="EZ46" s="325"/>
      <c r="FA46" s="312" t="s">
        <v>36</v>
      </c>
      <c r="FB46" s="312" t="s">
        <v>36</v>
      </c>
      <c r="FC46" s="312" t="s">
        <v>36</v>
      </c>
      <c r="FD46" s="312" t="s">
        <v>36</v>
      </c>
      <c r="FE46" s="312" t="s">
        <v>36</v>
      </c>
      <c r="FF46" s="312" t="s">
        <v>36</v>
      </c>
      <c r="FG46" s="312" t="s">
        <v>36</v>
      </c>
      <c r="FH46" s="312" t="s">
        <v>36</v>
      </c>
      <c r="FI46" s="312" t="s">
        <v>36</v>
      </c>
      <c r="FJ46" s="312" t="s">
        <v>36</v>
      </c>
      <c r="FK46" s="312" t="s">
        <v>36</v>
      </c>
      <c r="FL46" s="312" t="s">
        <v>36</v>
      </c>
      <c r="FM46" s="312" t="s">
        <v>36</v>
      </c>
      <c r="FN46" s="312" t="s">
        <v>36</v>
      </c>
      <c r="FO46" s="312" t="s">
        <v>36</v>
      </c>
      <c r="FP46" s="312" t="s">
        <v>36</v>
      </c>
      <c r="FQ46" s="312" t="s">
        <v>36</v>
      </c>
      <c r="FR46" s="312" t="s">
        <v>36</v>
      </c>
      <c r="FS46" s="312" t="s">
        <v>36</v>
      </c>
      <c r="FT46" s="312" t="s">
        <v>36</v>
      </c>
      <c r="FU46" s="312" t="s">
        <v>36</v>
      </c>
      <c r="FV46" s="312" t="s">
        <v>36</v>
      </c>
      <c r="FW46" s="312" t="s">
        <v>36</v>
      </c>
      <c r="FX46" s="312" t="s">
        <v>36</v>
      </c>
      <c r="FY46" s="312" t="s">
        <v>36</v>
      </c>
      <c r="FZ46" s="312" t="s">
        <v>36</v>
      </c>
      <c r="GA46" s="312" t="s">
        <v>36</v>
      </c>
      <c r="GB46" s="312" t="s">
        <v>36</v>
      </c>
      <c r="GC46" s="312" t="s">
        <v>36</v>
      </c>
      <c r="GD46" s="312" t="s">
        <v>36</v>
      </c>
      <c r="GE46" s="312" t="s">
        <v>36</v>
      </c>
      <c r="GF46" s="312" t="s">
        <v>36</v>
      </c>
      <c r="GG46" s="312" t="s">
        <v>36</v>
      </c>
      <c r="GH46" s="312" t="s">
        <v>36</v>
      </c>
      <c r="GI46" s="312" t="s">
        <v>36</v>
      </c>
      <c r="GJ46" s="312" t="s">
        <v>36</v>
      </c>
    </row>
    <row r="47" spans="1:192">
      <c r="A47" s="321">
        <v>451438122164003</v>
      </c>
      <c r="B47" s="320" t="s">
        <v>211</v>
      </c>
      <c r="C47" s="320" t="s">
        <v>227</v>
      </c>
      <c r="D47" s="320" t="s">
        <v>14</v>
      </c>
      <c r="E47" s="320">
        <v>33.4</v>
      </c>
      <c r="F47" s="319">
        <v>1730.1120577044478</v>
      </c>
      <c r="G47" s="318">
        <v>40424</v>
      </c>
      <c r="H47" s="317">
        <v>0.64583333333333337</v>
      </c>
      <c r="I47" s="326" t="s">
        <v>36</v>
      </c>
      <c r="J47" s="135">
        <v>13.68</v>
      </c>
      <c r="K47" s="316">
        <v>66</v>
      </c>
      <c r="L47" s="135">
        <v>9.0500000000000007</v>
      </c>
      <c r="M47" s="135">
        <v>87.3</v>
      </c>
      <c r="N47" s="135">
        <v>7.41</v>
      </c>
      <c r="O47" s="135">
        <v>1.3</v>
      </c>
      <c r="P47" s="135">
        <v>0</v>
      </c>
      <c r="Q47" s="135">
        <v>0.52</v>
      </c>
      <c r="R47" s="135"/>
      <c r="S47" s="135">
        <v>0.8</v>
      </c>
      <c r="T47" s="43">
        <v>0.21</v>
      </c>
      <c r="U47" s="135">
        <v>1.01</v>
      </c>
      <c r="V47" s="316">
        <v>20.792079207920793</v>
      </c>
      <c r="W47" s="43">
        <v>1.8200000000000001E-2</v>
      </c>
      <c r="X47" s="311">
        <v>2.2499999999999996</v>
      </c>
      <c r="Y47" s="23">
        <v>1.3297026892192665E-2</v>
      </c>
      <c r="Z47" s="23">
        <v>1.3416064444357398E-2</v>
      </c>
      <c r="AA47" s="23">
        <v>1.2876793399918832E-2</v>
      </c>
      <c r="AB47" s="65">
        <v>1.0326349487191806</v>
      </c>
      <c r="AC47" s="43">
        <v>6.2481000000000002E-2</v>
      </c>
      <c r="AD47" s="43">
        <v>3.5625999999999998E-2</v>
      </c>
      <c r="AE47" s="43">
        <v>2.7609999999999999E-2</v>
      </c>
      <c r="AF47" s="43">
        <v>1.8328000000000001E-2</v>
      </c>
      <c r="AG47" s="43">
        <v>2.6731000000000001E-2</v>
      </c>
      <c r="AH47" s="43">
        <v>3.0270999999999999E-2</v>
      </c>
      <c r="AI47" s="43">
        <v>2.5148E-2</v>
      </c>
      <c r="AJ47" s="43">
        <v>2.8829E-2</v>
      </c>
      <c r="AK47" s="43">
        <v>1.3810566396953827</v>
      </c>
      <c r="AL47" s="43">
        <v>3.8457289844426441</v>
      </c>
      <c r="AM47" s="43"/>
      <c r="AN47" s="43">
        <v>2.5833639078167471E-2</v>
      </c>
      <c r="AO47" s="43">
        <v>2.1366869762490425E-2</v>
      </c>
      <c r="AP47" s="43">
        <v>3.5063591463888336E-2</v>
      </c>
      <c r="AQ47" s="43">
        <v>3.1469420436238946E-2</v>
      </c>
      <c r="AR47" s="43">
        <v>2.4451220483701339E-2</v>
      </c>
      <c r="AS47" s="43">
        <v>0.13818474122448651</v>
      </c>
      <c r="AT47" s="316">
        <v>18.695001234759861</v>
      </c>
      <c r="AU47" s="316">
        <v>15.462539187144484</v>
      </c>
      <c r="AV47" s="316">
        <v>25.374430746247274</v>
      </c>
      <c r="AW47" s="316">
        <v>22.773440943899615</v>
      </c>
      <c r="AX47" s="316">
        <v>17.694587887948767</v>
      </c>
      <c r="AY47" s="315" t="s">
        <v>36</v>
      </c>
      <c r="AZ47" s="43">
        <v>1.2E-2</v>
      </c>
      <c r="BA47" s="43">
        <v>2.4573450000000004E-2</v>
      </c>
      <c r="BB47" s="43">
        <v>4.4800000000000004</v>
      </c>
      <c r="BC47" s="313">
        <v>2.5000000000000001E-3</v>
      </c>
      <c r="BD47" s="43">
        <v>1E-3</v>
      </c>
      <c r="BE47" s="43">
        <v>2.4E-2</v>
      </c>
      <c r="BF47" s="313">
        <v>2.6499999999999999E-2</v>
      </c>
      <c r="BG47" s="43">
        <v>2.5999999999999999E-2</v>
      </c>
      <c r="BH47" s="43">
        <v>7.5810000000000002E-2</v>
      </c>
      <c r="BI47" s="312" t="s">
        <v>36</v>
      </c>
      <c r="BJ47" s="43">
        <v>6.3899999999999998E-2</v>
      </c>
      <c r="BK47" s="43">
        <v>1.0500000000000001E-2</v>
      </c>
      <c r="BL47" s="43">
        <v>1.4E-3</v>
      </c>
      <c r="BM47" s="43">
        <v>0</v>
      </c>
      <c r="BN47" s="43">
        <v>7.5800000000000006E-2</v>
      </c>
      <c r="BO47" s="43">
        <v>9.4750000000000001E-2</v>
      </c>
      <c r="BP47" s="43">
        <v>0</v>
      </c>
      <c r="BQ47" s="43">
        <v>1.7399999999999999E-2</v>
      </c>
      <c r="BR47" s="43">
        <v>0</v>
      </c>
      <c r="BS47" s="43">
        <v>1.7000000000000001E-2</v>
      </c>
      <c r="BT47" s="43">
        <v>0</v>
      </c>
      <c r="BU47" s="43">
        <v>3.44E-2</v>
      </c>
      <c r="BV47" s="43">
        <v>4.2999999999999997E-2</v>
      </c>
      <c r="BW47" s="312" t="s">
        <v>36</v>
      </c>
      <c r="BX47" s="43">
        <v>7.3200000000000001E-2</v>
      </c>
      <c r="BY47" s="43">
        <v>1.0999999999999999E-2</v>
      </c>
      <c r="BZ47" s="43">
        <v>1.4E-3</v>
      </c>
      <c r="CA47" s="43">
        <v>0</v>
      </c>
      <c r="CB47" s="43">
        <v>8.5599999999999996E-2</v>
      </c>
      <c r="CC47" s="43">
        <v>8.4752475247524744E-2</v>
      </c>
      <c r="CD47" s="43">
        <v>0</v>
      </c>
      <c r="CE47" s="43">
        <v>2.1499999999999998E-2</v>
      </c>
      <c r="CF47" s="43">
        <v>0</v>
      </c>
      <c r="CG47" s="43">
        <v>2.4899999999999999E-2</v>
      </c>
      <c r="CH47" s="43">
        <v>0</v>
      </c>
      <c r="CI47" s="43">
        <v>4.6399999999999997E-2</v>
      </c>
      <c r="CJ47" s="43">
        <v>4.594059405940594E-2</v>
      </c>
      <c r="CK47" s="43"/>
      <c r="CL47" s="43">
        <v>0.53527450619042038</v>
      </c>
      <c r="CM47" s="43">
        <v>6.4091217061692365E-2</v>
      </c>
      <c r="CN47" s="43">
        <v>6.7217207605146916E-3</v>
      </c>
      <c r="CO47" s="312" t="s">
        <v>36</v>
      </c>
      <c r="CP47" s="311">
        <v>0.60608744401262749</v>
      </c>
      <c r="CQ47" s="311">
        <v>9.0913116601894117</v>
      </c>
      <c r="CR47" s="311">
        <v>4.4541521206946544E-2</v>
      </c>
      <c r="CS47" s="312" t="s">
        <v>36</v>
      </c>
      <c r="CT47" s="43">
        <v>0.1349443936033255</v>
      </c>
      <c r="CU47" s="312" t="s">
        <v>36</v>
      </c>
      <c r="CV47" s="43">
        <v>0.10404744563520965</v>
      </c>
      <c r="CW47" s="312" t="s">
        <v>36</v>
      </c>
      <c r="CX47" s="311">
        <v>0.23899183923853515</v>
      </c>
      <c r="CY47" s="311">
        <v>3.5848775885780273</v>
      </c>
      <c r="CZ47" s="43"/>
      <c r="DA47" s="43">
        <v>0.61317830756085712</v>
      </c>
      <c r="DB47" s="43">
        <v>6.7143179778915818E-2</v>
      </c>
      <c r="DC47" s="43">
        <v>6.7217207605146916E-3</v>
      </c>
      <c r="DD47" s="312" t="s">
        <v>36</v>
      </c>
      <c r="DE47" s="43">
        <v>0.68704320810028763</v>
      </c>
      <c r="DF47" s="43">
        <v>4.0689155033665214E-2</v>
      </c>
      <c r="DG47" s="312" t="s">
        <v>36</v>
      </c>
      <c r="DH47" s="43">
        <v>0.16674163577422407</v>
      </c>
      <c r="DI47" s="312" t="s">
        <v>36</v>
      </c>
      <c r="DJ47" s="43">
        <v>0.15239890566568942</v>
      </c>
      <c r="DK47" s="312" t="s">
        <v>36</v>
      </c>
      <c r="DL47" s="43">
        <v>0.31914054143991349</v>
      </c>
      <c r="DM47" s="43"/>
      <c r="DN47" s="325" t="s">
        <v>36</v>
      </c>
      <c r="DO47" s="325" t="s">
        <v>36</v>
      </c>
      <c r="DP47" s="327" t="s">
        <v>36</v>
      </c>
      <c r="DQ47" s="327" t="s">
        <v>36</v>
      </c>
      <c r="DR47" s="327" t="s">
        <v>36</v>
      </c>
      <c r="DS47" s="326" t="s">
        <v>36</v>
      </c>
      <c r="DT47" s="326" t="s">
        <v>36</v>
      </c>
      <c r="DU47" s="326" t="s">
        <v>36</v>
      </c>
      <c r="DV47" s="326" t="s">
        <v>36</v>
      </c>
      <c r="DW47" s="326" t="s">
        <v>36</v>
      </c>
      <c r="DX47" s="326" t="s">
        <v>36</v>
      </c>
      <c r="DY47" s="326" t="s">
        <v>36</v>
      </c>
      <c r="DZ47" s="326" t="s">
        <v>36</v>
      </c>
      <c r="EA47" s="326" t="s">
        <v>36</v>
      </c>
      <c r="EB47" s="326"/>
      <c r="EC47" s="326" t="s">
        <v>36</v>
      </c>
      <c r="ED47" s="326" t="s">
        <v>36</v>
      </c>
      <c r="EE47" s="326" t="s">
        <v>36</v>
      </c>
      <c r="EF47" s="326" t="s">
        <v>36</v>
      </c>
      <c r="EG47" s="326" t="s">
        <v>36</v>
      </c>
      <c r="EH47" s="325" t="s">
        <v>36</v>
      </c>
      <c r="EI47" s="325" t="s">
        <v>36</v>
      </c>
      <c r="EJ47" s="325" t="s">
        <v>36</v>
      </c>
      <c r="EK47" s="325" t="s">
        <v>36</v>
      </c>
      <c r="EL47" s="325" t="s">
        <v>36</v>
      </c>
      <c r="EM47" s="325" t="s">
        <v>36</v>
      </c>
      <c r="EN47" s="325"/>
      <c r="EO47" s="325" t="s">
        <v>36</v>
      </c>
      <c r="EP47" s="325" t="s">
        <v>36</v>
      </c>
      <c r="EQ47" s="325" t="s">
        <v>36</v>
      </c>
      <c r="ER47" s="325" t="s">
        <v>36</v>
      </c>
      <c r="ES47" s="325" t="s">
        <v>36</v>
      </c>
      <c r="ET47" s="325" t="s">
        <v>36</v>
      </c>
      <c r="EU47" s="325" t="s">
        <v>36</v>
      </c>
      <c r="EV47" s="325" t="s">
        <v>36</v>
      </c>
      <c r="EW47" s="325" t="s">
        <v>36</v>
      </c>
      <c r="EX47" s="325" t="s">
        <v>36</v>
      </c>
      <c r="EY47" s="325" t="s">
        <v>36</v>
      </c>
      <c r="EZ47" s="325"/>
      <c r="FA47" s="312" t="s">
        <v>36</v>
      </c>
      <c r="FB47" s="312" t="s">
        <v>36</v>
      </c>
      <c r="FC47" s="312" t="s">
        <v>36</v>
      </c>
      <c r="FD47" s="312" t="s">
        <v>36</v>
      </c>
      <c r="FE47" s="312" t="s">
        <v>36</v>
      </c>
      <c r="FF47" s="312" t="s">
        <v>36</v>
      </c>
      <c r="FG47" s="312" t="s">
        <v>36</v>
      </c>
      <c r="FH47" s="312" t="s">
        <v>36</v>
      </c>
      <c r="FI47" s="312" t="s">
        <v>36</v>
      </c>
      <c r="FJ47" s="312" t="s">
        <v>36</v>
      </c>
      <c r="FK47" s="312" t="s">
        <v>36</v>
      </c>
      <c r="FL47" s="312" t="s">
        <v>36</v>
      </c>
      <c r="FM47" s="312" t="s">
        <v>36</v>
      </c>
      <c r="FN47" s="312" t="s">
        <v>36</v>
      </c>
      <c r="FO47" s="312" t="s">
        <v>36</v>
      </c>
      <c r="FP47" s="312" t="s">
        <v>36</v>
      </c>
      <c r="FQ47" s="312" t="s">
        <v>36</v>
      </c>
      <c r="FR47" s="312" t="s">
        <v>36</v>
      </c>
      <c r="FS47" s="312" t="s">
        <v>36</v>
      </c>
      <c r="FT47" s="312" t="s">
        <v>36</v>
      </c>
      <c r="FU47" s="312" t="s">
        <v>36</v>
      </c>
      <c r="FV47" s="312" t="s">
        <v>36</v>
      </c>
      <c r="FW47" s="312" t="s">
        <v>36</v>
      </c>
      <c r="FX47" s="312" t="s">
        <v>36</v>
      </c>
      <c r="FY47" s="312" t="s">
        <v>36</v>
      </c>
      <c r="FZ47" s="312" t="s">
        <v>36</v>
      </c>
      <c r="GA47" s="312" t="s">
        <v>36</v>
      </c>
      <c r="GB47" s="312" t="s">
        <v>36</v>
      </c>
      <c r="GC47" s="312" t="s">
        <v>36</v>
      </c>
      <c r="GD47" s="312" t="s">
        <v>36</v>
      </c>
      <c r="GE47" s="312" t="s">
        <v>36</v>
      </c>
      <c r="GF47" s="312" t="s">
        <v>36</v>
      </c>
      <c r="GG47" s="312" t="s">
        <v>36</v>
      </c>
      <c r="GH47" s="312" t="s">
        <v>36</v>
      </c>
      <c r="GI47" s="312" t="s">
        <v>36</v>
      </c>
      <c r="GJ47" s="312" t="s">
        <v>36</v>
      </c>
    </row>
    <row r="48" spans="1:192">
      <c r="A48" s="321">
        <v>451438122164004</v>
      </c>
      <c r="B48" s="320" t="s">
        <v>211</v>
      </c>
      <c r="C48" s="320" t="s">
        <v>226</v>
      </c>
      <c r="D48" s="320" t="s">
        <v>14</v>
      </c>
      <c r="E48" s="320">
        <v>33.4</v>
      </c>
      <c r="F48" s="319">
        <v>1730.1120577044478</v>
      </c>
      <c r="G48" s="318">
        <v>40424</v>
      </c>
      <c r="H48" s="317">
        <v>0.65625</v>
      </c>
      <c r="I48" s="326" t="s">
        <v>36</v>
      </c>
      <c r="J48" s="135">
        <v>13.4</v>
      </c>
      <c r="K48" s="316">
        <v>66</v>
      </c>
      <c r="L48" s="135">
        <v>9.11</v>
      </c>
      <c r="M48" s="135">
        <v>87.3</v>
      </c>
      <c r="N48" s="135">
        <v>7.4</v>
      </c>
      <c r="O48" s="135">
        <v>1.6</v>
      </c>
      <c r="P48" s="135">
        <v>0.4</v>
      </c>
      <c r="Q48" s="135">
        <v>0.49</v>
      </c>
      <c r="R48" s="135"/>
      <c r="S48" s="135">
        <v>0.9</v>
      </c>
      <c r="T48" s="43">
        <v>0.23100000000000001</v>
      </c>
      <c r="U48" s="135">
        <v>1.131</v>
      </c>
      <c r="V48" s="316">
        <v>20.424403183023873</v>
      </c>
      <c r="W48" s="43">
        <v>2.0799999999999999E-2</v>
      </c>
      <c r="X48" s="311">
        <v>2.2222222222222223</v>
      </c>
      <c r="Y48" s="23">
        <v>1.3098823383450517E-2</v>
      </c>
      <c r="Z48" s="23">
        <v>1.33285044933826E-2</v>
      </c>
      <c r="AA48" s="23">
        <v>1.2959543745964771E-2</v>
      </c>
      <c r="AB48" s="65">
        <v>1.010747263963603</v>
      </c>
      <c r="AC48" s="43">
        <v>6.7900000000000002E-2</v>
      </c>
      <c r="AD48" s="43">
        <v>3.9348000000000001E-2</v>
      </c>
      <c r="AE48" s="43">
        <v>3.1461999999999997E-2</v>
      </c>
      <c r="AF48" s="43">
        <v>2.0365999999999999E-2</v>
      </c>
      <c r="AG48" s="43">
        <v>4.4402999999999998E-2</v>
      </c>
      <c r="AH48" s="43">
        <v>3.8775999999999998E-2</v>
      </c>
      <c r="AI48" s="43">
        <v>2.9463E-2</v>
      </c>
      <c r="AJ48" s="43">
        <v>3.2051000000000003E-2</v>
      </c>
      <c r="AK48" s="43">
        <v>1.3986355196683791</v>
      </c>
      <c r="AL48" s="43">
        <v>3.3447600972658784</v>
      </c>
      <c r="AM48" s="43"/>
      <c r="AN48" s="43">
        <v>2.689534587701882E-2</v>
      </c>
      <c r="AO48" s="43">
        <v>2.3220677169783425E-2</v>
      </c>
      <c r="AP48" s="43">
        <v>3.9516204250619247E-2</v>
      </c>
      <c r="AQ48" s="43">
        <v>3.5234137333323624E-2</v>
      </c>
      <c r="AR48" s="43">
        <v>3.4883776147827325E-2</v>
      </c>
      <c r="AS48" s="43">
        <v>0.15975014077857241</v>
      </c>
      <c r="AT48" s="316">
        <v>16.835882426105719</v>
      </c>
      <c r="AU48" s="316">
        <v>14.535622351638052</v>
      </c>
      <c r="AV48" s="316">
        <v>24.736256292501263</v>
      </c>
      <c r="AW48" s="316">
        <v>22.055778581229049</v>
      </c>
      <c r="AX48" s="316">
        <v>21.836460348525936</v>
      </c>
      <c r="AY48" s="315" t="s">
        <v>36</v>
      </c>
      <c r="AZ48" s="313">
        <v>3.5000000000000001E-3</v>
      </c>
      <c r="BA48" s="43">
        <v>1.9473299999999999E-2</v>
      </c>
      <c r="BB48" s="43">
        <v>9.1</v>
      </c>
      <c r="BC48" s="313">
        <v>2.5000000000000001E-3</v>
      </c>
      <c r="BD48" s="43">
        <v>4.0000000000000001E-3</v>
      </c>
      <c r="BE48" s="43">
        <v>7.0000000000000001E-3</v>
      </c>
      <c r="BF48" s="313">
        <v>9.4999999999999998E-3</v>
      </c>
      <c r="BG48" s="43">
        <v>2.1999999999999999E-2</v>
      </c>
      <c r="BH48" s="43">
        <v>3.15E-2</v>
      </c>
      <c r="BI48" s="312" t="s">
        <v>36</v>
      </c>
      <c r="BJ48" s="43">
        <v>7.0499999999999993E-2</v>
      </c>
      <c r="BK48" s="43">
        <v>1.11E-2</v>
      </c>
      <c r="BL48" s="43">
        <v>1.2999999999999999E-3</v>
      </c>
      <c r="BM48" s="43">
        <v>0</v>
      </c>
      <c r="BN48" s="43">
        <v>8.2900000000000001E-2</v>
      </c>
      <c r="BO48" s="43">
        <v>9.2111111111111116E-2</v>
      </c>
      <c r="BP48" s="43">
        <v>0</v>
      </c>
      <c r="BQ48" s="43">
        <v>1.8499999999999999E-2</v>
      </c>
      <c r="BR48" s="43">
        <v>0</v>
      </c>
      <c r="BS48" s="43">
        <v>1.26E-2</v>
      </c>
      <c r="BT48" s="43">
        <v>0</v>
      </c>
      <c r="BU48" s="43">
        <v>3.1099999999999999E-2</v>
      </c>
      <c r="BV48" s="43">
        <v>3.4555555555555555E-2</v>
      </c>
      <c r="BW48" s="312" t="s">
        <v>36</v>
      </c>
      <c r="BX48" s="43">
        <v>6.7699999999999996E-2</v>
      </c>
      <c r="BY48" s="43">
        <v>9.9000000000000008E-3</v>
      </c>
      <c r="BZ48" s="43">
        <v>1.1999999999999999E-3</v>
      </c>
      <c r="CA48" s="43">
        <v>0</v>
      </c>
      <c r="CB48" s="43">
        <v>7.8799999999999995E-2</v>
      </c>
      <c r="CC48" s="43">
        <v>6.9672855879752429E-2</v>
      </c>
      <c r="CD48" s="43">
        <v>0</v>
      </c>
      <c r="CE48" s="43">
        <v>2.1999999999999999E-2</v>
      </c>
      <c r="CF48" s="43">
        <v>1.1999999999999999E-3</v>
      </c>
      <c r="CG48" s="43">
        <v>3.1099999999999999E-2</v>
      </c>
      <c r="CH48" s="43">
        <v>0</v>
      </c>
      <c r="CI48" s="43">
        <v>5.4300000000000001E-2</v>
      </c>
      <c r="CJ48" s="43">
        <v>4.8010610079575598E-2</v>
      </c>
      <c r="CK48" s="43"/>
      <c r="CL48" s="43">
        <v>0.59056107490492382</v>
      </c>
      <c r="CM48" s="43">
        <v>6.7753572322360511E-2</v>
      </c>
      <c r="CN48" s="43">
        <v>6.2415978490493566E-3</v>
      </c>
      <c r="CO48" s="312" t="s">
        <v>36</v>
      </c>
      <c r="CP48" s="311">
        <v>0.6645562450763336</v>
      </c>
      <c r="CQ48" s="311">
        <v>8.8607499343511158</v>
      </c>
      <c r="CR48" s="311">
        <v>4.1933431339873893E-2</v>
      </c>
      <c r="CS48" s="312" t="s">
        <v>36</v>
      </c>
      <c r="CT48" s="43">
        <v>0.14347536101503</v>
      </c>
      <c r="CU48" s="312" t="s">
        <v>36</v>
      </c>
      <c r="CV48" s="43">
        <v>7.7117518529625978E-2</v>
      </c>
      <c r="CW48" s="312" t="s">
        <v>36</v>
      </c>
      <c r="CX48" s="311">
        <v>0.22059287954465598</v>
      </c>
      <c r="CY48" s="311">
        <v>2.9412383939287463</v>
      </c>
      <c r="CZ48" s="43"/>
      <c r="DA48" s="43">
        <v>0.56710616696543759</v>
      </c>
      <c r="DB48" s="43">
        <v>6.042886180102424E-2</v>
      </c>
      <c r="DC48" s="43">
        <v>5.7614749375840216E-3</v>
      </c>
      <c r="DD48" s="312" t="s">
        <v>36</v>
      </c>
      <c r="DE48" s="43">
        <v>0.63329650370404589</v>
      </c>
      <c r="DF48" s="43">
        <v>3.9362288823297849E-2</v>
      </c>
      <c r="DG48" s="312" t="s">
        <v>36</v>
      </c>
      <c r="DH48" s="43">
        <v>0.17061934823408972</v>
      </c>
      <c r="DI48" s="43">
        <v>8.6363243803437243E-3</v>
      </c>
      <c r="DJ48" s="43">
        <v>0.19034562113264825</v>
      </c>
      <c r="DK48" s="312" t="s">
        <v>36</v>
      </c>
      <c r="DL48" s="43">
        <v>0.36960129374708173</v>
      </c>
      <c r="DM48" s="43"/>
      <c r="DN48" s="325" t="s">
        <v>36</v>
      </c>
      <c r="DO48" s="325" t="s">
        <v>36</v>
      </c>
      <c r="DP48" s="327" t="s">
        <v>36</v>
      </c>
      <c r="DQ48" s="327" t="s">
        <v>36</v>
      </c>
      <c r="DR48" s="327" t="s">
        <v>36</v>
      </c>
      <c r="DS48" s="326" t="s">
        <v>36</v>
      </c>
      <c r="DT48" s="326" t="s">
        <v>36</v>
      </c>
      <c r="DU48" s="326" t="s">
        <v>36</v>
      </c>
      <c r="DV48" s="326" t="s">
        <v>36</v>
      </c>
      <c r="DW48" s="326" t="s">
        <v>36</v>
      </c>
      <c r="DX48" s="326" t="s">
        <v>36</v>
      </c>
      <c r="DY48" s="326" t="s">
        <v>36</v>
      </c>
      <c r="DZ48" s="326" t="s">
        <v>36</v>
      </c>
      <c r="EA48" s="326" t="s">
        <v>36</v>
      </c>
      <c r="EB48" s="326"/>
      <c r="EC48" s="326" t="s">
        <v>36</v>
      </c>
      <c r="ED48" s="326" t="s">
        <v>36</v>
      </c>
      <c r="EE48" s="326" t="s">
        <v>36</v>
      </c>
      <c r="EF48" s="326" t="s">
        <v>36</v>
      </c>
      <c r="EG48" s="326" t="s">
        <v>36</v>
      </c>
      <c r="EH48" s="325" t="s">
        <v>36</v>
      </c>
      <c r="EI48" s="325" t="s">
        <v>36</v>
      </c>
      <c r="EJ48" s="325" t="s">
        <v>36</v>
      </c>
      <c r="EK48" s="325" t="s">
        <v>36</v>
      </c>
      <c r="EL48" s="325" t="s">
        <v>36</v>
      </c>
      <c r="EM48" s="325" t="s">
        <v>36</v>
      </c>
      <c r="EN48" s="325"/>
      <c r="EO48" s="325" t="s">
        <v>36</v>
      </c>
      <c r="EP48" s="325" t="s">
        <v>36</v>
      </c>
      <c r="EQ48" s="325" t="s">
        <v>36</v>
      </c>
      <c r="ER48" s="325" t="s">
        <v>36</v>
      </c>
      <c r="ES48" s="325" t="s">
        <v>36</v>
      </c>
      <c r="ET48" s="325" t="s">
        <v>36</v>
      </c>
      <c r="EU48" s="325" t="s">
        <v>36</v>
      </c>
      <c r="EV48" s="325" t="s">
        <v>36</v>
      </c>
      <c r="EW48" s="325" t="s">
        <v>36</v>
      </c>
      <c r="EX48" s="325" t="s">
        <v>36</v>
      </c>
      <c r="EY48" s="325" t="s">
        <v>36</v>
      </c>
      <c r="EZ48" s="325"/>
      <c r="FA48" s="312" t="s">
        <v>36</v>
      </c>
      <c r="FB48" s="312" t="s">
        <v>36</v>
      </c>
      <c r="FC48" s="312" t="s">
        <v>36</v>
      </c>
      <c r="FD48" s="312" t="s">
        <v>36</v>
      </c>
      <c r="FE48" s="312" t="s">
        <v>36</v>
      </c>
      <c r="FF48" s="312" t="s">
        <v>36</v>
      </c>
      <c r="FG48" s="312" t="s">
        <v>36</v>
      </c>
      <c r="FH48" s="312" t="s">
        <v>36</v>
      </c>
      <c r="FI48" s="312" t="s">
        <v>36</v>
      </c>
      <c r="FJ48" s="312" t="s">
        <v>36</v>
      </c>
      <c r="FK48" s="312" t="s">
        <v>36</v>
      </c>
      <c r="FL48" s="312" t="s">
        <v>36</v>
      </c>
      <c r="FM48" s="312" t="s">
        <v>36</v>
      </c>
      <c r="FN48" s="312" t="s">
        <v>36</v>
      </c>
      <c r="FO48" s="312" t="s">
        <v>36</v>
      </c>
      <c r="FP48" s="312" t="s">
        <v>36</v>
      </c>
      <c r="FQ48" s="312" t="s">
        <v>36</v>
      </c>
      <c r="FR48" s="312" t="s">
        <v>36</v>
      </c>
      <c r="FS48" s="312" t="s">
        <v>36</v>
      </c>
      <c r="FT48" s="312" t="s">
        <v>36</v>
      </c>
      <c r="FU48" s="312" t="s">
        <v>36</v>
      </c>
      <c r="FV48" s="312" t="s">
        <v>36</v>
      </c>
      <c r="FW48" s="312" t="s">
        <v>36</v>
      </c>
      <c r="FX48" s="312" t="s">
        <v>36</v>
      </c>
      <c r="FY48" s="312" t="s">
        <v>36</v>
      </c>
      <c r="FZ48" s="312" t="s">
        <v>36</v>
      </c>
      <c r="GA48" s="312" t="s">
        <v>36</v>
      </c>
      <c r="GB48" s="312" t="s">
        <v>36</v>
      </c>
      <c r="GC48" s="312" t="s">
        <v>36</v>
      </c>
      <c r="GD48" s="312" t="s">
        <v>36</v>
      </c>
      <c r="GE48" s="312" t="s">
        <v>36</v>
      </c>
      <c r="GF48" s="312" t="s">
        <v>36</v>
      </c>
      <c r="GG48" s="312" t="s">
        <v>36</v>
      </c>
      <c r="GH48" s="312" t="s">
        <v>36</v>
      </c>
      <c r="GI48" s="312" t="s">
        <v>36</v>
      </c>
      <c r="GJ48" s="312" t="s">
        <v>36</v>
      </c>
    </row>
    <row r="49" spans="1:192">
      <c r="A49" s="321">
        <v>14209710</v>
      </c>
      <c r="B49" s="320" t="s">
        <v>206</v>
      </c>
      <c r="C49" s="320" t="s">
        <v>222</v>
      </c>
      <c r="D49" s="320" t="s">
        <v>11</v>
      </c>
      <c r="E49" s="320">
        <v>40.799999999999997</v>
      </c>
      <c r="F49" s="319">
        <v>1538.4529375395839</v>
      </c>
      <c r="G49" s="318">
        <v>40428</v>
      </c>
      <c r="H49" s="317">
        <v>0.48958333333333331</v>
      </c>
      <c r="I49" s="309">
        <v>797.80057860116926</v>
      </c>
      <c r="J49" s="135">
        <v>10.7</v>
      </c>
      <c r="K49" s="316">
        <v>66</v>
      </c>
      <c r="L49" s="135">
        <v>11.3</v>
      </c>
      <c r="M49" s="135">
        <v>104.9</v>
      </c>
      <c r="N49" s="135">
        <v>8</v>
      </c>
      <c r="O49" s="135">
        <v>0.5</v>
      </c>
      <c r="P49" s="331" t="s">
        <v>36</v>
      </c>
      <c r="Q49" s="135">
        <v>0.57999999999999996</v>
      </c>
      <c r="R49" s="135"/>
      <c r="S49" s="135">
        <v>0.7</v>
      </c>
      <c r="T49" s="43">
        <v>0.251</v>
      </c>
      <c r="U49" s="135">
        <v>0.95099999999999996</v>
      </c>
      <c r="V49" s="316">
        <v>26.393270241850686</v>
      </c>
      <c r="W49" s="43">
        <v>1.18E-2</v>
      </c>
      <c r="X49" s="311">
        <v>1.7142857142857144</v>
      </c>
      <c r="Y49" s="23">
        <v>1.1968422136735175E-2</v>
      </c>
      <c r="Z49" s="23">
        <v>1.2209657654986602E-2</v>
      </c>
      <c r="AA49" s="23">
        <v>1.2226138114929182E-2</v>
      </c>
      <c r="AB49" s="65">
        <v>0.97892090079701344</v>
      </c>
      <c r="AC49" s="43">
        <v>4.6375E-2</v>
      </c>
      <c r="AD49" s="43">
        <v>2.5491E-2</v>
      </c>
      <c r="AE49" s="43">
        <v>1.9925999999999999E-2</v>
      </c>
      <c r="AF49" s="43">
        <v>1.4485E-2</v>
      </c>
      <c r="AG49" s="43">
        <v>2.1297E-2</v>
      </c>
      <c r="AH49" s="43">
        <v>2.1780999999999998E-2</v>
      </c>
      <c r="AI49" s="43">
        <v>1.7873E-2</v>
      </c>
      <c r="AJ49" s="43">
        <v>2.2075999999999998E-2</v>
      </c>
      <c r="AK49" s="43">
        <v>1.400186857676736</v>
      </c>
      <c r="AL49" s="43">
        <v>3.4892947024034231</v>
      </c>
      <c r="AM49" s="43"/>
      <c r="AN49" s="43">
        <v>1.9145039755051173E-2</v>
      </c>
      <c r="AO49" s="43">
        <v>1.6516701694367336E-2</v>
      </c>
      <c r="AP49" s="43">
        <v>2.6576593034661235E-2</v>
      </c>
      <c r="AQ49" s="43">
        <v>2.1932554717172047E-2</v>
      </c>
      <c r="AR49" s="43">
        <v>1.6862906514715385E-2</v>
      </c>
      <c r="AS49" s="43">
        <v>0.10103379571596718</v>
      </c>
      <c r="AT49" s="316">
        <v>18.949144312931647</v>
      </c>
      <c r="AU49" s="316">
        <v>16.347699873416783</v>
      </c>
      <c r="AV49" s="316">
        <v>26.304656621409229</v>
      </c>
      <c r="AW49" s="316">
        <v>21.708136927598243</v>
      </c>
      <c r="AX49" s="316">
        <v>16.69036226464409</v>
      </c>
      <c r="AY49" s="315" t="s">
        <v>36</v>
      </c>
      <c r="AZ49" s="43">
        <v>1.7000000000000001E-2</v>
      </c>
      <c r="BA49" s="313">
        <v>9.4999999999999998E-3</v>
      </c>
      <c r="BB49" s="43">
        <v>9.24</v>
      </c>
      <c r="BC49" s="313">
        <v>2.5000000000000001E-3</v>
      </c>
      <c r="BD49" s="43">
        <v>1E-3</v>
      </c>
      <c r="BE49" s="43">
        <v>2E-3</v>
      </c>
      <c r="BF49" s="313">
        <v>4.5000000000000005E-3</v>
      </c>
      <c r="BG49" s="43">
        <v>1.2E-2</v>
      </c>
      <c r="BH49" s="43">
        <v>1.4500000000000001E-2</v>
      </c>
      <c r="BI49" s="312" t="s">
        <v>36</v>
      </c>
      <c r="BJ49" s="312" t="s">
        <v>36</v>
      </c>
      <c r="BK49" s="312" t="s">
        <v>36</v>
      </c>
      <c r="BL49" s="312" t="s">
        <v>36</v>
      </c>
      <c r="BM49" s="312" t="s">
        <v>36</v>
      </c>
      <c r="BN49" s="312" t="s">
        <v>36</v>
      </c>
      <c r="BO49" s="312" t="s">
        <v>36</v>
      </c>
      <c r="BP49" s="312" t="s">
        <v>36</v>
      </c>
      <c r="BQ49" s="312" t="s">
        <v>36</v>
      </c>
      <c r="BR49" s="312" t="s">
        <v>36</v>
      </c>
      <c r="BS49" s="312" t="s">
        <v>36</v>
      </c>
      <c r="BT49" s="312" t="s">
        <v>36</v>
      </c>
      <c r="BU49" s="312" t="s">
        <v>36</v>
      </c>
      <c r="BV49" s="312" t="s">
        <v>36</v>
      </c>
      <c r="BW49" s="312" t="s">
        <v>36</v>
      </c>
      <c r="BX49" s="312" t="s">
        <v>36</v>
      </c>
      <c r="BY49" s="312" t="s">
        <v>36</v>
      </c>
      <c r="BZ49" s="312" t="s">
        <v>36</v>
      </c>
      <c r="CA49" s="312" t="s">
        <v>36</v>
      </c>
      <c r="CB49" s="312" t="s">
        <v>36</v>
      </c>
      <c r="CC49" s="312" t="s">
        <v>36</v>
      </c>
      <c r="CD49" s="312" t="s">
        <v>36</v>
      </c>
      <c r="CE49" s="312" t="s">
        <v>36</v>
      </c>
      <c r="CF49" s="312" t="s">
        <v>36</v>
      </c>
      <c r="CG49" s="312" t="s">
        <v>36</v>
      </c>
      <c r="CH49" s="312" t="s">
        <v>36</v>
      </c>
      <c r="CI49" s="312" t="s">
        <v>36</v>
      </c>
      <c r="CJ49" s="312" t="s">
        <v>36</v>
      </c>
      <c r="CK49" s="312"/>
      <c r="CL49" s="312" t="s">
        <v>36</v>
      </c>
      <c r="CM49" s="312" t="s">
        <v>36</v>
      </c>
      <c r="CN49" s="312" t="s">
        <v>36</v>
      </c>
      <c r="CO49" s="312" t="s">
        <v>36</v>
      </c>
      <c r="CP49" s="328" t="s">
        <v>36</v>
      </c>
      <c r="CQ49" s="328" t="s">
        <v>36</v>
      </c>
      <c r="CR49" s="328" t="s">
        <v>36</v>
      </c>
      <c r="CS49" s="312" t="s">
        <v>36</v>
      </c>
      <c r="CT49" s="312" t="s">
        <v>36</v>
      </c>
      <c r="CU49" s="312" t="s">
        <v>36</v>
      </c>
      <c r="CV49" s="312" t="s">
        <v>36</v>
      </c>
      <c r="CW49" s="312" t="s">
        <v>36</v>
      </c>
      <c r="CX49" s="328" t="s">
        <v>36</v>
      </c>
      <c r="CY49" s="328" t="s">
        <v>36</v>
      </c>
      <c r="CZ49" s="312"/>
      <c r="DA49" s="312" t="s">
        <v>36</v>
      </c>
      <c r="DB49" s="312" t="s">
        <v>36</v>
      </c>
      <c r="DC49" s="312" t="s">
        <v>36</v>
      </c>
      <c r="DD49" s="312" t="s">
        <v>36</v>
      </c>
      <c r="DE49" s="312" t="s">
        <v>36</v>
      </c>
      <c r="DF49" s="312" t="s">
        <v>36</v>
      </c>
      <c r="DG49" s="312" t="s">
        <v>36</v>
      </c>
      <c r="DH49" s="312" t="s">
        <v>36</v>
      </c>
      <c r="DI49" s="312" t="s">
        <v>36</v>
      </c>
      <c r="DJ49" s="312" t="s">
        <v>36</v>
      </c>
      <c r="DK49" s="312" t="s">
        <v>36</v>
      </c>
      <c r="DL49" s="312" t="s">
        <v>36</v>
      </c>
      <c r="DM49" s="312"/>
      <c r="DN49" s="325" t="s">
        <v>36</v>
      </c>
      <c r="DO49" s="308">
        <v>1.132096176938701</v>
      </c>
      <c r="DP49" s="310">
        <v>1366.3229721673983</v>
      </c>
      <c r="DQ49" s="310">
        <v>489.92438002002422</v>
      </c>
      <c r="DR49" s="310">
        <v>1856.2473521874224</v>
      </c>
      <c r="DS49" s="309">
        <v>33.182129324065386</v>
      </c>
      <c r="DT49" s="309">
        <v>18.542954622271832</v>
      </c>
      <c r="DU49" s="309">
        <v>18035.463232609654</v>
      </c>
      <c r="DV49" s="309">
        <v>4.8797249005978509</v>
      </c>
      <c r="DW49" s="309">
        <v>1.9518899602391402</v>
      </c>
      <c r="DX49" s="309">
        <v>3.9037799204782804</v>
      </c>
      <c r="DY49" s="309">
        <v>8.7835048210761322</v>
      </c>
      <c r="DZ49" s="309">
        <v>23.422679522869682</v>
      </c>
      <c r="EA49" s="309">
        <v>28.302404423467532</v>
      </c>
      <c r="EB49" s="309"/>
      <c r="EC49" s="326" t="s">
        <v>36</v>
      </c>
      <c r="ED49" s="326" t="s">
        <v>36</v>
      </c>
      <c r="EE49" s="326" t="s">
        <v>36</v>
      </c>
      <c r="EF49" s="326" t="s">
        <v>36</v>
      </c>
      <c r="EG49" s="326" t="s">
        <v>36</v>
      </c>
      <c r="EH49" s="326" t="s">
        <v>36</v>
      </c>
      <c r="EI49" s="326" t="s">
        <v>36</v>
      </c>
      <c r="EJ49" s="326" t="s">
        <v>36</v>
      </c>
      <c r="EK49" s="326" t="s">
        <v>36</v>
      </c>
      <c r="EL49" s="326" t="s">
        <v>36</v>
      </c>
      <c r="EM49" s="326" t="s">
        <v>36</v>
      </c>
      <c r="EN49" s="326"/>
      <c r="EO49" s="326" t="s">
        <v>36</v>
      </c>
      <c r="EP49" s="326" t="s">
        <v>36</v>
      </c>
      <c r="EQ49" s="326" t="s">
        <v>36</v>
      </c>
      <c r="ER49" s="326" t="s">
        <v>36</v>
      </c>
      <c r="ES49" s="326" t="s">
        <v>36</v>
      </c>
      <c r="ET49" s="326" t="s">
        <v>36</v>
      </c>
      <c r="EU49" s="326" t="s">
        <v>36</v>
      </c>
      <c r="EV49" s="326" t="s">
        <v>36</v>
      </c>
      <c r="EW49" s="326" t="s">
        <v>36</v>
      </c>
      <c r="EX49" s="326" t="s">
        <v>36</v>
      </c>
      <c r="EY49" s="326" t="s">
        <v>36</v>
      </c>
      <c r="EZ49" s="326"/>
      <c r="FA49" s="312" t="s">
        <v>36</v>
      </c>
      <c r="FB49" s="43">
        <v>7.3586662894559467E-4</v>
      </c>
      <c r="FC49" s="43">
        <v>0.88811489700330415</v>
      </c>
      <c r="FD49" s="43">
        <v>0.3184526273540419</v>
      </c>
      <c r="FE49" s="43">
        <v>1.2065675243573459</v>
      </c>
      <c r="FF49" s="43">
        <v>2.1568504641508814E-2</v>
      </c>
      <c r="FG49" s="43">
        <v>1.2052987887901984E-2</v>
      </c>
      <c r="FH49" s="43">
        <v>11.723116640443614</v>
      </c>
      <c r="FI49" s="43">
        <v>3.1718389178689434E-3</v>
      </c>
      <c r="FJ49" s="43">
        <v>1.2687355671475772E-3</v>
      </c>
      <c r="FK49" s="43">
        <v>2.5374711342951543E-3</v>
      </c>
      <c r="FL49" s="43">
        <v>5.7093100521640981E-3</v>
      </c>
      <c r="FM49" s="43">
        <v>1.5224826805770926E-2</v>
      </c>
      <c r="FN49" s="43">
        <v>1.839666572363987E-2</v>
      </c>
      <c r="FO49" s="312" t="s">
        <v>36</v>
      </c>
      <c r="FP49" s="312" t="s">
        <v>36</v>
      </c>
      <c r="FQ49" s="312" t="s">
        <v>36</v>
      </c>
      <c r="FR49" s="312" t="s">
        <v>36</v>
      </c>
      <c r="FS49" s="312" t="s">
        <v>36</v>
      </c>
      <c r="FT49" s="312" t="s">
        <v>36</v>
      </c>
      <c r="FU49" s="312" t="s">
        <v>36</v>
      </c>
      <c r="FV49" s="312" t="s">
        <v>36</v>
      </c>
      <c r="FW49" s="312" t="s">
        <v>36</v>
      </c>
      <c r="FX49" s="312" t="s">
        <v>36</v>
      </c>
      <c r="FY49" s="312" t="s">
        <v>36</v>
      </c>
      <c r="FZ49" s="312" t="s">
        <v>36</v>
      </c>
      <c r="GA49" s="312" t="s">
        <v>36</v>
      </c>
      <c r="GB49" s="312" t="s">
        <v>36</v>
      </c>
      <c r="GC49" s="312" t="s">
        <v>36</v>
      </c>
      <c r="GD49" s="312" t="s">
        <v>36</v>
      </c>
      <c r="GE49" s="312" t="s">
        <v>36</v>
      </c>
      <c r="GF49" s="312" t="s">
        <v>36</v>
      </c>
      <c r="GG49" s="312" t="s">
        <v>36</v>
      </c>
      <c r="GH49" s="312" t="s">
        <v>36</v>
      </c>
      <c r="GI49" s="312" t="s">
        <v>36</v>
      </c>
      <c r="GJ49" s="312" t="s">
        <v>36</v>
      </c>
    </row>
    <row r="50" spans="1:192">
      <c r="A50" s="321">
        <v>14210000</v>
      </c>
      <c r="B50" s="320" t="s">
        <v>206</v>
      </c>
      <c r="C50" s="320" t="s">
        <v>222</v>
      </c>
      <c r="D50" s="320" t="s">
        <v>12</v>
      </c>
      <c r="E50" s="320">
        <v>23.1</v>
      </c>
      <c r="F50" s="319">
        <v>1761.1919150284798</v>
      </c>
      <c r="G50" s="318">
        <v>40428</v>
      </c>
      <c r="H50" s="317">
        <v>0.52083333333333337</v>
      </c>
      <c r="I50" s="309">
        <v>894.5</v>
      </c>
      <c r="J50" s="135">
        <v>14.4</v>
      </c>
      <c r="K50" s="316">
        <v>66</v>
      </c>
      <c r="L50" s="135">
        <v>9.9</v>
      </c>
      <c r="M50" s="135">
        <v>97.94</v>
      </c>
      <c r="N50" s="135">
        <v>7.6</v>
      </c>
      <c r="O50" s="135">
        <v>0.8</v>
      </c>
      <c r="P50" s="135">
        <v>0.6</v>
      </c>
      <c r="Q50" s="135">
        <v>1.04</v>
      </c>
      <c r="R50" s="135"/>
      <c r="S50" s="135">
        <v>0.8</v>
      </c>
      <c r="T50" s="43">
        <v>0.222</v>
      </c>
      <c r="U50" s="135">
        <v>1.022</v>
      </c>
      <c r="V50" s="316">
        <v>21.722113502935418</v>
      </c>
      <c r="W50" s="43">
        <v>1.7899999999999999E-2</v>
      </c>
      <c r="X50" s="311">
        <v>2.5</v>
      </c>
      <c r="Y50" s="23">
        <v>1.2946046870201833E-2</v>
      </c>
      <c r="Z50" s="23">
        <v>1.2863538483157733E-2</v>
      </c>
      <c r="AA50" s="23">
        <v>1.2705981030478151E-2</v>
      </c>
      <c r="AB50" s="65">
        <v>1.0188939239833454</v>
      </c>
      <c r="AC50" s="43">
        <v>6.2101000000000003E-2</v>
      </c>
      <c r="AD50" s="43">
        <v>3.5629000000000001E-2</v>
      </c>
      <c r="AE50" s="43">
        <v>2.8584999999999999E-2</v>
      </c>
      <c r="AF50" s="43">
        <v>1.7194000000000001E-2</v>
      </c>
      <c r="AG50" s="43">
        <v>3.1528E-2</v>
      </c>
      <c r="AH50" s="43">
        <v>2.9645000000000001E-2</v>
      </c>
      <c r="AI50" s="43">
        <v>2.4823999999999999E-2</v>
      </c>
      <c r="AJ50" s="43">
        <v>2.8098999999999999E-2</v>
      </c>
      <c r="AK50" s="43">
        <v>1.3860843167017574</v>
      </c>
      <c r="AL50" s="43">
        <v>3.5219013301077093</v>
      </c>
      <c r="AM50" s="43"/>
      <c r="AN50" s="43">
        <v>2.6703214302236426E-2</v>
      </c>
      <c r="AO50" s="43">
        <v>2.0175605279446018E-2</v>
      </c>
      <c r="AP50" s="43">
        <v>3.4900736911059237E-2</v>
      </c>
      <c r="AQ50" s="43">
        <v>3.1691569713494759E-2</v>
      </c>
      <c r="AR50" s="43">
        <v>2.4983509881364621E-2</v>
      </c>
      <c r="AS50" s="43">
        <v>0.13845463608760106</v>
      </c>
      <c r="AT50" s="316">
        <v>19.286616220883456</v>
      </c>
      <c r="AU50" s="316">
        <v>14.571996900617178</v>
      </c>
      <c r="AV50" s="316">
        <v>25.207344367275169</v>
      </c>
      <c r="AW50" s="316">
        <v>22.889496956565122</v>
      </c>
      <c r="AX50" s="316">
        <v>18.044545554659081</v>
      </c>
      <c r="AY50" s="315" t="s">
        <v>36</v>
      </c>
      <c r="AZ50" s="43">
        <v>1.4E-2</v>
      </c>
      <c r="BA50" s="313">
        <v>9.4999999999999998E-3</v>
      </c>
      <c r="BB50" s="43">
        <v>6.87</v>
      </c>
      <c r="BC50" s="43">
        <v>1.2E-2</v>
      </c>
      <c r="BD50" s="43">
        <v>1E-3</v>
      </c>
      <c r="BE50" s="43">
        <v>7.0000000000000001E-3</v>
      </c>
      <c r="BF50" s="313">
        <v>1.9E-2</v>
      </c>
      <c r="BG50" s="43">
        <v>1.2999999999999999E-2</v>
      </c>
      <c r="BH50" s="43">
        <v>0.10332</v>
      </c>
      <c r="BI50" s="312" t="s">
        <v>36</v>
      </c>
      <c r="BJ50" s="312" t="s">
        <v>36</v>
      </c>
      <c r="BK50" s="312" t="s">
        <v>36</v>
      </c>
      <c r="BL50" s="312" t="s">
        <v>36</v>
      </c>
      <c r="BM50" s="312" t="s">
        <v>36</v>
      </c>
      <c r="BN50" s="312" t="s">
        <v>36</v>
      </c>
      <c r="BO50" s="312" t="s">
        <v>36</v>
      </c>
      <c r="BP50" s="312" t="s">
        <v>36</v>
      </c>
      <c r="BQ50" s="312" t="s">
        <v>36</v>
      </c>
      <c r="BR50" s="312" t="s">
        <v>36</v>
      </c>
      <c r="BS50" s="312" t="s">
        <v>36</v>
      </c>
      <c r="BT50" s="312" t="s">
        <v>36</v>
      </c>
      <c r="BU50" s="312" t="s">
        <v>36</v>
      </c>
      <c r="BV50" s="312" t="s">
        <v>36</v>
      </c>
      <c r="BW50" s="312" t="s">
        <v>36</v>
      </c>
      <c r="BX50" s="312" t="s">
        <v>36</v>
      </c>
      <c r="BY50" s="312" t="s">
        <v>36</v>
      </c>
      <c r="BZ50" s="312" t="s">
        <v>36</v>
      </c>
      <c r="CA50" s="312" t="s">
        <v>36</v>
      </c>
      <c r="CB50" s="312" t="s">
        <v>36</v>
      </c>
      <c r="CC50" s="312" t="s">
        <v>36</v>
      </c>
      <c r="CD50" s="312" t="s">
        <v>36</v>
      </c>
      <c r="CE50" s="312" t="s">
        <v>36</v>
      </c>
      <c r="CF50" s="312" t="s">
        <v>36</v>
      </c>
      <c r="CG50" s="312" t="s">
        <v>36</v>
      </c>
      <c r="CH50" s="312" t="s">
        <v>36</v>
      </c>
      <c r="CI50" s="312" t="s">
        <v>36</v>
      </c>
      <c r="CJ50" s="312" t="s">
        <v>36</v>
      </c>
      <c r="CK50" s="312"/>
      <c r="CL50" s="312" t="s">
        <v>36</v>
      </c>
      <c r="CM50" s="312" t="s">
        <v>36</v>
      </c>
      <c r="CN50" s="312" t="s">
        <v>36</v>
      </c>
      <c r="CO50" s="312" t="s">
        <v>36</v>
      </c>
      <c r="CP50" s="328" t="s">
        <v>36</v>
      </c>
      <c r="CQ50" s="328" t="s">
        <v>36</v>
      </c>
      <c r="CR50" s="328" t="s">
        <v>36</v>
      </c>
      <c r="CS50" s="312" t="s">
        <v>36</v>
      </c>
      <c r="CT50" s="312" t="s">
        <v>36</v>
      </c>
      <c r="CU50" s="312" t="s">
        <v>36</v>
      </c>
      <c r="CV50" s="312" t="s">
        <v>36</v>
      </c>
      <c r="CW50" s="312" t="s">
        <v>36</v>
      </c>
      <c r="CX50" s="328" t="s">
        <v>36</v>
      </c>
      <c r="CY50" s="328" t="s">
        <v>36</v>
      </c>
      <c r="CZ50" s="312"/>
      <c r="DA50" s="312" t="s">
        <v>36</v>
      </c>
      <c r="DB50" s="312" t="s">
        <v>36</v>
      </c>
      <c r="DC50" s="312" t="s">
        <v>36</v>
      </c>
      <c r="DD50" s="312" t="s">
        <v>36</v>
      </c>
      <c r="DE50" s="312" t="s">
        <v>36</v>
      </c>
      <c r="DF50" s="312" t="s">
        <v>36</v>
      </c>
      <c r="DG50" s="312" t="s">
        <v>36</v>
      </c>
      <c r="DH50" s="312" t="s">
        <v>36</v>
      </c>
      <c r="DI50" s="312" t="s">
        <v>36</v>
      </c>
      <c r="DJ50" s="312" t="s">
        <v>36</v>
      </c>
      <c r="DK50" s="312" t="s">
        <v>36</v>
      </c>
      <c r="DL50" s="312" t="s">
        <v>36</v>
      </c>
      <c r="DM50" s="312"/>
      <c r="DN50" s="308">
        <v>1.3130842089599997</v>
      </c>
      <c r="DO50" s="308">
        <v>2.2760126288639997</v>
      </c>
      <c r="DP50" s="310">
        <v>1750.7789452800002</v>
      </c>
      <c r="DQ50" s="310">
        <v>485.84115731519995</v>
      </c>
      <c r="DR50" s="310">
        <v>2236.6201025952</v>
      </c>
      <c r="DS50" s="309">
        <v>30.638631542399995</v>
      </c>
      <c r="DT50" s="309">
        <v>20.790499975199999</v>
      </c>
      <c r="DU50" s="309">
        <v>15034.814192591999</v>
      </c>
      <c r="DV50" s="309">
        <v>26.261684179199996</v>
      </c>
      <c r="DW50" s="308">
        <v>2.1884736816000001</v>
      </c>
      <c r="DX50" s="309">
        <v>15.319315771199998</v>
      </c>
      <c r="DY50" s="309">
        <v>41.580999950399999</v>
      </c>
      <c r="DZ50" s="309">
        <v>28.450157860799994</v>
      </c>
      <c r="EA50" s="309">
        <v>226.11310078291194</v>
      </c>
      <c r="EB50" s="309"/>
      <c r="EC50" s="325" t="s">
        <v>36</v>
      </c>
      <c r="ED50" s="325" t="s">
        <v>36</v>
      </c>
      <c r="EE50" s="325" t="s">
        <v>36</v>
      </c>
      <c r="EF50" s="325" t="s">
        <v>36</v>
      </c>
      <c r="EG50" s="325" t="s">
        <v>36</v>
      </c>
      <c r="EH50" s="325" t="s">
        <v>36</v>
      </c>
      <c r="EI50" s="325" t="s">
        <v>36</v>
      </c>
      <c r="EJ50" s="325" t="s">
        <v>36</v>
      </c>
      <c r="EK50" s="325" t="s">
        <v>36</v>
      </c>
      <c r="EL50" s="325" t="s">
        <v>36</v>
      </c>
      <c r="EM50" s="325" t="s">
        <v>36</v>
      </c>
      <c r="EN50" s="325"/>
      <c r="EO50" s="325" t="s">
        <v>36</v>
      </c>
      <c r="EP50" s="325" t="s">
        <v>36</v>
      </c>
      <c r="EQ50" s="325" t="s">
        <v>36</v>
      </c>
      <c r="ER50" s="325" t="s">
        <v>36</v>
      </c>
      <c r="ES50" s="325" t="s">
        <v>36</v>
      </c>
      <c r="ET50" s="325" t="s">
        <v>36</v>
      </c>
      <c r="EU50" s="325" t="s">
        <v>36</v>
      </c>
      <c r="EV50" s="325" t="s">
        <v>36</v>
      </c>
      <c r="EW50" s="325" t="s">
        <v>36</v>
      </c>
      <c r="EX50" s="325" t="s">
        <v>36</v>
      </c>
      <c r="EY50" s="325" t="s">
        <v>36</v>
      </c>
      <c r="EZ50" s="325"/>
      <c r="FA50" s="43">
        <v>7.4556565798155293E-4</v>
      </c>
      <c r="FB50" s="43">
        <v>1.2923138071680254E-3</v>
      </c>
      <c r="FC50" s="43">
        <v>0.99408754397540422</v>
      </c>
      <c r="FD50" s="43">
        <v>0.27585929345317461</v>
      </c>
      <c r="FE50" s="43">
        <v>1.2699468374285787</v>
      </c>
      <c r="FF50" s="43">
        <v>1.7396532019569567E-2</v>
      </c>
      <c r="FG50" s="43">
        <v>1.1804789584707922E-2</v>
      </c>
      <c r="FH50" s="43">
        <v>8.5367267838887813</v>
      </c>
      <c r="FI50" s="43">
        <v>1.4911313159631059E-2</v>
      </c>
      <c r="FJ50" s="43">
        <v>1.2426094299692551E-3</v>
      </c>
      <c r="FK50" s="43">
        <v>8.6982660097847837E-3</v>
      </c>
      <c r="FL50" s="43">
        <v>2.3609579169415845E-2</v>
      </c>
      <c r="FM50" s="43">
        <v>1.6153922589600314E-2</v>
      </c>
      <c r="FN50" s="43">
        <v>0.12838640630442341</v>
      </c>
      <c r="FO50" s="312" t="s">
        <v>36</v>
      </c>
      <c r="FP50" s="312" t="s">
        <v>36</v>
      </c>
      <c r="FQ50" s="312" t="s">
        <v>36</v>
      </c>
      <c r="FR50" s="312" t="s">
        <v>36</v>
      </c>
      <c r="FS50" s="312" t="s">
        <v>36</v>
      </c>
      <c r="FT50" s="312" t="s">
        <v>36</v>
      </c>
      <c r="FU50" s="312" t="s">
        <v>36</v>
      </c>
      <c r="FV50" s="312" t="s">
        <v>36</v>
      </c>
      <c r="FW50" s="312" t="s">
        <v>36</v>
      </c>
      <c r="FX50" s="312" t="s">
        <v>36</v>
      </c>
      <c r="FY50" s="312" t="s">
        <v>36</v>
      </c>
      <c r="FZ50" s="312" t="s">
        <v>36</v>
      </c>
      <c r="GA50" s="312" t="s">
        <v>36</v>
      </c>
      <c r="GB50" s="312" t="s">
        <v>36</v>
      </c>
      <c r="GC50" s="312" t="s">
        <v>36</v>
      </c>
      <c r="GD50" s="312" t="s">
        <v>36</v>
      </c>
      <c r="GE50" s="312" t="s">
        <v>36</v>
      </c>
      <c r="GF50" s="312" t="s">
        <v>36</v>
      </c>
      <c r="GG50" s="312" t="s">
        <v>36</v>
      </c>
      <c r="GH50" s="312" t="s">
        <v>36</v>
      </c>
      <c r="GI50" s="312" t="s">
        <v>36</v>
      </c>
      <c r="GJ50" s="312" t="s">
        <v>36</v>
      </c>
    </row>
    <row r="51" spans="1:192">
      <c r="A51" s="321">
        <v>14211005</v>
      </c>
      <c r="B51" s="320" t="s">
        <v>206</v>
      </c>
      <c r="C51" s="320" t="s">
        <v>222</v>
      </c>
      <c r="D51" s="320" t="s">
        <v>207</v>
      </c>
      <c r="E51" s="320">
        <v>3.1</v>
      </c>
      <c r="F51" s="319">
        <v>2429.4088474951677</v>
      </c>
      <c r="G51" s="318">
        <v>40428</v>
      </c>
      <c r="H51" s="317">
        <v>0.41666666666666669</v>
      </c>
      <c r="I51" s="309">
        <v>812.3</v>
      </c>
      <c r="J51" s="135">
        <v>15.6</v>
      </c>
      <c r="K51" s="316">
        <v>69</v>
      </c>
      <c r="L51" s="135">
        <v>9.4</v>
      </c>
      <c r="M51" s="135">
        <v>94.53</v>
      </c>
      <c r="N51" s="135">
        <v>7.6</v>
      </c>
      <c r="O51" s="135">
        <v>1</v>
      </c>
      <c r="P51" s="135">
        <v>1</v>
      </c>
      <c r="Q51" s="135">
        <v>1.39</v>
      </c>
      <c r="R51" s="135"/>
      <c r="S51" s="135">
        <v>1</v>
      </c>
      <c r="T51" s="43">
        <v>0.35099999999999998</v>
      </c>
      <c r="U51" s="135">
        <v>1.351</v>
      </c>
      <c r="V51" s="316">
        <v>25.980754996299034</v>
      </c>
      <c r="W51" s="43">
        <v>2.1100000000000001E-2</v>
      </c>
      <c r="X51" s="311">
        <v>2.1999999999999997</v>
      </c>
      <c r="Y51" s="23">
        <v>1.2768155705183751E-2</v>
      </c>
      <c r="Z51" s="23">
        <v>1.2771564991911852E-2</v>
      </c>
      <c r="AA51" s="23">
        <v>1.2263703606091407E-2</v>
      </c>
      <c r="AB51" s="65">
        <v>1.0411337484413585</v>
      </c>
      <c r="AC51" s="43">
        <v>9.0496999999999994E-2</v>
      </c>
      <c r="AD51" s="43">
        <v>4.7799000000000001E-2</v>
      </c>
      <c r="AE51" s="43">
        <v>4.1501999999999997E-2</v>
      </c>
      <c r="AF51" s="43">
        <v>2.3113000000000002E-2</v>
      </c>
      <c r="AG51" s="43">
        <v>4.4485999999999998E-2</v>
      </c>
      <c r="AH51" s="43">
        <v>4.1253999999999999E-2</v>
      </c>
      <c r="AI51" s="43">
        <v>3.6344000000000001E-2</v>
      </c>
      <c r="AJ51" s="43">
        <v>3.7941000000000003E-2</v>
      </c>
      <c r="AK51" s="43">
        <v>1.442104865232676</v>
      </c>
      <c r="AL51" s="43">
        <v>3.7701489036188427</v>
      </c>
      <c r="AM51" s="43"/>
      <c r="AN51" s="43">
        <v>4.2291873977546517E-2</v>
      </c>
      <c r="AO51" s="43">
        <v>2.6132012851442645E-2</v>
      </c>
      <c r="AP51" s="43">
        <v>4.8812134539162548E-2</v>
      </c>
      <c r="AQ51" s="43">
        <v>4.3229590732664434E-2</v>
      </c>
      <c r="AR51" s="43">
        <v>3.4181071334838914E-2</v>
      </c>
      <c r="AS51" s="43">
        <v>0.19464668343565505</v>
      </c>
      <c r="AT51" s="316">
        <v>21.727508134772343</v>
      </c>
      <c r="AU51" s="316">
        <v>13.425357365557776</v>
      </c>
      <c r="AV51" s="316">
        <v>25.077300921645818</v>
      </c>
      <c r="AW51" s="316">
        <v>22.209261401032283</v>
      </c>
      <c r="AX51" s="316">
        <v>17.560572176991784</v>
      </c>
      <c r="AY51" s="315" t="s">
        <v>36</v>
      </c>
      <c r="AZ51" s="43">
        <v>1.0999999999999999E-2</v>
      </c>
      <c r="BA51" s="313">
        <v>9.4999999999999998E-3</v>
      </c>
      <c r="BB51" s="43">
        <v>8.6999999999999993</v>
      </c>
      <c r="BC51" s="43">
        <v>1.7999999999999999E-2</v>
      </c>
      <c r="BD51" s="43">
        <v>1E-3</v>
      </c>
      <c r="BE51" s="43">
        <v>6.0000000000000001E-3</v>
      </c>
      <c r="BF51" s="313">
        <v>2.4E-2</v>
      </c>
      <c r="BG51" s="43">
        <v>4.4999999999999998E-2</v>
      </c>
      <c r="BH51" s="43">
        <v>0.16128000000000001</v>
      </c>
      <c r="BI51" s="312" t="s">
        <v>36</v>
      </c>
      <c r="BJ51" s="312" t="s">
        <v>36</v>
      </c>
      <c r="BK51" s="312" t="s">
        <v>36</v>
      </c>
      <c r="BL51" s="312" t="s">
        <v>36</v>
      </c>
      <c r="BM51" s="312" t="s">
        <v>36</v>
      </c>
      <c r="BN51" s="312" t="s">
        <v>36</v>
      </c>
      <c r="BO51" s="312" t="s">
        <v>36</v>
      </c>
      <c r="BP51" s="312" t="s">
        <v>36</v>
      </c>
      <c r="BQ51" s="312" t="s">
        <v>36</v>
      </c>
      <c r="BR51" s="312" t="s">
        <v>36</v>
      </c>
      <c r="BS51" s="312" t="s">
        <v>36</v>
      </c>
      <c r="BT51" s="312" t="s">
        <v>36</v>
      </c>
      <c r="BU51" s="312" t="s">
        <v>36</v>
      </c>
      <c r="BV51" s="312" t="s">
        <v>36</v>
      </c>
      <c r="BW51" s="312" t="s">
        <v>36</v>
      </c>
      <c r="BX51" s="312" t="s">
        <v>36</v>
      </c>
      <c r="BY51" s="312" t="s">
        <v>36</v>
      </c>
      <c r="BZ51" s="312" t="s">
        <v>36</v>
      </c>
      <c r="CA51" s="312" t="s">
        <v>36</v>
      </c>
      <c r="CB51" s="312" t="s">
        <v>36</v>
      </c>
      <c r="CC51" s="312" t="s">
        <v>36</v>
      </c>
      <c r="CD51" s="312" t="s">
        <v>36</v>
      </c>
      <c r="CE51" s="312" t="s">
        <v>36</v>
      </c>
      <c r="CF51" s="312" t="s">
        <v>36</v>
      </c>
      <c r="CG51" s="312" t="s">
        <v>36</v>
      </c>
      <c r="CH51" s="312" t="s">
        <v>36</v>
      </c>
      <c r="CI51" s="312" t="s">
        <v>36</v>
      </c>
      <c r="CJ51" s="312" t="s">
        <v>36</v>
      </c>
      <c r="CK51" s="312"/>
      <c r="CL51" s="312" t="s">
        <v>36</v>
      </c>
      <c r="CM51" s="312" t="s">
        <v>36</v>
      </c>
      <c r="CN51" s="312" t="s">
        <v>36</v>
      </c>
      <c r="CO51" s="312" t="s">
        <v>36</v>
      </c>
      <c r="CP51" s="328" t="s">
        <v>36</v>
      </c>
      <c r="CQ51" s="328" t="s">
        <v>36</v>
      </c>
      <c r="CR51" s="328" t="s">
        <v>36</v>
      </c>
      <c r="CS51" s="312" t="s">
        <v>36</v>
      </c>
      <c r="CT51" s="312" t="s">
        <v>36</v>
      </c>
      <c r="CU51" s="312" t="s">
        <v>36</v>
      </c>
      <c r="CV51" s="312" t="s">
        <v>36</v>
      </c>
      <c r="CW51" s="312" t="s">
        <v>36</v>
      </c>
      <c r="CX51" s="328" t="s">
        <v>36</v>
      </c>
      <c r="CY51" s="328" t="s">
        <v>36</v>
      </c>
      <c r="CZ51" s="312"/>
      <c r="DA51" s="312" t="s">
        <v>36</v>
      </c>
      <c r="DB51" s="312" t="s">
        <v>36</v>
      </c>
      <c r="DC51" s="312" t="s">
        <v>36</v>
      </c>
      <c r="DD51" s="312" t="s">
        <v>36</v>
      </c>
      <c r="DE51" s="312" t="s">
        <v>36</v>
      </c>
      <c r="DF51" s="312" t="s">
        <v>36</v>
      </c>
      <c r="DG51" s="312" t="s">
        <v>36</v>
      </c>
      <c r="DH51" s="312" t="s">
        <v>36</v>
      </c>
      <c r="DI51" s="312" t="s">
        <v>36</v>
      </c>
      <c r="DJ51" s="312" t="s">
        <v>36</v>
      </c>
      <c r="DK51" s="312" t="s">
        <v>36</v>
      </c>
      <c r="DL51" s="312" t="s">
        <v>36</v>
      </c>
      <c r="DM51" s="312"/>
      <c r="DN51" s="308">
        <v>1.9873640822399998</v>
      </c>
      <c r="DO51" s="308">
        <v>2.7624360743135989</v>
      </c>
      <c r="DP51" s="310">
        <v>1987.36408224</v>
      </c>
      <c r="DQ51" s="310">
        <v>697.56479286623983</v>
      </c>
      <c r="DR51" s="310">
        <v>2684.92887510624</v>
      </c>
      <c r="DS51" s="309">
        <v>21.861004904639998</v>
      </c>
      <c r="DT51" s="309">
        <v>18.879958781279996</v>
      </c>
      <c r="DU51" s="309">
        <v>17290.067515487997</v>
      </c>
      <c r="DV51" s="309">
        <v>35.772553480319992</v>
      </c>
      <c r="DW51" s="308">
        <v>1.9873640822399998</v>
      </c>
      <c r="DX51" s="309">
        <v>11.924184493439999</v>
      </c>
      <c r="DY51" s="309">
        <v>47.696737973759994</v>
      </c>
      <c r="DZ51" s="309">
        <v>89.431383700799998</v>
      </c>
      <c r="EA51" s="309">
        <v>320.52207918366719</v>
      </c>
      <c r="EB51" s="309"/>
      <c r="EC51" s="325" t="s">
        <v>36</v>
      </c>
      <c r="ED51" s="325" t="s">
        <v>36</v>
      </c>
      <c r="EE51" s="325" t="s">
        <v>36</v>
      </c>
      <c r="EF51" s="325" t="s">
        <v>36</v>
      </c>
      <c r="EG51" s="325" t="s">
        <v>36</v>
      </c>
      <c r="EH51" s="325" t="s">
        <v>36</v>
      </c>
      <c r="EI51" s="325" t="s">
        <v>36</v>
      </c>
      <c r="EJ51" s="325" t="s">
        <v>36</v>
      </c>
      <c r="EK51" s="325" t="s">
        <v>36</v>
      </c>
      <c r="EL51" s="325" t="s">
        <v>36</v>
      </c>
      <c r="EM51" s="325" t="s">
        <v>36</v>
      </c>
      <c r="EN51" s="325"/>
      <c r="EO51" s="325" t="s">
        <v>36</v>
      </c>
      <c r="EP51" s="325" t="s">
        <v>36</v>
      </c>
      <c r="EQ51" s="325" t="s">
        <v>36</v>
      </c>
      <c r="ER51" s="325" t="s">
        <v>36</v>
      </c>
      <c r="ES51" s="325" t="s">
        <v>36</v>
      </c>
      <c r="ET51" s="325" t="s">
        <v>36</v>
      </c>
      <c r="EU51" s="325" t="s">
        <v>36</v>
      </c>
      <c r="EV51" s="325" t="s">
        <v>36</v>
      </c>
      <c r="EW51" s="325" t="s">
        <v>36</v>
      </c>
      <c r="EX51" s="325" t="s">
        <v>36</v>
      </c>
      <c r="EY51" s="325" t="s">
        <v>36</v>
      </c>
      <c r="EZ51" s="325"/>
      <c r="FA51" s="43">
        <v>8.180443091285617E-4</v>
      </c>
      <c r="FB51" s="43">
        <v>1.1370815896887005E-3</v>
      </c>
      <c r="FC51" s="43">
        <v>0.81804430912856174</v>
      </c>
      <c r="FD51" s="43">
        <v>0.28713355250412509</v>
      </c>
      <c r="FE51" s="43">
        <v>1.1051778616326871</v>
      </c>
      <c r="FF51" s="43">
        <v>8.9984874004141787E-3</v>
      </c>
      <c r="FG51" s="43">
        <v>7.7714209367213353E-3</v>
      </c>
      <c r="FH51" s="43">
        <v>7.1169854894184867</v>
      </c>
      <c r="FI51" s="43">
        <v>1.4724797564314109E-2</v>
      </c>
      <c r="FJ51" s="43">
        <v>8.180443091285617E-4</v>
      </c>
      <c r="FK51" s="43">
        <v>4.9082658547713702E-3</v>
      </c>
      <c r="FL51" s="43">
        <v>1.9633063419085481E-2</v>
      </c>
      <c r="FM51" s="43">
        <v>3.6811993910785282E-2</v>
      </c>
      <c r="FN51" s="43">
        <v>0.13193418617625444</v>
      </c>
      <c r="FO51" s="312" t="s">
        <v>36</v>
      </c>
      <c r="FP51" s="312" t="s">
        <v>36</v>
      </c>
      <c r="FQ51" s="312" t="s">
        <v>36</v>
      </c>
      <c r="FR51" s="312" t="s">
        <v>36</v>
      </c>
      <c r="FS51" s="312" t="s">
        <v>36</v>
      </c>
      <c r="FT51" s="312" t="s">
        <v>36</v>
      </c>
      <c r="FU51" s="312" t="s">
        <v>36</v>
      </c>
      <c r="FV51" s="312" t="s">
        <v>36</v>
      </c>
      <c r="FW51" s="312" t="s">
        <v>36</v>
      </c>
      <c r="FX51" s="312" t="s">
        <v>36</v>
      </c>
      <c r="FY51" s="312" t="s">
        <v>36</v>
      </c>
      <c r="FZ51" s="312" t="s">
        <v>36</v>
      </c>
      <c r="GA51" s="312" t="s">
        <v>36</v>
      </c>
      <c r="GB51" s="312" t="s">
        <v>36</v>
      </c>
      <c r="GC51" s="312" t="s">
        <v>36</v>
      </c>
      <c r="GD51" s="312" t="s">
        <v>36</v>
      </c>
      <c r="GE51" s="312" t="s">
        <v>36</v>
      </c>
      <c r="GF51" s="312" t="s">
        <v>36</v>
      </c>
      <c r="GG51" s="312" t="s">
        <v>36</v>
      </c>
      <c r="GH51" s="312" t="s">
        <v>36</v>
      </c>
      <c r="GI51" s="312" t="s">
        <v>36</v>
      </c>
      <c r="GJ51" s="312" t="s">
        <v>36</v>
      </c>
    </row>
    <row r="52" spans="1:192">
      <c r="A52" s="321">
        <v>14211023</v>
      </c>
      <c r="B52" s="320" t="s">
        <v>206</v>
      </c>
      <c r="C52" s="320" t="s">
        <v>222</v>
      </c>
      <c r="D52" s="320" t="s">
        <v>204</v>
      </c>
      <c r="E52" s="320">
        <v>0.9</v>
      </c>
      <c r="F52" s="319">
        <v>2434.5888237158397</v>
      </c>
      <c r="G52" s="318">
        <v>40428</v>
      </c>
      <c r="H52" s="317">
        <v>0.4861111111111111</v>
      </c>
      <c r="I52" s="309">
        <v>799.7</v>
      </c>
      <c r="J52" s="135">
        <v>15.4</v>
      </c>
      <c r="K52" s="316">
        <v>68</v>
      </c>
      <c r="L52" s="135">
        <v>9.9</v>
      </c>
      <c r="M52" s="135">
        <v>99.14</v>
      </c>
      <c r="N52" s="135">
        <v>7.7</v>
      </c>
      <c r="O52" s="135">
        <v>0.7</v>
      </c>
      <c r="P52" s="135">
        <v>0.7</v>
      </c>
      <c r="Q52" s="135">
        <v>1.57</v>
      </c>
      <c r="R52" s="135"/>
      <c r="S52" s="135">
        <v>1</v>
      </c>
      <c r="T52" s="43">
        <v>0.38400000000000001</v>
      </c>
      <c r="U52" s="135">
        <v>1.3839999999999999</v>
      </c>
      <c r="V52" s="316">
        <v>27.745664739884393</v>
      </c>
      <c r="W52" s="43">
        <v>1.9699999999999999E-2</v>
      </c>
      <c r="X52" s="311">
        <v>2.2999999999999998</v>
      </c>
      <c r="Y52" s="23">
        <v>1.3371947061270484E-2</v>
      </c>
      <c r="Z52" s="23">
        <v>1.3085510573058835E-2</v>
      </c>
      <c r="AA52" s="23">
        <v>1.1909286155132585E-2</v>
      </c>
      <c r="AB52" s="65">
        <v>1.1228168411678923</v>
      </c>
      <c r="AC52" s="43">
        <v>0.101656</v>
      </c>
      <c r="AD52" s="43">
        <v>5.3886000000000003E-2</v>
      </c>
      <c r="AE52" s="43">
        <v>4.6142000000000002E-2</v>
      </c>
      <c r="AF52" s="43">
        <v>2.4278000000000001E-2</v>
      </c>
      <c r="AG52" s="43">
        <v>5.2395999999999998E-2</v>
      </c>
      <c r="AH52" s="43">
        <v>4.2792999999999998E-2</v>
      </c>
      <c r="AI52" s="43">
        <v>4.2326000000000003E-2</v>
      </c>
      <c r="AJ52" s="43">
        <v>3.9655000000000003E-2</v>
      </c>
      <c r="AK52" s="43">
        <v>1.4101871914183208</v>
      </c>
      <c r="AL52" s="43">
        <v>3.9874060952219681</v>
      </c>
      <c r="AM52" s="43"/>
      <c r="AN52" s="43">
        <v>5.3800413055150598E-2</v>
      </c>
      <c r="AO52" s="43">
        <v>2.6931752277370512E-2</v>
      </c>
      <c r="AP52" s="43">
        <v>5.3318822121618654E-2</v>
      </c>
      <c r="AQ52" s="43">
        <v>4.8323183580623222E-2</v>
      </c>
      <c r="AR52" s="43">
        <v>3.6019948603208805E-2</v>
      </c>
      <c r="AS52" s="43">
        <v>0.21839411963797181</v>
      </c>
      <c r="AT52" s="316">
        <v>24.634552040290561</v>
      </c>
      <c r="AU52" s="316">
        <v>12.331720433688789</v>
      </c>
      <c r="AV52" s="316">
        <v>24.414037433793705</v>
      </c>
      <c r="AW52" s="316">
        <v>22.126595560689882</v>
      </c>
      <c r="AX52" s="316">
        <v>16.493094531537047</v>
      </c>
      <c r="AY52" s="315" t="s">
        <v>36</v>
      </c>
      <c r="AZ52" s="43">
        <v>1.0999999999999999E-2</v>
      </c>
      <c r="BA52" s="313">
        <v>9.4999999999999998E-3</v>
      </c>
      <c r="BB52" s="43">
        <v>8.6300000000000008</v>
      </c>
      <c r="BC52" s="43">
        <v>2.1999999999999999E-2</v>
      </c>
      <c r="BD52" s="43">
        <v>1E-3</v>
      </c>
      <c r="BE52" s="43">
        <v>2E-3</v>
      </c>
      <c r="BF52" s="313">
        <v>2.4E-2</v>
      </c>
      <c r="BG52" s="43">
        <v>3.9E-2</v>
      </c>
      <c r="BH52" s="43">
        <v>8.9249999999999996E-2</v>
      </c>
      <c r="BI52" s="312" t="s">
        <v>36</v>
      </c>
      <c r="BJ52" s="312" t="s">
        <v>36</v>
      </c>
      <c r="BK52" s="312" t="s">
        <v>36</v>
      </c>
      <c r="BL52" s="312" t="s">
        <v>36</v>
      </c>
      <c r="BM52" s="312" t="s">
        <v>36</v>
      </c>
      <c r="BN52" s="312" t="s">
        <v>36</v>
      </c>
      <c r="BO52" s="312" t="s">
        <v>36</v>
      </c>
      <c r="BP52" s="312" t="s">
        <v>36</v>
      </c>
      <c r="BQ52" s="312" t="s">
        <v>36</v>
      </c>
      <c r="BR52" s="312" t="s">
        <v>36</v>
      </c>
      <c r="BS52" s="312" t="s">
        <v>36</v>
      </c>
      <c r="BT52" s="312" t="s">
        <v>36</v>
      </c>
      <c r="BU52" s="312" t="s">
        <v>36</v>
      </c>
      <c r="BV52" s="312" t="s">
        <v>36</v>
      </c>
      <c r="BW52" s="312" t="s">
        <v>36</v>
      </c>
      <c r="BX52" s="312" t="s">
        <v>36</v>
      </c>
      <c r="BY52" s="312" t="s">
        <v>36</v>
      </c>
      <c r="BZ52" s="312" t="s">
        <v>36</v>
      </c>
      <c r="CA52" s="312" t="s">
        <v>36</v>
      </c>
      <c r="CB52" s="312" t="s">
        <v>36</v>
      </c>
      <c r="CC52" s="312" t="s">
        <v>36</v>
      </c>
      <c r="CD52" s="312" t="s">
        <v>36</v>
      </c>
      <c r="CE52" s="312" t="s">
        <v>36</v>
      </c>
      <c r="CF52" s="312" t="s">
        <v>36</v>
      </c>
      <c r="CG52" s="312" t="s">
        <v>36</v>
      </c>
      <c r="CH52" s="312" t="s">
        <v>36</v>
      </c>
      <c r="CI52" s="312" t="s">
        <v>36</v>
      </c>
      <c r="CJ52" s="312" t="s">
        <v>36</v>
      </c>
      <c r="CK52" s="312"/>
      <c r="CL52" s="312" t="s">
        <v>36</v>
      </c>
      <c r="CM52" s="312" t="s">
        <v>36</v>
      </c>
      <c r="CN52" s="312" t="s">
        <v>36</v>
      </c>
      <c r="CO52" s="312" t="s">
        <v>36</v>
      </c>
      <c r="CP52" s="328" t="s">
        <v>36</v>
      </c>
      <c r="CQ52" s="328" t="s">
        <v>36</v>
      </c>
      <c r="CR52" s="328" t="s">
        <v>36</v>
      </c>
      <c r="CS52" s="312" t="s">
        <v>36</v>
      </c>
      <c r="CT52" s="312" t="s">
        <v>36</v>
      </c>
      <c r="CU52" s="312" t="s">
        <v>36</v>
      </c>
      <c r="CV52" s="312" t="s">
        <v>36</v>
      </c>
      <c r="CW52" s="312" t="s">
        <v>36</v>
      </c>
      <c r="CX52" s="328" t="s">
        <v>36</v>
      </c>
      <c r="CY52" s="328" t="s">
        <v>36</v>
      </c>
      <c r="CZ52" s="312"/>
      <c r="DA52" s="312" t="s">
        <v>36</v>
      </c>
      <c r="DB52" s="312" t="s">
        <v>36</v>
      </c>
      <c r="DC52" s="312" t="s">
        <v>36</v>
      </c>
      <c r="DD52" s="312" t="s">
        <v>36</v>
      </c>
      <c r="DE52" s="312" t="s">
        <v>36</v>
      </c>
      <c r="DF52" s="312" t="s">
        <v>36</v>
      </c>
      <c r="DG52" s="312" t="s">
        <v>36</v>
      </c>
      <c r="DH52" s="312" t="s">
        <v>36</v>
      </c>
      <c r="DI52" s="312" t="s">
        <v>36</v>
      </c>
      <c r="DJ52" s="312" t="s">
        <v>36</v>
      </c>
      <c r="DK52" s="312" t="s">
        <v>36</v>
      </c>
      <c r="DL52" s="312" t="s">
        <v>36</v>
      </c>
      <c r="DM52" s="312"/>
      <c r="DN52" s="308">
        <v>1.3695759443519999</v>
      </c>
      <c r="DO52" s="308">
        <v>3.0717631894752002</v>
      </c>
      <c r="DP52" s="310">
        <v>1956.5370633600003</v>
      </c>
      <c r="DQ52" s="310">
        <v>751.31023233023996</v>
      </c>
      <c r="DR52" s="310">
        <v>2707.8472956902401</v>
      </c>
      <c r="DS52" s="309">
        <v>21.521907696959996</v>
      </c>
      <c r="DT52" s="309">
        <v>18.587102101919999</v>
      </c>
      <c r="DU52" s="309">
        <v>16884.9148567968</v>
      </c>
      <c r="DV52" s="309">
        <v>43.043815393919992</v>
      </c>
      <c r="DW52" s="308">
        <v>1.9565370633600001</v>
      </c>
      <c r="DX52" s="308">
        <v>3.9130741267200002</v>
      </c>
      <c r="DY52" s="309">
        <v>46.956889520639997</v>
      </c>
      <c r="DZ52" s="309">
        <v>76.30494547104</v>
      </c>
      <c r="EA52" s="309">
        <v>174.62093290487999</v>
      </c>
      <c r="EB52" s="309"/>
      <c r="EC52" s="325" t="s">
        <v>36</v>
      </c>
      <c r="ED52" s="325" t="s">
        <v>36</v>
      </c>
      <c r="EE52" s="325" t="s">
        <v>36</v>
      </c>
      <c r="EF52" s="325" t="s">
        <v>36</v>
      </c>
      <c r="EG52" s="325" t="s">
        <v>36</v>
      </c>
      <c r="EH52" s="325" t="s">
        <v>36</v>
      </c>
      <c r="EI52" s="325" t="s">
        <v>36</v>
      </c>
      <c r="EJ52" s="325" t="s">
        <v>36</v>
      </c>
      <c r="EK52" s="325" t="s">
        <v>36</v>
      </c>
      <c r="EL52" s="325" t="s">
        <v>36</v>
      </c>
      <c r="EM52" s="325" t="s">
        <v>36</v>
      </c>
      <c r="EN52" s="325"/>
      <c r="EO52" s="325" t="s">
        <v>36</v>
      </c>
      <c r="EP52" s="325" t="s">
        <v>36</v>
      </c>
      <c r="EQ52" s="325" t="s">
        <v>36</v>
      </c>
      <c r="ER52" s="325" t="s">
        <v>36</v>
      </c>
      <c r="ES52" s="325" t="s">
        <v>36</v>
      </c>
      <c r="ET52" s="325" t="s">
        <v>36</v>
      </c>
      <c r="EU52" s="325" t="s">
        <v>36</v>
      </c>
      <c r="EV52" s="325" t="s">
        <v>36</v>
      </c>
      <c r="EW52" s="325" t="s">
        <v>36</v>
      </c>
      <c r="EX52" s="325" t="s">
        <v>36</v>
      </c>
      <c r="EY52" s="325" t="s">
        <v>36</v>
      </c>
      <c r="EZ52" s="325"/>
      <c r="FA52" s="43">
        <v>5.6254917915118702E-4</v>
      </c>
      <c r="FB52" s="43">
        <v>1.2617174446676626E-3</v>
      </c>
      <c r="FC52" s="43">
        <v>0.80364168450169615</v>
      </c>
      <c r="FD52" s="43">
        <v>0.30859840684865125</v>
      </c>
      <c r="FE52" s="43">
        <v>1.1122400913503474</v>
      </c>
      <c r="FF52" s="43">
        <v>8.8400585295186542E-3</v>
      </c>
      <c r="FG52" s="43">
        <v>7.6345960027661116E-3</v>
      </c>
      <c r="FH52" s="43">
        <v>6.9354277372496362</v>
      </c>
      <c r="FI52" s="43">
        <v>1.7680117059037308E-2</v>
      </c>
      <c r="FJ52" s="43">
        <v>8.0364168450169601E-4</v>
      </c>
      <c r="FK52" s="43">
        <v>1.607283369003392E-3</v>
      </c>
      <c r="FL52" s="43">
        <v>1.9287400428040703E-2</v>
      </c>
      <c r="FM52" s="43">
        <v>3.1342025695566142E-2</v>
      </c>
      <c r="FN52" s="43">
        <v>7.1725020341776372E-2</v>
      </c>
      <c r="FO52" s="312" t="s">
        <v>36</v>
      </c>
      <c r="FP52" s="312" t="s">
        <v>36</v>
      </c>
      <c r="FQ52" s="312" t="s">
        <v>36</v>
      </c>
      <c r="FR52" s="312" t="s">
        <v>36</v>
      </c>
      <c r="FS52" s="312" t="s">
        <v>36</v>
      </c>
      <c r="FT52" s="312" t="s">
        <v>36</v>
      </c>
      <c r="FU52" s="312" t="s">
        <v>36</v>
      </c>
      <c r="FV52" s="312" t="s">
        <v>36</v>
      </c>
      <c r="FW52" s="312" t="s">
        <v>36</v>
      </c>
      <c r="FX52" s="312" t="s">
        <v>36</v>
      </c>
      <c r="FY52" s="312" t="s">
        <v>36</v>
      </c>
      <c r="FZ52" s="312" t="s">
        <v>36</v>
      </c>
      <c r="GA52" s="312" t="s">
        <v>36</v>
      </c>
      <c r="GB52" s="312" t="s">
        <v>36</v>
      </c>
      <c r="GC52" s="312" t="s">
        <v>36</v>
      </c>
      <c r="GD52" s="312" t="s">
        <v>36</v>
      </c>
      <c r="GE52" s="312" t="s">
        <v>36</v>
      </c>
      <c r="GF52" s="312" t="s">
        <v>36</v>
      </c>
      <c r="GG52" s="312" t="s">
        <v>36</v>
      </c>
      <c r="GH52" s="312" t="s">
        <v>36</v>
      </c>
      <c r="GI52" s="312" t="s">
        <v>36</v>
      </c>
      <c r="GJ52" s="312" t="s">
        <v>36</v>
      </c>
    </row>
    <row r="53" spans="1:192">
      <c r="A53" s="321">
        <v>14210900</v>
      </c>
      <c r="B53" s="320" t="s">
        <v>218</v>
      </c>
      <c r="C53" s="320" t="s">
        <v>225</v>
      </c>
      <c r="D53" s="320" t="s">
        <v>220</v>
      </c>
      <c r="E53" s="320">
        <v>5.8</v>
      </c>
      <c r="F53" s="319">
        <v>4.6619785986047999</v>
      </c>
      <c r="G53" s="318">
        <v>40439</v>
      </c>
      <c r="H53" s="317">
        <v>0.28472222222222221</v>
      </c>
      <c r="I53" s="326" t="s">
        <v>36</v>
      </c>
      <c r="J53" s="331" t="s">
        <v>36</v>
      </c>
      <c r="K53" s="315" t="s">
        <v>36</v>
      </c>
      <c r="L53" s="331" t="s">
        <v>36</v>
      </c>
      <c r="M53" s="331" t="s">
        <v>36</v>
      </c>
      <c r="N53" s="331" t="s">
        <v>36</v>
      </c>
      <c r="O53" s="331" t="s">
        <v>36</v>
      </c>
      <c r="P53" s="331" t="s">
        <v>36</v>
      </c>
      <c r="Q53" s="135">
        <v>0.62</v>
      </c>
      <c r="R53" s="135"/>
      <c r="S53" s="135">
        <v>5</v>
      </c>
      <c r="T53" s="312" t="s">
        <v>36</v>
      </c>
      <c r="U53" s="331" t="s">
        <v>36</v>
      </c>
      <c r="V53" s="315" t="s">
        <v>36</v>
      </c>
      <c r="W53" s="43">
        <v>0.1867</v>
      </c>
      <c r="X53" s="311">
        <v>3.5199999999999996</v>
      </c>
      <c r="Y53" s="174" t="s">
        <v>36</v>
      </c>
      <c r="Z53" s="174" t="s">
        <v>36</v>
      </c>
      <c r="AA53" s="174" t="s">
        <v>36</v>
      </c>
      <c r="AB53" s="121" t="s">
        <v>36</v>
      </c>
      <c r="AC53" s="43">
        <v>1.3502780000000001</v>
      </c>
      <c r="AD53" s="43">
        <v>0.57116900000000004</v>
      </c>
      <c r="AE53" s="43">
        <v>0.65079399999999998</v>
      </c>
      <c r="AF53" s="43">
        <v>0.25333499999999998</v>
      </c>
      <c r="AG53" s="43">
        <v>0.25319199999999997</v>
      </c>
      <c r="AH53" s="43">
        <v>0.38925999999999999</v>
      </c>
      <c r="AI53" s="43">
        <v>0.63961599999999996</v>
      </c>
      <c r="AJ53" s="43">
        <v>0.41754200000000002</v>
      </c>
      <c r="AK53" s="43">
        <v>1.4106108944818618</v>
      </c>
      <c r="AL53" s="43">
        <v>4.5583826221266781</v>
      </c>
      <c r="AM53" s="43"/>
      <c r="AN53" s="43">
        <v>1.2712229852023103</v>
      </c>
      <c r="AO53" s="43">
        <v>0.2888825420281233</v>
      </c>
      <c r="AP53" s="43">
        <v>0.53807855397637439</v>
      </c>
      <c r="AQ53" s="43">
        <v>0.42699061397650007</v>
      </c>
      <c r="AR53" s="43">
        <v>0.2442901231391082</v>
      </c>
      <c r="AS53" s="43">
        <v>2.7694648183224162</v>
      </c>
      <c r="AT53" s="316">
        <v>45.901394984044053</v>
      </c>
      <c r="AU53" s="316">
        <v>10.430987969838586</v>
      </c>
      <c r="AV53" s="316">
        <v>19.428972356554855</v>
      </c>
      <c r="AW53" s="316">
        <v>15.417802427082162</v>
      </c>
      <c r="AX53" s="316">
        <v>8.8208422624803458</v>
      </c>
      <c r="AY53" s="315" t="s">
        <v>36</v>
      </c>
      <c r="AZ53" s="43">
        <v>4.5999999999999999E-2</v>
      </c>
      <c r="BA53" s="43">
        <v>6.2592750000000003E-2</v>
      </c>
      <c r="BB53" s="43">
        <v>3.76</v>
      </c>
      <c r="BC53" s="43">
        <v>0.65900000000000003</v>
      </c>
      <c r="BD53" s="43">
        <v>6.0000000000000001E-3</v>
      </c>
      <c r="BE53" s="43">
        <v>2.8000000000000001E-2</v>
      </c>
      <c r="BF53" s="313">
        <v>0.68700000000000006</v>
      </c>
      <c r="BG53" s="312" t="s">
        <v>36</v>
      </c>
      <c r="BH53" s="43">
        <v>1.00044</v>
      </c>
      <c r="BI53" s="312" t="s">
        <v>36</v>
      </c>
      <c r="BJ53" s="43">
        <v>0.36933333333333335</v>
      </c>
      <c r="BK53" s="43">
        <v>1.7500000000000002E-2</v>
      </c>
      <c r="BL53" s="43">
        <v>0</v>
      </c>
      <c r="BM53" s="43">
        <v>0</v>
      </c>
      <c r="BN53" s="43">
        <v>0.38683333333333336</v>
      </c>
      <c r="BO53" s="43">
        <v>7.7366666666666667E-2</v>
      </c>
      <c r="BP53" s="43">
        <v>1.0500000000000001E-2</v>
      </c>
      <c r="BQ53" s="43">
        <v>0.12266666666666667</v>
      </c>
      <c r="BR53" s="43">
        <v>0</v>
      </c>
      <c r="BS53" s="43">
        <v>0.20716666666666667</v>
      </c>
      <c r="BT53" s="43">
        <v>0</v>
      </c>
      <c r="BU53" s="43">
        <v>0.34033333333333332</v>
      </c>
      <c r="BV53" s="43">
        <v>6.8066666666666664E-2</v>
      </c>
      <c r="BW53" s="312" t="s">
        <v>36</v>
      </c>
      <c r="BX53" s="43">
        <v>0.45966666666666667</v>
      </c>
      <c r="BY53" s="43">
        <v>2.1500000000000002E-2</v>
      </c>
      <c r="BZ53" s="43">
        <v>0</v>
      </c>
      <c r="CA53" s="43">
        <v>0</v>
      </c>
      <c r="CB53" s="43">
        <v>0.48116666666666669</v>
      </c>
      <c r="CC53" s="312" t="s">
        <v>36</v>
      </c>
      <c r="CD53" s="43">
        <v>1.4666666666666668E-2</v>
      </c>
      <c r="CE53" s="43">
        <v>0.14150000000000001</v>
      </c>
      <c r="CF53" s="43">
        <v>0</v>
      </c>
      <c r="CG53" s="43">
        <v>0.23116666666666666</v>
      </c>
      <c r="CH53" s="43">
        <v>0</v>
      </c>
      <c r="CI53" s="43">
        <v>0.38733333333333336</v>
      </c>
      <c r="CJ53" s="312" t="s">
        <v>36</v>
      </c>
      <c r="CK53" s="312"/>
      <c r="CL53" s="43">
        <v>3.0938140472560551</v>
      </c>
      <c r="CM53" s="43">
        <v>0.10681869510282062</v>
      </c>
      <c r="CN53" s="43">
        <v>0</v>
      </c>
      <c r="CO53" s="43">
        <v>0</v>
      </c>
      <c r="CP53" s="311">
        <v>3.2006327423588758</v>
      </c>
      <c r="CQ53" s="311">
        <v>7.6815185816613019</v>
      </c>
      <c r="CR53" s="328" t="s">
        <v>36</v>
      </c>
      <c r="CS53" s="43">
        <v>0.11111463855995428</v>
      </c>
      <c r="CT53" s="43">
        <v>0.95133212348704588</v>
      </c>
      <c r="CU53" s="43">
        <v>0</v>
      </c>
      <c r="CV53" s="43">
        <v>1.2679507345545646</v>
      </c>
      <c r="CW53" s="43">
        <v>0</v>
      </c>
      <c r="CX53" s="311">
        <v>2.3303974966015648</v>
      </c>
      <c r="CY53" s="311">
        <v>5.5929539918437552</v>
      </c>
      <c r="CZ53" s="43"/>
      <c r="DA53" s="43">
        <v>3.850514053399007</v>
      </c>
      <c r="DB53" s="43">
        <v>0.1312343968406082</v>
      </c>
      <c r="DC53" s="43">
        <v>0</v>
      </c>
      <c r="DD53" s="43">
        <v>0</v>
      </c>
      <c r="DE53" s="43">
        <v>3.981748450239615</v>
      </c>
      <c r="DF53" s="312" t="s">
        <v>36</v>
      </c>
      <c r="DG53" s="43">
        <v>0.15520774909961871</v>
      </c>
      <c r="DH53" s="43">
        <v>1.0973926261419864</v>
      </c>
      <c r="DI53" s="43">
        <v>0</v>
      </c>
      <c r="DJ53" s="43">
        <v>1.4148412460395665</v>
      </c>
      <c r="DK53" s="43">
        <v>0</v>
      </c>
      <c r="DL53" s="43">
        <v>2.6674416212811716</v>
      </c>
      <c r="DM53" s="43"/>
      <c r="DN53" s="325" t="s">
        <v>36</v>
      </c>
      <c r="DO53" s="325" t="s">
        <v>36</v>
      </c>
      <c r="DP53" s="327" t="s">
        <v>36</v>
      </c>
      <c r="DQ53" s="327" t="s">
        <v>36</v>
      </c>
      <c r="DR53" s="327" t="s">
        <v>36</v>
      </c>
      <c r="DS53" s="326" t="s">
        <v>36</v>
      </c>
      <c r="DT53" s="326" t="s">
        <v>36</v>
      </c>
      <c r="DU53" s="326" t="s">
        <v>36</v>
      </c>
      <c r="DV53" s="326" t="s">
        <v>36</v>
      </c>
      <c r="DW53" s="326" t="s">
        <v>36</v>
      </c>
      <c r="DX53" s="326" t="s">
        <v>36</v>
      </c>
      <c r="DY53" s="326" t="s">
        <v>36</v>
      </c>
      <c r="DZ53" s="326" t="s">
        <v>36</v>
      </c>
      <c r="EA53" s="326" t="s">
        <v>36</v>
      </c>
      <c r="EB53" s="326"/>
      <c r="EC53" s="326" t="s">
        <v>36</v>
      </c>
      <c r="ED53" s="326" t="s">
        <v>36</v>
      </c>
      <c r="EE53" s="326" t="s">
        <v>36</v>
      </c>
      <c r="EF53" s="326" t="s">
        <v>36</v>
      </c>
      <c r="EG53" s="326" t="s">
        <v>36</v>
      </c>
      <c r="EH53" s="325" t="s">
        <v>36</v>
      </c>
      <c r="EI53" s="325" t="s">
        <v>36</v>
      </c>
      <c r="EJ53" s="325" t="s">
        <v>36</v>
      </c>
      <c r="EK53" s="325" t="s">
        <v>36</v>
      </c>
      <c r="EL53" s="325" t="s">
        <v>36</v>
      </c>
      <c r="EM53" s="325" t="s">
        <v>36</v>
      </c>
      <c r="EN53" s="325"/>
      <c r="EO53" s="325" t="s">
        <v>36</v>
      </c>
      <c r="EP53" s="325" t="s">
        <v>36</v>
      </c>
      <c r="EQ53" s="325" t="s">
        <v>36</v>
      </c>
      <c r="ER53" s="325" t="s">
        <v>36</v>
      </c>
      <c r="ES53" s="325" t="s">
        <v>36</v>
      </c>
      <c r="ET53" s="325" t="s">
        <v>36</v>
      </c>
      <c r="EU53" s="325" t="s">
        <v>36</v>
      </c>
      <c r="EV53" s="325" t="s">
        <v>36</v>
      </c>
      <c r="EW53" s="325" t="s">
        <v>36</v>
      </c>
      <c r="EX53" s="325" t="s">
        <v>36</v>
      </c>
      <c r="EY53" s="325" t="s">
        <v>36</v>
      </c>
      <c r="EZ53" s="325"/>
      <c r="FA53" s="312" t="s">
        <v>36</v>
      </c>
      <c r="FB53" s="312" t="s">
        <v>36</v>
      </c>
      <c r="FC53" s="312" t="s">
        <v>36</v>
      </c>
      <c r="FD53" s="312" t="s">
        <v>36</v>
      </c>
      <c r="FE53" s="312" t="s">
        <v>36</v>
      </c>
      <c r="FF53" s="312" t="s">
        <v>36</v>
      </c>
      <c r="FG53" s="312" t="s">
        <v>36</v>
      </c>
      <c r="FH53" s="312" t="s">
        <v>36</v>
      </c>
      <c r="FI53" s="312" t="s">
        <v>36</v>
      </c>
      <c r="FJ53" s="312" t="s">
        <v>36</v>
      </c>
      <c r="FK53" s="312" t="s">
        <v>36</v>
      </c>
      <c r="FL53" s="312" t="s">
        <v>36</v>
      </c>
      <c r="FM53" s="312" t="s">
        <v>36</v>
      </c>
      <c r="FN53" s="312" t="s">
        <v>36</v>
      </c>
      <c r="FO53" s="312" t="s">
        <v>36</v>
      </c>
      <c r="FP53" s="312" t="s">
        <v>36</v>
      </c>
      <c r="FQ53" s="312" t="s">
        <v>36</v>
      </c>
      <c r="FR53" s="312" t="s">
        <v>36</v>
      </c>
      <c r="FS53" s="312" t="s">
        <v>36</v>
      </c>
      <c r="FT53" s="312" t="s">
        <v>36</v>
      </c>
      <c r="FU53" s="312" t="s">
        <v>36</v>
      </c>
      <c r="FV53" s="312" t="s">
        <v>36</v>
      </c>
      <c r="FW53" s="312" t="s">
        <v>36</v>
      </c>
      <c r="FX53" s="312" t="s">
        <v>36</v>
      </c>
      <c r="FY53" s="312" t="s">
        <v>36</v>
      </c>
      <c r="FZ53" s="312" t="s">
        <v>36</v>
      </c>
      <c r="GA53" s="312" t="s">
        <v>36</v>
      </c>
      <c r="GB53" s="312" t="s">
        <v>36</v>
      </c>
      <c r="GC53" s="312" t="s">
        <v>36</v>
      </c>
      <c r="GD53" s="312" t="s">
        <v>36</v>
      </c>
      <c r="GE53" s="312" t="s">
        <v>36</v>
      </c>
      <c r="GF53" s="312" t="s">
        <v>36</v>
      </c>
      <c r="GG53" s="312" t="s">
        <v>36</v>
      </c>
      <c r="GH53" s="312" t="s">
        <v>36</v>
      </c>
      <c r="GI53" s="312" t="s">
        <v>36</v>
      </c>
      <c r="GJ53" s="312" t="s">
        <v>36</v>
      </c>
    </row>
    <row r="54" spans="1:192">
      <c r="A54" s="321">
        <v>14211005</v>
      </c>
      <c r="B54" s="320" t="s">
        <v>206</v>
      </c>
      <c r="C54" s="320" t="s">
        <v>224</v>
      </c>
      <c r="D54" s="320" t="s">
        <v>207</v>
      </c>
      <c r="E54" s="320">
        <v>3.1</v>
      </c>
      <c r="F54" s="319">
        <v>2429.4088474951677</v>
      </c>
      <c r="G54" s="318">
        <v>40441</v>
      </c>
      <c r="H54" s="317">
        <v>0.45833333333333331</v>
      </c>
      <c r="I54" s="309">
        <v>1925.1</v>
      </c>
      <c r="J54" s="135">
        <v>14</v>
      </c>
      <c r="K54" s="316">
        <v>64</v>
      </c>
      <c r="L54" s="135">
        <v>10.199999999999999</v>
      </c>
      <c r="M54" s="135">
        <v>99.08</v>
      </c>
      <c r="N54" s="135">
        <v>7.6</v>
      </c>
      <c r="O54" s="135">
        <v>2.2000000000000002</v>
      </c>
      <c r="P54" s="135">
        <v>1</v>
      </c>
      <c r="Q54" s="331" t="s">
        <v>36</v>
      </c>
      <c r="R54" s="331"/>
      <c r="S54" s="135">
        <v>1.4</v>
      </c>
      <c r="T54" s="312" t="s">
        <v>36</v>
      </c>
      <c r="U54" s="331" t="s">
        <v>36</v>
      </c>
      <c r="V54" s="315" t="s">
        <v>36</v>
      </c>
      <c r="W54" s="43">
        <v>4.1300000000000003E-2</v>
      </c>
      <c r="X54" s="311">
        <v>2.7142857142857144</v>
      </c>
      <c r="Y54" s="174" t="s">
        <v>36</v>
      </c>
      <c r="Z54" s="174" t="s">
        <v>36</v>
      </c>
      <c r="AA54" s="174" t="s">
        <v>36</v>
      </c>
      <c r="AB54" s="121" t="s">
        <v>36</v>
      </c>
      <c r="AC54" s="43">
        <v>0.13683699999999999</v>
      </c>
      <c r="AD54" s="43">
        <v>7.7730999999999995E-2</v>
      </c>
      <c r="AE54" s="43">
        <v>6.2717999999999996E-2</v>
      </c>
      <c r="AF54" s="43">
        <v>4.1411000000000003E-2</v>
      </c>
      <c r="AG54" s="43">
        <v>4.3595000000000002E-2</v>
      </c>
      <c r="AH54" s="43">
        <v>6.9303000000000003E-2</v>
      </c>
      <c r="AI54" s="43">
        <v>5.8673999999999997E-2</v>
      </c>
      <c r="AJ54" s="43">
        <v>6.4423999999999995E-2</v>
      </c>
      <c r="AK54" s="43">
        <v>1.4019137722481423</v>
      </c>
      <c r="AL54" s="43">
        <v>3.8584236004328267</v>
      </c>
      <c r="AM54" s="43"/>
      <c r="AN54" s="43">
        <v>6.3798239646627786E-2</v>
      </c>
      <c r="AO54" s="43">
        <v>4.6964996024780437E-2</v>
      </c>
      <c r="AP54" s="43">
        <v>7.5424266078980576E-2</v>
      </c>
      <c r="AQ54" s="43">
        <v>6.6743820042728094E-2</v>
      </c>
      <c r="AR54" s="43">
        <v>4.9544135756813046E-2</v>
      </c>
      <c r="AS54" s="43">
        <v>0.30247545754992994</v>
      </c>
      <c r="AT54" s="316">
        <v>21.092038396568601</v>
      </c>
      <c r="AU54" s="316">
        <v>15.526878248304783</v>
      </c>
      <c r="AV54" s="316">
        <v>24.935664761009647</v>
      </c>
      <c r="AW54" s="316">
        <v>22.06586299045787</v>
      </c>
      <c r="AX54" s="316">
        <v>16.379555603659096</v>
      </c>
      <c r="AY54" s="315" t="s">
        <v>36</v>
      </c>
      <c r="AZ54" s="312" t="s">
        <v>36</v>
      </c>
      <c r="BA54" s="312" t="s">
        <v>36</v>
      </c>
      <c r="BB54" s="312" t="s">
        <v>36</v>
      </c>
      <c r="BC54" s="312" t="s">
        <v>36</v>
      </c>
      <c r="BD54" s="312" t="s">
        <v>36</v>
      </c>
      <c r="BE54" s="312" t="s">
        <v>36</v>
      </c>
      <c r="BF54" s="330" t="s">
        <v>36</v>
      </c>
      <c r="BG54" s="312" t="s">
        <v>36</v>
      </c>
      <c r="BH54" s="312" t="s">
        <v>36</v>
      </c>
      <c r="BI54" s="312" t="s">
        <v>36</v>
      </c>
      <c r="BJ54" s="312" t="s">
        <v>36</v>
      </c>
      <c r="BK54" s="312" t="s">
        <v>36</v>
      </c>
      <c r="BL54" s="312" t="s">
        <v>36</v>
      </c>
      <c r="BM54" s="312" t="s">
        <v>36</v>
      </c>
      <c r="BN54" s="312" t="s">
        <v>36</v>
      </c>
      <c r="BO54" s="312" t="s">
        <v>36</v>
      </c>
      <c r="BP54" s="312" t="s">
        <v>36</v>
      </c>
      <c r="BQ54" s="312" t="s">
        <v>36</v>
      </c>
      <c r="BR54" s="312" t="s">
        <v>36</v>
      </c>
      <c r="BS54" s="312" t="s">
        <v>36</v>
      </c>
      <c r="BT54" s="312" t="s">
        <v>36</v>
      </c>
      <c r="BU54" s="312" t="s">
        <v>36</v>
      </c>
      <c r="BV54" s="312" t="s">
        <v>36</v>
      </c>
      <c r="BW54" s="312" t="s">
        <v>36</v>
      </c>
      <c r="BX54" s="312" t="s">
        <v>36</v>
      </c>
      <c r="BY54" s="312" t="s">
        <v>36</v>
      </c>
      <c r="BZ54" s="312" t="s">
        <v>36</v>
      </c>
      <c r="CA54" s="312" t="s">
        <v>36</v>
      </c>
      <c r="CB54" s="312" t="s">
        <v>36</v>
      </c>
      <c r="CC54" s="312" t="s">
        <v>36</v>
      </c>
      <c r="CD54" s="312" t="s">
        <v>36</v>
      </c>
      <c r="CE54" s="312" t="s">
        <v>36</v>
      </c>
      <c r="CF54" s="312" t="s">
        <v>36</v>
      </c>
      <c r="CG54" s="312" t="s">
        <v>36</v>
      </c>
      <c r="CH54" s="312" t="s">
        <v>36</v>
      </c>
      <c r="CI54" s="312" t="s">
        <v>36</v>
      </c>
      <c r="CJ54" s="312" t="s">
        <v>36</v>
      </c>
      <c r="CK54" s="312"/>
      <c r="CL54" s="312" t="s">
        <v>36</v>
      </c>
      <c r="CM54" s="312" t="s">
        <v>36</v>
      </c>
      <c r="CN54" s="312" t="s">
        <v>36</v>
      </c>
      <c r="CO54" s="312" t="s">
        <v>36</v>
      </c>
      <c r="CP54" s="328" t="s">
        <v>36</v>
      </c>
      <c r="CQ54" s="328" t="s">
        <v>36</v>
      </c>
      <c r="CR54" s="328" t="s">
        <v>36</v>
      </c>
      <c r="CS54" s="312" t="s">
        <v>36</v>
      </c>
      <c r="CT54" s="312" t="s">
        <v>36</v>
      </c>
      <c r="CU54" s="312" t="s">
        <v>36</v>
      </c>
      <c r="CV54" s="312" t="s">
        <v>36</v>
      </c>
      <c r="CW54" s="312" t="s">
        <v>36</v>
      </c>
      <c r="CX54" s="328" t="s">
        <v>36</v>
      </c>
      <c r="CY54" s="328" t="s">
        <v>36</v>
      </c>
      <c r="CZ54" s="312"/>
      <c r="DA54" s="312" t="s">
        <v>36</v>
      </c>
      <c r="DB54" s="312" t="s">
        <v>36</v>
      </c>
      <c r="DC54" s="312" t="s">
        <v>36</v>
      </c>
      <c r="DD54" s="312" t="s">
        <v>36</v>
      </c>
      <c r="DE54" s="312" t="s">
        <v>36</v>
      </c>
      <c r="DF54" s="312" t="s">
        <v>36</v>
      </c>
      <c r="DG54" s="312" t="s">
        <v>36</v>
      </c>
      <c r="DH54" s="312" t="s">
        <v>36</v>
      </c>
      <c r="DI54" s="312" t="s">
        <v>36</v>
      </c>
      <c r="DJ54" s="312" t="s">
        <v>36</v>
      </c>
      <c r="DK54" s="312" t="s">
        <v>36</v>
      </c>
      <c r="DL54" s="312" t="s">
        <v>36</v>
      </c>
      <c r="DM54" s="312"/>
      <c r="DN54" s="308">
        <v>4.709928098879999</v>
      </c>
      <c r="DO54" s="325" t="s">
        <v>36</v>
      </c>
      <c r="DP54" s="310">
        <v>6593.8993384320001</v>
      </c>
      <c r="DQ54" s="327" t="s">
        <v>36</v>
      </c>
      <c r="DR54" s="327" t="s">
        <v>36</v>
      </c>
      <c r="DS54" s="326" t="s">
        <v>36</v>
      </c>
      <c r="DT54" s="326" t="s">
        <v>36</v>
      </c>
      <c r="DU54" s="326" t="s">
        <v>36</v>
      </c>
      <c r="DV54" s="326" t="s">
        <v>36</v>
      </c>
      <c r="DW54" s="326" t="s">
        <v>36</v>
      </c>
      <c r="DX54" s="326" t="s">
        <v>36</v>
      </c>
      <c r="DY54" s="326" t="s">
        <v>36</v>
      </c>
      <c r="DZ54" s="326" t="s">
        <v>36</v>
      </c>
      <c r="EA54" s="326" t="s">
        <v>36</v>
      </c>
      <c r="EB54" s="326"/>
      <c r="EC54" s="325" t="s">
        <v>36</v>
      </c>
      <c r="ED54" s="325" t="s">
        <v>36</v>
      </c>
      <c r="EE54" s="325" t="s">
        <v>36</v>
      </c>
      <c r="EF54" s="325" t="s">
        <v>36</v>
      </c>
      <c r="EG54" s="325" t="s">
        <v>36</v>
      </c>
      <c r="EH54" s="325" t="s">
        <v>36</v>
      </c>
      <c r="EI54" s="325" t="s">
        <v>36</v>
      </c>
      <c r="EJ54" s="325" t="s">
        <v>36</v>
      </c>
      <c r="EK54" s="325" t="s">
        <v>36</v>
      </c>
      <c r="EL54" s="325" t="s">
        <v>36</v>
      </c>
      <c r="EM54" s="325" t="s">
        <v>36</v>
      </c>
      <c r="EN54" s="325"/>
      <c r="EO54" s="325" t="s">
        <v>36</v>
      </c>
      <c r="EP54" s="325" t="s">
        <v>36</v>
      </c>
      <c r="EQ54" s="325" t="s">
        <v>36</v>
      </c>
      <c r="ER54" s="325" t="s">
        <v>36</v>
      </c>
      <c r="ES54" s="325" t="s">
        <v>36</v>
      </c>
      <c r="ET54" s="325" t="s">
        <v>36</v>
      </c>
      <c r="EU54" s="325" t="s">
        <v>36</v>
      </c>
      <c r="EV54" s="325" t="s">
        <v>36</v>
      </c>
      <c r="EW54" s="325" t="s">
        <v>36</v>
      </c>
      <c r="EX54" s="325" t="s">
        <v>36</v>
      </c>
      <c r="EY54" s="325" t="s">
        <v>36</v>
      </c>
      <c r="EZ54" s="325"/>
      <c r="FA54" s="43">
        <v>1.9387136519800495E-3</v>
      </c>
      <c r="FB54" s="312" t="s">
        <v>36</v>
      </c>
      <c r="FC54" s="43">
        <v>2.7141991127720697</v>
      </c>
      <c r="FD54" s="312" t="s">
        <v>36</v>
      </c>
      <c r="FE54" s="312" t="s">
        <v>36</v>
      </c>
      <c r="FF54" s="312" t="s">
        <v>36</v>
      </c>
      <c r="FG54" s="312" t="s">
        <v>36</v>
      </c>
      <c r="FH54" s="312" t="s">
        <v>36</v>
      </c>
      <c r="FI54" s="43">
        <v>0</v>
      </c>
      <c r="FJ54" s="43">
        <v>0</v>
      </c>
      <c r="FK54" s="43">
        <v>0</v>
      </c>
      <c r="FL54" s="43">
        <v>0</v>
      </c>
      <c r="FM54" s="43">
        <v>0</v>
      </c>
      <c r="FN54" s="43">
        <v>0</v>
      </c>
      <c r="FO54" s="312" t="s">
        <v>36</v>
      </c>
      <c r="FP54" s="312" t="s">
        <v>36</v>
      </c>
      <c r="FQ54" s="312" t="s">
        <v>36</v>
      </c>
      <c r="FR54" s="312" t="s">
        <v>36</v>
      </c>
      <c r="FS54" s="312" t="s">
        <v>36</v>
      </c>
      <c r="FT54" s="312" t="s">
        <v>36</v>
      </c>
      <c r="FU54" s="312" t="s">
        <v>36</v>
      </c>
      <c r="FV54" s="312" t="s">
        <v>36</v>
      </c>
      <c r="FW54" s="312" t="s">
        <v>36</v>
      </c>
      <c r="FX54" s="312" t="s">
        <v>36</v>
      </c>
      <c r="FY54" s="312" t="s">
        <v>36</v>
      </c>
      <c r="FZ54" s="312" t="s">
        <v>36</v>
      </c>
      <c r="GA54" s="312" t="s">
        <v>36</v>
      </c>
      <c r="GB54" s="312" t="s">
        <v>36</v>
      </c>
      <c r="GC54" s="312" t="s">
        <v>36</v>
      </c>
      <c r="GD54" s="312" t="s">
        <v>36</v>
      </c>
      <c r="GE54" s="312" t="s">
        <v>36</v>
      </c>
      <c r="GF54" s="312" t="s">
        <v>36</v>
      </c>
      <c r="GG54" s="312" t="s">
        <v>36</v>
      </c>
      <c r="GH54" s="312" t="s">
        <v>36</v>
      </c>
      <c r="GI54" s="312" t="s">
        <v>36</v>
      </c>
      <c r="GJ54" s="312" t="s">
        <v>36</v>
      </c>
    </row>
    <row r="55" spans="1:192">
      <c r="A55" s="321">
        <v>14209710</v>
      </c>
      <c r="B55" s="320" t="s">
        <v>206</v>
      </c>
      <c r="C55" s="320" t="s">
        <v>222</v>
      </c>
      <c r="D55" s="320" t="s">
        <v>11</v>
      </c>
      <c r="E55" s="320">
        <v>40.799999999999997</v>
      </c>
      <c r="F55" s="319">
        <v>1538.4529375395839</v>
      </c>
      <c r="G55" s="318">
        <v>40456</v>
      </c>
      <c r="H55" s="317">
        <v>0.47916666666666669</v>
      </c>
      <c r="I55" s="309">
        <v>811.44952050850463</v>
      </c>
      <c r="J55" s="135">
        <v>9.9</v>
      </c>
      <c r="K55" s="316">
        <v>65</v>
      </c>
      <c r="L55" s="135">
        <v>11.5</v>
      </c>
      <c r="M55" s="135">
        <v>104.77</v>
      </c>
      <c r="N55" s="135">
        <v>7.9</v>
      </c>
      <c r="O55" s="135">
        <v>1</v>
      </c>
      <c r="P55" s="331" t="s">
        <v>36</v>
      </c>
      <c r="Q55" s="135">
        <v>0.66</v>
      </c>
      <c r="R55" s="135"/>
      <c r="S55" s="135">
        <v>1.1000000000000001</v>
      </c>
      <c r="T55" s="43">
        <v>0.17</v>
      </c>
      <c r="U55" s="135">
        <v>1.27</v>
      </c>
      <c r="V55" s="316">
        <v>13.385826771653543</v>
      </c>
      <c r="W55" s="43">
        <v>1.7299999999999999E-2</v>
      </c>
      <c r="X55" s="311">
        <v>1.5454545454545454</v>
      </c>
      <c r="Y55" s="23">
        <v>1.2723089938983325E-2</v>
      </c>
      <c r="Z55" s="23">
        <v>1.4020950464850718E-2</v>
      </c>
      <c r="AA55" s="23">
        <v>1.1822690369939666E-2</v>
      </c>
      <c r="AB55" s="65">
        <v>1.0761586018807541</v>
      </c>
      <c r="AC55" s="43">
        <v>5.9589000000000003E-2</v>
      </c>
      <c r="AD55" s="43">
        <v>3.3732999999999999E-2</v>
      </c>
      <c r="AE55" s="43">
        <v>3.8858999999999998E-2</v>
      </c>
      <c r="AF55" s="43">
        <v>1.7711000000000001E-2</v>
      </c>
      <c r="AG55" s="43">
        <v>6.6629999999999995E-2</v>
      </c>
      <c r="AH55" s="43">
        <v>3.9537999999999997E-2</v>
      </c>
      <c r="AI55" s="43">
        <v>3.3565999999999999E-2</v>
      </c>
      <c r="AJ55" s="43">
        <v>2.7868E-2</v>
      </c>
      <c r="AK55" s="43">
        <v>1.3970991377161934</v>
      </c>
      <c r="AL55" s="43">
        <v>3.0722634041334302</v>
      </c>
      <c r="AM55" s="43"/>
      <c r="AN55" s="43">
        <v>2.7369193219389815E-2</v>
      </c>
      <c r="AO55" s="43">
        <v>1.964757806331453E-2</v>
      </c>
      <c r="AP55" s="43">
        <v>3.1407227889344455E-2</v>
      </c>
      <c r="AQ55" s="43">
        <v>3.5275736376767224E-2</v>
      </c>
      <c r="AR55" s="43">
        <v>3.9757481134124001E-2</v>
      </c>
      <c r="AS55" s="43">
        <v>0.15345721668294002</v>
      </c>
      <c r="AT55" s="316">
        <v>17.835064268067409</v>
      </c>
      <c r="AU55" s="316">
        <v>12.803293639756708</v>
      </c>
      <c r="AV55" s="316">
        <v>20.466439160196256</v>
      </c>
      <c r="AW55" s="316">
        <v>22.987342752117609</v>
      </c>
      <c r="AX55" s="316">
        <v>25.907860179862027</v>
      </c>
      <c r="AY55" s="315" t="s">
        <v>36</v>
      </c>
      <c r="AZ55" s="43">
        <v>1.9E-2</v>
      </c>
      <c r="BA55" s="313">
        <v>9.4999999999999998E-3</v>
      </c>
      <c r="BB55" s="43">
        <v>9.25</v>
      </c>
      <c r="BC55" s="43">
        <v>1.2999999999999999E-2</v>
      </c>
      <c r="BD55" s="43">
        <v>3.0000000000000001E-3</v>
      </c>
      <c r="BE55" s="43">
        <v>8.0000000000000002E-3</v>
      </c>
      <c r="BF55" s="313">
        <v>2.0999999999999998E-2</v>
      </c>
      <c r="BG55" s="43">
        <v>3.2000000000000001E-2</v>
      </c>
      <c r="BH55" s="43">
        <v>5.2999999999999999E-2</v>
      </c>
      <c r="BI55" s="312" t="s">
        <v>36</v>
      </c>
      <c r="BJ55" s="312" t="s">
        <v>36</v>
      </c>
      <c r="BK55" s="312" t="s">
        <v>36</v>
      </c>
      <c r="BL55" s="312" t="s">
        <v>36</v>
      </c>
      <c r="BM55" s="312" t="s">
        <v>36</v>
      </c>
      <c r="BN55" s="312" t="s">
        <v>36</v>
      </c>
      <c r="BO55" s="312" t="s">
        <v>36</v>
      </c>
      <c r="BP55" s="312" t="s">
        <v>36</v>
      </c>
      <c r="BQ55" s="312" t="s">
        <v>36</v>
      </c>
      <c r="BR55" s="312" t="s">
        <v>36</v>
      </c>
      <c r="BS55" s="312" t="s">
        <v>36</v>
      </c>
      <c r="BT55" s="312" t="s">
        <v>36</v>
      </c>
      <c r="BU55" s="312" t="s">
        <v>36</v>
      </c>
      <c r="BV55" s="312" t="s">
        <v>36</v>
      </c>
      <c r="BW55" s="312" t="s">
        <v>36</v>
      </c>
      <c r="BX55" s="312" t="s">
        <v>36</v>
      </c>
      <c r="BY55" s="312" t="s">
        <v>36</v>
      </c>
      <c r="BZ55" s="312" t="s">
        <v>36</v>
      </c>
      <c r="CA55" s="312" t="s">
        <v>36</v>
      </c>
      <c r="CB55" s="312" t="s">
        <v>36</v>
      </c>
      <c r="CC55" s="312" t="s">
        <v>36</v>
      </c>
      <c r="CD55" s="312" t="s">
        <v>36</v>
      </c>
      <c r="CE55" s="312" t="s">
        <v>36</v>
      </c>
      <c r="CF55" s="312" t="s">
        <v>36</v>
      </c>
      <c r="CG55" s="312" t="s">
        <v>36</v>
      </c>
      <c r="CH55" s="312" t="s">
        <v>36</v>
      </c>
      <c r="CI55" s="312" t="s">
        <v>36</v>
      </c>
      <c r="CJ55" s="312" t="s">
        <v>36</v>
      </c>
      <c r="CK55" s="312"/>
      <c r="CL55" s="312" t="s">
        <v>36</v>
      </c>
      <c r="CM55" s="312" t="s">
        <v>36</v>
      </c>
      <c r="CN55" s="312" t="s">
        <v>36</v>
      </c>
      <c r="CO55" s="312" t="s">
        <v>36</v>
      </c>
      <c r="CP55" s="328" t="s">
        <v>36</v>
      </c>
      <c r="CQ55" s="328" t="s">
        <v>36</v>
      </c>
      <c r="CR55" s="328" t="s">
        <v>36</v>
      </c>
      <c r="CS55" s="312" t="s">
        <v>36</v>
      </c>
      <c r="CT55" s="312" t="s">
        <v>36</v>
      </c>
      <c r="CU55" s="312" t="s">
        <v>36</v>
      </c>
      <c r="CV55" s="312" t="s">
        <v>36</v>
      </c>
      <c r="CW55" s="312" t="s">
        <v>36</v>
      </c>
      <c r="CX55" s="328" t="s">
        <v>36</v>
      </c>
      <c r="CY55" s="328" t="s">
        <v>36</v>
      </c>
      <c r="CZ55" s="312"/>
      <c r="DA55" s="312" t="s">
        <v>36</v>
      </c>
      <c r="DB55" s="312" t="s">
        <v>36</v>
      </c>
      <c r="DC55" s="312" t="s">
        <v>36</v>
      </c>
      <c r="DD55" s="312" t="s">
        <v>36</v>
      </c>
      <c r="DE55" s="312" t="s">
        <v>36</v>
      </c>
      <c r="DF55" s="312" t="s">
        <v>36</v>
      </c>
      <c r="DG55" s="312" t="s">
        <v>36</v>
      </c>
      <c r="DH55" s="312" t="s">
        <v>36</v>
      </c>
      <c r="DI55" s="312" t="s">
        <v>36</v>
      </c>
      <c r="DJ55" s="312" t="s">
        <v>36</v>
      </c>
      <c r="DK55" s="312" t="s">
        <v>36</v>
      </c>
      <c r="DL55" s="312" t="s">
        <v>36</v>
      </c>
      <c r="DM55" s="312"/>
      <c r="DN55" s="325" t="s">
        <v>36</v>
      </c>
      <c r="DO55" s="308">
        <v>1.3102869837033753</v>
      </c>
      <c r="DP55" s="310">
        <v>2183.8116395056259</v>
      </c>
      <c r="DQ55" s="310">
        <v>337.49816246905118</v>
      </c>
      <c r="DR55" s="310">
        <v>2521.3098019746772</v>
      </c>
      <c r="DS55" s="309">
        <v>37.720382864188075</v>
      </c>
      <c r="DT55" s="309">
        <v>18.860191432094037</v>
      </c>
      <c r="DU55" s="309">
        <v>18363.870604933669</v>
      </c>
      <c r="DV55" s="309">
        <v>25.808683012339205</v>
      </c>
      <c r="DW55" s="309">
        <v>5.9558499259244329</v>
      </c>
      <c r="DX55" s="309">
        <v>15.882266469131819</v>
      </c>
      <c r="DY55" s="309">
        <v>41.690949481471023</v>
      </c>
      <c r="DZ55" s="309">
        <v>63.529065876527277</v>
      </c>
      <c r="EA55" s="309">
        <v>105.22001535799831</v>
      </c>
      <c r="EB55" s="309"/>
      <c r="EC55" s="326" t="s">
        <v>36</v>
      </c>
      <c r="ED55" s="326" t="s">
        <v>36</v>
      </c>
      <c r="EE55" s="326" t="s">
        <v>36</v>
      </c>
      <c r="EF55" s="326" t="s">
        <v>36</v>
      </c>
      <c r="EG55" s="326" t="s">
        <v>36</v>
      </c>
      <c r="EH55" s="326" t="s">
        <v>36</v>
      </c>
      <c r="EI55" s="326" t="s">
        <v>36</v>
      </c>
      <c r="EJ55" s="326" t="s">
        <v>36</v>
      </c>
      <c r="EK55" s="326" t="s">
        <v>36</v>
      </c>
      <c r="EL55" s="326" t="s">
        <v>36</v>
      </c>
      <c r="EM55" s="326" t="s">
        <v>36</v>
      </c>
      <c r="EN55" s="326"/>
      <c r="EO55" s="326" t="s">
        <v>36</v>
      </c>
      <c r="EP55" s="326" t="s">
        <v>36</v>
      </c>
      <c r="EQ55" s="326" t="s">
        <v>36</v>
      </c>
      <c r="ER55" s="326" t="s">
        <v>36</v>
      </c>
      <c r="ES55" s="326" t="s">
        <v>36</v>
      </c>
      <c r="ET55" s="326" t="s">
        <v>36</v>
      </c>
      <c r="EU55" s="326" t="s">
        <v>36</v>
      </c>
      <c r="EV55" s="326" t="s">
        <v>36</v>
      </c>
      <c r="EW55" s="326" t="s">
        <v>36</v>
      </c>
      <c r="EX55" s="326" t="s">
        <v>36</v>
      </c>
      <c r="EY55" s="326" t="s">
        <v>36</v>
      </c>
      <c r="EZ55" s="326"/>
      <c r="FA55" s="312" t="s">
        <v>36</v>
      </c>
      <c r="FB55" s="43">
        <v>8.5169130087195909E-4</v>
      </c>
      <c r="FC55" s="43">
        <v>1.4194855014532657</v>
      </c>
      <c r="FD55" s="43">
        <v>0.21937503204277736</v>
      </c>
      <c r="FE55" s="43">
        <v>1.6388605334960429</v>
      </c>
      <c r="FF55" s="43">
        <v>2.4518385934192765E-2</v>
      </c>
      <c r="FG55" s="43">
        <v>1.2259192967096382E-2</v>
      </c>
      <c r="FH55" s="43">
        <v>11.936582625857005</v>
      </c>
      <c r="FI55" s="43">
        <v>1.6775737744447679E-2</v>
      </c>
      <c r="FJ55" s="43">
        <v>3.8713240948725419E-3</v>
      </c>
      <c r="FK55" s="43">
        <v>1.0323530919660111E-2</v>
      </c>
      <c r="FL55" s="43">
        <v>2.7099268664107789E-2</v>
      </c>
      <c r="FM55" s="43">
        <v>4.1294123678640444E-2</v>
      </c>
      <c r="FN55" s="43">
        <v>6.839339234274823E-2</v>
      </c>
      <c r="FO55" s="312" t="s">
        <v>36</v>
      </c>
      <c r="FP55" s="312" t="s">
        <v>36</v>
      </c>
      <c r="FQ55" s="312" t="s">
        <v>36</v>
      </c>
      <c r="FR55" s="312" t="s">
        <v>36</v>
      </c>
      <c r="FS55" s="312" t="s">
        <v>36</v>
      </c>
      <c r="FT55" s="312" t="s">
        <v>36</v>
      </c>
      <c r="FU55" s="312" t="s">
        <v>36</v>
      </c>
      <c r="FV55" s="312" t="s">
        <v>36</v>
      </c>
      <c r="FW55" s="312" t="s">
        <v>36</v>
      </c>
      <c r="FX55" s="312" t="s">
        <v>36</v>
      </c>
      <c r="FY55" s="312" t="s">
        <v>36</v>
      </c>
      <c r="FZ55" s="312" t="s">
        <v>36</v>
      </c>
      <c r="GA55" s="312" t="s">
        <v>36</v>
      </c>
      <c r="GB55" s="312" t="s">
        <v>36</v>
      </c>
      <c r="GC55" s="312" t="s">
        <v>36</v>
      </c>
      <c r="GD55" s="312" t="s">
        <v>36</v>
      </c>
      <c r="GE55" s="312" t="s">
        <v>36</v>
      </c>
      <c r="GF55" s="312" t="s">
        <v>36</v>
      </c>
      <c r="GG55" s="312" t="s">
        <v>36</v>
      </c>
      <c r="GH55" s="312" t="s">
        <v>36</v>
      </c>
      <c r="GI55" s="312" t="s">
        <v>36</v>
      </c>
      <c r="GJ55" s="312" t="s">
        <v>36</v>
      </c>
    </row>
    <row r="56" spans="1:192">
      <c r="A56" s="321">
        <v>14210000</v>
      </c>
      <c r="B56" s="320" t="s">
        <v>206</v>
      </c>
      <c r="C56" s="320" t="s">
        <v>222</v>
      </c>
      <c r="D56" s="320" t="s">
        <v>12</v>
      </c>
      <c r="E56" s="320">
        <v>23.1</v>
      </c>
      <c r="F56" s="319">
        <v>1761.1919150284798</v>
      </c>
      <c r="G56" s="318">
        <v>40456</v>
      </c>
      <c r="H56" s="317">
        <v>0.45833333333333331</v>
      </c>
      <c r="I56" s="309">
        <v>935.67</v>
      </c>
      <c r="J56" s="135">
        <v>13</v>
      </c>
      <c r="K56" s="316">
        <v>67</v>
      </c>
      <c r="L56" s="135">
        <v>9.8000000000000007</v>
      </c>
      <c r="M56" s="135">
        <v>94</v>
      </c>
      <c r="N56" s="135">
        <v>7.6</v>
      </c>
      <c r="O56" s="135">
        <v>0.4</v>
      </c>
      <c r="P56" s="135">
        <v>0.7</v>
      </c>
      <c r="Q56" s="135">
        <v>1.32</v>
      </c>
      <c r="R56" s="135"/>
      <c r="S56" s="135">
        <v>1.4</v>
      </c>
      <c r="T56" s="43">
        <v>0.27200000000000002</v>
      </c>
      <c r="U56" s="135">
        <v>1.6719999999999999</v>
      </c>
      <c r="V56" s="316">
        <v>16.267942583732061</v>
      </c>
      <c r="W56" s="43">
        <v>2.4899999999999999E-2</v>
      </c>
      <c r="X56" s="311">
        <v>1.6428571428571428</v>
      </c>
      <c r="Y56" s="23">
        <v>1.3528052658308301E-2</v>
      </c>
      <c r="Z56" s="23">
        <v>1.5034654750954345E-2</v>
      </c>
      <c r="AA56" s="23">
        <v>1.2512645488524869E-2</v>
      </c>
      <c r="AB56" s="65">
        <v>1.0811504785870139</v>
      </c>
      <c r="AC56" s="43">
        <v>7.9506999999999994E-2</v>
      </c>
      <c r="AD56" s="43">
        <v>4.4630000000000003E-2</v>
      </c>
      <c r="AE56" s="43">
        <v>6.4913999999999999E-2</v>
      </c>
      <c r="AF56" s="43">
        <v>2.2032E-2</v>
      </c>
      <c r="AG56" s="43">
        <v>8.0839999999999995E-2</v>
      </c>
      <c r="AH56" s="43">
        <v>6.4173999999999995E-2</v>
      </c>
      <c r="AI56" s="43">
        <v>5.5306000000000001E-2</v>
      </c>
      <c r="AJ56" s="43">
        <v>3.5053000000000001E-2</v>
      </c>
      <c r="AK56" s="43">
        <v>1.4019670303416414</v>
      </c>
      <c r="AL56" s="43">
        <v>2.6901491563410951</v>
      </c>
      <c r="AM56" s="43"/>
      <c r="AN56" s="43">
        <v>4.6726693560936707E-2</v>
      </c>
      <c r="AO56" s="43">
        <v>2.4389703870593686E-2</v>
      </c>
      <c r="AP56" s="43">
        <v>3.6067762863716192E-2</v>
      </c>
      <c r="AQ56" s="43">
        <v>5.2670622546061752E-2</v>
      </c>
      <c r="AR56" s="43">
        <v>5.8742193332178776E-2</v>
      </c>
      <c r="AS56" s="43">
        <v>0.21859697617348711</v>
      </c>
      <c r="AT56" s="316">
        <v>21.375727321979319</v>
      </c>
      <c r="AU56" s="316">
        <v>11.157383920643559</v>
      </c>
      <c r="AV56" s="316">
        <v>16.499662298663914</v>
      </c>
      <c r="AW56" s="316">
        <v>24.094854132044482</v>
      </c>
      <c r="AX56" s="316">
        <v>26.872372326668724</v>
      </c>
      <c r="AY56" s="315" t="s">
        <v>36</v>
      </c>
      <c r="AZ56" s="43">
        <v>1.6E-2</v>
      </c>
      <c r="BA56" s="313">
        <v>9.4999999999999998E-3</v>
      </c>
      <c r="BB56" s="43">
        <v>6.71</v>
      </c>
      <c r="BC56" s="43">
        <v>0.02</v>
      </c>
      <c r="BD56" s="43">
        <v>4.0000000000000001E-3</v>
      </c>
      <c r="BE56" s="43">
        <v>1.0999999999999999E-2</v>
      </c>
      <c r="BF56" s="313">
        <v>3.1E-2</v>
      </c>
      <c r="BG56" s="43">
        <v>2.7E-2</v>
      </c>
      <c r="BH56" s="43">
        <v>0.13607999999999998</v>
      </c>
      <c r="BI56" s="312" t="s">
        <v>36</v>
      </c>
      <c r="BJ56" s="312" t="s">
        <v>36</v>
      </c>
      <c r="BK56" s="312" t="s">
        <v>36</v>
      </c>
      <c r="BL56" s="312" t="s">
        <v>36</v>
      </c>
      <c r="BM56" s="312" t="s">
        <v>36</v>
      </c>
      <c r="BN56" s="312" t="s">
        <v>36</v>
      </c>
      <c r="BO56" s="312" t="s">
        <v>36</v>
      </c>
      <c r="BP56" s="312" t="s">
        <v>36</v>
      </c>
      <c r="BQ56" s="312" t="s">
        <v>36</v>
      </c>
      <c r="BR56" s="312" t="s">
        <v>36</v>
      </c>
      <c r="BS56" s="312" t="s">
        <v>36</v>
      </c>
      <c r="BT56" s="312" t="s">
        <v>36</v>
      </c>
      <c r="BU56" s="312" t="s">
        <v>36</v>
      </c>
      <c r="BV56" s="312" t="s">
        <v>36</v>
      </c>
      <c r="BW56" s="312" t="s">
        <v>36</v>
      </c>
      <c r="BX56" s="312" t="s">
        <v>36</v>
      </c>
      <c r="BY56" s="312" t="s">
        <v>36</v>
      </c>
      <c r="BZ56" s="312" t="s">
        <v>36</v>
      </c>
      <c r="CA56" s="312" t="s">
        <v>36</v>
      </c>
      <c r="CB56" s="312" t="s">
        <v>36</v>
      </c>
      <c r="CC56" s="312" t="s">
        <v>36</v>
      </c>
      <c r="CD56" s="312" t="s">
        <v>36</v>
      </c>
      <c r="CE56" s="312" t="s">
        <v>36</v>
      </c>
      <c r="CF56" s="312" t="s">
        <v>36</v>
      </c>
      <c r="CG56" s="312" t="s">
        <v>36</v>
      </c>
      <c r="CH56" s="312" t="s">
        <v>36</v>
      </c>
      <c r="CI56" s="312" t="s">
        <v>36</v>
      </c>
      <c r="CJ56" s="312" t="s">
        <v>36</v>
      </c>
      <c r="CK56" s="312"/>
      <c r="CL56" s="312" t="s">
        <v>36</v>
      </c>
      <c r="CM56" s="312" t="s">
        <v>36</v>
      </c>
      <c r="CN56" s="312" t="s">
        <v>36</v>
      </c>
      <c r="CO56" s="312" t="s">
        <v>36</v>
      </c>
      <c r="CP56" s="328" t="s">
        <v>36</v>
      </c>
      <c r="CQ56" s="328" t="s">
        <v>36</v>
      </c>
      <c r="CR56" s="328" t="s">
        <v>36</v>
      </c>
      <c r="CS56" s="312" t="s">
        <v>36</v>
      </c>
      <c r="CT56" s="312" t="s">
        <v>36</v>
      </c>
      <c r="CU56" s="312" t="s">
        <v>36</v>
      </c>
      <c r="CV56" s="312" t="s">
        <v>36</v>
      </c>
      <c r="CW56" s="312" t="s">
        <v>36</v>
      </c>
      <c r="CX56" s="328" t="s">
        <v>36</v>
      </c>
      <c r="CY56" s="328" t="s">
        <v>36</v>
      </c>
      <c r="CZ56" s="312"/>
      <c r="DA56" s="312" t="s">
        <v>36</v>
      </c>
      <c r="DB56" s="312" t="s">
        <v>36</v>
      </c>
      <c r="DC56" s="312" t="s">
        <v>36</v>
      </c>
      <c r="DD56" s="312" t="s">
        <v>36</v>
      </c>
      <c r="DE56" s="312" t="s">
        <v>36</v>
      </c>
      <c r="DF56" s="312" t="s">
        <v>36</v>
      </c>
      <c r="DG56" s="312" t="s">
        <v>36</v>
      </c>
      <c r="DH56" s="312" t="s">
        <v>36</v>
      </c>
      <c r="DI56" s="312" t="s">
        <v>36</v>
      </c>
      <c r="DJ56" s="312" t="s">
        <v>36</v>
      </c>
      <c r="DK56" s="312" t="s">
        <v>36</v>
      </c>
      <c r="DL56" s="312" t="s">
        <v>36</v>
      </c>
      <c r="DM56" s="312"/>
      <c r="DN56" s="308">
        <v>1.6024398197471996</v>
      </c>
      <c r="DO56" s="308">
        <v>3.0217436600947196</v>
      </c>
      <c r="DP56" s="310">
        <v>3204.8796394944002</v>
      </c>
      <c r="DQ56" s="310">
        <v>622.66232995891198</v>
      </c>
      <c r="DR56" s="310">
        <v>3827.541969453312</v>
      </c>
      <c r="DS56" s="309">
        <v>36.627195879935996</v>
      </c>
      <c r="DT56" s="309">
        <v>21.747397553711995</v>
      </c>
      <c r="DU56" s="309">
        <v>15360.530272148158</v>
      </c>
      <c r="DV56" s="309">
        <v>45.783994849919999</v>
      </c>
      <c r="DW56" s="309">
        <v>9.1567989699839991</v>
      </c>
      <c r="DX56" s="309">
        <v>25.181197167455995</v>
      </c>
      <c r="DY56" s="309">
        <v>70.965192017375983</v>
      </c>
      <c r="DZ56" s="309">
        <v>61.808393047391988</v>
      </c>
      <c r="EA56" s="309">
        <v>311.51430095885559</v>
      </c>
      <c r="EB56" s="309"/>
      <c r="EC56" s="325" t="s">
        <v>36</v>
      </c>
      <c r="ED56" s="325" t="s">
        <v>36</v>
      </c>
      <c r="EE56" s="325" t="s">
        <v>36</v>
      </c>
      <c r="EF56" s="325" t="s">
        <v>36</v>
      </c>
      <c r="EG56" s="325" t="s">
        <v>36</v>
      </c>
      <c r="EH56" s="325" t="s">
        <v>36</v>
      </c>
      <c r="EI56" s="325" t="s">
        <v>36</v>
      </c>
      <c r="EJ56" s="325" t="s">
        <v>36</v>
      </c>
      <c r="EK56" s="325" t="s">
        <v>36</v>
      </c>
      <c r="EL56" s="325" t="s">
        <v>36</v>
      </c>
      <c r="EM56" s="325" t="s">
        <v>36</v>
      </c>
      <c r="EN56" s="325"/>
      <c r="EO56" s="325" t="s">
        <v>36</v>
      </c>
      <c r="EP56" s="325" t="s">
        <v>36</v>
      </c>
      <c r="EQ56" s="325" t="s">
        <v>36</v>
      </c>
      <c r="ER56" s="325" t="s">
        <v>36</v>
      </c>
      <c r="ES56" s="325" t="s">
        <v>36</v>
      </c>
      <c r="ET56" s="325" t="s">
        <v>36</v>
      </c>
      <c r="EU56" s="325" t="s">
        <v>36</v>
      </c>
      <c r="EV56" s="325" t="s">
        <v>36</v>
      </c>
      <c r="EW56" s="325" t="s">
        <v>36</v>
      </c>
      <c r="EX56" s="325" t="s">
        <v>36</v>
      </c>
      <c r="EY56" s="325" t="s">
        <v>36</v>
      </c>
      <c r="EZ56" s="325"/>
      <c r="FA56" s="43">
        <v>9.0986099020406129E-4</v>
      </c>
      <c r="FB56" s="43">
        <v>1.7157378672419442E-3</v>
      </c>
      <c r="FC56" s="43">
        <v>1.8197219804081231</v>
      </c>
      <c r="FD56" s="43">
        <v>0.35354598476500676</v>
      </c>
      <c r="FE56" s="43">
        <v>2.1732679651731299</v>
      </c>
      <c r="FF56" s="43">
        <v>2.0796822633235689E-2</v>
      </c>
      <c r="FG56" s="43">
        <v>1.2348113438483689E-2</v>
      </c>
      <c r="FH56" s="43">
        <v>8.7216674918132178</v>
      </c>
      <c r="FI56" s="43">
        <v>2.5996028291544616E-2</v>
      </c>
      <c r="FJ56" s="43">
        <v>5.1992056583089223E-3</v>
      </c>
      <c r="FK56" s="43">
        <v>1.4297815560349536E-2</v>
      </c>
      <c r="FL56" s="43">
        <v>4.0293843851894141E-2</v>
      </c>
      <c r="FM56" s="43">
        <v>3.5094638193585222E-2</v>
      </c>
      <c r="FN56" s="43">
        <v>0.1768769764956695</v>
      </c>
      <c r="FO56" s="312" t="s">
        <v>36</v>
      </c>
      <c r="FP56" s="312" t="s">
        <v>36</v>
      </c>
      <c r="FQ56" s="312" t="s">
        <v>36</v>
      </c>
      <c r="FR56" s="312" t="s">
        <v>36</v>
      </c>
      <c r="FS56" s="312" t="s">
        <v>36</v>
      </c>
      <c r="FT56" s="312" t="s">
        <v>36</v>
      </c>
      <c r="FU56" s="312" t="s">
        <v>36</v>
      </c>
      <c r="FV56" s="312" t="s">
        <v>36</v>
      </c>
      <c r="FW56" s="312" t="s">
        <v>36</v>
      </c>
      <c r="FX56" s="312" t="s">
        <v>36</v>
      </c>
      <c r="FY56" s="312" t="s">
        <v>36</v>
      </c>
      <c r="FZ56" s="312" t="s">
        <v>36</v>
      </c>
      <c r="GA56" s="312" t="s">
        <v>36</v>
      </c>
      <c r="GB56" s="312" t="s">
        <v>36</v>
      </c>
      <c r="GC56" s="312" t="s">
        <v>36</v>
      </c>
      <c r="GD56" s="312" t="s">
        <v>36</v>
      </c>
      <c r="GE56" s="312" t="s">
        <v>36</v>
      </c>
      <c r="GF56" s="312" t="s">
        <v>36</v>
      </c>
      <c r="GG56" s="312" t="s">
        <v>36</v>
      </c>
      <c r="GH56" s="312" t="s">
        <v>36</v>
      </c>
      <c r="GI56" s="312" t="s">
        <v>36</v>
      </c>
      <c r="GJ56" s="312" t="s">
        <v>36</v>
      </c>
    </row>
    <row r="57" spans="1:192">
      <c r="A57" s="321">
        <v>14211005</v>
      </c>
      <c r="B57" s="320" t="s">
        <v>206</v>
      </c>
      <c r="C57" s="320" t="s">
        <v>222</v>
      </c>
      <c r="D57" s="320" t="s">
        <v>207</v>
      </c>
      <c r="E57" s="320">
        <v>3.1</v>
      </c>
      <c r="F57" s="319">
        <v>2429.4088474951677</v>
      </c>
      <c r="G57" s="318">
        <v>40456</v>
      </c>
      <c r="H57" s="317">
        <v>0.41666666666666669</v>
      </c>
      <c r="I57" s="309">
        <v>950.6</v>
      </c>
      <c r="J57" s="135">
        <v>13</v>
      </c>
      <c r="K57" s="316">
        <v>68</v>
      </c>
      <c r="L57" s="135">
        <v>10.3</v>
      </c>
      <c r="M57" s="135">
        <v>97.86</v>
      </c>
      <c r="N57" s="135">
        <v>7.7</v>
      </c>
      <c r="O57" s="135">
        <v>0.5</v>
      </c>
      <c r="P57" s="135">
        <v>0.6</v>
      </c>
      <c r="Q57" s="135">
        <v>1.66</v>
      </c>
      <c r="R57" s="135"/>
      <c r="S57" s="135">
        <v>1.3</v>
      </c>
      <c r="T57" s="43">
        <v>0.41199999999999998</v>
      </c>
      <c r="U57" s="135">
        <v>1.712</v>
      </c>
      <c r="V57" s="316">
        <v>24.065420560747661</v>
      </c>
      <c r="W57" s="43">
        <v>2.9100000000000001E-2</v>
      </c>
      <c r="X57" s="311">
        <v>2.0769230769230771</v>
      </c>
      <c r="Y57" s="23">
        <v>1.2841715203598149E-2</v>
      </c>
      <c r="Z57" s="23">
        <v>1.3776209321177469E-2</v>
      </c>
      <c r="AA57" s="23">
        <v>1.2476167898741551E-2</v>
      </c>
      <c r="AB57" s="65">
        <v>1.0292996461592561</v>
      </c>
      <c r="AC57" s="43">
        <v>9.8230999999999999E-2</v>
      </c>
      <c r="AD57" s="43">
        <v>5.5669999999999997E-2</v>
      </c>
      <c r="AE57" s="43">
        <v>5.0618000000000003E-2</v>
      </c>
      <c r="AF57" s="43">
        <v>2.7937E-2</v>
      </c>
      <c r="AG57" s="43">
        <v>6.4480999999999997E-2</v>
      </c>
      <c r="AH57" s="43">
        <v>5.7632999999999997E-2</v>
      </c>
      <c r="AI57" s="43">
        <v>4.8466000000000002E-2</v>
      </c>
      <c r="AJ57" s="43">
        <v>4.5717000000000001E-2</v>
      </c>
      <c r="AK57" s="43">
        <v>1.4119715023488784</v>
      </c>
      <c r="AL57" s="43">
        <v>3.5219355833039416</v>
      </c>
      <c r="AM57" s="43"/>
      <c r="AN57" s="43">
        <v>4.4157409096397232E-2</v>
      </c>
      <c r="AO57" s="43">
        <v>3.0998497832023953E-2</v>
      </c>
      <c r="AP57" s="43">
        <v>5.4600553738567092E-2</v>
      </c>
      <c r="AQ57" s="43">
        <v>5.1494711622363333E-2</v>
      </c>
      <c r="AR57" s="43">
        <v>5.0415521102812839E-2</v>
      </c>
      <c r="AS57" s="43">
        <v>0.23166669339216442</v>
      </c>
      <c r="AT57" s="316">
        <v>19.060749929057671</v>
      </c>
      <c r="AU57" s="316">
        <v>13.380645002581284</v>
      </c>
      <c r="AV57" s="316">
        <v>23.568581628667488</v>
      </c>
      <c r="AW57" s="316">
        <v>22.227930510146013</v>
      </c>
      <c r="AX57" s="316">
        <v>21.76209292954756</v>
      </c>
      <c r="AY57" s="315" t="s">
        <v>36</v>
      </c>
      <c r="AZ57" s="43">
        <v>1.4E-2</v>
      </c>
      <c r="BA57" s="313">
        <v>9.4999999999999998E-3</v>
      </c>
      <c r="BB57" s="43">
        <v>8.5500000000000007</v>
      </c>
      <c r="BC57" s="43">
        <v>2.4E-2</v>
      </c>
      <c r="BD57" s="43">
        <v>1E-3</v>
      </c>
      <c r="BE57" s="43">
        <v>7.0000000000000001E-3</v>
      </c>
      <c r="BF57" s="313">
        <v>3.1E-2</v>
      </c>
      <c r="BG57" s="43">
        <v>6.2E-2</v>
      </c>
      <c r="BH57" s="43">
        <v>9.2999999999999999E-2</v>
      </c>
      <c r="BI57" s="312" t="s">
        <v>36</v>
      </c>
      <c r="BJ57" s="312" t="s">
        <v>36</v>
      </c>
      <c r="BK57" s="312" t="s">
        <v>36</v>
      </c>
      <c r="BL57" s="312" t="s">
        <v>36</v>
      </c>
      <c r="BM57" s="312" t="s">
        <v>36</v>
      </c>
      <c r="BN57" s="312" t="s">
        <v>36</v>
      </c>
      <c r="BO57" s="312" t="s">
        <v>36</v>
      </c>
      <c r="BP57" s="312" t="s">
        <v>36</v>
      </c>
      <c r="BQ57" s="312" t="s">
        <v>36</v>
      </c>
      <c r="BR57" s="312" t="s">
        <v>36</v>
      </c>
      <c r="BS57" s="312" t="s">
        <v>36</v>
      </c>
      <c r="BT57" s="312" t="s">
        <v>36</v>
      </c>
      <c r="BU57" s="312" t="s">
        <v>36</v>
      </c>
      <c r="BV57" s="312" t="s">
        <v>36</v>
      </c>
      <c r="BW57" s="312" t="s">
        <v>36</v>
      </c>
      <c r="BX57" s="312" t="s">
        <v>36</v>
      </c>
      <c r="BY57" s="312" t="s">
        <v>36</v>
      </c>
      <c r="BZ57" s="312" t="s">
        <v>36</v>
      </c>
      <c r="CA57" s="312" t="s">
        <v>36</v>
      </c>
      <c r="CB57" s="312" t="s">
        <v>36</v>
      </c>
      <c r="CC57" s="312" t="s">
        <v>36</v>
      </c>
      <c r="CD57" s="312" t="s">
        <v>36</v>
      </c>
      <c r="CE57" s="312" t="s">
        <v>36</v>
      </c>
      <c r="CF57" s="312" t="s">
        <v>36</v>
      </c>
      <c r="CG57" s="312" t="s">
        <v>36</v>
      </c>
      <c r="CH57" s="312" t="s">
        <v>36</v>
      </c>
      <c r="CI57" s="312" t="s">
        <v>36</v>
      </c>
      <c r="CJ57" s="312" t="s">
        <v>36</v>
      </c>
      <c r="CK57" s="312"/>
      <c r="CL57" s="312" t="s">
        <v>36</v>
      </c>
      <c r="CM57" s="312" t="s">
        <v>36</v>
      </c>
      <c r="CN57" s="312" t="s">
        <v>36</v>
      </c>
      <c r="CO57" s="312" t="s">
        <v>36</v>
      </c>
      <c r="CP57" s="328" t="s">
        <v>36</v>
      </c>
      <c r="CQ57" s="328" t="s">
        <v>36</v>
      </c>
      <c r="CR57" s="328" t="s">
        <v>36</v>
      </c>
      <c r="CS57" s="312" t="s">
        <v>36</v>
      </c>
      <c r="CT57" s="312" t="s">
        <v>36</v>
      </c>
      <c r="CU57" s="312" t="s">
        <v>36</v>
      </c>
      <c r="CV57" s="312" t="s">
        <v>36</v>
      </c>
      <c r="CW57" s="312" t="s">
        <v>36</v>
      </c>
      <c r="CX57" s="328" t="s">
        <v>36</v>
      </c>
      <c r="CY57" s="328" t="s">
        <v>36</v>
      </c>
      <c r="CZ57" s="312"/>
      <c r="DA57" s="312" t="s">
        <v>36</v>
      </c>
      <c r="DB57" s="312" t="s">
        <v>36</v>
      </c>
      <c r="DC57" s="312" t="s">
        <v>36</v>
      </c>
      <c r="DD57" s="312" t="s">
        <v>36</v>
      </c>
      <c r="DE57" s="312" t="s">
        <v>36</v>
      </c>
      <c r="DF57" s="312" t="s">
        <v>36</v>
      </c>
      <c r="DG57" s="312" t="s">
        <v>36</v>
      </c>
      <c r="DH57" s="312" t="s">
        <v>36</v>
      </c>
      <c r="DI57" s="312" t="s">
        <v>36</v>
      </c>
      <c r="DJ57" s="312" t="s">
        <v>36</v>
      </c>
      <c r="DK57" s="312" t="s">
        <v>36</v>
      </c>
      <c r="DL57" s="312" t="s">
        <v>36</v>
      </c>
      <c r="DM57" s="312"/>
      <c r="DN57" s="308">
        <v>1.3954363879680001</v>
      </c>
      <c r="DO57" s="308">
        <v>3.8607073400447995</v>
      </c>
      <c r="DP57" s="310">
        <v>3023.4455072640003</v>
      </c>
      <c r="DQ57" s="310">
        <v>958.19965307135988</v>
      </c>
      <c r="DR57" s="310">
        <v>3981.6451603353607</v>
      </c>
      <c r="DS57" s="309">
        <v>32.560182385920001</v>
      </c>
      <c r="DT57" s="309">
        <v>22.094409476159996</v>
      </c>
      <c r="DU57" s="309">
        <v>19884.968528543999</v>
      </c>
      <c r="DV57" s="309">
        <v>55.817455518720003</v>
      </c>
      <c r="DW57" s="309">
        <v>2.3257273132799998</v>
      </c>
      <c r="DX57" s="309">
        <v>16.280091192960001</v>
      </c>
      <c r="DY57" s="309">
        <v>72.097546711679996</v>
      </c>
      <c r="DZ57" s="309">
        <v>144.19509342335999</v>
      </c>
      <c r="EA57" s="309">
        <v>216.29264013503999</v>
      </c>
      <c r="EB57" s="309"/>
      <c r="EC57" s="325" t="s">
        <v>36</v>
      </c>
      <c r="ED57" s="325" t="s">
        <v>36</v>
      </c>
      <c r="EE57" s="325" t="s">
        <v>36</v>
      </c>
      <c r="EF57" s="325" t="s">
        <v>36</v>
      </c>
      <c r="EG57" s="325" t="s">
        <v>36</v>
      </c>
      <c r="EH57" s="325" t="s">
        <v>36</v>
      </c>
      <c r="EI57" s="325" t="s">
        <v>36</v>
      </c>
      <c r="EJ57" s="325" t="s">
        <v>36</v>
      </c>
      <c r="EK57" s="325" t="s">
        <v>36</v>
      </c>
      <c r="EL57" s="325" t="s">
        <v>36</v>
      </c>
      <c r="EM57" s="325" t="s">
        <v>36</v>
      </c>
      <c r="EN57" s="325"/>
      <c r="EO57" s="325" t="s">
        <v>36</v>
      </c>
      <c r="EP57" s="325" t="s">
        <v>36</v>
      </c>
      <c r="EQ57" s="325" t="s">
        <v>36</v>
      </c>
      <c r="ER57" s="325" t="s">
        <v>36</v>
      </c>
      <c r="ES57" s="325" t="s">
        <v>36</v>
      </c>
      <c r="ET57" s="325" t="s">
        <v>36</v>
      </c>
      <c r="EU57" s="325" t="s">
        <v>36</v>
      </c>
      <c r="EV57" s="325" t="s">
        <v>36</v>
      </c>
      <c r="EW57" s="325" t="s">
        <v>36</v>
      </c>
      <c r="EX57" s="325" t="s">
        <v>36</v>
      </c>
      <c r="EY57" s="325" t="s">
        <v>36</v>
      </c>
      <c r="EZ57" s="325"/>
      <c r="FA57" s="43">
        <v>5.7439339179436971E-4</v>
      </c>
      <c r="FB57" s="43">
        <v>1.589155050631089E-3</v>
      </c>
      <c r="FC57" s="43">
        <v>1.2445190155544679</v>
      </c>
      <c r="FD57" s="43">
        <v>0.39441679569880045</v>
      </c>
      <c r="FE57" s="43">
        <v>1.6389358112532686</v>
      </c>
      <c r="FF57" s="43">
        <v>1.3402512475201959E-2</v>
      </c>
      <c r="FG57" s="43">
        <v>9.0945620367441846E-3</v>
      </c>
      <c r="FH57" s="43">
        <v>8.1851058330697679</v>
      </c>
      <c r="FI57" s="43">
        <v>2.2975735671774789E-2</v>
      </c>
      <c r="FJ57" s="43">
        <v>9.5732231965728277E-4</v>
      </c>
      <c r="FK57" s="43">
        <v>6.7012562376009797E-3</v>
      </c>
      <c r="FL57" s="43">
        <v>2.9676991909375765E-2</v>
      </c>
      <c r="FM57" s="43">
        <v>5.9353983818751531E-2</v>
      </c>
      <c r="FN57" s="43">
        <v>8.9030975728127293E-2</v>
      </c>
      <c r="FO57" s="312" t="s">
        <v>36</v>
      </c>
      <c r="FP57" s="312" t="s">
        <v>36</v>
      </c>
      <c r="FQ57" s="312" t="s">
        <v>36</v>
      </c>
      <c r="FR57" s="312" t="s">
        <v>36</v>
      </c>
      <c r="FS57" s="312" t="s">
        <v>36</v>
      </c>
      <c r="FT57" s="312" t="s">
        <v>36</v>
      </c>
      <c r="FU57" s="312" t="s">
        <v>36</v>
      </c>
      <c r="FV57" s="312" t="s">
        <v>36</v>
      </c>
      <c r="FW57" s="312" t="s">
        <v>36</v>
      </c>
      <c r="FX57" s="312" t="s">
        <v>36</v>
      </c>
      <c r="FY57" s="312" t="s">
        <v>36</v>
      </c>
      <c r="FZ57" s="312" t="s">
        <v>36</v>
      </c>
      <c r="GA57" s="312" t="s">
        <v>36</v>
      </c>
      <c r="GB57" s="312" t="s">
        <v>36</v>
      </c>
      <c r="GC57" s="312" t="s">
        <v>36</v>
      </c>
      <c r="GD57" s="312" t="s">
        <v>36</v>
      </c>
      <c r="GE57" s="312" t="s">
        <v>36</v>
      </c>
      <c r="GF57" s="312" t="s">
        <v>36</v>
      </c>
      <c r="GG57" s="312" t="s">
        <v>36</v>
      </c>
      <c r="GH57" s="312" t="s">
        <v>36</v>
      </c>
      <c r="GI57" s="312" t="s">
        <v>36</v>
      </c>
      <c r="GJ57" s="312" t="s">
        <v>36</v>
      </c>
    </row>
    <row r="58" spans="1:192">
      <c r="A58" s="321">
        <v>14211023</v>
      </c>
      <c r="B58" s="320" t="s">
        <v>206</v>
      </c>
      <c r="C58" s="320" t="s">
        <v>222</v>
      </c>
      <c r="D58" s="320" t="s">
        <v>204</v>
      </c>
      <c r="E58" s="320">
        <v>0.9</v>
      </c>
      <c r="F58" s="319">
        <v>2434.5888237158397</v>
      </c>
      <c r="G58" s="318">
        <v>40456</v>
      </c>
      <c r="H58" s="317">
        <v>0.4861111111111111</v>
      </c>
      <c r="I58" s="309">
        <v>923.38</v>
      </c>
      <c r="J58" s="135">
        <v>13.1</v>
      </c>
      <c r="K58" s="316">
        <v>68</v>
      </c>
      <c r="L58" s="135">
        <v>10.8</v>
      </c>
      <c r="M58" s="135">
        <v>102.85</v>
      </c>
      <c r="N58" s="135">
        <v>7.8</v>
      </c>
      <c r="O58" s="135">
        <v>1.1000000000000001</v>
      </c>
      <c r="P58" s="135">
        <v>0.2</v>
      </c>
      <c r="Q58" s="135">
        <v>1.45</v>
      </c>
      <c r="R58" s="135"/>
      <c r="S58" s="135">
        <v>1.2</v>
      </c>
      <c r="T58" s="43">
        <v>0.25800000000000001</v>
      </c>
      <c r="U58" s="135">
        <v>1.458</v>
      </c>
      <c r="V58" s="316">
        <v>17.695473251028808</v>
      </c>
      <c r="W58" s="43">
        <v>2.5700000000000001E-2</v>
      </c>
      <c r="X58" s="311">
        <v>2</v>
      </c>
      <c r="Y58" s="23">
        <v>1.2834112174808985E-2</v>
      </c>
      <c r="Z58" s="23">
        <v>1.3839502810189183E-2</v>
      </c>
      <c r="AA58" s="23">
        <v>1.1262125153385569E-2</v>
      </c>
      <c r="AB58" s="65">
        <v>1.1395817396817733</v>
      </c>
      <c r="AC58" s="43">
        <v>9.5088000000000006E-2</v>
      </c>
      <c r="AD58" s="43">
        <v>5.4337999999999997E-2</v>
      </c>
      <c r="AE58" s="43">
        <v>4.4039000000000002E-2</v>
      </c>
      <c r="AF58" s="43">
        <v>2.7404999999999999E-2</v>
      </c>
      <c r="AG58" s="43">
        <v>3.7955999999999997E-2</v>
      </c>
      <c r="AH58" s="43">
        <v>4.0278000000000001E-2</v>
      </c>
      <c r="AI58" s="43">
        <v>3.9446000000000002E-2</v>
      </c>
      <c r="AJ58" s="43">
        <v>4.4248000000000003E-2</v>
      </c>
      <c r="AK58" s="43">
        <v>1.4054889710569931</v>
      </c>
      <c r="AL58" s="43">
        <v>4.732552819872593</v>
      </c>
      <c r="AM58" s="43"/>
      <c r="AN58" s="43">
        <v>4.2297505186658382E-2</v>
      </c>
      <c r="AO58" s="43">
        <v>3.127949617299184E-2</v>
      </c>
      <c r="AP58" s="43">
        <v>5.3414074185202311E-2</v>
      </c>
      <c r="AQ58" s="43">
        <v>4.7700513897592958E-2</v>
      </c>
      <c r="AR58" s="43">
        <v>3.0990049688000385E-2</v>
      </c>
      <c r="AS58" s="43">
        <v>0.2056816391304459</v>
      </c>
      <c r="AT58" s="316">
        <v>20.564550810406935</v>
      </c>
      <c r="AU58" s="316">
        <v>15.207724085256821</v>
      </c>
      <c r="AV58" s="316">
        <v>25.96929624395225</v>
      </c>
      <c r="AW58" s="316">
        <v>23.191430260501125</v>
      </c>
      <c r="AX58" s="316">
        <v>15.066998599882851</v>
      </c>
      <c r="AY58" s="315" t="s">
        <v>36</v>
      </c>
      <c r="AZ58" s="43">
        <v>1.2999999999999999E-2</v>
      </c>
      <c r="BA58" s="313">
        <v>9.4999999999999998E-3</v>
      </c>
      <c r="BB58" s="43">
        <v>7.29</v>
      </c>
      <c r="BC58" s="43">
        <v>2.5999999999999999E-2</v>
      </c>
      <c r="BD58" s="43">
        <v>1E-3</v>
      </c>
      <c r="BE58" s="43">
        <v>6.0000000000000001E-3</v>
      </c>
      <c r="BF58" s="313">
        <v>3.2000000000000001E-2</v>
      </c>
      <c r="BG58" s="43">
        <v>3.4000000000000002E-2</v>
      </c>
      <c r="BH58" s="43">
        <v>6.6000000000000003E-2</v>
      </c>
      <c r="BI58" s="312" t="s">
        <v>36</v>
      </c>
      <c r="BJ58" s="312" t="s">
        <v>36</v>
      </c>
      <c r="BK58" s="312" t="s">
        <v>36</v>
      </c>
      <c r="BL58" s="312" t="s">
        <v>36</v>
      </c>
      <c r="BM58" s="312" t="s">
        <v>36</v>
      </c>
      <c r="BN58" s="312" t="s">
        <v>36</v>
      </c>
      <c r="BO58" s="312" t="s">
        <v>36</v>
      </c>
      <c r="BP58" s="312" t="s">
        <v>36</v>
      </c>
      <c r="BQ58" s="312" t="s">
        <v>36</v>
      </c>
      <c r="BR58" s="312" t="s">
        <v>36</v>
      </c>
      <c r="BS58" s="312" t="s">
        <v>36</v>
      </c>
      <c r="BT58" s="312" t="s">
        <v>36</v>
      </c>
      <c r="BU58" s="312" t="s">
        <v>36</v>
      </c>
      <c r="BV58" s="312" t="s">
        <v>36</v>
      </c>
      <c r="BW58" s="312" t="s">
        <v>36</v>
      </c>
      <c r="BX58" s="312" t="s">
        <v>36</v>
      </c>
      <c r="BY58" s="312" t="s">
        <v>36</v>
      </c>
      <c r="BZ58" s="312" t="s">
        <v>36</v>
      </c>
      <c r="CA58" s="312" t="s">
        <v>36</v>
      </c>
      <c r="CB58" s="312" t="s">
        <v>36</v>
      </c>
      <c r="CC58" s="312" t="s">
        <v>36</v>
      </c>
      <c r="CD58" s="312" t="s">
        <v>36</v>
      </c>
      <c r="CE58" s="312" t="s">
        <v>36</v>
      </c>
      <c r="CF58" s="312" t="s">
        <v>36</v>
      </c>
      <c r="CG58" s="312" t="s">
        <v>36</v>
      </c>
      <c r="CH58" s="312" t="s">
        <v>36</v>
      </c>
      <c r="CI58" s="312" t="s">
        <v>36</v>
      </c>
      <c r="CJ58" s="312" t="s">
        <v>36</v>
      </c>
      <c r="CK58" s="312"/>
      <c r="CL58" s="312" t="s">
        <v>36</v>
      </c>
      <c r="CM58" s="312" t="s">
        <v>36</v>
      </c>
      <c r="CN58" s="312" t="s">
        <v>36</v>
      </c>
      <c r="CO58" s="312" t="s">
        <v>36</v>
      </c>
      <c r="CP58" s="328" t="s">
        <v>36</v>
      </c>
      <c r="CQ58" s="328" t="s">
        <v>36</v>
      </c>
      <c r="CR58" s="328" t="s">
        <v>36</v>
      </c>
      <c r="CS58" s="312" t="s">
        <v>36</v>
      </c>
      <c r="CT58" s="312" t="s">
        <v>36</v>
      </c>
      <c r="CU58" s="312" t="s">
        <v>36</v>
      </c>
      <c r="CV58" s="312" t="s">
        <v>36</v>
      </c>
      <c r="CW58" s="312" t="s">
        <v>36</v>
      </c>
      <c r="CX58" s="328" t="s">
        <v>36</v>
      </c>
      <c r="CY58" s="328" t="s">
        <v>36</v>
      </c>
      <c r="CZ58" s="312"/>
      <c r="DA58" s="312" t="s">
        <v>36</v>
      </c>
      <c r="DB58" s="312" t="s">
        <v>36</v>
      </c>
      <c r="DC58" s="312" t="s">
        <v>36</v>
      </c>
      <c r="DD58" s="312" t="s">
        <v>36</v>
      </c>
      <c r="DE58" s="312" t="s">
        <v>36</v>
      </c>
      <c r="DF58" s="312" t="s">
        <v>36</v>
      </c>
      <c r="DG58" s="312" t="s">
        <v>36</v>
      </c>
      <c r="DH58" s="312" t="s">
        <v>36</v>
      </c>
      <c r="DI58" s="312" t="s">
        <v>36</v>
      </c>
      <c r="DJ58" s="312" t="s">
        <v>36</v>
      </c>
      <c r="DK58" s="312" t="s">
        <v>36</v>
      </c>
      <c r="DL58" s="312" t="s">
        <v>36</v>
      </c>
      <c r="DM58" s="312"/>
      <c r="DN58" s="308">
        <v>0.4518262332288</v>
      </c>
      <c r="DO58" s="308">
        <v>3.2757401909087993</v>
      </c>
      <c r="DP58" s="310">
        <v>2710.9573993728004</v>
      </c>
      <c r="DQ58" s="310">
        <v>582.855840865152</v>
      </c>
      <c r="DR58" s="310">
        <v>3293.813240237952</v>
      </c>
      <c r="DS58" s="309">
        <v>29.368705159871997</v>
      </c>
      <c r="DT58" s="309">
        <v>21.461746078367998</v>
      </c>
      <c r="DU58" s="309">
        <v>16469.066201189758</v>
      </c>
      <c r="DV58" s="309">
        <v>58.737410319743994</v>
      </c>
      <c r="DW58" s="309">
        <v>2.2591311661439999</v>
      </c>
      <c r="DX58" s="309">
        <v>13.554786996863999</v>
      </c>
      <c r="DY58" s="309">
        <v>72.292197316607997</v>
      </c>
      <c r="DZ58" s="309">
        <v>76.810459648896</v>
      </c>
      <c r="EA58" s="309">
        <v>149.102656965504</v>
      </c>
      <c r="EB58" s="309"/>
      <c r="EC58" s="325" t="s">
        <v>36</v>
      </c>
      <c r="ED58" s="325" t="s">
        <v>36</v>
      </c>
      <c r="EE58" s="325" t="s">
        <v>36</v>
      </c>
      <c r="EF58" s="325" t="s">
        <v>36</v>
      </c>
      <c r="EG58" s="325" t="s">
        <v>36</v>
      </c>
      <c r="EH58" s="325" t="s">
        <v>36</v>
      </c>
      <c r="EI58" s="325" t="s">
        <v>36</v>
      </c>
      <c r="EJ58" s="325" t="s">
        <v>36</v>
      </c>
      <c r="EK58" s="325" t="s">
        <v>36</v>
      </c>
      <c r="EL58" s="325" t="s">
        <v>36</v>
      </c>
      <c r="EM58" s="325" t="s">
        <v>36</v>
      </c>
      <c r="EN58" s="325"/>
      <c r="EO58" s="325" t="s">
        <v>36</v>
      </c>
      <c r="EP58" s="325" t="s">
        <v>36</v>
      </c>
      <c r="EQ58" s="325" t="s">
        <v>36</v>
      </c>
      <c r="ER58" s="325" t="s">
        <v>36</v>
      </c>
      <c r="ES58" s="325" t="s">
        <v>36</v>
      </c>
      <c r="ET58" s="325" t="s">
        <v>36</v>
      </c>
      <c r="EU58" s="325" t="s">
        <v>36</v>
      </c>
      <c r="EV58" s="325" t="s">
        <v>36</v>
      </c>
      <c r="EW58" s="325" t="s">
        <v>36</v>
      </c>
      <c r="EX58" s="325" t="s">
        <v>36</v>
      </c>
      <c r="EY58" s="325" t="s">
        <v>36</v>
      </c>
      <c r="EZ58" s="325"/>
      <c r="FA58" s="43">
        <v>1.855862595061088E-4</v>
      </c>
      <c r="FB58" s="43">
        <v>1.3455003814192884E-3</v>
      </c>
      <c r="FC58" s="43">
        <v>1.1135175570366529</v>
      </c>
      <c r="FD58" s="43">
        <v>0.23940627476288034</v>
      </c>
      <c r="FE58" s="43">
        <v>1.3529238317995331</v>
      </c>
      <c r="FF58" s="43">
        <v>1.2063106867897071E-2</v>
      </c>
      <c r="FG58" s="43">
        <v>8.8153473265401676E-3</v>
      </c>
      <c r="FH58" s="43">
        <v>6.7646191589976654</v>
      </c>
      <c r="FI58" s="43">
        <v>2.4126213735794141E-2</v>
      </c>
      <c r="FJ58" s="43">
        <v>9.2793129753054393E-4</v>
      </c>
      <c r="FK58" s="43">
        <v>5.5675877851832636E-3</v>
      </c>
      <c r="FL58" s="43">
        <v>2.9693801520977406E-2</v>
      </c>
      <c r="FM58" s="43">
        <v>3.1549664116038496E-2</v>
      </c>
      <c r="FN58" s="43">
        <v>6.1243465637015902E-2</v>
      </c>
      <c r="FO58" s="312" t="s">
        <v>36</v>
      </c>
      <c r="FP58" s="312" t="s">
        <v>36</v>
      </c>
      <c r="FQ58" s="312" t="s">
        <v>36</v>
      </c>
      <c r="FR58" s="312" t="s">
        <v>36</v>
      </c>
      <c r="FS58" s="312" t="s">
        <v>36</v>
      </c>
      <c r="FT58" s="312" t="s">
        <v>36</v>
      </c>
      <c r="FU58" s="312" t="s">
        <v>36</v>
      </c>
      <c r="FV58" s="312" t="s">
        <v>36</v>
      </c>
      <c r="FW58" s="312" t="s">
        <v>36</v>
      </c>
      <c r="FX58" s="312" t="s">
        <v>36</v>
      </c>
      <c r="FY58" s="312" t="s">
        <v>36</v>
      </c>
      <c r="FZ58" s="312" t="s">
        <v>36</v>
      </c>
      <c r="GA58" s="312" t="s">
        <v>36</v>
      </c>
      <c r="GB58" s="312" t="s">
        <v>36</v>
      </c>
      <c r="GC58" s="312" t="s">
        <v>36</v>
      </c>
      <c r="GD58" s="312" t="s">
        <v>36</v>
      </c>
      <c r="GE58" s="312" t="s">
        <v>36</v>
      </c>
      <c r="GF58" s="312" t="s">
        <v>36</v>
      </c>
      <c r="GG58" s="312" t="s">
        <v>36</v>
      </c>
      <c r="GH58" s="312" t="s">
        <v>36</v>
      </c>
      <c r="GI58" s="312" t="s">
        <v>36</v>
      </c>
      <c r="GJ58" s="312" t="s">
        <v>36</v>
      </c>
    </row>
    <row r="59" spans="1:192">
      <c r="A59" s="321">
        <v>14209710</v>
      </c>
      <c r="B59" s="320" t="s">
        <v>206</v>
      </c>
      <c r="C59" s="320" t="s">
        <v>223</v>
      </c>
      <c r="D59" s="320" t="s">
        <v>11</v>
      </c>
      <c r="E59" s="320">
        <v>40.799999999999997</v>
      </c>
      <c r="F59" s="319">
        <v>1538.4529375395839</v>
      </c>
      <c r="G59" s="318">
        <v>40461</v>
      </c>
      <c r="H59" s="317">
        <v>0.45833333333333331</v>
      </c>
      <c r="I59" s="309">
        <v>938.20413868710125</v>
      </c>
      <c r="J59" s="135">
        <v>10.7</v>
      </c>
      <c r="K59" s="316">
        <v>64</v>
      </c>
      <c r="L59" s="135">
        <v>11.2</v>
      </c>
      <c r="M59" s="135">
        <v>103.97</v>
      </c>
      <c r="N59" s="135">
        <v>7.8</v>
      </c>
      <c r="O59" s="135">
        <v>1.9</v>
      </c>
      <c r="P59" s="331" t="s">
        <v>36</v>
      </c>
      <c r="Q59" s="135">
        <v>0.98783999241571296</v>
      </c>
      <c r="R59" s="135"/>
      <c r="S59" s="135">
        <v>1.2</v>
      </c>
      <c r="T59" s="43">
        <v>0.35099999999999998</v>
      </c>
      <c r="U59" s="135">
        <v>1.5509999999999999</v>
      </c>
      <c r="V59" s="316">
        <v>22.630560928433265</v>
      </c>
      <c r="W59" s="43">
        <v>3.1800000000000002E-2</v>
      </c>
      <c r="X59" s="311">
        <v>2.8333333333333335</v>
      </c>
      <c r="Y59" s="23">
        <v>1.2379871883429594E-2</v>
      </c>
      <c r="Z59" s="23">
        <v>1.3358976228762635E-2</v>
      </c>
      <c r="AA59" s="23">
        <v>1.2798246399829526E-2</v>
      </c>
      <c r="AB59" s="65">
        <v>0.96731001237751568</v>
      </c>
      <c r="AC59" s="43">
        <v>0.101838</v>
      </c>
      <c r="AD59" s="43">
        <v>6.0013999999999998E-2</v>
      </c>
      <c r="AE59" s="43">
        <v>4.4255999999999997E-2</v>
      </c>
      <c r="AF59" s="43">
        <v>3.2721E-2</v>
      </c>
      <c r="AG59" s="43">
        <v>5.5314000000000002E-2</v>
      </c>
      <c r="AH59" s="43">
        <v>4.4034999999999998E-2</v>
      </c>
      <c r="AI59" s="43">
        <v>3.7886999999999997E-2</v>
      </c>
      <c r="AJ59" s="43">
        <v>5.2044E-2</v>
      </c>
      <c r="AK59" s="43">
        <v>1.4557908540498306</v>
      </c>
      <c r="AL59" s="43">
        <v>4.5337675244010649</v>
      </c>
      <c r="AM59" s="43"/>
      <c r="AN59" s="43">
        <v>3.7770279566259009E-2</v>
      </c>
      <c r="AO59" s="43">
        <v>3.7496911568400439E-2</v>
      </c>
      <c r="AP59" s="43">
        <v>6.021698796966448E-2</v>
      </c>
      <c r="AQ59" s="43">
        <v>5.2356543790570621E-2</v>
      </c>
      <c r="AR59" s="43">
        <v>3.7831845367053786E-2</v>
      </c>
      <c r="AS59" s="43">
        <v>0.22567256826194831</v>
      </c>
      <c r="AT59" s="316">
        <v>16.736761520087523</v>
      </c>
      <c r="AU59" s="316">
        <v>16.615626727337141</v>
      </c>
      <c r="AV59" s="316">
        <v>26.683344118177409</v>
      </c>
      <c r="AW59" s="316">
        <v>23.200225084423209</v>
      </c>
      <c r="AX59" s="316">
        <v>16.764042549974732</v>
      </c>
      <c r="AY59" s="315" t="s">
        <v>36</v>
      </c>
      <c r="AZ59" s="43">
        <v>1.7999999999999999E-2</v>
      </c>
      <c r="BA59" s="313">
        <v>9.4999999999999998E-3</v>
      </c>
      <c r="BB59" s="43">
        <v>9.1</v>
      </c>
      <c r="BC59" s="43">
        <v>8.9999999999999993E-3</v>
      </c>
      <c r="BD59" s="43">
        <v>2E-3</v>
      </c>
      <c r="BE59" s="43">
        <v>2E-3</v>
      </c>
      <c r="BF59" s="313">
        <v>1.0999999999999999E-2</v>
      </c>
      <c r="BG59" s="43">
        <v>1.6E-2</v>
      </c>
      <c r="BH59" s="43">
        <v>6.0270000000000004E-2</v>
      </c>
      <c r="BI59" s="312" t="s">
        <v>36</v>
      </c>
      <c r="BJ59" s="43">
        <v>8.9899999999999994E-2</v>
      </c>
      <c r="BK59" s="43">
        <v>3.2199999999999999E-2</v>
      </c>
      <c r="BL59" s="43">
        <v>7.4999999999999997E-3</v>
      </c>
      <c r="BM59" s="43">
        <v>0</v>
      </c>
      <c r="BN59" s="43">
        <v>0.12959999999999999</v>
      </c>
      <c r="BO59" s="43">
        <v>0.108</v>
      </c>
      <c r="BP59" s="43">
        <v>0</v>
      </c>
      <c r="BQ59" s="43">
        <v>2.9399999999999999E-2</v>
      </c>
      <c r="BR59" s="43">
        <v>0</v>
      </c>
      <c r="BS59" s="43">
        <v>2.8000000000000001E-2</v>
      </c>
      <c r="BT59" s="43">
        <v>1.5E-3</v>
      </c>
      <c r="BU59" s="43">
        <v>5.8900000000000001E-2</v>
      </c>
      <c r="BV59" s="43">
        <v>4.9083333333333333E-2</v>
      </c>
      <c r="BW59" s="312" t="s">
        <v>36</v>
      </c>
      <c r="BX59" s="43">
        <v>8.8499999999999995E-2</v>
      </c>
      <c r="BY59" s="43">
        <v>2.8400000000000002E-2</v>
      </c>
      <c r="BZ59" s="43">
        <v>6.1999999999999998E-3</v>
      </c>
      <c r="CA59" s="43">
        <v>0</v>
      </c>
      <c r="CB59" s="43">
        <v>0.1231</v>
      </c>
      <c r="CC59" s="43">
        <v>7.9368149580915537E-2</v>
      </c>
      <c r="CD59" s="43">
        <v>0</v>
      </c>
      <c r="CE59" s="43">
        <v>3.4200000000000001E-2</v>
      </c>
      <c r="CF59" s="43">
        <v>0</v>
      </c>
      <c r="CG59" s="43">
        <v>0.06</v>
      </c>
      <c r="CH59" s="43">
        <v>1.2999999999999999E-3</v>
      </c>
      <c r="CI59" s="43">
        <v>9.5500000000000002E-2</v>
      </c>
      <c r="CJ59" s="43">
        <v>6.1573178594455193E-2</v>
      </c>
      <c r="CK59" s="43"/>
      <c r="CL59" s="43">
        <v>0.75307007991422192</v>
      </c>
      <c r="CM59" s="43">
        <v>0.19654639898918996</v>
      </c>
      <c r="CN59" s="43">
        <v>3.6009218359900133E-2</v>
      </c>
      <c r="CO59" s="43">
        <v>0</v>
      </c>
      <c r="CP59" s="311">
        <v>0.98562569726331195</v>
      </c>
      <c r="CQ59" s="311">
        <v>9.8562569726331208</v>
      </c>
      <c r="CR59" s="328" t="s">
        <v>36</v>
      </c>
      <c r="CS59" s="43">
        <v>0</v>
      </c>
      <c r="CT59" s="43">
        <v>0.22800949264010173</v>
      </c>
      <c r="CU59" s="43">
        <v>0</v>
      </c>
      <c r="CV59" s="43">
        <v>0.17137226339916883</v>
      </c>
      <c r="CW59" s="43">
        <v>6.885661298911148E-3</v>
      </c>
      <c r="CX59" s="311">
        <v>0.40626741733818172</v>
      </c>
      <c r="CY59" s="311">
        <v>4.0626741733818177</v>
      </c>
      <c r="CZ59" s="43"/>
      <c r="DA59" s="43">
        <v>0.74134262594447875</v>
      </c>
      <c r="DB59" s="43">
        <v>0.17335148233829176</v>
      </c>
      <c r="DC59" s="43">
        <v>2.976762051085078E-2</v>
      </c>
      <c r="DD59" s="43">
        <v>0</v>
      </c>
      <c r="DE59" s="43">
        <v>0.94446172879362134</v>
      </c>
      <c r="DF59" s="312" t="s">
        <v>36</v>
      </c>
      <c r="DG59" s="43">
        <v>0</v>
      </c>
      <c r="DH59" s="43">
        <v>0.26523553225481222</v>
      </c>
      <c r="DI59" s="43">
        <v>0</v>
      </c>
      <c r="DJ59" s="43">
        <v>0.36722627871250468</v>
      </c>
      <c r="DK59" s="43">
        <v>5.9675731257229948E-3</v>
      </c>
      <c r="DL59" s="43">
        <v>0.63842938409303995</v>
      </c>
      <c r="DM59" s="43"/>
      <c r="DN59" s="325" t="s">
        <v>36</v>
      </c>
      <c r="DO59" s="308">
        <v>2.2674876596045799</v>
      </c>
      <c r="DP59" s="310">
        <v>2754.4796853906109</v>
      </c>
      <c r="DQ59" s="310">
        <v>805.68530797675339</v>
      </c>
      <c r="DR59" s="310">
        <v>3560.1649933673639</v>
      </c>
      <c r="DS59" s="309">
        <v>41.317195280859153</v>
      </c>
      <c r="DT59" s="309">
        <v>21.806297509342329</v>
      </c>
      <c r="DU59" s="309">
        <v>20888.137614212126</v>
      </c>
      <c r="DV59" s="309">
        <v>20.658597640429576</v>
      </c>
      <c r="DW59" s="309">
        <v>4.5907994756510169</v>
      </c>
      <c r="DX59" s="309">
        <v>4.5907994756510169</v>
      </c>
      <c r="DY59" s="309">
        <v>25.249397116080591</v>
      </c>
      <c r="DZ59" s="309">
        <v>36.726395805208135</v>
      </c>
      <c r="EA59" s="309">
        <v>138.3437421987434</v>
      </c>
      <c r="EB59" s="309"/>
      <c r="EC59" s="309">
        <v>206.35643643051324</v>
      </c>
      <c r="ED59" s="309">
        <v>73.911871557981385</v>
      </c>
      <c r="EE59" s="309">
        <v>17.215498033691315</v>
      </c>
      <c r="EF59" s="309">
        <v>0</v>
      </c>
      <c r="EG59" s="309">
        <v>297.48380602218589</v>
      </c>
      <c r="EH59" s="308">
        <v>0</v>
      </c>
      <c r="EI59" s="308">
        <v>67.484752292069956</v>
      </c>
      <c r="EJ59" s="308">
        <v>0</v>
      </c>
      <c r="EK59" s="308">
        <v>64.271192659114249</v>
      </c>
      <c r="EL59" s="308">
        <v>3.4430996067382633</v>
      </c>
      <c r="EM59" s="308">
        <v>135.19904455792246</v>
      </c>
      <c r="EN59" s="308"/>
      <c r="EO59" s="308">
        <v>203.14287679755753</v>
      </c>
      <c r="EP59" s="308">
        <v>65.189352554244451</v>
      </c>
      <c r="EQ59" s="308">
        <v>14.231478374518154</v>
      </c>
      <c r="ER59" s="308">
        <v>0</v>
      </c>
      <c r="ES59" s="308">
        <v>282.5637077263201</v>
      </c>
      <c r="ET59" s="308">
        <v>0</v>
      </c>
      <c r="EU59" s="308">
        <v>78.50267103363241</v>
      </c>
      <c r="EV59" s="308">
        <v>0</v>
      </c>
      <c r="EW59" s="308">
        <v>137.72398426953052</v>
      </c>
      <c r="EX59" s="308">
        <v>2.9840196591731614</v>
      </c>
      <c r="EY59" s="308">
        <v>219.21067496233607</v>
      </c>
      <c r="EZ59" s="308"/>
      <c r="FA59" s="312" t="s">
        <v>36</v>
      </c>
      <c r="FB59" s="43">
        <v>1.4738752185886985E-3</v>
      </c>
      <c r="FC59" s="43">
        <v>1.7904218050347342</v>
      </c>
      <c r="FD59" s="43">
        <v>0.5236983779726595</v>
      </c>
      <c r="FE59" s="43">
        <v>2.3141201830073932</v>
      </c>
      <c r="FF59" s="43">
        <v>2.6856327075521005E-2</v>
      </c>
      <c r="FG59" s="43">
        <v>1.4174172623191641E-2</v>
      </c>
      <c r="FH59" s="43">
        <v>13.57736535484673</v>
      </c>
      <c r="FI59" s="43">
        <v>1.3428163537760503E-2</v>
      </c>
      <c r="FJ59" s="43">
        <v>2.984036341724556E-3</v>
      </c>
      <c r="FK59" s="43">
        <v>2.984036341724556E-3</v>
      </c>
      <c r="FL59" s="43">
        <v>1.641219987948506E-2</v>
      </c>
      <c r="FM59" s="43">
        <v>2.3872290733796448E-2</v>
      </c>
      <c r="FN59" s="43">
        <v>8.9923935157869506E-2</v>
      </c>
      <c r="FO59" s="43">
        <v>0.13413243356051882</v>
      </c>
      <c r="FP59" s="43">
        <v>4.8042985101765363E-2</v>
      </c>
      <c r="FQ59" s="43">
        <v>1.1190136281467086E-2</v>
      </c>
      <c r="FR59" s="43">
        <v>0</v>
      </c>
      <c r="FS59" s="43">
        <v>0.19336555494375124</v>
      </c>
      <c r="FT59" s="43">
        <v>0</v>
      </c>
      <c r="FU59" s="43">
        <v>4.3865334223350982E-2</v>
      </c>
      <c r="FV59" s="43">
        <v>0</v>
      </c>
      <c r="FW59" s="43">
        <v>4.1776508784143795E-2</v>
      </c>
      <c r="FX59" s="43">
        <v>2.2380272562934176E-3</v>
      </c>
      <c r="FY59" s="43">
        <v>8.7879870263788171E-2</v>
      </c>
      <c r="FZ59" s="43">
        <v>0.13204360812131163</v>
      </c>
      <c r="GA59" s="43">
        <v>4.2373316052488702E-2</v>
      </c>
      <c r="GB59" s="43">
        <v>9.2505126593461252E-3</v>
      </c>
      <c r="GC59" s="43">
        <v>0</v>
      </c>
      <c r="GD59" s="43">
        <v>0.18366743683314643</v>
      </c>
      <c r="GE59" s="43">
        <v>0</v>
      </c>
      <c r="GF59" s="43">
        <v>5.1027021443489924E-2</v>
      </c>
      <c r="GG59" s="43">
        <v>0</v>
      </c>
      <c r="GH59" s="43">
        <v>8.9521090251736685E-2</v>
      </c>
      <c r="GI59" s="43">
        <v>1.9396236221209616E-3</v>
      </c>
      <c r="GJ59" s="43">
        <v>0.14248773531734757</v>
      </c>
    </row>
    <row r="60" spans="1:192">
      <c r="A60" s="321">
        <v>14210000</v>
      </c>
      <c r="B60" s="320" t="s">
        <v>206</v>
      </c>
      <c r="C60" s="320" t="s">
        <v>223</v>
      </c>
      <c r="D60" s="320" t="s">
        <v>12</v>
      </c>
      <c r="E60" s="320">
        <v>23.1</v>
      </c>
      <c r="F60" s="319">
        <v>1761.1919150284798</v>
      </c>
      <c r="G60" s="318">
        <v>40461</v>
      </c>
      <c r="H60" s="317">
        <v>0.47916666666666669</v>
      </c>
      <c r="I60" s="309">
        <v>1338.1</v>
      </c>
      <c r="J60" s="135">
        <v>12.4</v>
      </c>
      <c r="K60" s="316">
        <v>64</v>
      </c>
      <c r="L60" s="135">
        <v>10.1</v>
      </c>
      <c r="M60" s="135">
        <v>95.58</v>
      </c>
      <c r="N60" s="135">
        <v>7.6</v>
      </c>
      <c r="O60" s="135">
        <v>1.6</v>
      </c>
      <c r="P60" s="135">
        <v>0.7</v>
      </c>
      <c r="Q60" s="135">
        <v>1.3715907235153193</v>
      </c>
      <c r="R60" s="135"/>
      <c r="S60" s="135">
        <v>1</v>
      </c>
      <c r="T60" s="43">
        <v>0.247</v>
      </c>
      <c r="U60" s="135">
        <v>1.2469999999999999</v>
      </c>
      <c r="V60" s="316">
        <v>19.807538091419406</v>
      </c>
      <c r="W60" s="43">
        <v>2.3099999999999999E-2</v>
      </c>
      <c r="X60" s="311">
        <v>2.4</v>
      </c>
      <c r="Y60" s="23">
        <v>1.2703443266451366E-2</v>
      </c>
      <c r="Z60" s="23">
        <v>1.2630882838059854E-2</v>
      </c>
      <c r="AA60" s="23">
        <v>1.3050324602270749E-2</v>
      </c>
      <c r="AB60" s="65">
        <v>0.97341971587748666</v>
      </c>
      <c r="AC60" s="43">
        <v>8.1129000000000007E-2</v>
      </c>
      <c r="AD60" s="43">
        <v>4.5162000000000001E-2</v>
      </c>
      <c r="AE60" s="43">
        <v>3.8487E-2</v>
      </c>
      <c r="AF60" s="43">
        <v>2.2168E-2</v>
      </c>
      <c r="AG60" s="43">
        <v>4.2223999999999998E-2</v>
      </c>
      <c r="AH60" s="43">
        <v>4.1699E-2</v>
      </c>
      <c r="AI60" s="43">
        <v>3.6946E-2</v>
      </c>
      <c r="AJ60" s="43">
        <v>3.6033000000000003E-2</v>
      </c>
      <c r="AK60" s="43">
        <v>1.4159759149202371</v>
      </c>
      <c r="AL60" s="43">
        <v>3.8377016070131296</v>
      </c>
      <c r="AM60" s="43"/>
      <c r="AN60" s="43">
        <v>4.0807955294843302E-2</v>
      </c>
      <c r="AO60" s="43">
        <v>2.5735345755710539E-2</v>
      </c>
      <c r="AP60" s="43">
        <v>4.3016469070246519E-2</v>
      </c>
      <c r="AQ60" s="43">
        <v>3.9989718880050838E-2</v>
      </c>
      <c r="AR60" s="43">
        <v>3.5462019780139062E-2</v>
      </c>
      <c r="AS60" s="43">
        <v>0.18501150878099026</v>
      </c>
      <c r="AT60" s="316">
        <v>22.056982056802877</v>
      </c>
      <c r="AU60" s="316">
        <v>13.910132361644099</v>
      </c>
      <c r="AV60" s="316">
        <v>23.250699026063192</v>
      </c>
      <c r="AW60" s="316">
        <v>21.614719615842482</v>
      </c>
      <c r="AX60" s="316">
        <v>19.167466939647351</v>
      </c>
      <c r="AY60" s="315" t="s">
        <v>36</v>
      </c>
      <c r="AZ60" s="43">
        <v>1.4999999999999999E-2</v>
      </c>
      <c r="BA60" s="313">
        <v>9.4999999999999998E-3</v>
      </c>
      <c r="BB60" s="43">
        <v>3.57</v>
      </c>
      <c r="BC60" s="43">
        <v>1.4E-2</v>
      </c>
      <c r="BD60" s="43">
        <v>1E-3</v>
      </c>
      <c r="BE60" s="43">
        <v>8.0000000000000002E-3</v>
      </c>
      <c r="BF60" s="313">
        <v>2.1999999999999999E-2</v>
      </c>
      <c r="BG60" s="43">
        <v>2.8000000000000001E-2</v>
      </c>
      <c r="BH60" s="43">
        <v>0.10185</v>
      </c>
      <c r="BI60" s="312" t="s">
        <v>36</v>
      </c>
      <c r="BJ60" s="43">
        <v>5.7200000000000001E-2</v>
      </c>
      <c r="BK60" s="43">
        <v>2.6499999999999999E-2</v>
      </c>
      <c r="BL60" s="43">
        <v>7.7000000000000002E-3</v>
      </c>
      <c r="BM60" s="43">
        <v>0</v>
      </c>
      <c r="BN60" s="43">
        <v>9.1399999999999995E-2</v>
      </c>
      <c r="BO60" s="43">
        <v>9.1399999999999995E-2</v>
      </c>
      <c r="BP60" s="43">
        <v>0</v>
      </c>
      <c r="BQ60" s="43">
        <v>1.8599999999999998E-2</v>
      </c>
      <c r="BR60" s="43">
        <v>0</v>
      </c>
      <c r="BS60" s="43">
        <v>1.44E-2</v>
      </c>
      <c r="BT60" s="43">
        <v>1.4E-3</v>
      </c>
      <c r="BU60" s="43">
        <v>3.44E-2</v>
      </c>
      <c r="BV60" s="43">
        <v>3.44E-2</v>
      </c>
      <c r="BW60" s="312" t="s">
        <v>36</v>
      </c>
      <c r="BX60" s="43">
        <v>6.2300000000000001E-2</v>
      </c>
      <c r="BY60" s="43">
        <v>2.6100000000000002E-2</v>
      </c>
      <c r="BZ60" s="43">
        <v>7.3000000000000001E-3</v>
      </c>
      <c r="CA60" s="43">
        <v>0</v>
      </c>
      <c r="CB60" s="43">
        <v>9.5699999999999993E-2</v>
      </c>
      <c r="CC60" s="43">
        <v>7.6744186046511634E-2</v>
      </c>
      <c r="CD60" s="43">
        <v>0</v>
      </c>
      <c r="CE60" s="43">
        <v>2.3599999999999999E-2</v>
      </c>
      <c r="CF60" s="43">
        <v>0</v>
      </c>
      <c r="CG60" s="43">
        <v>3.0800000000000001E-2</v>
      </c>
      <c r="CH60" s="43">
        <v>1.2999999999999999E-3</v>
      </c>
      <c r="CI60" s="43">
        <v>5.57E-2</v>
      </c>
      <c r="CJ60" s="43">
        <v>4.4667201283079397E-2</v>
      </c>
      <c r="CK60" s="43"/>
      <c r="CL60" s="43">
        <v>0.47915026219236373</v>
      </c>
      <c r="CM60" s="43">
        <v>0.16175402401284264</v>
      </c>
      <c r="CN60" s="43">
        <v>3.6969464182830807E-2</v>
      </c>
      <c r="CO60" s="43">
        <v>0</v>
      </c>
      <c r="CP60" s="311">
        <v>0.6778737503880371</v>
      </c>
      <c r="CQ60" s="311">
        <v>8.1344850046564456</v>
      </c>
      <c r="CR60" s="328" t="s">
        <v>36</v>
      </c>
      <c r="CS60" s="43">
        <v>0</v>
      </c>
      <c r="CT60" s="43">
        <v>0.14425090350700312</v>
      </c>
      <c r="CU60" s="43">
        <v>0</v>
      </c>
      <c r="CV60" s="43">
        <v>8.8134306891001116E-2</v>
      </c>
      <c r="CW60" s="43">
        <v>6.426617212317071E-3</v>
      </c>
      <c r="CX60" s="311">
        <v>0.23881182761032133</v>
      </c>
      <c r="CY60" s="311">
        <v>2.8657419313238561</v>
      </c>
      <c r="CZ60" s="43"/>
      <c r="DA60" s="43">
        <v>0.521871701653571</v>
      </c>
      <c r="DB60" s="43">
        <v>0.15931245383906389</v>
      </c>
      <c r="DC60" s="43">
        <v>3.5048972536969467E-2</v>
      </c>
      <c r="DD60" s="43">
        <v>0</v>
      </c>
      <c r="DE60" s="43">
        <v>0.71623312802960437</v>
      </c>
      <c r="DF60" s="312" t="s">
        <v>36</v>
      </c>
      <c r="DG60" s="43">
        <v>0</v>
      </c>
      <c r="DH60" s="43">
        <v>0.18302802810565988</v>
      </c>
      <c r="DI60" s="43">
        <v>0</v>
      </c>
      <c r="DJ60" s="43">
        <v>0.18850948973908574</v>
      </c>
      <c r="DK60" s="43">
        <v>5.9675731257229948E-3</v>
      </c>
      <c r="DL60" s="43">
        <v>0.37750509097046864</v>
      </c>
      <c r="DM60" s="43"/>
      <c r="DN60" s="308">
        <v>2.2916463312959996</v>
      </c>
      <c r="DO60" s="308">
        <v>4.490286927976439</v>
      </c>
      <c r="DP60" s="310">
        <v>3273.78047328</v>
      </c>
      <c r="DQ60" s="310">
        <v>808.6237769001599</v>
      </c>
      <c r="DR60" s="310">
        <v>4082.4042501801596</v>
      </c>
      <c r="DS60" s="309">
        <v>49.106707099199987</v>
      </c>
      <c r="DT60" s="309">
        <v>31.100914496159991</v>
      </c>
      <c r="DU60" s="309">
        <v>11687.396289609598</v>
      </c>
      <c r="DV60" s="309">
        <v>45.832926625919995</v>
      </c>
      <c r="DW60" s="309">
        <v>3.2737804732799995</v>
      </c>
      <c r="DX60" s="309">
        <v>26.190243786239996</v>
      </c>
      <c r="DY60" s="309">
        <v>72.023170412159985</v>
      </c>
      <c r="DZ60" s="309">
        <v>91.665853251839991</v>
      </c>
      <c r="EA60" s="309">
        <v>333.43454120356796</v>
      </c>
      <c r="EB60" s="309"/>
      <c r="EC60" s="309">
        <v>187.260243071616</v>
      </c>
      <c r="ED60" s="309">
        <v>86.755182541919993</v>
      </c>
      <c r="EE60" s="309">
        <v>25.208109644256002</v>
      </c>
      <c r="EF60" s="309">
        <v>0</v>
      </c>
      <c r="EG60" s="309">
        <v>299.22353525779198</v>
      </c>
      <c r="EH60" s="308">
        <v>0</v>
      </c>
      <c r="EI60" s="308">
        <v>60.892316803008001</v>
      </c>
      <c r="EJ60" s="308">
        <v>0</v>
      </c>
      <c r="EK60" s="308">
        <v>47.142438815231998</v>
      </c>
      <c r="EL60" s="308">
        <v>4.5832926625920001</v>
      </c>
      <c r="EM60" s="308">
        <v>112.618048280832</v>
      </c>
      <c r="EN60" s="308"/>
      <c r="EO60" s="308">
        <v>203.95652348534401</v>
      </c>
      <c r="EP60" s="308">
        <v>85.445670352608019</v>
      </c>
      <c r="EQ60" s="308">
        <v>23.898597454943999</v>
      </c>
      <c r="ER60" s="308">
        <v>0</v>
      </c>
      <c r="ES60" s="308">
        <v>313.30079129289601</v>
      </c>
      <c r="ET60" s="308">
        <v>0</v>
      </c>
      <c r="EU60" s="308">
        <v>77.261219169408008</v>
      </c>
      <c r="EV60" s="308">
        <v>0</v>
      </c>
      <c r="EW60" s="308">
        <v>100.83243857702401</v>
      </c>
      <c r="EX60" s="308">
        <v>4.2559146152639995</v>
      </c>
      <c r="EY60" s="308">
        <v>182.349572361696</v>
      </c>
      <c r="EZ60" s="308"/>
      <c r="FA60" s="43">
        <v>1.301190581072445E-3</v>
      </c>
      <c r="FB60" s="43">
        <v>2.5495727578921045E-3</v>
      </c>
      <c r="FC60" s="43">
        <v>1.8588436872463501</v>
      </c>
      <c r="FD60" s="43">
        <v>0.45913439074984841</v>
      </c>
      <c r="FE60" s="43">
        <v>2.3179780779961985</v>
      </c>
      <c r="FF60" s="43">
        <v>2.7882655308695246E-2</v>
      </c>
      <c r="FG60" s="43">
        <v>1.7659015028840323E-2</v>
      </c>
      <c r="FH60" s="43">
        <v>6.6360719634694689</v>
      </c>
      <c r="FI60" s="43">
        <v>2.60238116214489E-2</v>
      </c>
      <c r="FJ60" s="43">
        <v>1.8588436872463499E-3</v>
      </c>
      <c r="FK60" s="43">
        <v>1.4870749497970799E-2</v>
      </c>
      <c r="FL60" s="43">
        <v>4.0894561119419692E-2</v>
      </c>
      <c r="FM60" s="43">
        <v>5.20476232428978E-2</v>
      </c>
      <c r="FN60" s="43">
        <v>0.18932322954604075</v>
      </c>
      <c r="FO60" s="43">
        <v>0.10632585891049123</v>
      </c>
      <c r="FP60" s="43">
        <v>4.9259357712028273E-2</v>
      </c>
      <c r="FQ60" s="43">
        <v>1.4313096391796896E-2</v>
      </c>
      <c r="FR60" s="43">
        <v>0</v>
      </c>
      <c r="FS60" s="43">
        <v>0.1698983130143164</v>
      </c>
      <c r="FT60" s="43">
        <v>0</v>
      </c>
      <c r="FU60" s="43">
        <v>3.4574492582782113E-2</v>
      </c>
      <c r="FV60" s="43">
        <v>0</v>
      </c>
      <c r="FW60" s="43">
        <v>2.676734909634744E-2</v>
      </c>
      <c r="FX60" s="43">
        <v>2.6023811621448904E-3</v>
      </c>
      <c r="FY60" s="43">
        <v>6.3944222841274448E-2</v>
      </c>
      <c r="FZ60" s="43">
        <v>0.11580596171544762</v>
      </c>
      <c r="GA60" s="43">
        <v>4.8515820237129748E-2</v>
      </c>
      <c r="GB60" s="43">
        <v>1.3569558916898357E-2</v>
      </c>
      <c r="GC60" s="43">
        <v>0</v>
      </c>
      <c r="GD60" s="43">
        <v>0.17789134086947572</v>
      </c>
      <c r="GE60" s="43">
        <v>0</v>
      </c>
      <c r="GF60" s="43">
        <v>4.3868711019013872E-2</v>
      </c>
      <c r="GG60" s="43">
        <v>0</v>
      </c>
      <c r="GH60" s="43">
        <v>5.7252385567187584E-2</v>
      </c>
      <c r="GI60" s="43">
        <v>2.4164967934202546E-3</v>
      </c>
      <c r="GJ60" s="43">
        <v>0.10353759337962171</v>
      </c>
    </row>
    <row r="61" spans="1:192">
      <c r="A61" s="321">
        <v>452255122244500</v>
      </c>
      <c r="B61" s="320" t="s">
        <v>206</v>
      </c>
      <c r="C61" s="320" t="s">
        <v>223</v>
      </c>
      <c r="D61" s="320" t="s">
        <v>209</v>
      </c>
      <c r="E61" s="320">
        <v>13.4</v>
      </c>
      <c r="F61" s="319">
        <v>2033.1406666137598</v>
      </c>
      <c r="G61" s="318">
        <v>40461</v>
      </c>
      <c r="H61" s="317">
        <v>0.51388888888888895</v>
      </c>
      <c r="I61" s="309">
        <v>1535.1</v>
      </c>
      <c r="J61" s="331" t="s">
        <v>36</v>
      </c>
      <c r="K61" s="315" t="s">
        <v>36</v>
      </c>
      <c r="L61" s="331" t="s">
        <v>36</v>
      </c>
      <c r="M61" s="331" t="s">
        <v>36</v>
      </c>
      <c r="N61" s="331" t="s">
        <v>36</v>
      </c>
      <c r="O61" s="331" t="s">
        <v>36</v>
      </c>
      <c r="P61" s="331" t="s">
        <v>36</v>
      </c>
      <c r="Q61" s="135">
        <v>2.0464098386645468</v>
      </c>
      <c r="R61" s="135"/>
      <c r="S61" s="135">
        <v>1.1000000000000001</v>
      </c>
      <c r="T61" s="43">
        <v>0.38700000000000001</v>
      </c>
      <c r="U61" s="135">
        <v>1.4870000000000001</v>
      </c>
      <c r="V61" s="316">
        <v>26.025554808338939</v>
      </c>
      <c r="W61" s="43">
        <v>2.8299999999999999E-2</v>
      </c>
      <c r="X61" s="311">
        <v>2.6363636363636362</v>
      </c>
      <c r="Y61" s="23">
        <v>1.1141298275557356E-2</v>
      </c>
      <c r="Z61" s="23">
        <v>1.1177236269955744E-2</v>
      </c>
      <c r="AA61" s="23">
        <v>1.3981548927258645E-2</v>
      </c>
      <c r="AB61" s="65">
        <v>0.79685722472680465</v>
      </c>
      <c r="AC61" s="43">
        <v>9.2535000000000006E-2</v>
      </c>
      <c r="AD61" s="43">
        <v>5.3324999999999997E-2</v>
      </c>
      <c r="AE61" s="43">
        <v>4.3998000000000002E-2</v>
      </c>
      <c r="AF61" s="43">
        <v>2.7417E-2</v>
      </c>
      <c r="AG61" s="43">
        <v>7.1034E-2</v>
      </c>
      <c r="AH61" s="43">
        <v>5.1764999999999999E-2</v>
      </c>
      <c r="AI61" s="43">
        <v>4.1591000000000003E-2</v>
      </c>
      <c r="AJ61" s="43">
        <v>4.3112999999999999E-2</v>
      </c>
      <c r="AK61" s="43">
        <v>1.4084452228059932</v>
      </c>
      <c r="AL61" s="43">
        <v>3.5841274154306477</v>
      </c>
      <c r="AM61" s="43"/>
      <c r="AN61" s="43">
        <v>4.035346881205857E-2</v>
      </c>
      <c r="AO61" s="43">
        <v>3.0343174342961868E-2</v>
      </c>
      <c r="AP61" s="43">
        <v>5.2259621302888373E-2</v>
      </c>
      <c r="AQ61" s="43">
        <v>4.8478396486782323E-2</v>
      </c>
      <c r="AR61" s="43">
        <v>4.8895899305775044E-2</v>
      </c>
      <c r="AS61" s="43">
        <v>0.22033056025046618</v>
      </c>
      <c r="AT61" s="316">
        <v>18.314966732797199</v>
      </c>
      <c r="AU61" s="316">
        <v>13.771659414140515</v>
      </c>
      <c r="AV61" s="316">
        <v>23.718734815307037</v>
      </c>
      <c r="AW61" s="316">
        <v>22.002574872806257</v>
      </c>
      <c r="AX61" s="316">
        <v>22.192064164948988</v>
      </c>
      <c r="AY61" s="315" t="s">
        <v>36</v>
      </c>
      <c r="AZ61" s="43">
        <v>1.4999999999999999E-2</v>
      </c>
      <c r="BA61" s="313">
        <v>9.4999999999999998E-3</v>
      </c>
      <c r="BB61" s="43">
        <v>8.4499999999999993</v>
      </c>
      <c r="BC61" s="43">
        <v>2.4E-2</v>
      </c>
      <c r="BD61" s="43">
        <v>1E-3</v>
      </c>
      <c r="BE61" s="43">
        <v>6.0000000000000001E-3</v>
      </c>
      <c r="BF61" s="313">
        <v>0.03</v>
      </c>
      <c r="BG61" s="43">
        <v>2.5000000000000001E-2</v>
      </c>
      <c r="BH61" s="43">
        <v>9.912E-2</v>
      </c>
      <c r="BI61" s="312" t="s">
        <v>36</v>
      </c>
      <c r="BJ61" s="43">
        <v>7.2099999999999997E-2</v>
      </c>
      <c r="BK61" s="43">
        <v>2.2200000000000001E-2</v>
      </c>
      <c r="BL61" s="43">
        <v>4.5999999999999999E-3</v>
      </c>
      <c r="BM61" s="43">
        <v>0</v>
      </c>
      <c r="BN61" s="43">
        <v>9.8900000000000002E-2</v>
      </c>
      <c r="BO61" s="43">
        <v>8.9909090909090897E-2</v>
      </c>
      <c r="BP61" s="43">
        <v>0</v>
      </c>
      <c r="BQ61" s="43">
        <v>2.5700000000000001E-2</v>
      </c>
      <c r="BR61" s="43">
        <v>0</v>
      </c>
      <c r="BS61" s="43">
        <v>2.2700000000000001E-2</v>
      </c>
      <c r="BT61" s="43">
        <v>1.1999999999999999E-3</v>
      </c>
      <c r="BU61" s="43">
        <v>4.9599999999999998E-2</v>
      </c>
      <c r="BV61" s="43">
        <v>4.5090909090909084E-2</v>
      </c>
      <c r="BW61" s="312" t="s">
        <v>36</v>
      </c>
      <c r="BX61" s="43">
        <v>7.0699999999999999E-2</v>
      </c>
      <c r="BY61" s="43">
        <v>3.4000000000000002E-2</v>
      </c>
      <c r="BZ61" s="43">
        <v>1.0200000000000001E-2</v>
      </c>
      <c r="CA61" s="43">
        <v>0</v>
      </c>
      <c r="CB61" s="43">
        <v>0.1149</v>
      </c>
      <c r="CC61" s="43">
        <v>7.7269670477471422E-2</v>
      </c>
      <c r="CD61" s="43">
        <v>0</v>
      </c>
      <c r="CE61" s="43">
        <v>2.8500000000000001E-2</v>
      </c>
      <c r="CF61" s="43">
        <v>0</v>
      </c>
      <c r="CG61" s="43">
        <v>4.2299999999999997E-2</v>
      </c>
      <c r="CH61" s="43">
        <v>1.6000000000000001E-3</v>
      </c>
      <c r="CI61" s="43">
        <v>7.2400000000000006E-2</v>
      </c>
      <c r="CJ61" s="43">
        <v>4.8688634835238734E-2</v>
      </c>
      <c r="CK61" s="43"/>
      <c r="CL61" s="43">
        <v>0.6039638794417731</v>
      </c>
      <c r="CM61" s="43">
        <v>0.13550714464472102</v>
      </c>
      <c r="CN61" s="43">
        <v>2.2085653927405413E-2</v>
      </c>
      <c r="CO61" s="43">
        <v>0</v>
      </c>
      <c r="CP61" s="311">
        <v>0.76155667801389959</v>
      </c>
      <c r="CQ61" s="311">
        <v>8.3078910328789046</v>
      </c>
      <c r="CR61" s="328" t="s">
        <v>36</v>
      </c>
      <c r="CS61" s="43">
        <v>0</v>
      </c>
      <c r="CT61" s="43">
        <v>0.19931442043709574</v>
      </c>
      <c r="CU61" s="43">
        <v>0</v>
      </c>
      <c r="CV61" s="43">
        <v>0.13893394211289761</v>
      </c>
      <c r="CW61" s="43">
        <v>5.5085290391289178E-3</v>
      </c>
      <c r="CX61" s="311">
        <v>0.34375689158912226</v>
      </c>
      <c r="CY61" s="311">
        <v>3.7500751809722424</v>
      </c>
      <c r="CZ61" s="43"/>
      <c r="DA61" s="43">
        <v>0.59223642547202993</v>
      </c>
      <c r="DB61" s="43">
        <v>0.20753346477119433</v>
      </c>
      <c r="DC61" s="43">
        <v>4.8972536969464187E-2</v>
      </c>
      <c r="DD61" s="43">
        <v>0</v>
      </c>
      <c r="DE61" s="43">
        <v>0.84874242721268844</v>
      </c>
      <c r="DF61" s="312" t="s">
        <v>36</v>
      </c>
      <c r="DG61" s="43">
        <v>0</v>
      </c>
      <c r="DH61" s="43">
        <v>0.22102961021234352</v>
      </c>
      <c r="DI61" s="43">
        <v>0</v>
      </c>
      <c r="DJ61" s="43">
        <v>0.25889452649231576</v>
      </c>
      <c r="DK61" s="43">
        <v>7.3447053855052249E-3</v>
      </c>
      <c r="DL61" s="43">
        <v>0.48726884209016452</v>
      </c>
      <c r="DM61" s="43"/>
      <c r="DN61" s="325" t="s">
        <v>36</v>
      </c>
      <c r="DO61" s="308">
        <v>7.685821078270906</v>
      </c>
      <c r="DP61" s="310">
        <v>4131.3343135680007</v>
      </c>
      <c r="DQ61" s="310">
        <v>1453.47852668256</v>
      </c>
      <c r="DR61" s="310">
        <v>5584.8128402505599</v>
      </c>
      <c r="DS61" s="309">
        <v>56.336377003199992</v>
      </c>
      <c r="DT61" s="309">
        <v>35.679705435359992</v>
      </c>
      <c r="DU61" s="309">
        <v>31736.159045135992</v>
      </c>
      <c r="DV61" s="309">
        <v>90.138203205119993</v>
      </c>
      <c r="DW61" s="309">
        <v>3.7557584668799993</v>
      </c>
      <c r="DX61" s="309">
        <v>22.534550801279998</v>
      </c>
      <c r="DY61" s="309">
        <v>112.67275400639998</v>
      </c>
      <c r="DZ61" s="309">
        <v>93.893961671999989</v>
      </c>
      <c r="EA61" s="309">
        <v>372.27077923714558</v>
      </c>
      <c r="EB61" s="309"/>
      <c r="EC61" s="309">
        <v>270.79018546204799</v>
      </c>
      <c r="ED61" s="309">
        <v>83.377837964736003</v>
      </c>
      <c r="EE61" s="309">
        <v>17.276488947648001</v>
      </c>
      <c r="EF61" s="309">
        <v>0</v>
      </c>
      <c r="EG61" s="309">
        <v>371.44451237443201</v>
      </c>
      <c r="EH61" s="308">
        <v>0</v>
      </c>
      <c r="EI61" s="308">
        <v>96.522992598816003</v>
      </c>
      <c r="EJ61" s="308">
        <v>0</v>
      </c>
      <c r="EK61" s="308">
        <v>85.255717198176001</v>
      </c>
      <c r="EL61" s="308">
        <v>4.506910160256</v>
      </c>
      <c r="EM61" s="308">
        <v>186.285619957248</v>
      </c>
      <c r="EN61" s="308"/>
      <c r="EO61" s="308">
        <v>265.53212360841599</v>
      </c>
      <c r="EP61" s="308">
        <v>127.69578787392003</v>
      </c>
      <c r="EQ61" s="308">
        <v>38.308736362176006</v>
      </c>
      <c r="ER61" s="308">
        <v>0</v>
      </c>
      <c r="ES61" s="308">
        <v>431.53664784451206</v>
      </c>
      <c r="ET61" s="308">
        <v>0</v>
      </c>
      <c r="EU61" s="308">
        <v>107.03911630608</v>
      </c>
      <c r="EV61" s="308">
        <v>0</v>
      </c>
      <c r="EW61" s="308">
        <v>158.86858314902398</v>
      </c>
      <c r="EX61" s="308">
        <v>6.0092135470080006</v>
      </c>
      <c r="EY61" s="308">
        <v>271.91691300211204</v>
      </c>
      <c r="EZ61" s="308"/>
      <c r="FA61" s="312" t="s">
        <v>36</v>
      </c>
      <c r="FB61" s="43">
        <v>3.7802702018999053E-3</v>
      </c>
      <c r="FC61" s="43">
        <v>2.0319963008013744</v>
      </c>
      <c r="FD61" s="43">
        <v>0.71489324400921073</v>
      </c>
      <c r="FE61" s="43">
        <v>2.746889544810585</v>
      </c>
      <c r="FF61" s="43">
        <v>2.7709040465473282E-2</v>
      </c>
      <c r="FG61" s="43">
        <v>1.7549058961466409E-2</v>
      </c>
      <c r="FH61" s="43">
        <v>15.60942612888328</v>
      </c>
      <c r="FI61" s="43">
        <v>4.4334464744757253E-2</v>
      </c>
      <c r="FJ61" s="43">
        <v>1.8472693643648854E-3</v>
      </c>
      <c r="FK61" s="43">
        <v>1.1083616186189313E-2</v>
      </c>
      <c r="FL61" s="43">
        <v>5.5418080930946564E-2</v>
      </c>
      <c r="FM61" s="43">
        <v>4.6181734109122137E-2</v>
      </c>
      <c r="FN61" s="43">
        <v>0.18310133939584747</v>
      </c>
      <c r="FO61" s="43">
        <v>0.13318812117070825</v>
      </c>
      <c r="FP61" s="43">
        <v>4.1009379888900466E-2</v>
      </c>
      <c r="FQ61" s="43">
        <v>8.4974390760784741E-3</v>
      </c>
      <c r="FR61" s="43">
        <v>0</v>
      </c>
      <c r="FS61" s="43">
        <v>0.18269494013568721</v>
      </c>
      <c r="FT61" s="43">
        <v>0</v>
      </c>
      <c r="FU61" s="43">
        <v>4.7474822664177567E-2</v>
      </c>
      <c r="FV61" s="43">
        <v>0</v>
      </c>
      <c r="FW61" s="43">
        <v>4.1933014571082908E-2</v>
      </c>
      <c r="FX61" s="43">
        <v>2.2167232372378625E-3</v>
      </c>
      <c r="FY61" s="43">
        <v>9.1624560472498326E-2</v>
      </c>
      <c r="FZ61" s="43">
        <v>0.13060194406059741</v>
      </c>
      <c r="GA61" s="43">
        <v>6.2807158388406129E-2</v>
      </c>
      <c r="GB61" s="43">
        <v>1.8842147516521836E-2</v>
      </c>
      <c r="GC61" s="43">
        <v>0</v>
      </c>
      <c r="GD61" s="43">
        <v>0.21225124996552538</v>
      </c>
      <c r="GE61" s="43">
        <v>0</v>
      </c>
      <c r="GF61" s="43">
        <v>5.2647176884399245E-2</v>
      </c>
      <c r="GG61" s="43">
        <v>0</v>
      </c>
      <c r="GH61" s="43">
        <v>7.8139494112634655E-2</v>
      </c>
      <c r="GI61" s="43">
        <v>2.9556309829838175E-3</v>
      </c>
      <c r="GJ61" s="43">
        <v>0.13374230198001774</v>
      </c>
    </row>
    <row r="62" spans="1:192">
      <c r="A62" s="321">
        <v>452335122294500</v>
      </c>
      <c r="B62" s="320" t="s">
        <v>206</v>
      </c>
      <c r="C62" s="320" t="s">
        <v>223</v>
      </c>
      <c r="D62" s="320" t="s">
        <v>208</v>
      </c>
      <c r="E62" s="320">
        <v>7.9</v>
      </c>
      <c r="F62" s="319">
        <v>2382.7890615091201</v>
      </c>
      <c r="G62" s="318">
        <v>40461</v>
      </c>
      <c r="H62" s="317">
        <v>0.54861111111111105</v>
      </c>
      <c r="I62" s="309">
        <v>1650</v>
      </c>
      <c r="J62" s="331" t="s">
        <v>36</v>
      </c>
      <c r="K62" s="315" t="s">
        <v>36</v>
      </c>
      <c r="L62" s="331" t="s">
        <v>36</v>
      </c>
      <c r="M62" s="331" t="s">
        <v>36</v>
      </c>
      <c r="N62" s="331" t="s">
        <v>36</v>
      </c>
      <c r="O62" s="331" t="s">
        <v>36</v>
      </c>
      <c r="P62" s="331" t="s">
        <v>36</v>
      </c>
      <c r="Q62" s="135">
        <v>4.4576104171027584</v>
      </c>
      <c r="R62" s="135"/>
      <c r="S62" s="135">
        <v>1.7</v>
      </c>
      <c r="T62" s="43">
        <v>1.0489999999999999</v>
      </c>
      <c r="U62" s="135">
        <v>2.7489999999999997</v>
      </c>
      <c r="V62" s="316">
        <v>38.159330665696622</v>
      </c>
      <c r="W62" s="43">
        <v>4.5600000000000002E-2</v>
      </c>
      <c r="X62" s="311">
        <v>2.5294117647058822</v>
      </c>
      <c r="Y62" s="23">
        <v>1.1210363979684198E-2</v>
      </c>
      <c r="Z62" s="23">
        <v>1.2041025212898045E-2</v>
      </c>
      <c r="AA62" s="23">
        <v>1.3205758646339646E-2</v>
      </c>
      <c r="AB62" s="65">
        <v>0.84889965657455591</v>
      </c>
      <c r="AC62" s="43">
        <v>0.15731000000000001</v>
      </c>
      <c r="AD62" s="43">
        <v>8.8033E-2</v>
      </c>
      <c r="AE62" s="43">
        <v>7.6242000000000004E-2</v>
      </c>
      <c r="AF62" s="43">
        <v>4.3379000000000001E-2</v>
      </c>
      <c r="AG62" s="43">
        <v>6.6422999999999996E-2</v>
      </c>
      <c r="AH62" s="43">
        <v>7.2690000000000005E-2</v>
      </c>
      <c r="AI62" s="43">
        <v>6.9018999999999997E-2</v>
      </c>
      <c r="AJ62" s="43">
        <v>7.0265999999999995E-2</v>
      </c>
      <c r="AK62" s="43">
        <v>1.4341727570692773</v>
      </c>
      <c r="AL62" s="43">
        <v>3.9868709302607059</v>
      </c>
      <c r="AM62" s="43"/>
      <c r="AN62" s="43">
        <v>8.332218724951998E-2</v>
      </c>
      <c r="AO62" s="43">
        <v>4.9343196208375462E-2</v>
      </c>
      <c r="AP62" s="43">
        <v>8.336170428663621E-2</v>
      </c>
      <c r="AQ62" s="43">
        <v>7.8885322000683211E-2</v>
      </c>
      <c r="AR62" s="43">
        <v>5.8826984182489786E-2</v>
      </c>
      <c r="AS62" s="43">
        <v>0.35373939392770465</v>
      </c>
      <c r="AT62" s="316">
        <v>23.554681406659764</v>
      </c>
      <c r="AU62" s="316">
        <v>13.949024919305414</v>
      </c>
      <c r="AV62" s="316">
        <v>23.565852635478091</v>
      </c>
      <c r="AW62" s="316">
        <v>22.300406275023292</v>
      </c>
      <c r="AX62" s="316">
        <v>16.630034763533441</v>
      </c>
      <c r="AY62" s="315" t="s">
        <v>36</v>
      </c>
      <c r="AZ62" s="43">
        <v>2.3E-2</v>
      </c>
      <c r="BA62" s="43">
        <v>2.0864250000000001E-2</v>
      </c>
      <c r="BB62" s="43">
        <v>4.68</v>
      </c>
      <c r="BC62" s="43">
        <v>0.125</v>
      </c>
      <c r="BD62" s="43">
        <v>2E-3</v>
      </c>
      <c r="BE62" s="43">
        <v>8.0000000000000002E-3</v>
      </c>
      <c r="BF62" s="313">
        <v>0.13300000000000001</v>
      </c>
      <c r="BG62" s="43">
        <v>0.114</v>
      </c>
      <c r="BH62" s="43">
        <v>0.21461999999999998</v>
      </c>
      <c r="BI62" s="312" t="s">
        <v>36</v>
      </c>
      <c r="BJ62" s="43">
        <v>0.108</v>
      </c>
      <c r="BK62" s="43">
        <v>3.9399999999999998E-2</v>
      </c>
      <c r="BL62" s="43">
        <v>7.6E-3</v>
      </c>
      <c r="BM62" s="43">
        <v>0</v>
      </c>
      <c r="BN62" s="43">
        <v>0.155</v>
      </c>
      <c r="BO62" s="43">
        <v>9.1176470588235289E-2</v>
      </c>
      <c r="BP62" s="43">
        <v>0</v>
      </c>
      <c r="BQ62" s="43">
        <v>3.6900000000000002E-2</v>
      </c>
      <c r="BR62" s="43">
        <v>0</v>
      </c>
      <c r="BS62" s="43">
        <v>3.7999999999999999E-2</v>
      </c>
      <c r="BT62" s="43">
        <v>1.2999999999999999E-3</v>
      </c>
      <c r="BU62" s="43">
        <v>7.6200000000000004E-2</v>
      </c>
      <c r="BV62" s="43">
        <v>4.4823529411764707E-2</v>
      </c>
      <c r="BW62" s="312" t="s">
        <v>36</v>
      </c>
      <c r="BX62" s="43">
        <v>0.1298</v>
      </c>
      <c r="BY62" s="43">
        <v>3.9199999999999999E-2</v>
      </c>
      <c r="BZ62" s="43">
        <v>1.2699999999999999E-2</v>
      </c>
      <c r="CA62" s="43">
        <v>0</v>
      </c>
      <c r="CB62" s="43">
        <v>0.1817</v>
      </c>
      <c r="CC62" s="43">
        <v>6.6096762459076031E-2</v>
      </c>
      <c r="CD62" s="43">
        <v>2.8999999999999998E-3</v>
      </c>
      <c r="CE62" s="43">
        <v>5.0599999999999999E-2</v>
      </c>
      <c r="CF62" s="43">
        <v>0</v>
      </c>
      <c r="CG62" s="43">
        <v>8.2400000000000001E-2</v>
      </c>
      <c r="CH62" s="43">
        <v>1.6999999999999999E-3</v>
      </c>
      <c r="CI62" s="43">
        <v>0.1376</v>
      </c>
      <c r="CJ62" s="43">
        <v>5.0054565296471447E-2</v>
      </c>
      <c r="CK62" s="43"/>
      <c r="CL62" s="43">
        <v>0.90468930623733002</v>
      </c>
      <c r="CM62" s="43">
        <v>0.24049466211720755</v>
      </c>
      <c r="CN62" s="43">
        <v>3.6489341271365466E-2</v>
      </c>
      <c r="CO62" s="43">
        <v>0</v>
      </c>
      <c r="CP62" s="311">
        <v>1.1816733096259029</v>
      </c>
      <c r="CQ62" s="311">
        <v>8.3412233620651968</v>
      </c>
      <c r="CR62" s="328" t="s">
        <v>36</v>
      </c>
      <c r="CS62" s="43">
        <v>0</v>
      </c>
      <c r="CT62" s="43">
        <v>0.28617517953808691</v>
      </c>
      <c r="CU62" s="43">
        <v>0</v>
      </c>
      <c r="CV62" s="43">
        <v>0.23257664318458629</v>
      </c>
      <c r="CW62" s="43">
        <v>5.9675731257229948E-3</v>
      </c>
      <c r="CX62" s="311">
        <v>0.52471939584839622</v>
      </c>
      <c r="CY62" s="311">
        <v>3.703901617753385</v>
      </c>
      <c r="CZ62" s="43"/>
      <c r="DA62" s="43">
        <v>1.0873025180519023</v>
      </c>
      <c r="DB62" s="43">
        <v>0.23927387703031816</v>
      </c>
      <c r="DC62" s="43">
        <v>6.097560975609756E-2</v>
      </c>
      <c r="DD62" s="43">
        <v>0</v>
      </c>
      <c r="DE62" s="43">
        <v>1.3875520048383181</v>
      </c>
      <c r="DF62" s="312" t="s">
        <v>36</v>
      </c>
      <c r="DG62" s="43">
        <v>3.0688804935606419E-2</v>
      </c>
      <c r="DH62" s="43">
        <v>0.39242450093840642</v>
      </c>
      <c r="DI62" s="43">
        <v>0</v>
      </c>
      <c r="DJ62" s="43">
        <v>0.50432408943183982</v>
      </c>
      <c r="DK62" s="43">
        <v>7.8037494720993002E-3</v>
      </c>
      <c r="DL62" s="43">
        <v>0.93524114477795195</v>
      </c>
      <c r="DM62" s="43"/>
      <c r="DN62" s="325" t="s">
        <v>36</v>
      </c>
      <c r="DO62" s="308">
        <v>17.994800540057447</v>
      </c>
      <c r="DP62" s="310">
        <v>6862.6815840000008</v>
      </c>
      <c r="DQ62" s="310">
        <v>4234.6782244799997</v>
      </c>
      <c r="DR62" s="310">
        <v>11097.35980848</v>
      </c>
      <c r="DS62" s="309">
        <v>92.848044959999996</v>
      </c>
      <c r="DT62" s="309">
        <v>84.226296611159995</v>
      </c>
      <c r="DU62" s="309">
        <v>18892.558713599996</v>
      </c>
      <c r="DV62" s="309">
        <v>504.60893999999996</v>
      </c>
      <c r="DW62" s="309">
        <v>8.0737430400000001</v>
      </c>
      <c r="DX62" s="309">
        <v>32.29497216</v>
      </c>
      <c r="DY62" s="309">
        <v>536.90391216</v>
      </c>
      <c r="DZ62" s="309">
        <v>460.20335327999993</v>
      </c>
      <c r="EA62" s="309">
        <v>866.39336562239987</v>
      </c>
      <c r="EB62" s="309"/>
      <c r="EC62" s="309">
        <v>435.98212416000001</v>
      </c>
      <c r="ED62" s="309">
        <v>159.052737888</v>
      </c>
      <c r="EE62" s="309">
        <v>30.680223552000001</v>
      </c>
      <c r="EF62" s="309">
        <v>0</v>
      </c>
      <c r="EG62" s="309">
        <v>625.71508560000007</v>
      </c>
      <c r="EH62" s="308">
        <v>0</v>
      </c>
      <c r="EI62" s="308">
        <v>148.96055908800002</v>
      </c>
      <c r="EJ62" s="308">
        <v>0</v>
      </c>
      <c r="EK62" s="308">
        <v>153.40111776000001</v>
      </c>
      <c r="EL62" s="308">
        <v>5.2479329760000004</v>
      </c>
      <c r="EM62" s="308">
        <v>307.60960982400002</v>
      </c>
      <c r="EN62" s="308"/>
      <c r="EO62" s="308">
        <v>523.98592329600001</v>
      </c>
      <c r="EP62" s="308">
        <v>158.24536358399999</v>
      </c>
      <c r="EQ62" s="308">
        <v>51.268268304000003</v>
      </c>
      <c r="ER62" s="308">
        <v>0</v>
      </c>
      <c r="ES62" s="308">
        <v>733.49955518400009</v>
      </c>
      <c r="ET62" s="308">
        <v>11.706927407999999</v>
      </c>
      <c r="EU62" s="308">
        <v>204.265698912</v>
      </c>
      <c r="EV62" s="308">
        <v>0</v>
      </c>
      <c r="EW62" s="308">
        <v>332.63821324800006</v>
      </c>
      <c r="EX62" s="308">
        <v>6.8626815839999997</v>
      </c>
      <c r="EY62" s="308">
        <v>555.47352115199999</v>
      </c>
      <c r="EZ62" s="308"/>
      <c r="FA62" s="312" t="s">
        <v>36</v>
      </c>
      <c r="FB62" s="43">
        <v>7.5519905772358153E-3</v>
      </c>
      <c r="FC62" s="43">
        <v>2.8801045358390125</v>
      </c>
      <c r="FD62" s="43">
        <v>1.7771939165265433</v>
      </c>
      <c r="FE62" s="43">
        <v>4.6572984523655556</v>
      </c>
      <c r="FF62" s="43">
        <v>3.8966120190763107E-2</v>
      </c>
      <c r="FG62" s="43">
        <v>3.5347777095223007E-2</v>
      </c>
      <c r="FH62" s="43">
        <v>7.928758369250926</v>
      </c>
      <c r="FI62" s="43">
        <v>0.21177239234110382</v>
      </c>
      <c r="FJ62" s="43">
        <v>3.3883582774576616E-3</v>
      </c>
      <c r="FK62" s="43">
        <v>1.3553433109830646E-2</v>
      </c>
      <c r="FL62" s="43">
        <v>0.22532582545093449</v>
      </c>
      <c r="FM62" s="43">
        <v>0.19313642181508667</v>
      </c>
      <c r="FN62" s="43">
        <v>0.36360472675398159</v>
      </c>
      <c r="FO62" s="43">
        <v>0.18297134698271372</v>
      </c>
      <c r="FP62" s="43">
        <v>6.675065806591593E-2</v>
      </c>
      <c r="FQ62" s="43">
        <v>1.2875761454339114E-2</v>
      </c>
      <c r="FR62" s="43">
        <v>0</v>
      </c>
      <c r="FS62" s="43">
        <v>0.26259776650296879</v>
      </c>
      <c r="FT62" s="43">
        <v>0</v>
      </c>
      <c r="FU62" s="43">
        <v>6.251521021909387E-2</v>
      </c>
      <c r="FV62" s="43">
        <v>0</v>
      </c>
      <c r="FW62" s="43">
        <v>6.4378807271695565E-2</v>
      </c>
      <c r="FX62" s="43">
        <v>2.2024328803474801E-3</v>
      </c>
      <c r="FY62" s="43">
        <v>0.1290964503711369</v>
      </c>
      <c r="FZ62" s="43">
        <v>0.21990445220700225</v>
      </c>
      <c r="GA62" s="43">
        <v>6.641182223817016E-2</v>
      </c>
      <c r="GB62" s="43">
        <v>2.1516075061856151E-2</v>
      </c>
      <c r="GC62" s="43">
        <v>0</v>
      </c>
      <c r="GD62" s="43">
        <v>0.30783234950702859</v>
      </c>
      <c r="GE62" s="43">
        <v>4.9131195023136088E-3</v>
      </c>
      <c r="GF62" s="43">
        <v>8.5725464419678835E-2</v>
      </c>
      <c r="GG62" s="43">
        <v>0</v>
      </c>
      <c r="GH62" s="43">
        <v>0.13960036103125567</v>
      </c>
      <c r="GI62" s="43">
        <v>2.8801045358390121E-3</v>
      </c>
      <c r="GJ62" s="43">
        <v>0.2331190494890871</v>
      </c>
    </row>
    <row r="63" spans="1:192">
      <c r="A63" s="321">
        <v>14211005</v>
      </c>
      <c r="B63" s="320" t="s">
        <v>206</v>
      </c>
      <c r="C63" s="320" t="s">
        <v>223</v>
      </c>
      <c r="D63" s="320" t="s">
        <v>207</v>
      </c>
      <c r="E63" s="320">
        <v>3.1</v>
      </c>
      <c r="F63" s="319">
        <v>2429.4088474951677</v>
      </c>
      <c r="G63" s="318">
        <v>40461</v>
      </c>
      <c r="H63" s="317">
        <v>0.47916666666666669</v>
      </c>
      <c r="I63" s="309">
        <v>1548.3</v>
      </c>
      <c r="J63" s="135">
        <v>13.7</v>
      </c>
      <c r="K63" s="316">
        <v>64</v>
      </c>
      <c r="L63" s="135">
        <v>10.1</v>
      </c>
      <c r="M63" s="135">
        <v>97.47</v>
      </c>
      <c r="N63" s="135">
        <v>7.6</v>
      </c>
      <c r="O63" s="135">
        <v>4.5</v>
      </c>
      <c r="P63" s="135">
        <v>1.7</v>
      </c>
      <c r="Q63" s="135">
        <v>3.7505138372148097</v>
      </c>
      <c r="R63" s="135"/>
      <c r="S63" s="135">
        <v>1.6</v>
      </c>
      <c r="T63" s="43">
        <v>0.97799999999999998</v>
      </c>
      <c r="U63" s="135">
        <v>2.5780000000000003</v>
      </c>
      <c r="V63" s="316">
        <v>37.936384794414266</v>
      </c>
      <c r="W63" s="43">
        <v>4.6100000000000002E-2</v>
      </c>
      <c r="X63" s="311">
        <v>2.7499999999999996</v>
      </c>
      <c r="Y63" s="23">
        <v>1.2727536993334076E-2</v>
      </c>
      <c r="Z63" s="23">
        <v>1.3964354442861772E-2</v>
      </c>
      <c r="AA63" s="23">
        <v>1.0842307717066433E-2</v>
      </c>
      <c r="AB63" s="65">
        <v>1.1738771233452616</v>
      </c>
      <c r="AC63" s="43">
        <v>0.19812199999999999</v>
      </c>
      <c r="AD63" s="43">
        <v>0.102454</v>
      </c>
      <c r="AE63" s="43">
        <v>9.6475000000000005E-2</v>
      </c>
      <c r="AF63" s="43">
        <v>4.9188000000000003E-2</v>
      </c>
      <c r="AG63" s="43">
        <v>7.5200000000000003E-2</v>
      </c>
      <c r="AH63" s="43">
        <v>0.10390000000000001</v>
      </c>
      <c r="AI63" s="43">
        <v>9.7604999999999997E-2</v>
      </c>
      <c r="AJ63" s="43">
        <v>7.9654000000000003E-2</v>
      </c>
      <c r="AK63" s="43">
        <v>1.4360381223835395</v>
      </c>
      <c r="AL63" s="43">
        <v>3.6056762830467908</v>
      </c>
      <c r="AM63" s="43"/>
      <c r="AN63" s="43">
        <v>0.13272648859268593</v>
      </c>
      <c r="AO63" s="43">
        <v>5.5204952357184749E-2</v>
      </c>
      <c r="AP63" s="43">
        <v>9.525429013534352E-2</v>
      </c>
      <c r="AQ63" s="43">
        <v>8.8573980090946677E-2</v>
      </c>
      <c r="AR63" s="43">
        <v>7.8756526142474262E-2</v>
      </c>
      <c r="AS63" s="43">
        <v>0.45051623731863516</v>
      </c>
      <c r="AT63" s="316">
        <v>29.460977784650389</v>
      </c>
      <c r="AU63" s="316">
        <v>12.253709807609024</v>
      </c>
      <c r="AV63" s="316">
        <v>21.143364488319946</v>
      </c>
      <c r="AW63" s="316">
        <v>19.660552218521094</v>
      </c>
      <c r="AX63" s="316">
        <v>17.48139570089954</v>
      </c>
      <c r="AY63" s="315" t="s">
        <v>36</v>
      </c>
      <c r="AZ63" s="43">
        <v>1.9E-2</v>
      </c>
      <c r="BA63" s="313">
        <v>9.4999999999999998E-3</v>
      </c>
      <c r="BB63" s="43">
        <v>8.4499999999999993</v>
      </c>
      <c r="BC63" s="43">
        <v>9.0999999999999998E-2</v>
      </c>
      <c r="BD63" s="43">
        <v>2E-3</v>
      </c>
      <c r="BE63" s="43">
        <v>1.2999999999999999E-2</v>
      </c>
      <c r="BF63" s="313">
        <v>0.104</v>
      </c>
      <c r="BG63" s="43">
        <v>0.111</v>
      </c>
      <c r="BH63" s="43">
        <v>0.19026000000000001</v>
      </c>
      <c r="BI63" s="312" t="s">
        <v>36</v>
      </c>
      <c r="BJ63" s="43">
        <v>0.10580000000000001</v>
      </c>
      <c r="BK63" s="43">
        <v>3.8199999999999998E-2</v>
      </c>
      <c r="BL63" s="43">
        <v>7.3000000000000001E-3</v>
      </c>
      <c r="BM63" s="43">
        <v>0</v>
      </c>
      <c r="BN63" s="43">
        <v>0.15129999999999999</v>
      </c>
      <c r="BO63" s="43">
        <v>9.4562499999999994E-2</v>
      </c>
      <c r="BP63" s="43">
        <v>0</v>
      </c>
      <c r="BQ63" s="43">
        <v>3.5799999999999998E-2</v>
      </c>
      <c r="BR63" s="43">
        <v>0</v>
      </c>
      <c r="BS63" s="43">
        <v>2.6599999999999999E-2</v>
      </c>
      <c r="BT63" s="43">
        <v>1.4E-3</v>
      </c>
      <c r="BU63" s="43">
        <v>6.3799999999999996E-2</v>
      </c>
      <c r="BV63" s="43">
        <v>3.9874999999999994E-2</v>
      </c>
      <c r="BW63" s="312" t="s">
        <v>36</v>
      </c>
      <c r="BX63" s="43">
        <v>0.14130000000000001</v>
      </c>
      <c r="BY63" s="43">
        <v>3.3799999999999997E-2</v>
      </c>
      <c r="BZ63" s="43">
        <v>8.6999999999999994E-3</v>
      </c>
      <c r="CA63" s="43">
        <v>0</v>
      </c>
      <c r="CB63" s="43">
        <v>0.18379999999999999</v>
      </c>
      <c r="CC63" s="43">
        <v>7.129557796741659E-2</v>
      </c>
      <c r="CD63" s="43">
        <v>5.3E-3</v>
      </c>
      <c r="CE63" s="43">
        <v>5.62E-2</v>
      </c>
      <c r="CF63" s="43">
        <v>0</v>
      </c>
      <c r="CG63" s="43">
        <v>9.0800000000000006E-2</v>
      </c>
      <c r="CH63" s="43">
        <v>1.5E-3</v>
      </c>
      <c r="CI63" s="43">
        <v>0.15379999999999999</v>
      </c>
      <c r="CJ63" s="43">
        <v>5.9658650116369269E-2</v>
      </c>
      <c r="CK63" s="43"/>
      <c r="CL63" s="43">
        <v>0.88626044999916231</v>
      </c>
      <c r="CM63" s="43">
        <v>0.23316995159587126</v>
      </c>
      <c r="CN63" s="43">
        <v>3.5048972536969467E-2</v>
      </c>
      <c r="CO63" s="43">
        <v>0</v>
      </c>
      <c r="CP63" s="311">
        <v>1.154479374132003</v>
      </c>
      <c r="CQ63" s="311">
        <v>8.6585953059900227</v>
      </c>
      <c r="CR63" s="328" t="s">
        <v>36</v>
      </c>
      <c r="CS63" s="43">
        <v>0</v>
      </c>
      <c r="CT63" s="43">
        <v>0.27764421212638235</v>
      </c>
      <c r="CU63" s="43">
        <v>0</v>
      </c>
      <c r="CV63" s="43">
        <v>0.16280365022921039</v>
      </c>
      <c r="CW63" s="43">
        <v>6.426617212317071E-3</v>
      </c>
      <c r="CX63" s="311">
        <v>0.44687447956790982</v>
      </c>
      <c r="CY63" s="311">
        <v>3.3515585967593235</v>
      </c>
      <c r="CZ63" s="43"/>
      <c r="DA63" s="43">
        <v>1.183635175660507</v>
      </c>
      <c r="DB63" s="43">
        <v>0.20631267968430494</v>
      </c>
      <c r="DC63" s="43">
        <v>4.1770693297484153E-2</v>
      </c>
      <c r="DD63" s="43">
        <v>0</v>
      </c>
      <c r="DE63" s="43">
        <v>1.4317185486422961</v>
      </c>
      <c r="DF63" s="312" t="s">
        <v>36</v>
      </c>
      <c r="DG63" s="43">
        <v>5.6086436606453113E-2</v>
      </c>
      <c r="DH63" s="43">
        <v>0.43585488048890197</v>
      </c>
      <c r="DI63" s="43">
        <v>0</v>
      </c>
      <c r="DJ63" s="43">
        <v>0.55573576845159045</v>
      </c>
      <c r="DK63" s="43">
        <v>6.885661298911148E-3</v>
      </c>
      <c r="DL63" s="43">
        <v>1.0545627468458567</v>
      </c>
      <c r="DM63" s="43"/>
      <c r="DN63" s="308">
        <v>6.4396908463679985</v>
      </c>
      <c r="DO63" s="308">
        <v>14.207146839228665</v>
      </c>
      <c r="DP63" s="310">
        <v>6060.8855024640006</v>
      </c>
      <c r="DQ63" s="310">
        <v>3704.7162633811195</v>
      </c>
      <c r="DR63" s="310">
        <v>9765.6017658451219</v>
      </c>
      <c r="DS63" s="309">
        <v>71.973015341759989</v>
      </c>
      <c r="DT63" s="309">
        <v>35.986507670879995</v>
      </c>
      <c r="DU63" s="309">
        <v>32009.051559887994</v>
      </c>
      <c r="DV63" s="309">
        <v>344.71286295263997</v>
      </c>
      <c r="DW63" s="309">
        <v>7.5761068780799992</v>
      </c>
      <c r="DX63" s="309">
        <v>49.24469470751999</v>
      </c>
      <c r="DY63" s="309">
        <v>393.95755766015992</v>
      </c>
      <c r="DZ63" s="309">
        <v>420.47393173343994</v>
      </c>
      <c r="EA63" s="309">
        <v>720.71504731175037</v>
      </c>
      <c r="EB63" s="309"/>
      <c r="EC63" s="309">
        <v>400.77605385043199</v>
      </c>
      <c r="ED63" s="309">
        <v>144.70364137132799</v>
      </c>
      <c r="EE63" s="309">
        <v>27.652790104992004</v>
      </c>
      <c r="EF63" s="309">
        <v>0</v>
      </c>
      <c r="EG63" s="309">
        <v>573.13248532675198</v>
      </c>
      <c r="EH63" s="308">
        <v>0</v>
      </c>
      <c r="EI63" s="308">
        <v>135.612313117632</v>
      </c>
      <c r="EJ63" s="308">
        <v>0</v>
      </c>
      <c r="EK63" s="308">
        <v>100.762221478464</v>
      </c>
      <c r="EL63" s="308">
        <v>5.3032748146560005</v>
      </c>
      <c r="EM63" s="308">
        <v>241.67780941075199</v>
      </c>
      <c r="EN63" s="308"/>
      <c r="EO63" s="308">
        <v>535.25195093635205</v>
      </c>
      <c r="EP63" s="308">
        <v>128.036206239552</v>
      </c>
      <c r="EQ63" s="308">
        <v>32.956064919648</v>
      </c>
      <c r="ER63" s="308">
        <v>0</v>
      </c>
      <c r="ES63" s="308">
        <v>696.24422209555212</v>
      </c>
      <c r="ET63" s="308">
        <v>20.076683226912003</v>
      </c>
      <c r="EU63" s="308">
        <v>212.88860327404802</v>
      </c>
      <c r="EV63" s="308">
        <v>0</v>
      </c>
      <c r="EW63" s="308">
        <v>343.95525226483204</v>
      </c>
      <c r="EX63" s="308">
        <v>5.6820801585600007</v>
      </c>
      <c r="EY63" s="308">
        <v>582.60261892435199</v>
      </c>
      <c r="EZ63" s="308"/>
      <c r="FA63" s="43">
        <v>2.6507233860647273E-3</v>
      </c>
      <c r="FB63" s="43">
        <v>5.8479851400380324E-3</v>
      </c>
      <c r="FC63" s="43">
        <v>2.4947984810020976</v>
      </c>
      <c r="FD63" s="43">
        <v>1.5249455715125317</v>
      </c>
      <c r="FE63" s="43">
        <v>4.0197440525146302</v>
      </c>
      <c r="FF63" s="43">
        <v>2.9625731961899899E-2</v>
      </c>
      <c r="FG63" s="43">
        <v>1.4812865980949949E-2</v>
      </c>
      <c r="FH63" s="43">
        <v>13.175654477792323</v>
      </c>
      <c r="FI63" s="43">
        <v>0.14189166360699426</v>
      </c>
      <c r="FJ63" s="43">
        <v>3.1184981012526212E-3</v>
      </c>
      <c r="FK63" s="43">
        <v>2.0270237658142034E-2</v>
      </c>
      <c r="FL63" s="43">
        <v>0.16216190126513627</v>
      </c>
      <c r="FM63" s="43">
        <v>0.17307664461952046</v>
      </c>
      <c r="FN63" s="43">
        <v>0.29666272437216185</v>
      </c>
      <c r="FO63" s="43">
        <v>0.16496854955626367</v>
      </c>
      <c r="FP63" s="43">
        <v>5.9563313733925066E-2</v>
      </c>
      <c r="FQ63" s="43">
        <v>1.138251806957207E-2</v>
      </c>
      <c r="FR63" s="43">
        <v>0</v>
      </c>
      <c r="FS63" s="43">
        <v>0.23591438135976081</v>
      </c>
      <c r="FT63" s="43">
        <v>0</v>
      </c>
      <c r="FU63" s="43">
        <v>5.5821116012421922E-2</v>
      </c>
      <c r="FV63" s="43">
        <v>0</v>
      </c>
      <c r="FW63" s="43">
        <v>4.1476024746659866E-2</v>
      </c>
      <c r="FX63" s="43">
        <v>2.1829486708768351E-3</v>
      </c>
      <c r="FY63" s="43">
        <v>9.9480089429958618E-2</v>
      </c>
      <c r="FZ63" s="43">
        <v>0.22032189085349774</v>
      </c>
      <c r="GA63" s="43">
        <v>5.2702617911169307E-2</v>
      </c>
      <c r="GB63" s="43">
        <v>1.3565466740448904E-2</v>
      </c>
      <c r="GC63" s="43">
        <v>0</v>
      </c>
      <c r="GD63" s="43">
        <v>0.28658997550511595</v>
      </c>
      <c r="GE63" s="43">
        <v>8.2640199683194481E-3</v>
      </c>
      <c r="GF63" s="43">
        <v>8.7629796645198668E-2</v>
      </c>
      <c r="GG63" s="43">
        <v>0</v>
      </c>
      <c r="GH63" s="43">
        <v>0.14157981379686904</v>
      </c>
      <c r="GI63" s="43">
        <v>2.3388735759394663E-3</v>
      </c>
      <c r="GJ63" s="43">
        <v>0.23981250398632659</v>
      </c>
    </row>
    <row r="64" spans="1:192">
      <c r="A64" s="321">
        <v>14211023</v>
      </c>
      <c r="B64" s="320" t="s">
        <v>206</v>
      </c>
      <c r="C64" s="320" t="s">
        <v>223</v>
      </c>
      <c r="D64" s="320" t="s">
        <v>204</v>
      </c>
      <c r="E64" s="320">
        <v>0.9</v>
      </c>
      <c r="F64" s="319">
        <v>2434.5888237158397</v>
      </c>
      <c r="G64" s="318">
        <v>40461</v>
      </c>
      <c r="H64" s="317">
        <v>0.58333333333333337</v>
      </c>
      <c r="I64" s="309">
        <v>1638.5</v>
      </c>
      <c r="J64" s="135">
        <v>13.8</v>
      </c>
      <c r="K64" s="316">
        <v>64</v>
      </c>
      <c r="L64" s="135">
        <v>10.6</v>
      </c>
      <c r="M64" s="135">
        <v>102.52</v>
      </c>
      <c r="N64" s="135">
        <v>7.8</v>
      </c>
      <c r="O64" s="135">
        <v>3.8</v>
      </c>
      <c r="P64" s="135">
        <v>1.6</v>
      </c>
      <c r="Q64" s="135">
        <v>3.0984447109719233</v>
      </c>
      <c r="R64" s="135"/>
      <c r="S64" s="135">
        <v>1.7</v>
      </c>
      <c r="T64" s="43">
        <v>0.53800000000000003</v>
      </c>
      <c r="U64" s="135">
        <v>2.238</v>
      </c>
      <c r="V64" s="316">
        <v>24.039320822162647</v>
      </c>
      <c r="W64" s="43">
        <v>4.6899999999999997E-2</v>
      </c>
      <c r="X64" s="311">
        <v>2.7647058823529411</v>
      </c>
      <c r="Y64" s="23">
        <v>1.0070598090416763E-2</v>
      </c>
      <c r="Z64" s="23">
        <v>1.0785650220903326E-2</v>
      </c>
      <c r="AA64" s="23">
        <v>1.3775497214514581E-2</v>
      </c>
      <c r="AB64" s="65">
        <v>0.73105151368372068</v>
      </c>
      <c r="AC64" s="43">
        <v>0.22107599999999999</v>
      </c>
      <c r="AD64" s="43">
        <v>0.11192299999999999</v>
      </c>
      <c r="AE64" s="43">
        <v>0.115934</v>
      </c>
      <c r="AF64" s="43">
        <v>5.3683000000000002E-2</v>
      </c>
      <c r="AG64" s="43">
        <v>8.3548999999999998E-2</v>
      </c>
      <c r="AH64" s="43">
        <v>0.138658</v>
      </c>
      <c r="AI64" s="43">
        <v>0.126892</v>
      </c>
      <c r="AJ64" s="43">
        <v>8.6983000000000005E-2</v>
      </c>
      <c r="AK64" s="43">
        <v>1.4390709617948669</v>
      </c>
      <c r="AL64" s="43">
        <v>3.0314634536370142</v>
      </c>
      <c r="AM64" s="43"/>
      <c r="AN64" s="43">
        <v>0.17250082523909505</v>
      </c>
      <c r="AO64" s="43">
        <v>5.9945064520249544E-2</v>
      </c>
      <c r="AP64" s="43">
        <v>9.8534823706011049E-2</v>
      </c>
      <c r="AQ64" s="43">
        <v>9.390889372018775E-2</v>
      </c>
      <c r="AR64" s="43">
        <v>0.10456319088347601</v>
      </c>
      <c r="AS64" s="43">
        <v>0.52945279806901935</v>
      </c>
      <c r="AT64" s="316">
        <v>32.580963943948767</v>
      </c>
      <c r="AU64" s="316">
        <v>11.322079085968891</v>
      </c>
      <c r="AV64" s="316">
        <v>18.610690899241611</v>
      </c>
      <c r="AW64" s="316">
        <v>17.736971843889624</v>
      </c>
      <c r="AX64" s="316">
        <v>19.749294226951122</v>
      </c>
      <c r="AY64" s="315" t="s">
        <v>36</v>
      </c>
      <c r="AZ64" s="43">
        <v>0.02</v>
      </c>
      <c r="BA64" s="312" t="s">
        <v>36</v>
      </c>
      <c r="BB64" s="43">
        <v>3.39</v>
      </c>
      <c r="BC64" s="43">
        <v>9.8000000000000004E-2</v>
      </c>
      <c r="BD64" s="43">
        <v>2E-3</v>
      </c>
      <c r="BE64" s="43">
        <v>1.4E-2</v>
      </c>
      <c r="BF64" s="313">
        <v>0.112</v>
      </c>
      <c r="BG64" s="43">
        <v>5.1999999999999998E-2</v>
      </c>
      <c r="BH64" s="43">
        <v>0.16400000000000001</v>
      </c>
      <c r="BI64" s="312" t="s">
        <v>36</v>
      </c>
      <c r="BJ64" s="43">
        <v>0.10920000000000001</v>
      </c>
      <c r="BK64" s="43">
        <v>3.8899999999999997E-2</v>
      </c>
      <c r="BL64" s="43">
        <v>8.0999999999999996E-3</v>
      </c>
      <c r="BM64" s="43">
        <v>0</v>
      </c>
      <c r="BN64" s="43">
        <v>0.15620000000000001</v>
      </c>
      <c r="BO64" s="43">
        <v>9.1882352941176471E-2</v>
      </c>
      <c r="BP64" s="43">
        <v>0</v>
      </c>
      <c r="BQ64" s="43">
        <v>3.4799999999999998E-2</v>
      </c>
      <c r="BR64" s="43">
        <v>0</v>
      </c>
      <c r="BS64" s="43">
        <v>2.6599999999999999E-2</v>
      </c>
      <c r="BT64" s="43">
        <v>1.4E-3</v>
      </c>
      <c r="BU64" s="43">
        <v>6.2799999999999995E-2</v>
      </c>
      <c r="BV64" s="43">
        <v>3.6941176470588234E-2</v>
      </c>
      <c r="BW64" s="312" t="s">
        <v>36</v>
      </c>
      <c r="BX64" s="43">
        <v>0.13389999999999999</v>
      </c>
      <c r="BY64" s="43">
        <v>3.4700000000000002E-2</v>
      </c>
      <c r="BZ64" s="43">
        <v>6.1000000000000004E-3</v>
      </c>
      <c r="CA64" s="43">
        <v>0</v>
      </c>
      <c r="CB64" s="43">
        <v>0.17469999999999999</v>
      </c>
      <c r="CC64" s="43">
        <v>7.8060768543342263E-2</v>
      </c>
      <c r="CD64" s="43">
        <v>4.7000000000000002E-3</v>
      </c>
      <c r="CE64" s="43">
        <v>4.8300000000000003E-2</v>
      </c>
      <c r="CF64" s="43">
        <v>0</v>
      </c>
      <c r="CG64" s="43">
        <v>6.9199999999999998E-2</v>
      </c>
      <c r="CH64" s="43">
        <v>1.1999999999999999E-3</v>
      </c>
      <c r="CI64" s="43">
        <v>0.1234</v>
      </c>
      <c r="CJ64" s="43">
        <v>5.5138516532618406E-2</v>
      </c>
      <c r="CK64" s="43"/>
      <c r="CL64" s="43">
        <v>0.91474140963996708</v>
      </c>
      <c r="CM64" s="43">
        <v>0.23744269939998411</v>
      </c>
      <c r="CN64" s="43">
        <v>3.8889955828692147E-2</v>
      </c>
      <c r="CO64" s="43">
        <v>0</v>
      </c>
      <c r="CP64" s="311">
        <v>1.1910740648686433</v>
      </c>
      <c r="CQ64" s="311">
        <v>8.4075816343668937</v>
      </c>
      <c r="CR64" s="328" t="s">
        <v>36</v>
      </c>
      <c r="CS64" s="43">
        <v>0</v>
      </c>
      <c r="CT64" s="43">
        <v>0.26988878720665099</v>
      </c>
      <c r="CU64" s="43">
        <v>0</v>
      </c>
      <c r="CV64" s="43">
        <v>0.16280365022921039</v>
      </c>
      <c r="CW64" s="43">
        <v>6.426617212317071E-3</v>
      </c>
      <c r="CX64" s="311">
        <v>0.43911905464817846</v>
      </c>
      <c r="CY64" s="311">
        <v>3.0996639151636129</v>
      </c>
      <c r="CZ64" s="43"/>
      <c r="DA64" s="43">
        <v>1.1216472046775785</v>
      </c>
      <c r="DB64" s="43">
        <v>0.21180621257530718</v>
      </c>
      <c r="DC64" s="43">
        <v>2.9287497599385447E-2</v>
      </c>
      <c r="DD64" s="43">
        <v>0</v>
      </c>
      <c r="DE64" s="43">
        <v>1.3627409148522711</v>
      </c>
      <c r="DF64" s="312" t="s">
        <v>36</v>
      </c>
      <c r="DG64" s="43">
        <v>4.9737028688741441E-2</v>
      </c>
      <c r="DH64" s="43">
        <v>0.37458702362302432</v>
      </c>
      <c r="DI64" s="43">
        <v>0</v>
      </c>
      <c r="DJ64" s="43">
        <v>0.42353430811508874</v>
      </c>
      <c r="DK64" s="43">
        <v>5.5085290391289178E-3</v>
      </c>
      <c r="DL64" s="43">
        <v>0.85336688946598338</v>
      </c>
      <c r="DM64" s="43"/>
      <c r="DN64" s="308">
        <v>6.4139771980800004</v>
      </c>
      <c r="DO64" s="308">
        <v>12.42084607855343</v>
      </c>
      <c r="DP64" s="310">
        <v>6814.8507729600005</v>
      </c>
      <c r="DQ64" s="310">
        <v>2156.6998328544</v>
      </c>
      <c r="DR64" s="310">
        <v>8971.5506058144019</v>
      </c>
      <c r="DS64" s="309">
        <v>80.174714976000004</v>
      </c>
      <c r="DT64" s="326" t="s">
        <v>36</v>
      </c>
      <c r="DU64" s="309">
        <v>13589.614188432</v>
      </c>
      <c r="DV64" s="309">
        <v>392.85610338239997</v>
      </c>
      <c r="DW64" s="309">
        <v>8.017471497599999</v>
      </c>
      <c r="DX64" s="309">
        <v>56.122300483199993</v>
      </c>
      <c r="DY64" s="309">
        <v>448.97840386559994</v>
      </c>
      <c r="DZ64" s="309">
        <v>208.45425893759997</v>
      </c>
      <c r="EA64" s="309">
        <v>657.43266280319995</v>
      </c>
      <c r="EB64" s="309"/>
      <c r="EC64" s="309">
        <v>437.75394376896008</v>
      </c>
      <c r="ED64" s="309">
        <v>155.93982062832001</v>
      </c>
      <c r="EE64" s="309">
        <v>32.470759565279998</v>
      </c>
      <c r="EF64" s="309">
        <v>0</v>
      </c>
      <c r="EG64" s="309">
        <v>626.16452396256011</v>
      </c>
      <c r="EH64" s="308">
        <v>0</v>
      </c>
      <c r="EI64" s="308">
        <v>139.50400405824001</v>
      </c>
      <c r="EJ64" s="308">
        <v>0</v>
      </c>
      <c r="EK64" s="308">
        <v>106.63237091808001</v>
      </c>
      <c r="EL64" s="308">
        <v>5.6122300483199998</v>
      </c>
      <c r="EM64" s="308">
        <v>251.74860502464</v>
      </c>
      <c r="EN64" s="308"/>
      <c r="EO64" s="308">
        <v>536.76971676432004</v>
      </c>
      <c r="EP64" s="308">
        <v>139.10313048336002</v>
      </c>
      <c r="EQ64" s="308">
        <v>24.453288067680006</v>
      </c>
      <c r="ER64" s="308">
        <v>0</v>
      </c>
      <c r="ES64" s="308">
        <v>700.32613531536003</v>
      </c>
      <c r="ET64" s="308">
        <v>18.841058019360002</v>
      </c>
      <c r="EU64" s="308">
        <v>193.62193666704002</v>
      </c>
      <c r="EV64" s="308">
        <v>0</v>
      </c>
      <c r="EW64" s="308">
        <v>277.40451381695999</v>
      </c>
      <c r="EX64" s="308">
        <v>4.8104828985600001</v>
      </c>
      <c r="EY64" s="308">
        <v>494.67799140192005</v>
      </c>
      <c r="EZ64" s="308"/>
      <c r="FA64" s="43">
        <v>2.6345217457667204E-3</v>
      </c>
      <c r="FB64" s="43">
        <v>5.1018249806946327E-3</v>
      </c>
      <c r="FC64" s="43">
        <v>2.7991793548771406</v>
      </c>
      <c r="FD64" s="43">
        <v>0.88585793701405968</v>
      </c>
      <c r="FE64" s="43">
        <v>3.6850372918912009</v>
      </c>
      <c r="FF64" s="43">
        <v>3.2931521822084003E-2</v>
      </c>
      <c r="FG64" s="312" t="s">
        <v>36</v>
      </c>
      <c r="FH64" s="43">
        <v>5.5818929488432385</v>
      </c>
      <c r="FI64" s="43">
        <v>0.16136445692821161</v>
      </c>
      <c r="FJ64" s="43">
        <v>3.2931521822084E-3</v>
      </c>
      <c r="FK64" s="43">
        <v>2.3052065275458798E-2</v>
      </c>
      <c r="FL64" s="43">
        <v>0.18441652220367039</v>
      </c>
      <c r="FM64" s="43">
        <v>8.5621956737418403E-2</v>
      </c>
      <c r="FN64" s="43">
        <v>0.27003847894108879</v>
      </c>
      <c r="FO64" s="43">
        <v>0.1798061091485787</v>
      </c>
      <c r="FP64" s="43">
        <v>6.4051809943953389E-2</v>
      </c>
      <c r="FQ64" s="43">
        <v>1.333726633794402E-2</v>
      </c>
      <c r="FR64" s="43">
        <v>0</v>
      </c>
      <c r="FS64" s="43">
        <v>0.25719518543047609</v>
      </c>
      <c r="FT64" s="43">
        <v>0</v>
      </c>
      <c r="FU64" s="43">
        <v>5.7300847970426172E-2</v>
      </c>
      <c r="FV64" s="43">
        <v>0</v>
      </c>
      <c r="FW64" s="43">
        <v>4.3798924023371731E-2</v>
      </c>
      <c r="FX64" s="43">
        <v>2.30520652754588E-3</v>
      </c>
      <c r="FY64" s="43">
        <v>0.10340497852134377</v>
      </c>
      <c r="FZ64" s="43">
        <v>0.22047653859885241</v>
      </c>
      <c r="GA64" s="43">
        <v>5.7136190361315745E-2</v>
      </c>
      <c r="GB64" s="43">
        <v>1.0044114155735624E-2</v>
      </c>
      <c r="GC64" s="43">
        <v>0</v>
      </c>
      <c r="GD64" s="43">
        <v>0.28765684311590378</v>
      </c>
      <c r="GE64" s="43">
        <v>7.7389076281897413E-3</v>
      </c>
      <c r="GF64" s="43">
        <v>7.9529625200332882E-2</v>
      </c>
      <c r="GG64" s="43">
        <v>0</v>
      </c>
      <c r="GH64" s="43">
        <v>0.11394306550441065</v>
      </c>
      <c r="GI64" s="43">
        <v>1.9758913093250404E-3</v>
      </c>
      <c r="GJ64" s="43">
        <v>0.20318748964225833</v>
      </c>
    </row>
    <row r="65" spans="1:192">
      <c r="A65" s="321">
        <v>14210150</v>
      </c>
      <c r="B65" s="320" t="s">
        <v>218</v>
      </c>
      <c r="C65" s="320" t="s">
        <v>223</v>
      </c>
      <c r="D65" s="320" t="s">
        <v>217</v>
      </c>
      <c r="E65" s="320">
        <v>16.7</v>
      </c>
      <c r="F65" s="319">
        <v>233.09892993023999</v>
      </c>
      <c r="G65" s="318">
        <v>40461</v>
      </c>
      <c r="H65" s="317">
        <v>0.65972222222222221</v>
      </c>
      <c r="I65" s="309">
        <v>197</v>
      </c>
      <c r="J65" s="135">
        <v>13.74</v>
      </c>
      <c r="K65" s="316">
        <v>45</v>
      </c>
      <c r="L65" s="135">
        <v>10.5</v>
      </c>
      <c r="M65" s="135">
        <v>101.5</v>
      </c>
      <c r="N65" s="135">
        <v>6.93</v>
      </c>
      <c r="O65" s="135">
        <v>11.7</v>
      </c>
      <c r="P65" s="331" t="s">
        <v>36</v>
      </c>
      <c r="Q65" s="135">
        <v>4.7680760820801016</v>
      </c>
      <c r="R65" s="135"/>
      <c r="S65" s="135">
        <v>3.5</v>
      </c>
      <c r="T65" s="43">
        <v>1.1919999999999999</v>
      </c>
      <c r="U65" s="135">
        <v>4.6920000000000002</v>
      </c>
      <c r="V65" s="316">
        <v>25.404944586530259</v>
      </c>
      <c r="W65" s="43">
        <v>0.1226</v>
      </c>
      <c r="X65" s="311">
        <v>3.5142857142857142</v>
      </c>
      <c r="Y65" s="23">
        <v>1.0802407821369353E-2</v>
      </c>
      <c r="Z65" s="23">
        <v>1.2763519828166987E-2</v>
      </c>
      <c r="AA65" s="23">
        <v>1.2977240597674539E-2</v>
      </c>
      <c r="AB65" s="65">
        <v>0.83241177044256187</v>
      </c>
      <c r="AC65" s="43">
        <v>0.33285199999999998</v>
      </c>
      <c r="AD65" s="43">
        <v>0.202899</v>
      </c>
      <c r="AE65" s="43">
        <v>0.15199599999999999</v>
      </c>
      <c r="AF65" s="43">
        <v>0.113871</v>
      </c>
      <c r="AG65" s="43">
        <v>9.4766000000000003E-2</v>
      </c>
      <c r="AH65" s="43">
        <v>0.116855</v>
      </c>
      <c r="AI65" s="43">
        <v>0.118863</v>
      </c>
      <c r="AJ65" s="43">
        <v>0.174123</v>
      </c>
      <c r="AK65" s="43">
        <v>1.414810775264048</v>
      </c>
      <c r="AL65" s="43">
        <v>5.0773783728439037</v>
      </c>
      <c r="AM65" s="43"/>
      <c r="AN65" s="43">
        <v>0.12755455427102602</v>
      </c>
      <c r="AO65" s="43">
        <v>0.13156872717301429</v>
      </c>
      <c r="AP65" s="43">
        <v>0.19314436153559611</v>
      </c>
      <c r="AQ65" s="43">
        <v>0.18394230814997198</v>
      </c>
      <c r="AR65" s="43">
        <v>8.4457121752483641E-2</v>
      </c>
      <c r="AS65" s="43">
        <v>0.72066707288209209</v>
      </c>
      <c r="AT65" s="316">
        <v>17.699511892628838</v>
      </c>
      <c r="AU65" s="316">
        <v>18.2565198444331</v>
      </c>
      <c r="AV65" s="316">
        <v>26.800775115640167</v>
      </c>
      <c r="AW65" s="316">
        <v>25.52389516206836</v>
      </c>
      <c r="AX65" s="316">
        <v>11.719297985229529</v>
      </c>
      <c r="AY65" s="315" t="s">
        <v>36</v>
      </c>
      <c r="AZ65" s="43">
        <v>0.01</v>
      </c>
      <c r="BA65" s="313">
        <v>9.4999999999999998E-3</v>
      </c>
      <c r="BB65" s="43">
        <v>8.51</v>
      </c>
      <c r="BC65" s="43">
        <v>0.222</v>
      </c>
      <c r="BD65" s="43">
        <v>2E-3</v>
      </c>
      <c r="BE65" s="43">
        <v>2E-3</v>
      </c>
      <c r="BF65" s="313">
        <v>0.224</v>
      </c>
      <c r="BG65" s="43">
        <v>0.10100000000000001</v>
      </c>
      <c r="BH65" s="43">
        <v>0.42986999999999997</v>
      </c>
      <c r="BI65" s="312" t="s">
        <v>36</v>
      </c>
      <c r="BJ65" s="43">
        <v>0.34439999999999998</v>
      </c>
      <c r="BK65" s="43">
        <v>4.1799999999999997E-2</v>
      </c>
      <c r="BL65" s="43">
        <v>3.3999999999999998E-3</v>
      </c>
      <c r="BM65" s="43">
        <v>0</v>
      </c>
      <c r="BN65" s="43">
        <v>0.3896</v>
      </c>
      <c r="BO65" s="43">
        <v>0.11131428571428571</v>
      </c>
      <c r="BP65" s="43">
        <v>5.4000000000000003E-3</v>
      </c>
      <c r="BQ65" s="43">
        <v>0.1188</v>
      </c>
      <c r="BR65" s="43">
        <v>0</v>
      </c>
      <c r="BS65" s="43">
        <v>0.1608</v>
      </c>
      <c r="BT65" s="43">
        <v>0</v>
      </c>
      <c r="BU65" s="43">
        <v>0.28499999999999998</v>
      </c>
      <c r="BV65" s="43">
        <v>8.142857142857142E-2</v>
      </c>
      <c r="BW65" s="312" t="s">
        <v>36</v>
      </c>
      <c r="BX65" s="43">
        <v>0.35920000000000002</v>
      </c>
      <c r="BY65" s="43">
        <v>4.0800000000000003E-2</v>
      </c>
      <c r="BZ65" s="43">
        <v>3.0000000000000001E-3</v>
      </c>
      <c r="CA65" s="43">
        <v>0</v>
      </c>
      <c r="CB65" s="43">
        <v>0.40300000000000002</v>
      </c>
      <c r="CC65" s="43">
        <v>8.5890878090366579E-2</v>
      </c>
      <c r="CD65" s="43">
        <v>1.14E-2</v>
      </c>
      <c r="CE65" s="43">
        <v>0.15140000000000001</v>
      </c>
      <c r="CF65" s="43">
        <v>0</v>
      </c>
      <c r="CG65" s="43">
        <v>0.27960000000000002</v>
      </c>
      <c r="CH65" s="43">
        <v>0</v>
      </c>
      <c r="CI65" s="43">
        <v>0.44240000000000002</v>
      </c>
      <c r="CJ65" s="43">
        <v>9.4288150042625751E-2</v>
      </c>
      <c r="CK65" s="43"/>
      <c r="CL65" s="43">
        <v>2.8849536765568189</v>
      </c>
      <c r="CM65" s="43">
        <v>0.25514408315988008</v>
      </c>
      <c r="CN65" s="43">
        <v>1.6324178989821393E-2</v>
      </c>
      <c r="CO65" s="43">
        <v>0</v>
      </c>
      <c r="CP65" s="311">
        <v>3.15642193870652</v>
      </c>
      <c r="CQ65" s="311">
        <v>10.822018075565211</v>
      </c>
      <c r="CR65" s="328" t="s">
        <v>36</v>
      </c>
      <c r="CS65" s="43">
        <v>5.7144671259405061E-2</v>
      </c>
      <c r="CT65" s="43">
        <v>0.92134448046408457</v>
      </c>
      <c r="CU65" s="43">
        <v>0</v>
      </c>
      <c r="CV65" s="43">
        <v>0.98416642694951262</v>
      </c>
      <c r="CW65" s="43">
        <v>0</v>
      </c>
      <c r="CX65" s="311">
        <v>1.9626555786730022</v>
      </c>
      <c r="CY65" s="311">
        <v>6.7291048411645784</v>
      </c>
      <c r="CZ65" s="43"/>
      <c r="DA65" s="43">
        <v>3.0089296185226759</v>
      </c>
      <c r="DB65" s="43">
        <v>0.24904015772543325</v>
      </c>
      <c r="DC65" s="43">
        <v>1.4403687343960053E-2</v>
      </c>
      <c r="DD65" s="43">
        <v>0</v>
      </c>
      <c r="DE65" s="43">
        <v>3.2723734635920692</v>
      </c>
      <c r="DF65" s="312" t="s">
        <v>36</v>
      </c>
      <c r="DG65" s="43">
        <v>0.12063875043652179</v>
      </c>
      <c r="DH65" s="43">
        <v>1.1741713328473267</v>
      </c>
      <c r="DI65" s="43">
        <v>0</v>
      </c>
      <c r="DJ65" s="43">
        <v>1.711274458800272</v>
      </c>
      <c r="DK65" s="43">
        <v>0</v>
      </c>
      <c r="DL65" s="43">
        <v>3.0060845420841202</v>
      </c>
      <c r="DM65" s="43"/>
      <c r="DN65" s="325" t="s">
        <v>36</v>
      </c>
      <c r="DO65" s="308">
        <v>2.2981077433731163</v>
      </c>
      <c r="DP65" s="310">
        <v>1686.9229776000002</v>
      </c>
      <c r="DQ65" s="310">
        <v>574.51776837119996</v>
      </c>
      <c r="DR65" s="310">
        <v>2261.4407459712002</v>
      </c>
      <c r="DS65" s="309">
        <v>4.8197799359999998</v>
      </c>
      <c r="DT65" s="309">
        <v>4.5787909391999992</v>
      </c>
      <c r="DU65" s="309">
        <v>4101.6327255359993</v>
      </c>
      <c r="DV65" s="309">
        <v>106.9991145792</v>
      </c>
      <c r="DW65" s="309">
        <v>0.96395598719999998</v>
      </c>
      <c r="DX65" s="309">
        <v>0.96395598719999998</v>
      </c>
      <c r="DY65" s="309">
        <v>107.96307056639999</v>
      </c>
      <c r="DZ65" s="309">
        <v>48.679777353600002</v>
      </c>
      <c r="EA65" s="309">
        <v>207.18788010883196</v>
      </c>
      <c r="EB65" s="309"/>
      <c r="EC65" s="309">
        <v>165.99322099584003</v>
      </c>
      <c r="ED65" s="309">
        <v>20.146680132479997</v>
      </c>
      <c r="EE65" s="309">
        <v>1.6387251782400001</v>
      </c>
      <c r="EF65" s="309">
        <v>0</v>
      </c>
      <c r="EG65" s="309">
        <v>187.77862630656</v>
      </c>
      <c r="EH65" s="308">
        <v>2.6026811654400004</v>
      </c>
      <c r="EI65" s="308">
        <v>57.258985639680006</v>
      </c>
      <c r="EJ65" s="308">
        <v>0</v>
      </c>
      <c r="EK65" s="308">
        <v>77.50206137088</v>
      </c>
      <c r="EL65" s="308">
        <v>0</v>
      </c>
      <c r="EM65" s="308">
        <v>137.363728176</v>
      </c>
      <c r="EN65" s="308"/>
      <c r="EO65" s="308">
        <v>173.12649530112</v>
      </c>
      <c r="EP65" s="308">
        <v>19.664702138880006</v>
      </c>
      <c r="EQ65" s="308">
        <v>1.4459339808</v>
      </c>
      <c r="ER65" s="308">
        <v>0</v>
      </c>
      <c r="ES65" s="308">
        <v>194.23713142080004</v>
      </c>
      <c r="ET65" s="308">
        <v>5.4945491270400009</v>
      </c>
      <c r="EU65" s="308">
        <v>72.971468231040006</v>
      </c>
      <c r="EV65" s="308">
        <v>0</v>
      </c>
      <c r="EW65" s="308">
        <v>134.76104701056002</v>
      </c>
      <c r="EX65" s="308">
        <v>0</v>
      </c>
      <c r="EY65" s="308">
        <v>213.22706436864001</v>
      </c>
      <c r="EZ65" s="308"/>
      <c r="FA65" s="312" t="s">
        <v>36</v>
      </c>
      <c r="FB65" s="43">
        <v>9.8589373364385488E-3</v>
      </c>
      <c r="FC65" s="43">
        <v>7.2369400327356681</v>
      </c>
      <c r="FD65" s="43">
        <v>2.4646950054345469</v>
      </c>
      <c r="FE65" s="43">
        <v>9.7016350381702132</v>
      </c>
      <c r="FF65" s="43">
        <v>2.0676971522101906E-2</v>
      </c>
      <c r="FG65" s="43">
        <v>1.9643122945996808E-2</v>
      </c>
      <c r="FH65" s="43">
        <v>17.596102765308718</v>
      </c>
      <c r="FI65" s="43">
        <v>0.45902876779066232</v>
      </c>
      <c r="FJ65" s="43">
        <v>4.135394304420381E-3</v>
      </c>
      <c r="FK65" s="43">
        <v>4.135394304420381E-3</v>
      </c>
      <c r="FL65" s="43">
        <v>0.46316416209508265</v>
      </c>
      <c r="FM65" s="43">
        <v>0.20883741237322925</v>
      </c>
      <c r="FN65" s="43">
        <v>0.88884097482059454</v>
      </c>
      <c r="FO65" s="43">
        <v>0.71211489922118976</v>
      </c>
      <c r="FP65" s="43">
        <v>8.6429740962385954E-2</v>
      </c>
      <c r="FQ65" s="43">
        <v>7.0301703175146488E-3</v>
      </c>
      <c r="FR65" s="43">
        <v>0</v>
      </c>
      <c r="FS65" s="43">
        <v>0.80557481050109025</v>
      </c>
      <c r="FT65" s="43">
        <v>1.1165564621935031E-2</v>
      </c>
      <c r="FU65" s="43">
        <v>0.24564242168257067</v>
      </c>
      <c r="FV65" s="43">
        <v>0</v>
      </c>
      <c r="FW65" s="43">
        <v>0.33248570207539868</v>
      </c>
      <c r="FX65" s="43">
        <v>0</v>
      </c>
      <c r="FY65" s="43">
        <v>0.58929368837990426</v>
      </c>
      <c r="FZ65" s="43">
        <v>0.74271681707390047</v>
      </c>
      <c r="GA65" s="43">
        <v>8.4362043810175799E-2</v>
      </c>
      <c r="GB65" s="43">
        <v>6.2030914566305719E-3</v>
      </c>
      <c r="GC65" s="43">
        <v>0</v>
      </c>
      <c r="GD65" s="43">
        <v>0.83328195234070701</v>
      </c>
      <c r="GE65" s="43">
        <v>2.3571747535196176E-2</v>
      </c>
      <c r="GF65" s="43">
        <v>0.31304934884462288</v>
      </c>
      <c r="GG65" s="43">
        <v>0</v>
      </c>
      <c r="GH65" s="43">
        <v>0.5781281237579694</v>
      </c>
      <c r="GI65" s="43">
        <v>0</v>
      </c>
      <c r="GJ65" s="43">
        <v>0.91474922013778837</v>
      </c>
    </row>
    <row r="66" spans="1:192">
      <c r="A66" s="321">
        <v>452340122251000</v>
      </c>
      <c r="B66" s="320" t="s">
        <v>218</v>
      </c>
      <c r="C66" s="320" t="s">
        <v>223</v>
      </c>
      <c r="D66" s="320" t="s">
        <v>13</v>
      </c>
      <c r="E66" s="320">
        <v>12.1</v>
      </c>
      <c r="F66" s="319">
        <v>126.90941740646399</v>
      </c>
      <c r="G66" s="318">
        <v>40461</v>
      </c>
      <c r="H66" s="317">
        <v>0.61111111111111105</v>
      </c>
      <c r="I66" s="309">
        <v>167</v>
      </c>
      <c r="J66" s="135">
        <v>14.79</v>
      </c>
      <c r="K66" s="316">
        <v>80</v>
      </c>
      <c r="L66" s="135">
        <v>10.06</v>
      </c>
      <c r="M66" s="135">
        <v>99.3</v>
      </c>
      <c r="N66" s="135">
        <v>7.2</v>
      </c>
      <c r="O66" s="135">
        <v>76.5</v>
      </c>
      <c r="P66" s="331" t="s">
        <v>36</v>
      </c>
      <c r="Q66" s="135">
        <v>6.5005798962545072</v>
      </c>
      <c r="R66" s="135"/>
      <c r="S66" s="135">
        <v>7.2</v>
      </c>
      <c r="T66" s="43">
        <v>6.34</v>
      </c>
      <c r="U66" s="135">
        <v>13.54</v>
      </c>
      <c r="V66" s="316">
        <v>46.82422451994092</v>
      </c>
      <c r="W66" s="43">
        <v>0.38750000000000001</v>
      </c>
      <c r="X66" s="311">
        <v>4.0277777777777777</v>
      </c>
      <c r="Y66" s="23">
        <v>1.0097877381764996E-2</v>
      </c>
      <c r="Z66" s="23">
        <v>1.124961636310812E-2</v>
      </c>
      <c r="AA66" s="23">
        <v>1.2084357933306804E-2</v>
      </c>
      <c r="AB66" s="65">
        <v>0.83561554842175878</v>
      </c>
      <c r="AC66" s="43">
        <v>1.1866779999999999</v>
      </c>
      <c r="AD66" s="43">
        <v>0.60124200000000005</v>
      </c>
      <c r="AE66" s="43">
        <v>0.57241799999999998</v>
      </c>
      <c r="AF66" s="43">
        <v>0.29741200000000001</v>
      </c>
      <c r="AG66" s="43">
        <v>0.52180899999999997</v>
      </c>
      <c r="AH66" s="43">
        <v>0.57037199999999999</v>
      </c>
      <c r="AI66" s="43">
        <v>0.56314200000000003</v>
      </c>
      <c r="AJ66" s="43">
        <v>0.474771</v>
      </c>
      <c r="AK66" s="43">
        <v>1.41159409985454</v>
      </c>
      <c r="AL66" s="43">
        <v>2.382799921385605</v>
      </c>
      <c r="AM66" s="43"/>
      <c r="AN66" s="43">
        <v>0.80620346944458154</v>
      </c>
      <c r="AO66" s="43">
        <v>0.35210063801337299</v>
      </c>
      <c r="AP66" s="43">
        <v>0.5874056837879913</v>
      </c>
      <c r="AQ66" s="43">
        <v>0.50526544768562776</v>
      </c>
      <c r="AR66" s="43">
        <v>0.55520511802255623</v>
      </c>
      <c r="AS66" s="43">
        <v>2.8061803569541297</v>
      </c>
      <c r="AT66" s="316">
        <v>28.729567130162895</v>
      </c>
      <c r="AU66" s="316">
        <v>12.547327442472312</v>
      </c>
      <c r="AV66" s="316">
        <v>20.932570578805215</v>
      </c>
      <c r="AW66" s="316">
        <v>18.005451660778157</v>
      </c>
      <c r="AX66" s="316">
        <v>19.785083187781424</v>
      </c>
      <c r="AY66" s="315" t="s">
        <v>36</v>
      </c>
      <c r="AZ66" s="43">
        <v>0.106</v>
      </c>
      <c r="BA66" s="43">
        <v>0.25176195000000001</v>
      </c>
      <c r="BB66" s="43">
        <v>6.49</v>
      </c>
      <c r="BC66" s="43">
        <v>1.361</v>
      </c>
      <c r="BD66" s="43">
        <v>1.4999999999999999E-2</v>
      </c>
      <c r="BE66" s="43">
        <v>3.1E-2</v>
      </c>
      <c r="BF66" s="313">
        <v>1.3919999999999999</v>
      </c>
      <c r="BG66" s="43">
        <v>0.59599999999999997</v>
      </c>
      <c r="BH66" s="43">
        <v>2.6008499999999994</v>
      </c>
      <c r="BI66" s="312" t="s">
        <v>36</v>
      </c>
      <c r="BJ66" s="43">
        <v>0.54125000000000001</v>
      </c>
      <c r="BK66" s="43">
        <v>5.0749999999999997E-2</v>
      </c>
      <c r="BL66" s="43">
        <v>2.9999999999999996E-3</v>
      </c>
      <c r="BM66" s="43">
        <v>0</v>
      </c>
      <c r="BN66" s="43">
        <v>0.59499999999999997</v>
      </c>
      <c r="BO66" s="43">
        <v>8.2638888888888887E-2</v>
      </c>
      <c r="BP66" s="43">
        <v>1.7249999999999998E-2</v>
      </c>
      <c r="BQ66" s="43">
        <v>0.22874999999999998</v>
      </c>
      <c r="BR66" s="43">
        <v>0</v>
      </c>
      <c r="BS66" s="43">
        <v>0.39124999999999999</v>
      </c>
      <c r="BT66" s="43">
        <v>0</v>
      </c>
      <c r="BU66" s="43">
        <v>0.63724999999999998</v>
      </c>
      <c r="BV66" s="43">
        <v>8.8506944444444444E-2</v>
      </c>
      <c r="BW66" s="312" t="s">
        <v>36</v>
      </c>
      <c r="BX66" s="43">
        <v>0.89249999999999996</v>
      </c>
      <c r="BY66" s="43">
        <v>6.0249999999999998E-2</v>
      </c>
      <c r="BZ66" s="43">
        <v>3.2499999999999999E-3</v>
      </c>
      <c r="CA66" s="43">
        <v>0</v>
      </c>
      <c r="CB66" s="43">
        <v>0.95599999999999996</v>
      </c>
      <c r="CC66" s="43">
        <v>7.0605612998522901E-2</v>
      </c>
      <c r="CD66" s="43">
        <v>3.2750000000000001E-2</v>
      </c>
      <c r="CE66" s="43">
        <v>0.34799999999999998</v>
      </c>
      <c r="CF66" s="43">
        <v>3.4999999999999996E-3</v>
      </c>
      <c r="CG66" s="43">
        <v>0.54449999999999998</v>
      </c>
      <c r="CH66" s="43">
        <v>0</v>
      </c>
      <c r="CI66" s="43">
        <v>0.92874999999999996</v>
      </c>
      <c r="CJ66" s="43">
        <v>6.8593057607090099E-2</v>
      </c>
      <c r="CK66" s="43"/>
      <c r="CL66" s="43">
        <v>4.5339174722310638</v>
      </c>
      <c r="CM66" s="43">
        <v>0.30977421579817982</v>
      </c>
      <c r="CN66" s="43">
        <v>1.4403687343960052E-2</v>
      </c>
      <c r="CO66" s="43">
        <v>0</v>
      </c>
      <c r="CP66" s="311">
        <v>4.8580953753732041</v>
      </c>
      <c r="CQ66" s="311">
        <v>8.0968256256220066</v>
      </c>
      <c r="CR66" s="328" t="s">
        <v>36</v>
      </c>
      <c r="CS66" s="43">
        <v>0.18254547763421058</v>
      </c>
      <c r="CT66" s="43">
        <v>1.7740534503885466</v>
      </c>
      <c r="CU66" s="43">
        <v>0</v>
      </c>
      <c r="CV66" s="43">
        <v>2.3946213591044576</v>
      </c>
      <c r="CW66" s="43">
        <v>0</v>
      </c>
      <c r="CX66" s="311">
        <v>4.351220287127215</v>
      </c>
      <c r="CY66" s="311">
        <v>7.2520338118786922</v>
      </c>
      <c r="CZ66" s="43"/>
      <c r="DA66" s="43">
        <v>7.4762519057112691</v>
      </c>
      <c r="DB66" s="43">
        <v>0.36776150742542529</v>
      </c>
      <c r="DC66" s="43">
        <v>1.5603994622623392E-2</v>
      </c>
      <c r="DD66" s="43">
        <v>0</v>
      </c>
      <c r="DE66" s="43">
        <v>7.8596174077593171</v>
      </c>
      <c r="DF66" s="312" t="s">
        <v>36</v>
      </c>
      <c r="DG66" s="43">
        <v>0.34657184884176218</v>
      </c>
      <c r="DH66" s="43">
        <v>2.6988878720665102</v>
      </c>
      <c r="DI66" s="43">
        <v>2.5189279442669202E-2</v>
      </c>
      <c r="DJ66" s="43">
        <v>3.3325784793159801</v>
      </c>
      <c r="DK66" s="43">
        <v>0</v>
      </c>
      <c r="DL66" s="43">
        <v>6.4032274796669215</v>
      </c>
      <c r="DM66" s="43"/>
      <c r="DN66" s="325" t="s">
        <v>36</v>
      </c>
      <c r="DO66" s="308">
        <v>2.6560090766028002</v>
      </c>
      <c r="DP66" s="310">
        <v>2941.7783731200007</v>
      </c>
      <c r="DQ66" s="310">
        <v>2590.3992896639998</v>
      </c>
      <c r="DR66" s="310">
        <v>5532.1776627839999</v>
      </c>
      <c r="DS66" s="309">
        <v>43.309514937599992</v>
      </c>
      <c r="DT66" s="309">
        <v>102.86498051173871</v>
      </c>
      <c r="DU66" s="309">
        <v>2651.6863391039997</v>
      </c>
      <c r="DV66" s="309">
        <v>556.07782858559995</v>
      </c>
      <c r="DW66" s="309">
        <v>6.128704943999999</v>
      </c>
      <c r="DX66" s="309">
        <v>12.665990217599997</v>
      </c>
      <c r="DY66" s="309">
        <v>568.74381880319993</v>
      </c>
      <c r="DZ66" s="309">
        <v>243.51387644159996</v>
      </c>
      <c r="EA66" s="309">
        <v>1062.6561502401596</v>
      </c>
      <c r="EB66" s="309"/>
      <c r="EC66" s="309">
        <v>221.14410339600002</v>
      </c>
      <c r="ED66" s="309">
        <v>20.735451727200001</v>
      </c>
      <c r="EE66" s="309">
        <v>1.2257409887999999</v>
      </c>
      <c r="EF66" s="309">
        <v>0</v>
      </c>
      <c r="EG66" s="309">
        <v>243.10529611200002</v>
      </c>
      <c r="EH66" s="308">
        <v>7.0480106855999995</v>
      </c>
      <c r="EI66" s="308">
        <v>93.46275039599999</v>
      </c>
      <c r="EJ66" s="308">
        <v>0</v>
      </c>
      <c r="EK66" s="308">
        <v>159.85705395600002</v>
      </c>
      <c r="EL66" s="308">
        <v>0</v>
      </c>
      <c r="EM66" s="308">
        <v>260.3678150376</v>
      </c>
      <c r="EN66" s="308"/>
      <c r="EO66" s="308">
        <v>364.65794416799997</v>
      </c>
      <c r="EP66" s="308">
        <v>24.616964858400003</v>
      </c>
      <c r="EQ66" s="308">
        <v>1.3278860712</v>
      </c>
      <c r="ER66" s="308">
        <v>0</v>
      </c>
      <c r="ES66" s="308">
        <v>390.60279509759999</v>
      </c>
      <c r="ET66" s="308">
        <v>13.381005794400004</v>
      </c>
      <c r="EU66" s="308">
        <v>142.18595470079998</v>
      </c>
      <c r="EV66" s="308">
        <v>1.4300311535999999</v>
      </c>
      <c r="EW66" s="308">
        <v>222.47198946720002</v>
      </c>
      <c r="EX66" s="308">
        <v>0</v>
      </c>
      <c r="EY66" s="308">
        <v>379.46898111600001</v>
      </c>
      <c r="EZ66" s="308"/>
      <c r="FA66" s="312" t="s">
        <v>36</v>
      </c>
      <c r="FB66" s="43">
        <v>2.0928384440503461E-2</v>
      </c>
      <c r="FC66" s="43">
        <v>23.180142445206471</v>
      </c>
      <c r="FD66" s="43">
        <v>20.411403208695692</v>
      </c>
      <c r="FE66" s="43">
        <v>43.591545653902159</v>
      </c>
      <c r="FF66" s="43">
        <v>0.34126320822109513</v>
      </c>
      <c r="FG66" s="43">
        <v>0.81053859212263157</v>
      </c>
      <c r="FH66" s="43">
        <v>20.894322842970826</v>
      </c>
      <c r="FI66" s="43">
        <v>4.3816908149897218</v>
      </c>
      <c r="FJ66" s="43">
        <v>4.8291963427513462E-2</v>
      </c>
      <c r="FK66" s="43">
        <v>9.9803391083527815E-2</v>
      </c>
      <c r="FL66" s="43">
        <v>4.4814942060732497</v>
      </c>
      <c r="FM66" s="43">
        <v>1.9188006801865349</v>
      </c>
      <c r="FN66" s="43">
        <v>8.3733435386965578</v>
      </c>
      <c r="FO66" s="43">
        <v>1.7425350136761111</v>
      </c>
      <c r="FP66" s="43">
        <v>0.16338780959642057</v>
      </c>
      <c r="FQ66" s="43">
        <v>9.6583926855026928E-3</v>
      </c>
      <c r="FR66" s="43">
        <v>0</v>
      </c>
      <c r="FS66" s="43">
        <v>1.9155812159580343</v>
      </c>
      <c r="FT66" s="43">
        <v>5.5535757941640486E-2</v>
      </c>
      <c r="FU66" s="43">
        <v>0.73645244226958029</v>
      </c>
      <c r="FV66" s="43">
        <v>0</v>
      </c>
      <c r="FW66" s="43">
        <v>1.2596153794009763</v>
      </c>
      <c r="FX66" s="43">
        <v>0</v>
      </c>
      <c r="FY66" s="43">
        <v>2.051603579612197</v>
      </c>
      <c r="FZ66" s="43">
        <v>2.8733718239370512</v>
      </c>
      <c r="GA66" s="43">
        <v>0.19397271976717911</v>
      </c>
      <c r="GB66" s="43">
        <v>1.0463258742627919E-2</v>
      </c>
      <c r="GC66" s="43">
        <v>0</v>
      </c>
      <c r="GD66" s="43">
        <v>3.0778078024468583</v>
      </c>
      <c r="GE66" s="43">
        <v>0.10543745348340443</v>
      </c>
      <c r="GF66" s="43">
        <v>1.1203735515183124</v>
      </c>
      <c r="GG66" s="43">
        <v>1.1268124799753141E-2</v>
      </c>
      <c r="GH66" s="43">
        <v>1.752998272418739</v>
      </c>
      <c r="GI66" s="43">
        <v>0</v>
      </c>
      <c r="GJ66" s="43">
        <v>2.990077402220209</v>
      </c>
    </row>
    <row r="67" spans="1:192">
      <c r="A67" s="321">
        <v>14210750</v>
      </c>
      <c r="B67" s="320" t="s">
        <v>218</v>
      </c>
      <c r="C67" s="320" t="s">
        <v>223</v>
      </c>
      <c r="D67" s="320" t="s">
        <v>219</v>
      </c>
      <c r="E67" s="320">
        <v>8</v>
      </c>
      <c r="F67" s="319">
        <v>186.479143944192</v>
      </c>
      <c r="G67" s="318">
        <v>40461</v>
      </c>
      <c r="H67" s="317">
        <v>0.70833333333333337</v>
      </c>
      <c r="I67" s="309">
        <v>60</v>
      </c>
      <c r="J67" s="135">
        <v>14.79</v>
      </c>
      <c r="K67" s="316">
        <v>73</v>
      </c>
      <c r="L67" s="135">
        <v>10.3</v>
      </c>
      <c r="M67" s="135">
        <v>101.6</v>
      </c>
      <c r="N67" s="135">
        <v>7.45</v>
      </c>
      <c r="O67" s="135">
        <v>12.5</v>
      </c>
      <c r="P67" s="331" t="s">
        <v>36</v>
      </c>
      <c r="Q67" s="135">
        <v>2.4519163841691602</v>
      </c>
      <c r="R67" s="135"/>
      <c r="S67" s="135">
        <v>3.9</v>
      </c>
      <c r="T67" s="43">
        <v>0.80500000000000005</v>
      </c>
      <c r="U67" s="135">
        <v>4.7050000000000001</v>
      </c>
      <c r="V67" s="316">
        <v>17.109458023379382</v>
      </c>
      <c r="W67" s="43">
        <v>0.1447</v>
      </c>
      <c r="X67" s="311">
        <v>3.6666666666666665</v>
      </c>
      <c r="Y67" s="23">
        <v>1.0283491946174774E-2</v>
      </c>
      <c r="Z67" s="23">
        <v>1.2172579020837695E-2</v>
      </c>
      <c r="AA67" s="23">
        <v>1.3161972803688762E-2</v>
      </c>
      <c r="AB67" s="65">
        <v>0.78130323619060604</v>
      </c>
      <c r="AC67" s="43">
        <v>0.46845700000000001</v>
      </c>
      <c r="AD67" s="43">
        <v>0.26859</v>
      </c>
      <c r="AE67" s="43">
        <v>0.222022</v>
      </c>
      <c r="AF67" s="43">
        <v>0.14343500000000001</v>
      </c>
      <c r="AG67" s="43">
        <v>0.14865900000000001</v>
      </c>
      <c r="AH67" s="43">
        <v>0.16315299999999999</v>
      </c>
      <c r="AI67" s="43">
        <v>0.17402400000000001</v>
      </c>
      <c r="AJ67" s="43">
        <v>0.22655</v>
      </c>
      <c r="AK67" s="43">
        <v>1.4676848802347149</v>
      </c>
      <c r="AL67" s="43">
        <v>4.4777554963048223</v>
      </c>
      <c r="AM67" s="43"/>
      <c r="AN67" s="43">
        <v>0.21255567571598696</v>
      </c>
      <c r="AO67" s="43">
        <v>0.15916423959374276</v>
      </c>
      <c r="AP67" s="43">
        <v>0.26225447527566176</v>
      </c>
      <c r="AQ67" s="43">
        <v>0.24652210681137243</v>
      </c>
      <c r="AR67" s="43">
        <v>0.12928532128491468</v>
      </c>
      <c r="AS67" s="43">
        <v>1.0097818186816785</v>
      </c>
      <c r="AT67" s="316">
        <v>21.049663579157052</v>
      </c>
      <c r="AU67" s="316">
        <v>15.762240580003684</v>
      </c>
      <c r="AV67" s="316">
        <v>25.971400001838841</v>
      </c>
      <c r="AW67" s="316">
        <v>24.413403197655072</v>
      </c>
      <c r="AX67" s="316">
        <v>12.80329264134536</v>
      </c>
      <c r="AY67" s="315" t="s">
        <v>36</v>
      </c>
      <c r="AZ67" s="43">
        <v>2.5999999999999999E-2</v>
      </c>
      <c r="BA67" s="43">
        <v>3.8946600000000005E-2</v>
      </c>
      <c r="BB67" s="43">
        <v>10.53</v>
      </c>
      <c r="BC67" s="43">
        <v>0.247</v>
      </c>
      <c r="BD67" s="43">
        <v>3.0000000000000001E-3</v>
      </c>
      <c r="BE67" s="43">
        <v>1.4E-2</v>
      </c>
      <c r="BF67" s="313">
        <v>0.26100000000000001</v>
      </c>
      <c r="BG67" s="43">
        <v>9.0999999999999998E-2</v>
      </c>
      <c r="BH67" s="43">
        <v>0.48510000000000003</v>
      </c>
      <c r="BI67" s="312" t="s">
        <v>36</v>
      </c>
      <c r="BJ67" s="43">
        <v>0.28493333333333332</v>
      </c>
      <c r="BK67" s="43">
        <v>4.4933333333333332E-2</v>
      </c>
      <c r="BL67" s="43">
        <v>4.1333333333333335E-3</v>
      </c>
      <c r="BM67" s="43">
        <v>0</v>
      </c>
      <c r="BN67" s="43">
        <v>0.33400000000000002</v>
      </c>
      <c r="BO67" s="43">
        <v>8.5641025641025645E-2</v>
      </c>
      <c r="BP67" s="43">
        <v>8.5333333333333337E-3</v>
      </c>
      <c r="BQ67" s="43">
        <v>0.11586666666666667</v>
      </c>
      <c r="BR67" s="43">
        <v>1.3333333333333333E-3</v>
      </c>
      <c r="BS67" s="43">
        <v>0.18786666666666665</v>
      </c>
      <c r="BT67" s="43">
        <v>1.3333333333333333E-3</v>
      </c>
      <c r="BU67" s="43">
        <v>0.31493333333333334</v>
      </c>
      <c r="BV67" s="43">
        <v>8.0752136752136758E-2</v>
      </c>
      <c r="BW67" s="312" t="s">
        <v>36</v>
      </c>
      <c r="BX67" s="43">
        <v>0.33640000000000003</v>
      </c>
      <c r="BY67" s="43">
        <v>4.1200000000000001E-2</v>
      </c>
      <c r="BZ67" s="43">
        <v>3.0666666666666668E-3</v>
      </c>
      <c r="CA67" s="43">
        <v>0</v>
      </c>
      <c r="CB67" s="43">
        <v>0.38066666666666665</v>
      </c>
      <c r="CC67" s="43">
        <v>8.0906836698547646E-2</v>
      </c>
      <c r="CD67" s="43">
        <v>1.1599999999999999E-2</v>
      </c>
      <c r="CE67" s="43">
        <v>0.13426666666666667</v>
      </c>
      <c r="CF67" s="43">
        <v>1.5999999999999999E-3</v>
      </c>
      <c r="CG67" s="43">
        <v>0.23106666666666667</v>
      </c>
      <c r="CH67" s="43">
        <v>0</v>
      </c>
      <c r="CI67" s="43">
        <v>0.37853333333333333</v>
      </c>
      <c r="CJ67" s="43">
        <v>8.0453418349273817E-2</v>
      </c>
      <c r="CK67" s="43"/>
      <c r="CL67" s="43">
        <v>2.3868161079372521</v>
      </c>
      <c r="CM67" s="43">
        <v>0.27426971618781371</v>
      </c>
      <c r="CN67" s="43">
        <v>1.9845080340567187E-2</v>
      </c>
      <c r="CO67" s="43">
        <v>0</v>
      </c>
      <c r="CP67" s="311">
        <v>2.6809309044656331</v>
      </c>
      <c r="CQ67" s="311">
        <v>8.2490181675865628</v>
      </c>
      <c r="CR67" s="328" t="s">
        <v>36</v>
      </c>
      <c r="CS67" s="43">
        <v>9.0302690385232684E-2</v>
      </c>
      <c r="CT67" s="43">
        <v>0.89859523403287267</v>
      </c>
      <c r="CU67" s="43">
        <v>9.5959159781596956E-3</v>
      </c>
      <c r="CV67" s="43">
        <v>1.149826281568709</v>
      </c>
      <c r="CW67" s="43">
        <v>6.120587821254353E-3</v>
      </c>
      <c r="CX67" s="311">
        <v>2.1544407097862286</v>
      </c>
      <c r="CY67" s="311">
        <v>6.6290483378037797</v>
      </c>
      <c r="CZ67" s="43"/>
      <c r="DA67" s="43">
        <v>2.8179396538725729</v>
      </c>
      <c r="DB67" s="43">
        <v>0.25148172789921197</v>
      </c>
      <c r="DC67" s="43">
        <v>1.4723769284936945E-2</v>
      </c>
      <c r="DD67" s="43">
        <v>0</v>
      </c>
      <c r="DE67" s="43">
        <v>3.0841451510567222</v>
      </c>
      <c r="DF67" s="312" t="s">
        <v>36</v>
      </c>
      <c r="DG67" s="43">
        <v>0.12275521974242568</v>
      </c>
      <c r="DH67" s="43">
        <v>1.0412950525559297</v>
      </c>
      <c r="DI67" s="43">
        <v>1.1515099173791635E-2</v>
      </c>
      <c r="DJ67" s="43">
        <v>1.4142292022417124</v>
      </c>
      <c r="DK67" s="43">
        <v>0</v>
      </c>
      <c r="DL67" s="43">
        <v>2.5897945737138595</v>
      </c>
      <c r="DM67" s="43"/>
      <c r="DN67" s="325" t="s">
        <v>36</v>
      </c>
      <c r="DO67" s="308">
        <v>0.35992986984268588</v>
      </c>
      <c r="DP67" s="310">
        <v>572.5017792000001</v>
      </c>
      <c r="DQ67" s="310">
        <v>118.17023904</v>
      </c>
      <c r="DR67" s="310">
        <v>690.67201824000006</v>
      </c>
      <c r="DS67" s="309">
        <v>3.8166785279999993</v>
      </c>
      <c r="DT67" s="309">
        <v>5.7171789214848001</v>
      </c>
      <c r="DU67" s="309">
        <v>1545.7548038399998</v>
      </c>
      <c r="DV67" s="309">
        <v>36.258446016000001</v>
      </c>
      <c r="DW67" s="309">
        <v>0.44038598399999995</v>
      </c>
      <c r="DX67" s="309">
        <v>2.0551345919999999</v>
      </c>
      <c r="DY67" s="309">
        <v>38.313580607999995</v>
      </c>
      <c r="DZ67" s="309">
        <v>13.358374847999999</v>
      </c>
      <c r="EA67" s="309">
        <v>71.210413612799996</v>
      </c>
      <c r="EB67" s="309"/>
      <c r="EC67" s="309">
        <v>41.826882124800001</v>
      </c>
      <c r="ED67" s="309">
        <v>6.5960034048000002</v>
      </c>
      <c r="EE67" s="309">
        <v>0.60675402240000009</v>
      </c>
      <c r="EF67" s="309">
        <v>0</v>
      </c>
      <c r="EG67" s="309">
        <v>49.029639552000013</v>
      </c>
      <c r="EH67" s="308">
        <v>1.2526534656000001</v>
      </c>
      <c r="EI67" s="308">
        <v>17.008685337600003</v>
      </c>
      <c r="EJ67" s="308">
        <v>0.19572710400000001</v>
      </c>
      <c r="EK67" s="308">
        <v>27.5779489536</v>
      </c>
      <c r="EL67" s="308">
        <v>0.19572710400000001</v>
      </c>
      <c r="EM67" s="308">
        <v>46.230741964800004</v>
      </c>
      <c r="EN67" s="308"/>
      <c r="EO67" s="308">
        <v>49.381948339200008</v>
      </c>
      <c r="EP67" s="308">
        <v>6.0479675136000006</v>
      </c>
      <c r="EQ67" s="308">
        <v>0.45017233920000005</v>
      </c>
      <c r="ER67" s="308">
        <v>0</v>
      </c>
      <c r="ES67" s="308">
        <v>55.880088192000002</v>
      </c>
      <c r="ET67" s="308">
        <v>1.7028258048</v>
      </c>
      <c r="EU67" s="308">
        <v>19.709719372800006</v>
      </c>
      <c r="EV67" s="308">
        <v>0.23487252479999998</v>
      </c>
      <c r="EW67" s="308">
        <v>33.919507123200006</v>
      </c>
      <c r="EX67" s="308">
        <v>0</v>
      </c>
      <c r="EY67" s="308">
        <v>55.566924825600005</v>
      </c>
      <c r="EZ67" s="308"/>
      <c r="FA67" s="312" t="s">
        <v>36</v>
      </c>
      <c r="FB67" s="43">
        <v>1.9301347176411473E-3</v>
      </c>
      <c r="FC67" s="43">
        <v>3.0700579544237607</v>
      </c>
      <c r="FD67" s="43">
        <v>0.63369144956695567</v>
      </c>
      <c r="FE67" s="43">
        <v>3.7037494039907157</v>
      </c>
      <c r="FF67" s="43">
        <v>2.0467053029491731E-2</v>
      </c>
      <c r="FG67" s="43">
        <v>3.0658543366092413E-2</v>
      </c>
      <c r="FH67" s="43">
        <v>8.2891564769441501</v>
      </c>
      <c r="FI67" s="43">
        <v>0.19443700378017151</v>
      </c>
      <c r="FJ67" s="43">
        <v>2.3615830418644303E-3</v>
      </c>
      <c r="FK67" s="43">
        <v>1.102072086203401E-2</v>
      </c>
      <c r="FL67" s="43">
        <v>0.20545772464220546</v>
      </c>
      <c r="FM67" s="43">
        <v>7.163468560322106E-2</v>
      </c>
      <c r="FN67" s="43">
        <v>0.38186797786947846</v>
      </c>
      <c r="FO67" s="43">
        <v>0.2242979093539684</v>
      </c>
      <c r="FP67" s="43">
        <v>3.5371266004813919E-2</v>
      </c>
      <c r="FQ67" s="43">
        <v>3.2537366354576606E-3</v>
      </c>
      <c r="FR67" s="43">
        <v>0</v>
      </c>
      <c r="FS67" s="43">
        <v>0.26292291199424001</v>
      </c>
      <c r="FT67" s="43">
        <v>6.7173917635254925E-3</v>
      </c>
      <c r="FU67" s="43">
        <v>9.1209585039119592E-2</v>
      </c>
      <c r="FV67" s="43">
        <v>1.0495924630508583E-3</v>
      </c>
      <c r="FW67" s="43">
        <v>0.1478875780438659</v>
      </c>
      <c r="FX67" s="43">
        <v>1.0495924630508583E-3</v>
      </c>
      <c r="FY67" s="43">
        <v>0.24791373977261272</v>
      </c>
      <c r="FZ67" s="43">
        <v>0.26481217842773153</v>
      </c>
      <c r="GA67" s="43">
        <v>3.243240710827152E-2</v>
      </c>
      <c r="GB67" s="43">
        <v>2.414062665016974E-3</v>
      </c>
      <c r="GC67" s="43">
        <v>0</v>
      </c>
      <c r="GD67" s="43">
        <v>0.29965864820102001</v>
      </c>
      <c r="GE67" s="43">
        <v>9.1314544285424661E-3</v>
      </c>
      <c r="GF67" s="43">
        <v>0.10569396102922145</v>
      </c>
      <c r="GG67" s="43">
        <v>1.2595109556610296E-3</v>
      </c>
      <c r="GH67" s="43">
        <v>0.18189437384671375</v>
      </c>
      <c r="GI67" s="43">
        <v>0</v>
      </c>
      <c r="GJ67" s="43">
        <v>0.29797930026013864</v>
      </c>
    </row>
    <row r="68" spans="1:192">
      <c r="A68" s="321">
        <v>14210850</v>
      </c>
      <c r="B68" s="320" t="s">
        <v>218</v>
      </c>
      <c r="C68" s="320" t="s">
        <v>223</v>
      </c>
      <c r="D68" s="320" t="s">
        <v>221</v>
      </c>
      <c r="E68" s="320">
        <v>6.4</v>
      </c>
      <c r="F68" s="319">
        <v>23.309892993024</v>
      </c>
      <c r="G68" s="318">
        <v>40461</v>
      </c>
      <c r="H68" s="317">
        <v>0.5625</v>
      </c>
      <c r="I68" s="309">
        <v>29</v>
      </c>
      <c r="J68" s="135">
        <v>15.27</v>
      </c>
      <c r="K68" s="316">
        <v>96</v>
      </c>
      <c r="L68" s="135">
        <v>10.029999999999999</v>
      </c>
      <c r="M68" s="135">
        <v>100.1</v>
      </c>
      <c r="N68" s="135">
        <v>6.91</v>
      </c>
      <c r="O68" s="135">
        <v>47.4</v>
      </c>
      <c r="P68" s="331" t="s">
        <v>36</v>
      </c>
      <c r="Q68" s="135">
        <v>7.7084065822618815</v>
      </c>
      <c r="R68" s="135"/>
      <c r="S68" s="135">
        <v>7.8</v>
      </c>
      <c r="T68" s="43">
        <v>4.1360000000000001</v>
      </c>
      <c r="U68" s="135">
        <v>11.936</v>
      </c>
      <c r="V68" s="316">
        <v>34.651474530831102</v>
      </c>
      <c r="W68" s="43">
        <v>0.25380000000000003</v>
      </c>
      <c r="X68" s="311">
        <v>3.2538461538461543</v>
      </c>
      <c r="Y68" s="23">
        <v>1.1165958898120588E-2</v>
      </c>
      <c r="Z68" s="23">
        <v>1.2760251904716025E-2</v>
      </c>
      <c r="AA68" s="23">
        <v>1.390934171409941E-2</v>
      </c>
      <c r="AB68" s="65">
        <v>0.80276688341059654</v>
      </c>
      <c r="AC68" s="43">
        <v>1.2286950000000001</v>
      </c>
      <c r="AD68" s="43">
        <v>0.61580100000000004</v>
      </c>
      <c r="AE68" s="43">
        <v>0.60194300000000001</v>
      </c>
      <c r="AF68" s="43">
        <v>0.30243500000000001</v>
      </c>
      <c r="AG68" s="43">
        <v>0.28990500000000002</v>
      </c>
      <c r="AH68" s="43">
        <v>0.45115499999999997</v>
      </c>
      <c r="AI68" s="43">
        <v>0.55378499999999997</v>
      </c>
      <c r="AJ68" s="43">
        <v>0.48717700000000003</v>
      </c>
      <c r="AK68" s="43">
        <v>1.4424136560715064</v>
      </c>
      <c r="AL68" s="43">
        <v>4.0539693402914949</v>
      </c>
      <c r="AM68" s="43"/>
      <c r="AN68" s="43">
        <v>0.88004895900767066</v>
      </c>
      <c r="AO68" s="43">
        <v>0.34156997013546986</v>
      </c>
      <c r="AP68" s="43">
        <v>0.58112685060640745</v>
      </c>
      <c r="AQ68" s="43">
        <v>0.52095554691720958</v>
      </c>
      <c r="AR68" s="43">
        <v>0.32682728215773005</v>
      </c>
      <c r="AS68" s="43">
        <v>2.6505286088244873</v>
      </c>
      <c r="AT68" s="316">
        <v>33.202771555745386</v>
      </c>
      <c r="AU68" s="316">
        <v>12.88686222809557</v>
      </c>
      <c r="AV68" s="316">
        <v>21.924941638873232</v>
      </c>
      <c r="AW68" s="316">
        <v>19.654779246025718</v>
      </c>
      <c r="AX68" s="316">
        <v>12.330645331260104</v>
      </c>
      <c r="AY68" s="315" t="s">
        <v>36</v>
      </c>
      <c r="AZ68" s="43">
        <v>7.3999999999999996E-2</v>
      </c>
      <c r="BA68" s="43">
        <v>0.23414325</v>
      </c>
      <c r="BB68" s="43">
        <v>7.08</v>
      </c>
      <c r="BC68" s="43">
        <v>0.96</v>
      </c>
      <c r="BD68" s="43">
        <v>8.9999999999999993E-3</v>
      </c>
      <c r="BE68" s="43">
        <v>0.02</v>
      </c>
      <c r="BF68" s="313">
        <v>0.98</v>
      </c>
      <c r="BG68" s="43">
        <v>0.35799999999999998</v>
      </c>
      <c r="BH68" s="43">
        <v>2.0537999999999998</v>
      </c>
      <c r="BI68" s="312" t="s">
        <v>36</v>
      </c>
      <c r="BJ68" s="43">
        <v>0.5212</v>
      </c>
      <c r="BK68" s="43">
        <v>6.2799999999999995E-2</v>
      </c>
      <c r="BL68" s="43">
        <v>5.1999999999999998E-3</v>
      </c>
      <c r="BM68" s="43">
        <v>0</v>
      </c>
      <c r="BN68" s="43">
        <v>0.58919999999999995</v>
      </c>
      <c r="BO68" s="43">
        <v>7.5538461538461527E-2</v>
      </c>
      <c r="BP68" s="43">
        <v>1.2E-2</v>
      </c>
      <c r="BQ68" s="43">
        <v>0.19800000000000001</v>
      </c>
      <c r="BR68" s="43">
        <v>0</v>
      </c>
      <c r="BS68" s="43">
        <v>0.33879999999999999</v>
      </c>
      <c r="BT68" s="43">
        <v>0</v>
      </c>
      <c r="BU68" s="43">
        <v>0.54879999999999995</v>
      </c>
      <c r="BV68" s="43">
        <v>7.0358974358974355E-2</v>
      </c>
      <c r="BW68" s="312" t="s">
        <v>36</v>
      </c>
      <c r="BX68" s="43">
        <v>0.72919999999999996</v>
      </c>
      <c r="BY68" s="43">
        <v>6.0400000000000002E-2</v>
      </c>
      <c r="BZ68" s="43">
        <v>4.4000000000000003E-3</v>
      </c>
      <c r="CA68" s="43">
        <v>0</v>
      </c>
      <c r="CB68" s="43">
        <v>0.79400000000000004</v>
      </c>
      <c r="CC68" s="43">
        <v>6.6521447721179627E-2</v>
      </c>
      <c r="CD68" s="43">
        <v>2.64E-2</v>
      </c>
      <c r="CE68" s="43">
        <v>0.28199999999999997</v>
      </c>
      <c r="CF68" s="43">
        <v>0</v>
      </c>
      <c r="CG68" s="43">
        <v>0.47160000000000002</v>
      </c>
      <c r="CH68" s="43">
        <v>0</v>
      </c>
      <c r="CI68" s="43">
        <v>0.78</v>
      </c>
      <c r="CJ68" s="43">
        <v>6.5348525469168903E-2</v>
      </c>
      <c r="CK68" s="43"/>
      <c r="CL68" s="43">
        <v>4.365963577878671</v>
      </c>
      <c r="CM68" s="43">
        <v>0.38332651728326483</v>
      </c>
      <c r="CN68" s="43">
        <v>2.4966391396197427E-2</v>
      </c>
      <c r="CO68" s="43">
        <v>0</v>
      </c>
      <c r="CP68" s="311">
        <v>4.7742564865581327</v>
      </c>
      <c r="CQ68" s="311">
        <v>7.3450099793202037</v>
      </c>
      <c r="CR68" s="328" t="s">
        <v>36</v>
      </c>
      <c r="CS68" s="43">
        <v>0.12698815835423347</v>
      </c>
      <c r="CT68" s="43">
        <v>1.5355741341068077</v>
      </c>
      <c r="CU68" s="43">
        <v>0</v>
      </c>
      <c r="CV68" s="43">
        <v>2.0736043871299432</v>
      </c>
      <c r="CW68" s="43">
        <v>0</v>
      </c>
      <c r="CX68" s="311">
        <v>3.7361666795909843</v>
      </c>
      <c r="CY68" s="311">
        <v>5.7479487378322833</v>
      </c>
      <c r="CZ68" s="43"/>
      <c r="DA68" s="43">
        <v>6.1083281676690833</v>
      </c>
      <c r="DB68" s="43">
        <v>0.36867709624059236</v>
      </c>
      <c r="DC68" s="43">
        <v>2.1125408104474747E-2</v>
      </c>
      <c r="DD68" s="43">
        <v>0</v>
      </c>
      <c r="DE68" s="43">
        <v>6.4981306720141507</v>
      </c>
      <c r="DF68" s="312" t="s">
        <v>36</v>
      </c>
      <c r="DG68" s="43">
        <v>0.27937394837931362</v>
      </c>
      <c r="DH68" s="43">
        <v>2.187029827364241</v>
      </c>
      <c r="DI68" s="43">
        <v>0</v>
      </c>
      <c r="DJ68" s="43">
        <v>2.8863985506802869</v>
      </c>
      <c r="DK68" s="43">
        <v>0</v>
      </c>
      <c r="DL68" s="43">
        <v>5.3528023264238414</v>
      </c>
      <c r="DM68" s="43"/>
      <c r="DN68" s="325" t="s">
        <v>36</v>
      </c>
      <c r="DO68" s="308">
        <v>0.54691973509023772</v>
      </c>
      <c r="DP68" s="310">
        <v>553.41838656000004</v>
      </c>
      <c r="DQ68" s="310">
        <v>293.45364702719996</v>
      </c>
      <c r="DR68" s="310">
        <v>846.87203358720012</v>
      </c>
      <c r="DS68" s="309">
        <v>5.2503795647999993</v>
      </c>
      <c r="DT68" s="309">
        <v>16.612715338322399</v>
      </c>
      <c r="DU68" s="309">
        <v>502.33361241599994</v>
      </c>
      <c r="DV68" s="309">
        <v>68.113032191999991</v>
      </c>
      <c r="DW68" s="309">
        <v>0.63855967679999981</v>
      </c>
      <c r="DX68" s="309">
        <v>1.4190215039999998</v>
      </c>
      <c r="DY68" s="309">
        <v>69.532053695999991</v>
      </c>
      <c r="DZ68" s="309">
        <v>25.400484921599997</v>
      </c>
      <c r="EA68" s="309">
        <v>145.71931824575998</v>
      </c>
      <c r="EB68" s="309"/>
      <c r="EC68" s="309">
        <v>36.979700394240005</v>
      </c>
      <c r="ED68" s="309">
        <v>4.4557275225600002</v>
      </c>
      <c r="EE68" s="309">
        <v>0.36894559104000002</v>
      </c>
      <c r="EF68" s="309">
        <v>0</v>
      </c>
      <c r="EG68" s="309">
        <v>41.804373507839998</v>
      </c>
      <c r="EH68" s="308">
        <v>0.85141290240000012</v>
      </c>
      <c r="EI68" s="308">
        <v>14.048312889600002</v>
      </c>
      <c r="EJ68" s="308">
        <v>0</v>
      </c>
      <c r="EK68" s="308">
        <v>24.038224277759998</v>
      </c>
      <c r="EL68" s="308">
        <v>0</v>
      </c>
      <c r="EM68" s="308">
        <v>38.937950069759999</v>
      </c>
      <c r="EN68" s="308"/>
      <c r="EO68" s="308">
        <v>51.737524035840003</v>
      </c>
      <c r="EP68" s="308">
        <v>4.2854449420800007</v>
      </c>
      <c r="EQ68" s="308">
        <v>0.31218473088000009</v>
      </c>
      <c r="ER68" s="308">
        <v>0</v>
      </c>
      <c r="ES68" s="308">
        <v>56.335153708800007</v>
      </c>
      <c r="ET68" s="308">
        <v>1.8731083852800001</v>
      </c>
      <c r="EU68" s="308">
        <v>20.008203206400001</v>
      </c>
      <c r="EV68" s="308">
        <v>0</v>
      </c>
      <c r="EW68" s="308">
        <v>33.460527064320004</v>
      </c>
      <c r="EX68" s="308">
        <v>0</v>
      </c>
      <c r="EY68" s="308">
        <v>55.341838656000007</v>
      </c>
      <c r="EZ68" s="308"/>
      <c r="FA68" s="312" t="s">
        <v>36</v>
      </c>
      <c r="FB68" s="43">
        <v>2.3462987807533715E-2</v>
      </c>
      <c r="FC68" s="43">
        <v>23.741781514210412</v>
      </c>
      <c r="FD68" s="43">
        <v>12.589231838817211</v>
      </c>
      <c r="FE68" s="43">
        <v>36.331013353027629</v>
      </c>
      <c r="FF68" s="43">
        <v>0.22524254257071413</v>
      </c>
      <c r="FG68" s="43">
        <v>0.71268947237527525</v>
      </c>
      <c r="FH68" s="43">
        <v>21.550232451360213</v>
      </c>
      <c r="FI68" s="43">
        <v>2.9220654171335885</v>
      </c>
      <c r="FJ68" s="43">
        <v>2.7394363285627388E-2</v>
      </c>
      <c r="FK68" s="43">
        <v>6.0876362856949764E-2</v>
      </c>
      <c r="FL68" s="43">
        <v>2.9829417799905382</v>
      </c>
      <c r="FM68" s="43">
        <v>1.0896868951394008</v>
      </c>
      <c r="FN68" s="43">
        <v>6.2513937017801711</v>
      </c>
      <c r="FO68" s="43">
        <v>1.5864380160521112</v>
      </c>
      <c r="FP68" s="43">
        <v>0.19115177937082228</v>
      </c>
      <c r="FQ68" s="43">
        <v>1.5827854342806941E-2</v>
      </c>
      <c r="FR68" s="43">
        <v>0</v>
      </c>
      <c r="FS68" s="43">
        <v>1.7934176497657401</v>
      </c>
      <c r="FT68" s="43">
        <v>3.6525817714169871E-2</v>
      </c>
      <c r="FU68" s="43">
        <v>0.60267599228380286</v>
      </c>
      <c r="FV68" s="43">
        <v>0</v>
      </c>
      <c r="FW68" s="43">
        <v>1.031245586796729</v>
      </c>
      <c r="FX68" s="43">
        <v>0</v>
      </c>
      <c r="FY68" s="43">
        <v>1.6704473967947018</v>
      </c>
      <c r="FZ68" s="43">
        <v>2.2195521897643888</v>
      </c>
      <c r="GA68" s="43">
        <v>0.18384661582798834</v>
      </c>
      <c r="GB68" s="43">
        <v>1.3392799828528954E-2</v>
      </c>
      <c r="GC68" s="43">
        <v>0</v>
      </c>
      <c r="GD68" s="43">
        <v>2.4167916054209062</v>
      </c>
      <c r="GE68" s="43">
        <v>8.0356798971173704E-2</v>
      </c>
      <c r="GF68" s="43">
        <v>0.85835671628299182</v>
      </c>
      <c r="GG68" s="43">
        <v>0</v>
      </c>
      <c r="GH68" s="43">
        <v>1.4354646361668757</v>
      </c>
      <c r="GI68" s="43">
        <v>0</v>
      </c>
      <c r="GJ68" s="43">
        <v>2.3741781514210416</v>
      </c>
    </row>
    <row r="69" spans="1:192">
      <c r="A69" s="321">
        <v>14210900</v>
      </c>
      <c r="B69" s="320" t="s">
        <v>218</v>
      </c>
      <c r="C69" s="320" t="s">
        <v>223</v>
      </c>
      <c r="D69" s="320" t="s">
        <v>220</v>
      </c>
      <c r="E69" s="320">
        <v>5.8</v>
      </c>
      <c r="F69" s="319">
        <v>4.6619785986047999</v>
      </c>
      <c r="G69" s="318">
        <v>40461</v>
      </c>
      <c r="H69" s="317">
        <v>0.52083333333333337</v>
      </c>
      <c r="I69" s="309">
        <v>21</v>
      </c>
      <c r="J69" s="135">
        <v>15.63</v>
      </c>
      <c r="K69" s="316">
        <v>43</v>
      </c>
      <c r="L69" s="135">
        <v>10.02</v>
      </c>
      <c r="M69" s="135">
        <v>100.8</v>
      </c>
      <c r="N69" s="135">
        <v>6.79</v>
      </c>
      <c r="O69" s="135">
        <v>49.5</v>
      </c>
      <c r="P69" s="331" t="s">
        <v>36</v>
      </c>
      <c r="Q69" s="135">
        <v>2.2147628913918354</v>
      </c>
      <c r="R69" s="135"/>
      <c r="S69" s="135">
        <v>5.3</v>
      </c>
      <c r="T69" s="43">
        <v>2.5110000000000001</v>
      </c>
      <c r="U69" s="135">
        <v>7.8109999999999999</v>
      </c>
      <c r="V69" s="316">
        <v>32.146972218665987</v>
      </c>
      <c r="W69" s="43">
        <v>0.19900000000000001</v>
      </c>
      <c r="X69" s="311">
        <v>3.7358490566037741</v>
      </c>
      <c r="Y69" s="23">
        <v>1.1762646942700496E-2</v>
      </c>
      <c r="Z69" s="23">
        <v>1.2783650722324411E-2</v>
      </c>
      <c r="AA69" s="23">
        <v>1.4553534512955312E-2</v>
      </c>
      <c r="AB69" s="65">
        <v>0.80823300568185585</v>
      </c>
      <c r="AC69" s="43">
        <v>1.127974</v>
      </c>
      <c r="AD69" s="43">
        <v>0.51034199999999996</v>
      </c>
      <c r="AE69" s="43">
        <v>0.53036700000000003</v>
      </c>
      <c r="AF69" s="43">
        <v>0.243116</v>
      </c>
      <c r="AG69" s="43">
        <v>0.27424799999999999</v>
      </c>
      <c r="AH69" s="43">
        <v>0.364763</v>
      </c>
      <c r="AI69" s="43">
        <v>0.51388199999999995</v>
      </c>
      <c r="AJ69" s="43">
        <v>0.38646900000000001</v>
      </c>
      <c r="AK69" s="43">
        <v>1.3911756070663883</v>
      </c>
      <c r="AL69" s="43">
        <v>4.0013406458109619</v>
      </c>
      <c r="AM69" s="43"/>
      <c r="AN69" s="43">
        <v>0.93974653335318936</v>
      </c>
      <c r="AO69" s="43">
        <v>0.29124278842003726</v>
      </c>
      <c r="AP69" s="43">
        <v>0.48267855731866938</v>
      </c>
      <c r="AQ69" s="43">
        <v>0.4046239210037757</v>
      </c>
      <c r="AR69" s="43">
        <v>0.26508402516304608</v>
      </c>
      <c r="AS69" s="43">
        <v>2.3833758252587178</v>
      </c>
      <c r="AT69" s="316">
        <v>39.429221501446541</v>
      </c>
      <c r="AU69" s="316">
        <v>12.219759273106773</v>
      </c>
      <c r="AV69" s="316">
        <v>20.251886093804536</v>
      </c>
      <c r="AW69" s="316">
        <v>16.976924776848964</v>
      </c>
      <c r="AX69" s="316">
        <v>11.122208354793182</v>
      </c>
      <c r="AY69" s="315" t="s">
        <v>36</v>
      </c>
      <c r="AZ69" s="43">
        <v>4.8000000000000001E-2</v>
      </c>
      <c r="BA69" s="43">
        <v>0.13028564999999998</v>
      </c>
      <c r="BB69" s="43">
        <v>2.83</v>
      </c>
      <c r="BC69" s="43">
        <v>0.58699999999999997</v>
      </c>
      <c r="BD69" s="43">
        <v>5.0000000000000001E-3</v>
      </c>
      <c r="BE69" s="43">
        <v>2.1999999999999999E-2</v>
      </c>
      <c r="BF69" s="313">
        <v>0.60899999999999999</v>
      </c>
      <c r="BG69" s="43">
        <v>0.222</v>
      </c>
      <c r="BH69" s="43">
        <v>1.0164000000000002</v>
      </c>
      <c r="BI69" s="312" t="s">
        <v>36</v>
      </c>
      <c r="BJ69" s="43">
        <v>0.40400000000000003</v>
      </c>
      <c r="BK69" s="43">
        <v>3.9199999999999999E-2</v>
      </c>
      <c r="BL69" s="43">
        <v>2.5999999999999999E-3</v>
      </c>
      <c r="BM69" s="43">
        <v>0</v>
      </c>
      <c r="BN69" s="43">
        <v>0.44579999999999997</v>
      </c>
      <c r="BO69" s="43">
        <v>8.4113207547169805E-2</v>
      </c>
      <c r="BP69" s="43">
        <v>1.1599999999999999E-2</v>
      </c>
      <c r="BQ69" s="43">
        <v>0.14219999999999999</v>
      </c>
      <c r="BR69" s="43">
        <v>0</v>
      </c>
      <c r="BS69" s="43">
        <v>0.217</v>
      </c>
      <c r="BT69" s="43">
        <v>0</v>
      </c>
      <c r="BU69" s="43">
        <v>0.37080000000000002</v>
      </c>
      <c r="BV69" s="43">
        <v>6.9962264150943407E-2</v>
      </c>
      <c r="BW69" s="312" t="s">
        <v>36</v>
      </c>
      <c r="BX69" s="43">
        <v>0.49659999999999999</v>
      </c>
      <c r="BY69" s="43">
        <v>3.9600000000000003E-2</v>
      </c>
      <c r="BZ69" s="43">
        <v>2.5999999999999999E-3</v>
      </c>
      <c r="CA69" s="43">
        <v>0</v>
      </c>
      <c r="CB69" s="43">
        <v>0.53879999999999995</v>
      </c>
      <c r="CC69" s="43">
        <v>6.8979644091665598E-2</v>
      </c>
      <c r="CD69" s="43">
        <v>2.06E-2</v>
      </c>
      <c r="CE69" s="43">
        <v>0.19020000000000001</v>
      </c>
      <c r="CF69" s="43">
        <v>0</v>
      </c>
      <c r="CG69" s="43">
        <v>0.30499999999999999</v>
      </c>
      <c r="CH69" s="43">
        <v>0</v>
      </c>
      <c r="CI69" s="43">
        <v>0.51580000000000004</v>
      </c>
      <c r="CJ69" s="43">
        <v>6.6035078735117145E-2</v>
      </c>
      <c r="CK69" s="43"/>
      <c r="CL69" s="43">
        <v>3.384208145554457</v>
      </c>
      <c r="CM69" s="43">
        <v>0.23927387703031816</v>
      </c>
      <c r="CN69" s="43">
        <v>1.2483195698098713E-2</v>
      </c>
      <c r="CO69" s="43">
        <v>0</v>
      </c>
      <c r="CP69" s="311">
        <v>3.6359652182828737</v>
      </c>
      <c r="CQ69" s="311">
        <v>8.2323740791310343</v>
      </c>
      <c r="CR69" s="328" t="s">
        <v>36</v>
      </c>
      <c r="CS69" s="43">
        <v>0.12275521974242568</v>
      </c>
      <c r="CT69" s="43">
        <v>1.102821423585798</v>
      </c>
      <c r="CU69" s="43">
        <v>0</v>
      </c>
      <c r="CV69" s="43">
        <v>1.3281350413435586</v>
      </c>
      <c r="CW69" s="43">
        <v>0</v>
      </c>
      <c r="CX69" s="311">
        <v>2.5537116846717822</v>
      </c>
      <c r="CY69" s="311">
        <v>5.7819887200115829</v>
      </c>
      <c r="CZ69" s="43"/>
      <c r="DA69" s="43">
        <v>4.1598954581246117</v>
      </c>
      <c r="DB69" s="43">
        <v>0.24171544720409696</v>
      </c>
      <c r="DC69" s="43">
        <v>1.2483195698098713E-2</v>
      </c>
      <c r="DD69" s="43">
        <v>0</v>
      </c>
      <c r="DE69" s="43">
        <v>4.4140941010268078</v>
      </c>
      <c r="DF69" s="312" t="s">
        <v>36</v>
      </c>
      <c r="DG69" s="43">
        <v>0.2179963385081008</v>
      </c>
      <c r="DH69" s="43">
        <v>1.4750818197329032</v>
      </c>
      <c r="DI69" s="43">
        <v>0</v>
      </c>
      <c r="DJ69" s="43">
        <v>1.8667335834552321</v>
      </c>
      <c r="DK69" s="43">
        <v>0</v>
      </c>
      <c r="DL69" s="43">
        <v>3.5598117416962358</v>
      </c>
      <c r="DM69" s="43"/>
      <c r="DN69" s="325" t="s">
        <v>36</v>
      </c>
      <c r="DO69" s="308">
        <v>0.11379089577943249</v>
      </c>
      <c r="DP69" s="310">
        <v>272.30533344000003</v>
      </c>
      <c r="DQ69" s="310">
        <v>129.01107401279998</v>
      </c>
      <c r="DR69" s="310">
        <v>401.31640745280004</v>
      </c>
      <c r="DS69" s="309">
        <v>2.4661615103999996</v>
      </c>
      <c r="DT69" s="309">
        <v>6.6938636539051179</v>
      </c>
      <c r="DU69" s="309">
        <v>145.40077238399999</v>
      </c>
      <c r="DV69" s="309">
        <v>30.159100137599996</v>
      </c>
      <c r="DW69" s="309">
        <v>0.25689182399999999</v>
      </c>
      <c r="DX69" s="309">
        <v>1.1303240255999998</v>
      </c>
      <c r="DY69" s="309">
        <v>31.289424163199996</v>
      </c>
      <c r="DZ69" s="309">
        <v>11.405996985599998</v>
      </c>
      <c r="EA69" s="309">
        <v>52.220969982720007</v>
      </c>
      <c r="EB69" s="309"/>
      <c r="EC69" s="309">
        <v>20.756859379200002</v>
      </c>
      <c r="ED69" s="309">
        <v>2.01403190016</v>
      </c>
      <c r="EE69" s="309">
        <v>0.13358374848000001</v>
      </c>
      <c r="EF69" s="309">
        <v>0</v>
      </c>
      <c r="EG69" s="309">
        <v>22.90447502784</v>
      </c>
      <c r="EH69" s="308">
        <v>0.59598903168000006</v>
      </c>
      <c r="EI69" s="308">
        <v>7.3060034745599998</v>
      </c>
      <c r="EJ69" s="308">
        <v>0</v>
      </c>
      <c r="EK69" s="308">
        <v>11.149105161600001</v>
      </c>
      <c r="EL69" s="308">
        <v>0</v>
      </c>
      <c r="EM69" s="308">
        <v>19.051097667840004</v>
      </c>
      <c r="EN69" s="308"/>
      <c r="EO69" s="308">
        <v>25.514495959680001</v>
      </c>
      <c r="EP69" s="308">
        <v>2.0345832460800004</v>
      </c>
      <c r="EQ69" s="308">
        <v>0.13358374848000001</v>
      </c>
      <c r="ER69" s="308">
        <v>0</v>
      </c>
      <c r="ES69" s="308">
        <v>27.682662954239998</v>
      </c>
      <c r="ET69" s="308">
        <v>1.0583943148800001</v>
      </c>
      <c r="EU69" s="308">
        <v>9.7721649849600016</v>
      </c>
      <c r="EV69" s="308">
        <v>0</v>
      </c>
      <c r="EW69" s="308">
        <v>15.670401264000002</v>
      </c>
      <c r="EX69" s="308">
        <v>0</v>
      </c>
      <c r="EY69" s="308">
        <v>26.500960563840007</v>
      </c>
      <c r="EZ69" s="308"/>
      <c r="FA69" s="312" t="s">
        <v>36</v>
      </c>
      <c r="FB69" s="43">
        <v>2.4408283601620766E-2</v>
      </c>
      <c r="FC69" s="43">
        <v>58.409820568780262</v>
      </c>
      <c r="FD69" s="43">
        <v>27.673030084567394</v>
      </c>
      <c r="FE69" s="43">
        <v>86.082850653347663</v>
      </c>
      <c r="FF69" s="43">
        <v>0.52899460137763243</v>
      </c>
      <c r="FG69" s="43">
        <v>1.435841780978661</v>
      </c>
      <c r="FH69" s="43">
        <v>31.188640039556248</v>
      </c>
      <c r="FI69" s="43">
        <v>6.4691631460139636</v>
      </c>
      <c r="FJ69" s="43">
        <v>5.510360431017005E-2</v>
      </c>
      <c r="FK69" s="43">
        <v>0.24245585896474819</v>
      </c>
      <c r="FL69" s="43">
        <v>6.7116190049787114</v>
      </c>
      <c r="FM69" s="43">
        <v>2.4466000313715499</v>
      </c>
      <c r="FN69" s="43">
        <v>11.201460684171369</v>
      </c>
      <c r="FO69" s="43">
        <v>4.4523712282617405</v>
      </c>
      <c r="FP69" s="43">
        <v>0.43201225779173325</v>
      </c>
      <c r="FQ69" s="43">
        <v>2.865387424128843E-2</v>
      </c>
      <c r="FR69" s="43">
        <v>0</v>
      </c>
      <c r="FS69" s="43">
        <v>4.9130373602947621</v>
      </c>
      <c r="FT69" s="43">
        <v>0.12784036199959453</v>
      </c>
      <c r="FU69" s="43">
        <v>1.5671465065812362</v>
      </c>
      <c r="FV69" s="43">
        <v>0</v>
      </c>
      <c r="FW69" s="43">
        <v>2.3914964270613805</v>
      </c>
      <c r="FX69" s="43">
        <v>0</v>
      </c>
      <c r="FY69" s="43">
        <v>4.0864832956422124</v>
      </c>
      <c r="FZ69" s="43">
        <v>5.47288998008609</v>
      </c>
      <c r="GA69" s="43">
        <v>0.43642054613654691</v>
      </c>
      <c r="GB69" s="43">
        <v>2.865387424128843E-2</v>
      </c>
      <c r="GC69" s="43">
        <v>0</v>
      </c>
      <c r="GD69" s="43">
        <v>5.9379644004639243</v>
      </c>
      <c r="GE69" s="43">
        <v>0.22702684975790066</v>
      </c>
      <c r="GF69" s="43">
        <v>2.0961411079588692</v>
      </c>
      <c r="GG69" s="43">
        <v>0</v>
      </c>
      <c r="GH69" s="43">
        <v>3.3613198629203738</v>
      </c>
      <c r="GI69" s="43">
        <v>0</v>
      </c>
      <c r="GJ69" s="43">
        <v>5.6844878206371439</v>
      </c>
    </row>
    <row r="70" spans="1:192">
      <c r="A70" s="321">
        <v>14209710</v>
      </c>
      <c r="B70" s="320" t="s">
        <v>206</v>
      </c>
      <c r="C70" s="320" t="s">
        <v>222</v>
      </c>
      <c r="D70" s="320" t="s">
        <v>11</v>
      </c>
      <c r="E70" s="320">
        <v>40.799999999999997</v>
      </c>
      <c r="F70" s="319">
        <v>1538.4529375395839</v>
      </c>
      <c r="G70" s="318">
        <v>40483</v>
      </c>
      <c r="H70" s="317">
        <v>0.47916666666666669</v>
      </c>
      <c r="I70" s="309">
        <v>1628.8550425230333</v>
      </c>
      <c r="J70" s="135">
        <v>8.6</v>
      </c>
      <c r="K70" s="316">
        <v>51</v>
      </c>
      <c r="L70" s="135">
        <v>11.9</v>
      </c>
      <c r="M70" s="135">
        <v>105.1</v>
      </c>
      <c r="N70" s="135">
        <v>7.8</v>
      </c>
      <c r="O70" s="135">
        <v>1.7</v>
      </c>
      <c r="P70" s="331" t="s">
        <v>36</v>
      </c>
      <c r="Q70" s="135">
        <v>0.76890833914006407</v>
      </c>
      <c r="R70" s="135"/>
      <c r="S70" s="135">
        <v>1.6</v>
      </c>
      <c r="T70" s="43">
        <v>0.248</v>
      </c>
      <c r="U70" s="135">
        <v>1.8480000000000001</v>
      </c>
      <c r="V70" s="316">
        <v>13.419913419913419</v>
      </c>
      <c r="W70" s="43">
        <v>4.7300000000000002E-2</v>
      </c>
      <c r="X70" s="311">
        <v>2.875</v>
      </c>
      <c r="Y70" s="23">
        <v>1.3153424105490561E-2</v>
      </c>
      <c r="Z70" s="23">
        <v>1.4503160965454282E-2</v>
      </c>
      <c r="AA70" s="23">
        <v>1.3965120255947056E-2</v>
      </c>
      <c r="AB70" s="65">
        <v>0.94187689503705962</v>
      </c>
      <c r="AC70" s="43">
        <v>0.14724000000000001</v>
      </c>
      <c r="AD70" s="43">
        <v>8.6804000000000006E-2</v>
      </c>
      <c r="AE70" s="43">
        <v>6.4506999999999995E-2</v>
      </c>
      <c r="AF70" s="43">
        <v>5.0160999999999997E-2</v>
      </c>
      <c r="AG70" s="43">
        <v>3.9853E-2</v>
      </c>
      <c r="AH70" s="43">
        <v>4.2355999999999998E-2</v>
      </c>
      <c r="AI70" s="43">
        <v>4.6098E-2</v>
      </c>
      <c r="AJ70" s="43">
        <v>7.4639999999999998E-2</v>
      </c>
      <c r="AK70" s="43">
        <v>1.3838562568405686</v>
      </c>
      <c r="AL70" s="43">
        <v>5.7623320635219244</v>
      </c>
      <c r="AM70" s="43"/>
      <c r="AN70" s="43">
        <v>5.2142882038893799E-2</v>
      </c>
      <c r="AO70" s="43">
        <v>5.8864936173855596E-2</v>
      </c>
      <c r="AP70" s="43">
        <v>8.596078285732689E-2</v>
      </c>
      <c r="AQ70" s="43">
        <v>7.6175146218115747E-2</v>
      </c>
      <c r="AR70" s="43">
        <v>2.9005852645467033E-2</v>
      </c>
      <c r="AS70" s="43">
        <v>0.30214959993365903</v>
      </c>
      <c r="AT70" s="316">
        <v>17.257306331149358</v>
      </c>
      <c r="AU70" s="316">
        <v>19.482050013231913</v>
      </c>
      <c r="AV70" s="316">
        <v>28.449742404491261</v>
      </c>
      <c r="AW70" s="316">
        <v>25.21106969356935</v>
      </c>
      <c r="AX70" s="316">
        <v>9.5998315575581277</v>
      </c>
      <c r="AY70" s="315" t="s">
        <v>36</v>
      </c>
      <c r="AZ70" s="43">
        <v>1.6E-2</v>
      </c>
      <c r="BA70" s="43">
        <v>2.0400600000000001E-2</v>
      </c>
      <c r="BB70" s="43">
        <v>6.5</v>
      </c>
      <c r="BC70" s="43">
        <v>0.01</v>
      </c>
      <c r="BD70" s="43">
        <v>1E-3</v>
      </c>
      <c r="BE70" s="43">
        <v>2E-3</v>
      </c>
      <c r="BF70" s="313">
        <v>1.2E-2</v>
      </c>
      <c r="BG70" s="43">
        <v>2.7E-2</v>
      </c>
      <c r="BH70" s="43">
        <v>3.3389999999999996E-2</v>
      </c>
      <c r="BI70" s="312" t="s">
        <v>36</v>
      </c>
      <c r="BJ70" s="312" t="s">
        <v>36</v>
      </c>
      <c r="BK70" s="312" t="s">
        <v>36</v>
      </c>
      <c r="BL70" s="312" t="s">
        <v>36</v>
      </c>
      <c r="BM70" s="312" t="s">
        <v>36</v>
      </c>
      <c r="BN70" s="312" t="s">
        <v>36</v>
      </c>
      <c r="BO70" s="312" t="s">
        <v>36</v>
      </c>
      <c r="BP70" s="312" t="s">
        <v>36</v>
      </c>
      <c r="BQ70" s="312" t="s">
        <v>36</v>
      </c>
      <c r="BR70" s="312" t="s">
        <v>36</v>
      </c>
      <c r="BS70" s="312" t="s">
        <v>36</v>
      </c>
      <c r="BT70" s="312" t="s">
        <v>36</v>
      </c>
      <c r="BU70" s="312" t="s">
        <v>36</v>
      </c>
      <c r="BV70" s="312" t="s">
        <v>36</v>
      </c>
      <c r="BW70" s="312" t="s">
        <v>36</v>
      </c>
      <c r="BX70" s="312" t="s">
        <v>36</v>
      </c>
      <c r="BY70" s="312" t="s">
        <v>36</v>
      </c>
      <c r="BZ70" s="312" t="s">
        <v>36</v>
      </c>
      <c r="CA70" s="312" t="s">
        <v>36</v>
      </c>
      <c r="CB70" s="312" t="s">
        <v>36</v>
      </c>
      <c r="CC70" s="312" t="s">
        <v>36</v>
      </c>
      <c r="CD70" s="312" t="s">
        <v>36</v>
      </c>
      <c r="CE70" s="312" t="s">
        <v>36</v>
      </c>
      <c r="CF70" s="312" t="s">
        <v>36</v>
      </c>
      <c r="CG70" s="312" t="s">
        <v>36</v>
      </c>
      <c r="CH70" s="312" t="s">
        <v>36</v>
      </c>
      <c r="CI70" s="312" t="s">
        <v>36</v>
      </c>
      <c r="CJ70" s="312" t="s">
        <v>36</v>
      </c>
      <c r="CK70" s="312"/>
      <c r="CL70" s="312" t="s">
        <v>36</v>
      </c>
      <c r="CM70" s="312" t="s">
        <v>36</v>
      </c>
      <c r="CN70" s="312" t="s">
        <v>36</v>
      </c>
      <c r="CO70" s="312" t="s">
        <v>36</v>
      </c>
      <c r="CP70" s="328" t="s">
        <v>36</v>
      </c>
      <c r="CQ70" s="328" t="s">
        <v>36</v>
      </c>
      <c r="CR70" s="328" t="s">
        <v>36</v>
      </c>
      <c r="CS70" s="312" t="s">
        <v>36</v>
      </c>
      <c r="CT70" s="312" t="s">
        <v>36</v>
      </c>
      <c r="CU70" s="312" t="s">
        <v>36</v>
      </c>
      <c r="CV70" s="312" t="s">
        <v>36</v>
      </c>
      <c r="CW70" s="312" t="s">
        <v>36</v>
      </c>
      <c r="CX70" s="328" t="s">
        <v>36</v>
      </c>
      <c r="CY70" s="328" t="s">
        <v>36</v>
      </c>
      <c r="CZ70" s="312"/>
      <c r="DA70" s="312" t="s">
        <v>36</v>
      </c>
      <c r="DB70" s="312" t="s">
        <v>36</v>
      </c>
      <c r="DC70" s="312" t="s">
        <v>36</v>
      </c>
      <c r="DD70" s="312" t="s">
        <v>36</v>
      </c>
      <c r="DE70" s="312" t="s">
        <v>36</v>
      </c>
      <c r="DF70" s="312" t="s">
        <v>36</v>
      </c>
      <c r="DG70" s="312" t="s">
        <v>36</v>
      </c>
      <c r="DH70" s="312" t="s">
        <v>36</v>
      </c>
      <c r="DI70" s="312" t="s">
        <v>36</v>
      </c>
      <c r="DJ70" s="312" t="s">
        <v>36</v>
      </c>
      <c r="DK70" s="312" t="s">
        <v>36</v>
      </c>
      <c r="DL70" s="312" t="s">
        <v>36</v>
      </c>
      <c r="DM70" s="312"/>
      <c r="DN70" s="325" t="s">
        <v>36</v>
      </c>
      <c r="DO70" s="308">
        <v>3.0642062282464018</v>
      </c>
      <c r="DP70" s="310">
        <v>6376.2216061766048</v>
      </c>
      <c r="DQ70" s="310">
        <v>988.31434895737334</v>
      </c>
      <c r="DR70" s="310">
        <v>7364.535955133978</v>
      </c>
      <c r="DS70" s="309">
        <v>63.762216061766026</v>
      </c>
      <c r="DT70" s="309">
        <v>81.29921656185401</v>
      </c>
      <c r="DU70" s="309">
        <v>25903.400275092448</v>
      </c>
      <c r="DV70" s="309">
        <v>39.851385038603766</v>
      </c>
      <c r="DW70" s="309">
        <v>3.9851385038603766</v>
      </c>
      <c r="DX70" s="309">
        <v>7.9702770077207532</v>
      </c>
      <c r="DY70" s="309">
        <v>47.821662046324526</v>
      </c>
      <c r="DZ70" s="309">
        <v>107.59873960423018</v>
      </c>
      <c r="EA70" s="309">
        <v>133.06377464389797</v>
      </c>
      <c r="EB70" s="309"/>
      <c r="EC70" s="326" t="s">
        <v>36</v>
      </c>
      <c r="ED70" s="326" t="s">
        <v>36</v>
      </c>
      <c r="EE70" s="326" t="s">
        <v>36</v>
      </c>
      <c r="EF70" s="326" t="s">
        <v>36</v>
      </c>
      <c r="EG70" s="326" t="s">
        <v>36</v>
      </c>
      <c r="EH70" s="326" t="s">
        <v>36</v>
      </c>
      <c r="EI70" s="326" t="s">
        <v>36</v>
      </c>
      <c r="EJ70" s="326" t="s">
        <v>36</v>
      </c>
      <c r="EK70" s="326" t="s">
        <v>36</v>
      </c>
      <c r="EL70" s="326" t="s">
        <v>36</v>
      </c>
      <c r="EM70" s="326" t="s">
        <v>36</v>
      </c>
      <c r="EN70" s="326"/>
      <c r="EO70" s="326" t="s">
        <v>36</v>
      </c>
      <c r="EP70" s="326" t="s">
        <v>36</v>
      </c>
      <c r="EQ70" s="326" t="s">
        <v>36</v>
      </c>
      <c r="ER70" s="326" t="s">
        <v>36</v>
      </c>
      <c r="ES70" s="326" t="s">
        <v>36</v>
      </c>
      <c r="ET70" s="326" t="s">
        <v>36</v>
      </c>
      <c r="EU70" s="326" t="s">
        <v>36</v>
      </c>
      <c r="EV70" s="326" t="s">
        <v>36</v>
      </c>
      <c r="EW70" s="326" t="s">
        <v>36</v>
      </c>
      <c r="EX70" s="326" t="s">
        <v>36</v>
      </c>
      <c r="EY70" s="326" t="s">
        <v>36</v>
      </c>
      <c r="EZ70" s="326"/>
      <c r="FA70" s="312" t="s">
        <v>36</v>
      </c>
      <c r="FB70" s="43">
        <v>1.9917451834093303E-3</v>
      </c>
      <c r="FC70" s="43">
        <v>4.14456721462924</v>
      </c>
      <c r="FD70" s="43">
        <v>0.64240791826753185</v>
      </c>
      <c r="FE70" s="43">
        <v>4.7869751328967718</v>
      </c>
      <c r="FF70" s="43">
        <v>4.1445672146292384E-2</v>
      </c>
      <c r="FG70" s="43">
        <v>5.2844786199228284E-2</v>
      </c>
      <c r="FH70" s="43">
        <v>16.837304309431282</v>
      </c>
      <c r="FI70" s="43">
        <v>2.590354509143274E-2</v>
      </c>
      <c r="FJ70" s="43">
        <v>2.590354509143274E-3</v>
      </c>
      <c r="FK70" s="43">
        <v>5.180709018286548E-3</v>
      </c>
      <c r="FL70" s="43">
        <v>3.1084254109719291E-2</v>
      </c>
      <c r="FM70" s="43">
        <v>6.9939571746868393E-2</v>
      </c>
      <c r="FN70" s="43">
        <v>8.6491937060293914E-2</v>
      </c>
      <c r="FO70" s="312" t="s">
        <v>36</v>
      </c>
      <c r="FP70" s="312" t="s">
        <v>36</v>
      </c>
      <c r="FQ70" s="312" t="s">
        <v>36</v>
      </c>
      <c r="FR70" s="312" t="s">
        <v>36</v>
      </c>
      <c r="FS70" s="312" t="s">
        <v>36</v>
      </c>
      <c r="FT70" s="312" t="s">
        <v>36</v>
      </c>
      <c r="FU70" s="312" t="s">
        <v>36</v>
      </c>
      <c r="FV70" s="312" t="s">
        <v>36</v>
      </c>
      <c r="FW70" s="312" t="s">
        <v>36</v>
      </c>
      <c r="FX70" s="312" t="s">
        <v>36</v>
      </c>
      <c r="FY70" s="312" t="s">
        <v>36</v>
      </c>
      <c r="FZ70" s="312" t="s">
        <v>36</v>
      </c>
      <c r="GA70" s="312" t="s">
        <v>36</v>
      </c>
      <c r="GB70" s="312" t="s">
        <v>36</v>
      </c>
      <c r="GC70" s="312" t="s">
        <v>36</v>
      </c>
      <c r="GD70" s="312" t="s">
        <v>36</v>
      </c>
      <c r="GE70" s="312" t="s">
        <v>36</v>
      </c>
      <c r="GF70" s="312" t="s">
        <v>36</v>
      </c>
      <c r="GG70" s="312" t="s">
        <v>36</v>
      </c>
      <c r="GH70" s="312" t="s">
        <v>36</v>
      </c>
      <c r="GI70" s="312" t="s">
        <v>36</v>
      </c>
      <c r="GJ70" s="312" t="s">
        <v>36</v>
      </c>
    </row>
    <row r="71" spans="1:192">
      <c r="A71" s="321">
        <v>14210000</v>
      </c>
      <c r="B71" s="320" t="s">
        <v>206</v>
      </c>
      <c r="C71" s="320" t="s">
        <v>222</v>
      </c>
      <c r="D71" s="320" t="s">
        <v>12</v>
      </c>
      <c r="E71" s="320">
        <v>23.1</v>
      </c>
      <c r="F71" s="319">
        <v>1761.1919150284798</v>
      </c>
      <c r="G71" s="318">
        <v>40483</v>
      </c>
      <c r="H71" s="317">
        <v>0.4513888888888889</v>
      </c>
      <c r="I71" s="309">
        <v>1998.47</v>
      </c>
      <c r="J71" s="135">
        <v>8.6</v>
      </c>
      <c r="K71" s="316">
        <v>55</v>
      </c>
      <c r="L71" s="135">
        <v>11.5</v>
      </c>
      <c r="M71" s="135">
        <v>99.57</v>
      </c>
      <c r="N71" s="135">
        <v>7.6</v>
      </c>
      <c r="O71" s="135">
        <v>1.2</v>
      </c>
      <c r="P71" s="135">
        <v>1.1000000000000001</v>
      </c>
      <c r="Q71" s="135">
        <v>0.55442832708820544</v>
      </c>
      <c r="R71" s="135"/>
      <c r="S71" s="135">
        <v>1.8</v>
      </c>
      <c r="T71" s="43">
        <v>0.161</v>
      </c>
      <c r="U71" s="135">
        <v>1.9610000000000001</v>
      </c>
      <c r="V71" s="316">
        <v>8.2100968893421733</v>
      </c>
      <c r="W71" s="43">
        <v>5.5500000000000001E-2</v>
      </c>
      <c r="X71" s="311">
        <v>2.9444444444444442</v>
      </c>
      <c r="Y71" s="23">
        <v>1.3179262779420248E-2</v>
      </c>
      <c r="Z71" s="23">
        <v>1.4515303500516896E-2</v>
      </c>
      <c r="AA71" s="23">
        <v>1.340762034073844E-2</v>
      </c>
      <c r="AB71" s="65">
        <v>0.9829680766970752</v>
      </c>
      <c r="AC71" s="43">
        <v>0.15999099999999999</v>
      </c>
      <c r="AD71" s="43">
        <v>9.5366999999999993E-2</v>
      </c>
      <c r="AE71" s="43">
        <v>7.3875999999999997E-2</v>
      </c>
      <c r="AF71" s="43">
        <v>5.1331000000000002E-2</v>
      </c>
      <c r="AG71" s="43">
        <v>5.9589999999999997E-2</v>
      </c>
      <c r="AH71" s="43">
        <v>6.2795000000000004E-2</v>
      </c>
      <c r="AI71" s="43">
        <v>6.2420999999999997E-2</v>
      </c>
      <c r="AJ71" s="43">
        <v>7.8163999999999997E-2</v>
      </c>
      <c r="AK71" s="43">
        <v>1.3877156635735299</v>
      </c>
      <c r="AL71" s="43">
        <v>4.3969573947486813</v>
      </c>
      <c r="AM71" s="43"/>
      <c r="AN71" s="43">
        <v>6.4711828101584143E-2</v>
      </c>
      <c r="AO71" s="43">
        <v>6.0481421279632928E-2</v>
      </c>
      <c r="AP71" s="43">
        <v>9.148196836970808E-2</v>
      </c>
      <c r="AQ71" s="43">
        <v>8.4296851635701553E-2</v>
      </c>
      <c r="AR71" s="43">
        <v>4.8517733005098304E-2</v>
      </c>
      <c r="AS71" s="43">
        <v>0.349489802391725</v>
      </c>
      <c r="AT71" s="316">
        <v>18.516084778076589</v>
      </c>
      <c r="AU71" s="316">
        <v>17.30563262954449</v>
      </c>
      <c r="AV71" s="316">
        <v>26.17586199759004</v>
      </c>
      <c r="AW71" s="316">
        <v>24.119974619808101</v>
      </c>
      <c r="AX71" s="316">
        <v>13.882445974980778</v>
      </c>
      <c r="AY71" s="315" t="s">
        <v>36</v>
      </c>
      <c r="AZ71" s="43">
        <v>1.4E-2</v>
      </c>
      <c r="BA71" s="313">
        <v>9.4999999999999998E-3</v>
      </c>
      <c r="BB71" s="43">
        <v>8.1199999999999992</v>
      </c>
      <c r="BC71" s="43">
        <v>3.4000000000000002E-2</v>
      </c>
      <c r="BD71" s="43">
        <v>1E-3</v>
      </c>
      <c r="BE71" s="43">
        <v>7.0000000000000001E-3</v>
      </c>
      <c r="BF71" s="313">
        <v>4.1000000000000002E-2</v>
      </c>
      <c r="BG71" s="43">
        <v>1.7000000000000001E-2</v>
      </c>
      <c r="BH71" s="43">
        <v>6.2159999999999993E-2</v>
      </c>
      <c r="BI71" s="312" t="s">
        <v>36</v>
      </c>
      <c r="BJ71" s="312" t="s">
        <v>36</v>
      </c>
      <c r="BK71" s="312" t="s">
        <v>36</v>
      </c>
      <c r="BL71" s="312" t="s">
        <v>36</v>
      </c>
      <c r="BM71" s="312" t="s">
        <v>36</v>
      </c>
      <c r="BN71" s="312" t="s">
        <v>36</v>
      </c>
      <c r="BO71" s="312" t="s">
        <v>36</v>
      </c>
      <c r="BP71" s="312" t="s">
        <v>36</v>
      </c>
      <c r="BQ71" s="312" t="s">
        <v>36</v>
      </c>
      <c r="BR71" s="312" t="s">
        <v>36</v>
      </c>
      <c r="BS71" s="312" t="s">
        <v>36</v>
      </c>
      <c r="BT71" s="312" t="s">
        <v>36</v>
      </c>
      <c r="BU71" s="312" t="s">
        <v>36</v>
      </c>
      <c r="BV71" s="312" t="s">
        <v>36</v>
      </c>
      <c r="BW71" s="312" t="s">
        <v>36</v>
      </c>
      <c r="BX71" s="312" t="s">
        <v>36</v>
      </c>
      <c r="BY71" s="312" t="s">
        <v>36</v>
      </c>
      <c r="BZ71" s="312" t="s">
        <v>36</v>
      </c>
      <c r="CA71" s="312" t="s">
        <v>36</v>
      </c>
      <c r="CB71" s="312" t="s">
        <v>36</v>
      </c>
      <c r="CC71" s="312" t="s">
        <v>36</v>
      </c>
      <c r="CD71" s="312" t="s">
        <v>36</v>
      </c>
      <c r="CE71" s="312" t="s">
        <v>36</v>
      </c>
      <c r="CF71" s="312" t="s">
        <v>36</v>
      </c>
      <c r="CG71" s="312" t="s">
        <v>36</v>
      </c>
      <c r="CH71" s="312" t="s">
        <v>36</v>
      </c>
      <c r="CI71" s="312" t="s">
        <v>36</v>
      </c>
      <c r="CJ71" s="312" t="s">
        <v>36</v>
      </c>
      <c r="CK71" s="312"/>
      <c r="CL71" s="312" t="s">
        <v>36</v>
      </c>
      <c r="CM71" s="312" t="s">
        <v>36</v>
      </c>
      <c r="CN71" s="312" t="s">
        <v>36</v>
      </c>
      <c r="CO71" s="312" t="s">
        <v>36</v>
      </c>
      <c r="CP71" s="328" t="s">
        <v>36</v>
      </c>
      <c r="CQ71" s="328" t="s">
        <v>36</v>
      </c>
      <c r="CR71" s="328" t="s">
        <v>36</v>
      </c>
      <c r="CS71" s="312" t="s">
        <v>36</v>
      </c>
      <c r="CT71" s="312" t="s">
        <v>36</v>
      </c>
      <c r="CU71" s="312" t="s">
        <v>36</v>
      </c>
      <c r="CV71" s="312" t="s">
        <v>36</v>
      </c>
      <c r="CW71" s="312" t="s">
        <v>36</v>
      </c>
      <c r="CX71" s="328" t="s">
        <v>36</v>
      </c>
      <c r="CY71" s="328" t="s">
        <v>36</v>
      </c>
      <c r="CZ71" s="312"/>
      <c r="DA71" s="312" t="s">
        <v>36</v>
      </c>
      <c r="DB71" s="312" t="s">
        <v>36</v>
      </c>
      <c r="DC71" s="312" t="s">
        <v>36</v>
      </c>
      <c r="DD71" s="312" t="s">
        <v>36</v>
      </c>
      <c r="DE71" s="312" t="s">
        <v>36</v>
      </c>
      <c r="DF71" s="312" t="s">
        <v>36</v>
      </c>
      <c r="DG71" s="312" t="s">
        <v>36</v>
      </c>
      <c r="DH71" s="312" t="s">
        <v>36</v>
      </c>
      <c r="DI71" s="312" t="s">
        <v>36</v>
      </c>
      <c r="DJ71" s="312" t="s">
        <v>36</v>
      </c>
      <c r="DK71" s="312" t="s">
        <v>36</v>
      </c>
      <c r="DL71" s="312" t="s">
        <v>36</v>
      </c>
      <c r="DM71" s="312"/>
      <c r="DN71" s="308">
        <v>5.3783777510495989</v>
      </c>
      <c r="DO71" s="308">
        <v>2.7108408899662311</v>
      </c>
      <c r="DP71" s="310">
        <v>8800.981774444801</v>
      </c>
      <c r="DQ71" s="310">
        <v>787.19892538089596</v>
      </c>
      <c r="DR71" s="310">
        <v>9588.180699825698</v>
      </c>
      <c r="DS71" s="309">
        <v>68.452080467903997</v>
      </c>
      <c r="DT71" s="309">
        <v>46.449626031792</v>
      </c>
      <c r="DU71" s="309">
        <v>39702.206671384309</v>
      </c>
      <c r="DV71" s="309">
        <v>166.240766850624</v>
      </c>
      <c r="DW71" s="309">
        <v>4.8894343191359999</v>
      </c>
      <c r="DX71" s="309">
        <v>34.226040233951998</v>
      </c>
      <c r="DY71" s="309">
        <v>200.46680708457598</v>
      </c>
      <c r="DZ71" s="309">
        <v>83.120383425311999</v>
      </c>
      <c r="EA71" s="309">
        <v>303.9272372774937</v>
      </c>
      <c r="EB71" s="309"/>
      <c r="EC71" s="325" t="s">
        <v>36</v>
      </c>
      <c r="ED71" s="325" t="s">
        <v>36</v>
      </c>
      <c r="EE71" s="325" t="s">
        <v>36</v>
      </c>
      <c r="EF71" s="325" t="s">
        <v>36</v>
      </c>
      <c r="EG71" s="325" t="s">
        <v>36</v>
      </c>
      <c r="EH71" s="325" t="s">
        <v>36</v>
      </c>
      <c r="EI71" s="325" t="s">
        <v>36</v>
      </c>
      <c r="EJ71" s="325" t="s">
        <v>36</v>
      </c>
      <c r="EK71" s="325" t="s">
        <v>36</v>
      </c>
      <c r="EL71" s="325" t="s">
        <v>36</v>
      </c>
      <c r="EM71" s="325" t="s">
        <v>36</v>
      </c>
      <c r="EN71" s="325"/>
      <c r="EO71" s="325" t="s">
        <v>36</v>
      </c>
      <c r="EP71" s="325" t="s">
        <v>36</v>
      </c>
      <c r="EQ71" s="325" t="s">
        <v>36</v>
      </c>
      <c r="ER71" s="325" t="s">
        <v>36</v>
      </c>
      <c r="ES71" s="325" t="s">
        <v>36</v>
      </c>
      <c r="ET71" s="325" t="s">
        <v>36</v>
      </c>
      <c r="EU71" s="325" t="s">
        <v>36</v>
      </c>
      <c r="EV71" s="325" t="s">
        <v>36</v>
      </c>
      <c r="EW71" s="325" t="s">
        <v>36</v>
      </c>
      <c r="EX71" s="325" t="s">
        <v>36</v>
      </c>
      <c r="EY71" s="325" t="s">
        <v>36</v>
      </c>
      <c r="EZ71" s="325"/>
      <c r="FA71" s="43">
        <v>3.053828322260171E-3</v>
      </c>
      <c r="FB71" s="43">
        <v>1.5392081162957159E-3</v>
      </c>
      <c r="FC71" s="43">
        <v>4.9971736182439166</v>
      </c>
      <c r="FD71" s="43">
        <v>0.44696941807626134</v>
      </c>
      <c r="FE71" s="43">
        <v>5.4441430363201784</v>
      </c>
      <c r="FF71" s="43">
        <v>3.8866905919674899E-2</v>
      </c>
      <c r="FG71" s="43">
        <v>2.6373971874065111E-2</v>
      </c>
      <c r="FH71" s="43">
        <v>22.542805433411438</v>
      </c>
      <c r="FI71" s="43">
        <v>9.4391057233496195E-2</v>
      </c>
      <c r="FJ71" s="43">
        <v>2.7762075656910645E-3</v>
      </c>
      <c r="FK71" s="43">
        <v>1.9433452959837449E-2</v>
      </c>
      <c r="FL71" s="43">
        <v>0.11382451019333363</v>
      </c>
      <c r="FM71" s="43">
        <v>4.7195528616748098E-2</v>
      </c>
      <c r="FN71" s="43">
        <v>0.17256906228335653</v>
      </c>
      <c r="FO71" s="312" t="s">
        <v>36</v>
      </c>
      <c r="FP71" s="312" t="s">
        <v>36</v>
      </c>
      <c r="FQ71" s="312" t="s">
        <v>36</v>
      </c>
      <c r="FR71" s="312" t="s">
        <v>36</v>
      </c>
      <c r="FS71" s="312" t="s">
        <v>36</v>
      </c>
      <c r="FT71" s="312" t="s">
        <v>36</v>
      </c>
      <c r="FU71" s="312" t="s">
        <v>36</v>
      </c>
      <c r="FV71" s="312" t="s">
        <v>36</v>
      </c>
      <c r="FW71" s="312" t="s">
        <v>36</v>
      </c>
      <c r="FX71" s="312" t="s">
        <v>36</v>
      </c>
      <c r="FY71" s="312" t="s">
        <v>36</v>
      </c>
      <c r="FZ71" s="312" t="s">
        <v>36</v>
      </c>
      <c r="GA71" s="312" t="s">
        <v>36</v>
      </c>
      <c r="GB71" s="312" t="s">
        <v>36</v>
      </c>
      <c r="GC71" s="312" t="s">
        <v>36</v>
      </c>
      <c r="GD71" s="312" t="s">
        <v>36</v>
      </c>
      <c r="GE71" s="312" t="s">
        <v>36</v>
      </c>
      <c r="GF71" s="312" t="s">
        <v>36</v>
      </c>
      <c r="GG71" s="312" t="s">
        <v>36</v>
      </c>
      <c r="GH71" s="312" t="s">
        <v>36</v>
      </c>
      <c r="GI71" s="312" t="s">
        <v>36</v>
      </c>
      <c r="GJ71" s="312" t="s">
        <v>36</v>
      </c>
    </row>
    <row r="72" spans="1:192">
      <c r="A72" s="321">
        <v>14211005</v>
      </c>
      <c r="B72" s="320" t="s">
        <v>206</v>
      </c>
      <c r="C72" s="320" t="s">
        <v>222</v>
      </c>
      <c r="D72" s="320" t="s">
        <v>207</v>
      </c>
      <c r="E72" s="320">
        <v>3.1</v>
      </c>
      <c r="F72" s="319">
        <v>2429.4088474951677</v>
      </c>
      <c r="G72" s="318">
        <v>40483</v>
      </c>
      <c r="H72" s="317">
        <v>0.41666666666666669</v>
      </c>
      <c r="I72" s="309">
        <v>2247.1</v>
      </c>
      <c r="J72" s="135">
        <v>9.3000000000000007</v>
      </c>
      <c r="K72" s="316">
        <v>58</v>
      </c>
      <c r="L72" s="135">
        <v>11.3</v>
      </c>
      <c r="M72" s="135">
        <v>98.57</v>
      </c>
      <c r="N72" s="135">
        <v>7.5</v>
      </c>
      <c r="O72" s="135">
        <v>2.1</v>
      </c>
      <c r="P72" s="135">
        <v>2.2999999999999998</v>
      </c>
      <c r="Q72" s="135">
        <v>2.2541392876633441</v>
      </c>
      <c r="R72" s="135"/>
      <c r="S72" s="135">
        <v>2</v>
      </c>
      <c r="T72" s="43">
        <v>0.23</v>
      </c>
      <c r="U72" s="135">
        <v>2.23</v>
      </c>
      <c r="V72" s="316">
        <v>10.31390134529148</v>
      </c>
      <c r="W72" s="43">
        <v>6.8500000000000005E-2</v>
      </c>
      <c r="X72" s="311">
        <v>3.25</v>
      </c>
      <c r="Y72" s="23">
        <v>1.2165145833940197E-2</v>
      </c>
      <c r="Z72" s="23">
        <v>1.340012514960808E-2</v>
      </c>
      <c r="AA72" s="23">
        <v>1.3434942503034899E-2</v>
      </c>
      <c r="AB72" s="65">
        <v>0.9054855151923531</v>
      </c>
      <c r="AC72" s="43">
        <v>0.20071600000000001</v>
      </c>
      <c r="AD72" s="43">
        <v>0.118293</v>
      </c>
      <c r="AE72" s="43">
        <v>8.5691000000000003E-2</v>
      </c>
      <c r="AF72" s="43">
        <v>6.4667000000000002E-2</v>
      </c>
      <c r="AG72" s="43">
        <v>6.0933000000000001E-2</v>
      </c>
      <c r="AH72" s="43">
        <v>6.2738000000000002E-2</v>
      </c>
      <c r="AI72" s="43">
        <v>6.6944000000000004E-2</v>
      </c>
      <c r="AJ72" s="43">
        <v>9.8787E-2</v>
      </c>
      <c r="AK72" s="43">
        <v>1.3956897631875704</v>
      </c>
      <c r="AL72" s="43">
        <v>4.2882490239348163</v>
      </c>
      <c r="AM72" s="43"/>
      <c r="AN72" s="43">
        <v>7.8317696658422475E-2</v>
      </c>
      <c r="AO72" s="43">
        <v>7.5463497750215006E-2</v>
      </c>
      <c r="AP72" s="43">
        <v>0.11705363946259983</v>
      </c>
      <c r="AQ72" s="43">
        <v>0.10221742328538271</v>
      </c>
      <c r="AR72" s="43">
        <v>5.0397007136823498E-2</v>
      </c>
      <c r="AS72" s="43">
        <v>0.42344926429344348</v>
      </c>
      <c r="AT72" s="316">
        <v>18.49517835131946</v>
      </c>
      <c r="AU72" s="316">
        <v>17.821142723233077</v>
      </c>
      <c r="AV72" s="316">
        <v>27.642895934159316</v>
      </c>
      <c r="AW72" s="316">
        <v>24.139237425749236</v>
      </c>
      <c r="AX72" s="316">
        <v>11.901545565538918</v>
      </c>
      <c r="AY72" s="315" t="s">
        <v>36</v>
      </c>
      <c r="AZ72" s="43">
        <v>1.4999999999999999E-2</v>
      </c>
      <c r="BA72" s="313">
        <v>9.4999999999999998E-3</v>
      </c>
      <c r="BB72" s="43">
        <v>3.85</v>
      </c>
      <c r="BC72" s="43">
        <v>0.185</v>
      </c>
      <c r="BD72" s="43">
        <v>2E-3</v>
      </c>
      <c r="BE72" s="43">
        <v>2E-3</v>
      </c>
      <c r="BF72" s="313">
        <v>0.187</v>
      </c>
      <c r="BG72" s="43">
        <v>4.2000000000000003E-2</v>
      </c>
      <c r="BH72" s="43">
        <v>0.24003000000000002</v>
      </c>
      <c r="BI72" s="312" t="s">
        <v>36</v>
      </c>
      <c r="BJ72" s="312" t="s">
        <v>36</v>
      </c>
      <c r="BK72" s="312" t="s">
        <v>36</v>
      </c>
      <c r="BL72" s="312" t="s">
        <v>36</v>
      </c>
      <c r="BM72" s="312" t="s">
        <v>36</v>
      </c>
      <c r="BN72" s="312" t="s">
        <v>36</v>
      </c>
      <c r="BO72" s="312" t="s">
        <v>36</v>
      </c>
      <c r="BP72" s="312" t="s">
        <v>36</v>
      </c>
      <c r="BQ72" s="312" t="s">
        <v>36</v>
      </c>
      <c r="BR72" s="312" t="s">
        <v>36</v>
      </c>
      <c r="BS72" s="312" t="s">
        <v>36</v>
      </c>
      <c r="BT72" s="312" t="s">
        <v>36</v>
      </c>
      <c r="BU72" s="312" t="s">
        <v>36</v>
      </c>
      <c r="BV72" s="312" t="s">
        <v>36</v>
      </c>
      <c r="BW72" s="312" t="s">
        <v>36</v>
      </c>
      <c r="BX72" s="312" t="s">
        <v>36</v>
      </c>
      <c r="BY72" s="312" t="s">
        <v>36</v>
      </c>
      <c r="BZ72" s="312" t="s">
        <v>36</v>
      </c>
      <c r="CA72" s="312" t="s">
        <v>36</v>
      </c>
      <c r="CB72" s="312" t="s">
        <v>36</v>
      </c>
      <c r="CC72" s="312" t="s">
        <v>36</v>
      </c>
      <c r="CD72" s="312" t="s">
        <v>36</v>
      </c>
      <c r="CE72" s="312" t="s">
        <v>36</v>
      </c>
      <c r="CF72" s="312" t="s">
        <v>36</v>
      </c>
      <c r="CG72" s="312" t="s">
        <v>36</v>
      </c>
      <c r="CH72" s="312" t="s">
        <v>36</v>
      </c>
      <c r="CI72" s="312" t="s">
        <v>36</v>
      </c>
      <c r="CJ72" s="312" t="s">
        <v>36</v>
      </c>
      <c r="CK72" s="312"/>
      <c r="CL72" s="312" t="s">
        <v>36</v>
      </c>
      <c r="CM72" s="312" t="s">
        <v>36</v>
      </c>
      <c r="CN72" s="312" t="s">
        <v>36</v>
      </c>
      <c r="CO72" s="312" t="s">
        <v>36</v>
      </c>
      <c r="CP72" s="328" t="s">
        <v>36</v>
      </c>
      <c r="CQ72" s="328" t="s">
        <v>36</v>
      </c>
      <c r="CR72" s="328" t="s">
        <v>36</v>
      </c>
      <c r="CS72" s="312" t="s">
        <v>36</v>
      </c>
      <c r="CT72" s="312" t="s">
        <v>36</v>
      </c>
      <c r="CU72" s="312" t="s">
        <v>36</v>
      </c>
      <c r="CV72" s="312" t="s">
        <v>36</v>
      </c>
      <c r="CW72" s="312" t="s">
        <v>36</v>
      </c>
      <c r="CX72" s="328" t="s">
        <v>36</v>
      </c>
      <c r="CY72" s="328" t="s">
        <v>36</v>
      </c>
      <c r="CZ72" s="312"/>
      <c r="DA72" s="312" t="s">
        <v>36</v>
      </c>
      <c r="DB72" s="312" t="s">
        <v>36</v>
      </c>
      <c r="DC72" s="312" t="s">
        <v>36</v>
      </c>
      <c r="DD72" s="312" t="s">
        <v>36</v>
      </c>
      <c r="DE72" s="312" t="s">
        <v>36</v>
      </c>
      <c r="DF72" s="312" t="s">
        <v>36</v>
      </c>
      <c r="DG72" s="312" t="s">
        <v>36</v>
      </c>
      <c r="DH72" s="312" t="s">
        <v>36</v>
      </c>
      <c r="DI72" s="312" t="s">
        <v>36</v>
      </c>
      <c r="DJ72" s="312" t="s">
        <v>36</v>
      </c>
      <c r="DK72" s="312" t="s">
        <v>36</v>
      </c>
      <c r="DL72" s="312" t="s">
        <v>36</v>
      </c>
      <c r="DM72" s="312"/>
      <c r="DN72" s="308">
        <v>12.644778292703997</v>
      </c>
      <c r="DO72" s="308">
        <v>12.392648492772484</v>
      </c>
      <c r="DP72" s="310">
        <v>10995.459384960001</v>
      </c>
      <c r="DQ72" s="310">
        <v>1264.4778292703998</v>
      </c>
      <c r="DR72" s="310">
        <v>12259.9372142304</v>
      </c>
      <c r="DS72" s="309">
        <v>82.465945387199994</v>
      </c>
      <c r="DT72" s="309">
        <v>52.22843207855999</v>
      </c>
      <c r="DU72" s="309">
        <v>21166.259316047996</v>
      </c>
      <c r="DV72" s="309">
        <v>1017.0799931087998</v>
      </c>
      <c r="DW72" s="309">
        <v>10.99545938496</v>
      </c>
      <c r="DX72" s="309">
        <v>10.99545938496</v>
      </c>
      <c r="DY72" s="309">
        <v>1028.0754524937599</v>
      </c>
      <c r="DZ72" s="309">
        <v>230.90464708415999</v>
      </c>
      <c r="EA72" s="309">
        <v>1319.6200580859745</v>
      </c>
      <c r="EB72" s="309"/>
      <c r="EC72" s="325" t="s">
        <v>36</v>
      </c>
      <c r="ED72" s="325" t="s">
        <v>36</v>
      </c>
      <c r="EE72" s="325" t="s">
        <v>36</v>
      </c>
      <c r="EF72" s="325" t="s">
        <v>36</v>
      </c>
      <c r="EG72" s="325" t="s">
        <v>36</v>
      </c>
      <c r="EH72" s="325" t="s">
        <v>36</v>
      </c>
      <c r="EI72" s="325" t="s">
        <v>36</v>
      </c>
      <c r="EJ72" s="325" t="s">
        <v>36</v>
      </c>
      <c r="EK72" s="325" t="s">
        <v>36</v>
      </c>
      <c r="EL72" s="325" t="s">
        <v>36</v>
      </c>
      <c r="EM72" s="325" t="s">
        <v>36</v>
      </c>
      <c r="EN72" s="325"/>
      <c r="EO72" s="325" t="s">
        <v>36</v>
      </c>
      <c r="EP72" s="325" t="s">
        <v>36</v>
      </c>
      <c r="EQ72" s="325" t="s">
        <v>36</v>
      </c>
      <c r="ER72" s="325" t="s">
        <v>36</v>
      </c>
      <c r="ES72" s="325" t="s">
        <v>36</v>
      </c>
      <c r="ET72" s="325" t="s">
        <v>36</v>
      </c>
      <c r="EU72" s="325" t="s">
        <v>36</v>
      </c>
      <c r="EV72" s="325" t="s">
        <v>36</v>
      </c>
      <c r="EW72" s="325" t="s">
        <v>36</v>
      </c>
      <c r="EX72" s="325" t="s">
        <v>36</v>
      </c>
      <c r="EY72" s="325" t="s">
        <v>36</v>
      </c>
      <c r="EZ72" s="325"/>
      <c r="FA72" s="43">
        <v>5.2048786706862232E-3</v>
      </c>
      <c r="FB72" s="43">
        <v>5.1010963039629471E-3</v>
      </c>
      <c r="FC72" s="43">
        <v>4.5259814527706297</v>
      </c>
      <c r="FD72" s="43">
        <v>0.52048786706862227</v>
      </c>
      <c r="FE72" s="43">
        <v>5.0464693198392521</v>
      </c>
      <c r="FF72" s="43">
        <v>3.3944860895779722E-2</v>
      </c>
      <c r="FG72" s="43">
        <v>2.1498411900660486E-2</v>
      </c>
      <c r="FH72" s="43">
        <v>8.7125142965834605</v>
      </c>
      <c r="FI72" s="43">
        <v>0.41865328438128319</v>
      </c>
      <c r="FJ72" s="43">
        <v>4.5259814527706301E-3</v>
      </c>
      <c r="FK72" s="43">
        <v>4.5259814527706301E-3</v>
      </c>
      <c r="FL72" s="43">
        <v>0.42317926583405385</v>
      </c>
      <c r="FM72" s="43">
        <v>9.504561050818322E-2</v>
      </c>
      <c r="FN72" s="43">
        <v>0.54318566405426716</v>
      </c>
      <c r="FO72" s="312" t="s">
        <v>36</v>
      </c>
      <c r="FP72" s="312" t="s">
        <v>36</v>
      </c>
      <c r="FQ72" s="312" t="s">
        <v>36</v>
      </c>
      <c r="FR72" s="312" t="s">
        <v>36</v>
      </c>
      <c r="FS72" s="312" t="s">
        <v>36</v>
      </c>
      <c r="FT72" s="312" t="s">
        <v>36</v>
      </c>
      <c r="FU72" s="312" t="s">
        <v>36</v>
      </c>
      <c r="FV72" s="312" t="s">
        <v>36</v>
      </c>
      <c r="FW72" s="312" t="s">
        <v>36</v>
      </c>
      <c r="FX72" s="312" t="s">
        <v>36</v>
      </c>
      <c r="FY72" s="312" t="s">
        <v>36</v>
      </c>
      <c r="FZ72" s="312" t="s">
        <v>36</v>
      </c>
      <c r="GA72" s="312" t="s">
        <v>36</v>
      </c>
      <c r="GB72" s="312" t="s">
        <v>36</v>
      </c>
      <c r="GC72" s="312" t="s">
        <v>36</v>
      </c>
      <c r="GD72" s="312" t="s">
        <v>36</v>
      </c>
      <c r="GE72" s="312" t="s">
        <v>36</v>
      </c>
      <c r="GF72" s="312" t="s">
        <v>36</v>
      </c>
      <c r="GG72" s="312" t="s">
        <v>36</v>
      </c>
      <c r="GH72" s="312" t="s">
        <v>36</v>
      </c>
      <c r="GI72" s="312" t="s">
        <v>36</v>
      </c>
      <c r="GJ72" s="312" t="s">
        <v>36</v>
      </c>
    </row>
    <row r="73" spans="1:192">
      <c r="A73" s="321">
        <v>14211023</v>
      </c>
      <c r="B73" s="320" t="s">
        <v>206</v>
      </c>
      <c r="C73" s="320" t="s">
        <v>222</v>
      </c>
      <c r="D73" s="320" t="s">
        <v>204</v>
      </c>
      <c r="E73" s="320">
        <v>0.9</v>
      </c>
      <c r="F73" s="319">
        <v>2434.5888237158397</v>
      </c>
      <c r="G73" s="318">
        <v>40483</v>
      </c>
      <c r="H73" s="317">
        <v>0.4861111111111111</v>
      </c>
      <c r="I73" s="309">
        <v>2182.6999999999998</v>
      </c>
      <c r="J73" s="135">
        <v>9.5</v>
      </c>
      <c r="K73" s="316">
        <v>58</v>
      </c>
      <c r="L73" s="135">
        <v>11.4</v>
      </c>
      <c r="M73" s="135">
        <v>99.91</v>
      </c>
      <c r="N73" s="135">
        <v>7.6</v>
      </c>
      <c r="O73" s="135">
        <v>1.6</v>
      </c>
      <c r="P73" s="135">
        <v>1.8</v>
      </c>
      <c r="Q73" s="135">
        <v>1.57</v>
      </c>
      <c r="R73" s="135"/>
      <c r="S73" s="135">
        <v>2</v>
      </c>
      <c r="T73" s="43">
        <v>0.32100000000000001</v>
      </c>
      <c r="U73" s="135">
        <v>2.3210000000000002</v>
      </c>
      <c r="V73" s="316">
        <v>13.830245583800085</v>
      </c>
      <c r="W73" s="43">
        <v>6.7900000000000002E-2</v>
      </c>
      <c r="X73" s="311">
        <v>3.2</v>
      </c>
      <c r="Y73" s="23">
        <v>1.2167394027004782E-2</v>
      </c>
      <c r="Z73" s="23">
        <v>1.340493805528758E-2</v>
      </c>
      <c r="AA73" s="23">
        <v>1.2675163807198389E-2</v>
      </c>
      <c r="AB73" s="65">
        <v>0.95993978555880766</v>
      </c>
      <c r="AC73" s="43">
        <v>0.20546</v>
      </c>
      <c r="AD73" s="43">
        <v>0.120878</v>
      </c>
      <c r="AE73" s="43">
        <v>8.7600999999999998E-2</v>
      </c>
      <c r="AF73" s="43">
        <v>6.5905000000000005E-2</v>
      </c>
      <c r="AG73" s="43">
        <v>7.0855000000000001E-2</v>
      </c>
      <c r="AH73" s="43">
        <v>6.5818000000000002E-2</v>
      </c>
      <c r="AI73" s="43">
        <v>6.9637000000000004E-2</v>
      </c>
      <c r="AJ73" s="43">
        <v>0.10112699999999999</v>
      </c>
      <c r="AK73" s="43">
        <v>1.4033853202200179</v>
      </c>
      <c r="AL73" s="43">
        <v>4.2939405955612786</v>
      </c>
      <c r="AM73" s="43"/>
      <c r="AN73" s="43">
        <v>8.2935908134483621E-2</v>
      </c>
      <c r="AO73" s="43">
        <v>7.6876185015547979E-2</v>
      </c>
      <c r="AP73" s="43">
        <v>0.12014289810589869</v>
      </c>
      <c r="AQ73" s="43">
        <v>0.10296956779733163</v>
      </c>
      <c r="AR73" s="43">
        <v>5.4362620812547245E-2</v>
      </c>
      <c r="AS73" s="43">
        <v>0.43728717986580912</v>
      </c>
      <c r="AT73" s="316">
        <v>18.966004939805067</v>
      </c>
      <c r="AU73" s="316">
        <v>17.580251275406489</v>
      </c>
      <c r="AV73" s="316">
        <v>27.474598762023412</v>
      </c>
      <c r="AW73" s="316">
        <v>23.547355728317953</v>
      </c>
      <c r="AX73" s="316">
        <v>12.431789294447091</v>
      </c>
      <c r="AY73" s="315" t="s">
        <v>36</v>
      </c>
      <c r="AZ73" s="43">
        <v>1.7000000000000001E-2</v>
      </c>
      <c r="BA73" s="312" t="s">
        <v>36</v>
      </c>
      <c r="BB73" s="43">
        <v>8.1300000000000008</v>
      </c>
      <c r="BC73" s="43">
        <v>0.2</v>
      </c>
      <c r="BD73" s="43">
        <v>3.0000000000000001E-3</v>
      </c>
      <c r="BE73" s="43">
        <v>2E-3</v>
      </c>
      <c r="BF73" s="313">
        <v>0.20200000000000001</v>
      </c>
      <c r="BG73" s="43">
        <v>3.6999999999999998E-2</v>
      </c>
      <c r="BH73" s="43">
        <v>0.23900000000000002</v>
      </c>
      <c r="BI73" s="312" t="s">
        <v>36</v>
      </c>
      <c r="BJ73" s="312" t="s">
        <v>36</v>
      </c>
      <c r="BK73" s="312" t="s">
        <v>36</v>
      </c>
      <c r="BL73" s="312" t="s">
        <v>36</v>
      </c>
      <c r="BM73" s="312" t="s">
        <v>36</v>
      </c>
      <c r="BN73" s="312" t="s">
        <v>36</v>
      </c>
      <c r="BO73" s="312" t="s">
        <v>36</v>
      </c>
      <c r="BP73" s="312" t="s">
        <v>36</v>
      </c>
      <c r="BQ73" s="312" t="s">
        <v>36</v>
      </c>
      <c r="BR73" s="312" t="s">
        <v>36</v>
      </c>
      <c r="BS73" s="312" t="s">
        <v>36</v>
      </c>
      <c r="BT73" s="312" t="s">
        <v>36</v>
      </c>
      <c r="BU73" s="312" t="s">
        <v>36</v>
      </c>
      <c r="BV73" s="312" t="s">
        <v>36</v>
      </c>
      <c r="BW73" s="312" t="s">
        <v>36</v>
      </c>
      <c r="BX73" s="312" t="s">
        <v>36</v>
      </c>
      <c r="BY73" s="312" t="s">
        <v>36</v>
      </c>
      <c r="BZ73" s="312" t="s">
        <v>36</v>
      </c>
      <c r="CA73" s="312" t="s">
        <v>36</v>
      </c>
      <c r="CB73" s="312" t="s">
        <v>36</v>
      </c>
      <c r="CC73" s="312" t="s">
        <v>36</v>
      </c>
      <c r="CD73" s="312" t="s">
        <v>36</v>
      </c>
      <c r="CE73" s="312" t="s">
        <v>36</v>
      </c>
      <c r="CF73" s="312" t="s">
        <v>36</v>
      </c>
      <c r="CG73" s="312" t="s">
        <v>36</v>
      </c>
      <c r="CH73" s="312" t="s">
        <v>36</v>
      </c>
      <c r="CI73" s="312" t="s">
        <v>36</v>
      </c>
      <c r="CJ73" s="312" t="s">
        <v>36</v>
      </c>
      <c r="CK73" s="312"/>
      <c r="CL73" s="312" t="s">
        <v>36</v>
      </c>
      <c r="CM73" s="312" t="s">
        <v>36</v>
      </c>
      <c r="CN73" s="312" t="s">
        <v>36</v>
      </c>
      <c r="CO73" s="312" t="s">
        <v>36</v>
      </c>
      <c r="CP73" s="328" t="s">
        <v>36</v>
      </c>
      <c r="CQ73" s="328" t="s">
        <v>36</v>
      </c>
      <c r="CR73" s="328" t="s">
        <v>36</v>
      </c>
      <c r="CS73" s="312" t="s">
        <v>36</v>
      </c>
      <c r="CT73" s="312" t="s">
        <v>36</v>
      </c>
      <c r="CU73" s="312" t="s">
        <v>36</v>
      </c>
      <c r="CV73" s="312" t="s">
        <v>36</v>
      </c>
      <c r="CW73" s="312" t="s">
        <v>36</v>
      </c>
      <c r="CX73" s="328" t="s">
        <v>36</v>
      </c>
      <c r="CY73" s="328" t="s">
        <v>36</v>
      </c>
      <c r="CZ73" s="312"/>
      <c r="DA73" s="312" t="s">
        <v>36</v>
      </c>
      <c r="DB73" s="312" t="s">
        <v>36</v>
      </c>
      <c r="DC73" s="312" t="s">
        <v>36</v>
      </c>
      <c r="DD73" s="312" t="s">
        <v>36</v>
      </c>
      <c r="DE73" s="312" t="s">
        <v>36</v>
      </c>
      <c r="DF73" s="312" t="s">
        <v>36</v>
      </c>
      <c r="DG73" s="312" t="s">
        <v>36</v>
      </c>
      <c r="DH73" s="312" t="s">
        <v>36</v>
      </c>
      <c r="DI73" s="312" t="s">
        <v>36</v>
      </c>
      <c r="DJ73" s="312" t="s">
        <v>36</v>
      </c>
      <c r="DK73" s="312" t="s">
        <v>36</v>
      </c>
      <c r="DL73" s="312" t="s">
        <v>36</v>
      </c>
      <c r="DM73" s="312"/>
      <c r="DN73" s="308">
        <v>9.6123048727679983</v>
      </c>
      <c r="DO73" s="325" t="s">
        <v>36</v>
      </c>
      <c r="DP73" s="310">
        <v>10680.33874752</v>
      </c>
      <c r="DQ73" s="310">
        <v>1714.1943689769598</v>
      </c>
      <c r="DR73" s="310">
        <v>12394.533116496961</v>
      </c>
      <c r="DS73" s="309">
        <v>90.782879353919995</v>
      </c>
      <c r="DT73" s="326" t="s">
        <v>36</v>
      </c>
      <c r="DU73" s="309">
        <v>43415.577008668792</v>
      </c>
      <c r="DV73" s="309">
        <v>1068.0338747519997</v>
      </c>
      <c r="DW73" s="309">
        <v>16.020508121279999</v>
      </c>
      <c r="DX73" s="309">
        <v>10.680338747519999</v>
      </c>
      <c r="DY73" s="309">
        <v>1078.7142134995199</v>
      </c>
      <c r="DZ73" s="309">
        <v>197.58626682911995</v>
      </c>
      <c r="EA73" s="309">
        <v>1276.3004803286399</v>
      </c>
      <c r="EB73" s="309"/>
      <c r="EC73" s="325" t="s">
        <v>36</v>
      </c>
      <c r="ED73" s="325" t="s">
        <v>36</v>
      </c>
      <c r="EE73" s="325" t="s">
        <v>36</v>
      </c>
      <c r="EF73" s="325" t="s">
        <v>36</v>
      </c>
      <c r="EG73" s="325" t="s">
        <v>36</v>
      </c>
      <c r="EH73" s="325" t="s">
        <v>36</v>
      </c>
      <c r="EI73" s="325" t="s">
        <v>36</v>
      </c>
      <c r="EJ73" s="325" t="s">
        <v>36</v>
      </c>
      <c r="EK73" s="325" t="s">
        <v>36</v>
      </c>
      <c r="EL73" s="325" t="s">
        <v>36</v>
      </c>
      <c r="EM73" s="325" t="s">
        <v>36</v>
      </c>
      <c r="EN73" s="325"/>
      <c r="EO73" s="325" t="s">
        <v>36</v>
      </c>
      <c r="EP73" s="325" t="s">
        <v>36</v>
      </c>
      <c r="EQ73" s="325" t="s">
        <v>36</v>
      </c>
      <c r="ER73" s="325" t="s">
        <v>36</v>
      </c>
      <c r="ES73" s="325" t="s">
        <v>36</v>
      </c>
      <c r="ET73" s="325" t="s">
        <v>36</v>
      </c>
      <c r="EU73" s="325" t="s">
        <v>36</v>
      </c>
      <c r="EV73" s="325" t="s">
        <v>36</v>
      </c>
      <c r="EW73" s="325" t="s">
        <v>36</v>
      </c>
      <c r="EX73" s="325" t="s">
        <v>36</v>
      </c>
      <c r="EY73" s="325" t="s">
        <v>36</v>
      </c>
      <c r="EZ73" s="325"/>
      <c r="FA73" s="43">
        <v>3.948225170152973E-3</v>
      </c>
      <c r="FB73" s="312" t="s">
        <v>36</v>
      </c>
      <c r="FC73" s="43">
        <v>4.3869168557255263</v>
      </c>
      <c r="FD73" s="43">
        <v>0.70410015534394699</v>
      </c>
      <c r="FE73" s="43">
        <v>5.0910170110694741</v>
      </c>
      <c r="FF73" s="43">
        <v>3.7288793273666972E-2</v>
      </c>
      <c r="FG73" s="312" t="s">
        <v>36</v>
      </c>
      <c r="FH73" s="43">
        <v>17.832817018524263</v>
      </c>
      <c r="FI73" s="43">
        <v>0.43869168557255256</v>
      </c>
      <c r="FJ73" s="43">
        <v>6.5803752835882894E-3</v>
      </c>
      <c r="FK73" s="43">
        <v>4.3869168557255263E-3</v>
      </c>
      <c r="FL73" s="43">
        <v>0.44307860242827818</v>
      </c>
      <c r="FM73" s="43">
        <v>8.1157961830922221E-2</v>
      </c>
      <c r="FN73" s="43">
        <v>0.5242365642592004</v>
      </c>
      <c r="FO73" s="312" t="s">
        <v>36</v>
      </c>
      <c r="FP73" s="312" t="s">
        <v>36</v>
      </c>
      <c r="FQ73" s="312" t="s">
        <v>36</v>
      </c>
      <c r="FR73" s="312" t="s">
        <v>36</v>
      </c>
      <c r="FS73" s="312" t="s">
        <v>36</v>
      </c>
      <c r="FT73" s="312" t="s">
        <v>36</v>
      </c>
      <c r="FU73" s="312" t="s">
        <v>36</v>
      </c>
      <c r="FV73" s="312" t="s">
        <v>36</v>
      </c>
      <c r="FW73" s="312" t="s">
        <v>36</v>
      </c>
      <c r="FX73" s="312" t="s">
        <v>36</v>
      </c>
      <c r="FY73" s="312" t="s">
        <v>36</v>
      </c>
      <c r="FZ73" s="312" t="s">
        <v>36</v>
      </c>
      <c r="GA73" s="312" t="s">
        <v>36</v>
      </c>
      <c r="GB73" s="312" t="s">
        <v>36</v>
      </c>
      <c r="GC73" s="312" t="s">
        <v>36</v>
      </c>
      <c r="GD73" s="312" t="s">
        <v>36</v>
      </c>
      <c r="GE73" s="312" t="s">
        <v>36</v>
      </c>
      <c r="GF73" s="312" t="s">
        <v>36</v>
      </c>
      <c r="GG73" s="312" t="s">
        <v>36</v>
      </c>
      <c r="GH73" s="312" t="s">
        <v>36</v>
      </c>
      <c r="GI73" s="312" t="s">
        <v>36</v>
      </c>
      <c r="GJ73" s="312" t="s">
        <v>36</v>
      </c>
    </row>
    <row r="74" spans="1:192">
      <c r="A74" s="321">
        <v>14209710</v>
      </c>
      <c r="B74" s="320" t="s">
        <v>206</v>
      </c>
      <c r="C74" s="320" t="s">
        <v>222</v>
      </c>
      <c r="D74" s="320" t="s">
        <v>11</v>
      </c>
      <c r="E74" s="320">
        <v>40.799999999999997</v>
      </c>
      <c r="F74" s="319">
        <v>1538.4529375395839</v>
      </c>
      <c r="G74" s="318">
        <v>40519</v>
      </c>
      <c r="H74" s="317">
        <v>0.47916666666666669</v>
      </c>
      <c r="I74" s="309">
        <v>1811.8519673547132</v>
      </c>
      <c r="J74" s="135">
        <v>4.7</v>
      </c>
      <c r="K74" s="316">
        <v>49</v>
      </c>
      <c r="L74" s="135">
        <v>13</v>
      </c>
      <c r="M74" s="135">
        <v>104.12</v>
      </c>
      <c r="N74" s="135">
        <v>7.7</v>
      </c>
      <c r="O74" s="135">
        <v>2</v>
      </c>
      <c r="P74" s="331" t="s">
        <v>36</v>
      </c>
      <c r="Q74" s="135">
        <v>0.26</v>
      </c>
      <c r="R74" s="135"/>
      <c r="S74" s="135">
        <v>1.2</v>
      </c>
      <c r="T74" s="43">
        <v>0.18</v>
      </c>
      <c r="U74" s="135">
        <v>1.38</v>
      </c>
      <c r="V74" s="316">
        <v>13.043478260869566</v>
      </c>
      <c r="W74" s="43">
        <v>3.1600000000000003E-2</v>
      </c>
      <c r="X74" s="311">
        <v>2.5</v>
      </c>
      <c r="Y74" s="23">
        <v>1.3550435386423495E-2</v>
      </c>
      <c r="Z74" s="23">
        <v>1.4606628398032609E-2</v>
      </c>
      <c r="AA74" s="23">
        <v>1.3646213468778961E-2</v>
      </c>
      <c r="AB74" s="65">
        <v>0.99298134368375557</v>
      </c>
      <c r="AC74" s="43">
        <v>0.105127</v>
      </c>
      <c r="AD74" s="43">
        <v>5.9730999999999999E-2</v>
      </c>
      <c r="AE74" s="43">
        <v>4.6669000000000002E-2</v>
      </c>
      <c r="AF74" s="43">
        <v>3.4852000000000001E-2</v>
      </c>
      <c r="AG74" s="43">
        <v>2.8629000000000002E-2</v>
      </c>
      <c r="AH74" s="43">
        <v>4.1363999999999998E-2</v>
      </c>
      <c r="AI74" s="43">
        <v>3.7996000000000002E-2</v>
      </c>
      <c r="AJ74" s="43">
        <v>5.1163E-2</v>
      </c>
      <c r="AK74" s="43">
        <v>1.3853104051296994</v>
      </c>
      <c r="AL74" s="43">
        <v>3.4178709340389624</v>
      </c>
      <c r="AM74" s="43"/>
      <c r="AN74" s="43">
        <v>4.3881747541958477E-2</v>
      </c>
      <c r="AO74" s="43">
        <v>4.1807070190427217E-2</v>
      </c>
      <c r="AP74" s="43">
        <v>5.86548624109565E-2</v>
      </c>
      <c r="AQ74" s="43">
        <v>5.1174400631917638E-2</v>
      </c>
      <c r="AR74" s="43">
        <v>3.1614578749490044E-2</v>
      </c>
      <c r="AS74" s="43">
        <v>0.22713265952474987</v>
      </c>
      <c r="AT74" s="316">
        <v>19.319875720988875</v>
      </c>
      <c r="AU74" s="316">
        <v>18.406454746712306</v>
      </c>
      <c r="AV74" s="316">
        <v>25.824054776484083</v>
      </c>
      <c r="AW74" s="316">
        <v>22.530621857285716</v>
      </c>
      <c r="AX74" s="316">
        <v>13.918992898529025</v>
      </c>
      <c r="AY74" s="315" t="s">
        <v>36</v>
      </c>
      <c r="AZ74" s="43">
        <v>0.02</v>
      </c>
      <c r="BA74" s="43">
        <v>2.4109800000000001E-2</v>
      </c>
      <c r="BB74" s="43">
        <v>4.9000000000000004</v>
      </c>
      <c r="BC74" s="43">
        <v>8.9999999999999993E-3</v>
      </c>
      <c r="BD74" s="43">
        <v>1E-3</v>
      </c>
      <c r="BE74" s="43">
        <v>2E-3</v>
      </c>
      <c r="BF74" s="313">
        <v>1.0999999999999999E-2</v>
      </c>
      <c r="BG74" s="313">
        <v>8.5000000000000006E-3</v>
      </c>
      <c r="BH74" s="43">
        <v>7.1189999999999989E-2</v>
      </c>
      <c r="BI74" s="312" t="s">
        <v>36</v>
      </c>
      <c r="BJ74" s="312" t="s">
        <v>36</v>
      </c>
      <c r="BK74" s="312" t="s">
        <v>36</v>
      </c>
      <c r="BL74" s="312" t="s">
        <v>36</v>
      </c>
      <c r="BM74" s="312" t="s">
        <v>36</v>
      </c>
      <c r="BN74" s="312" t="s">
        <v>36</v>
      </c>
      <c r="BO74" s="312" t="s">
        <v>36</v>
      </c>
      <c r="BP74" s="312" t="s">
        <v>36</v>
      </c>
      <c r="BQ74" s="312" t="s">
        <v>36</v>
      </c>
      <c r="BR74" s="312" t="s">
        <v>36</v>
      </c>
      <c r="BS74" s="312" t="s">
        <v>36</v>
      </c>
      <c r="BT74" s="312" t="s">
        <v>36</v>
      </c>
      <c r="BU74" s="312" t="s">
        <v>36</v>
      </c>
      <c r="BV74" s="312" t="s">
        <v>36</v>
      </c>
      <c r="BW74" s="312" t="s">
        <v>36</v>
      </c>
      <c r="BX74" s="312" t="s">
        <v>36</v>
      </c>
      <c r="BY74" s="312" t="s">
        <v>36</v>
      </c>
      <c r="BZ74" s="312" t="s">
        <v>36</v>
      </c>
      <c r="CA74" s="312" t="s">
        <v>36</v>
      </c>
      <c r="CB74" s="312" t="s">
        <v>36</v>
      </c>
      <c r="CC74" s="312" t="s">
        <v>36</v>
      </c>
      <c r="CD74" s="312" t="s">
        <v>36</v>
      </c>
      <c r="CE74" s="312" t="s">
        <v>36</v>
      </c>
      <c r="CF74" s="312" t="s">
        <v>36</v>
      </c>
      <c r="CG74" s="312" t="s">
        <v>36</v>
      </c>
      <c r="CH74" s="312" t="s">
        <v>36</v>
      </c>
      <c r="CI74" s="312" t="s">
        <v>36</v>
      </c>
      <c r="CJ74" s="312" t="s">
        <v>36</v>
      </c>
      <c r="CK74" s="312"/>
      <c r="CL74" s="312" t="s">
        <v>36</v>
      </c>
      <c r="CM74" s="312" t="s">
        <v>36</v>
      </c>
      <c r="CN74" s="312" t="s">
        <v>36</v>
      </c>
      <c r="CO74" s="312" t="s">
        <v>36</v>
      </c>
      <c r="CP74" s="328" t="s">
        <v>36</v>
      </c>
      <c r="CQ74" s="328" t="s">
        <v>36</v>
      </c>
      <c r="CR74" s="328" t="s">
        <v>36</v>
      </c>
      <c r="CS74" s="312" t="s">
        <v>36</v>
      </c>
      <c r="CT74" s="312" t="s">
        <v>36</v>
      </c>
      <c r="CU74" s="312" t="s">
        <v>36</v>
      </c>
      <c r="CV74" s="312" t="s">
        <v>36</v>
      </c>
      <c r="CW74" s="312" t="s">
        <v>36</v>
      </c>
      <c r="CX74" s="328" t="s">
        <v>36</v>
      </c>
      <c r="CY74" s="328" t="s">
        <v>36</v>
      </c>
      <c r="CZ74" s="312"/>
      <c r="DA74" s="312" t="s">
        <v>36</v>
      </c>
      <c r="DB74" s="312" t="s">
        <v>36</v>
      </c>
      <c r="DC74" s="312" t="s">
        <v>36</v>
      </c>
      <c r="DD74" s="312" t="s">
        <v>36</v>
      </c>
      <c r="DE74" s="312" t="s">
        <v>36</v>
      </c>
      <c r="DF74" s="312" t="s">
        <v>36</v>
      </c>
      <c r="DG74" s="312" t="s">
        <v>36</v>
      </c>
      <c r="DH74" s="312" t="s">
        <v>36</v>
      </c>
      <c r="DI74" s="312" t="s">
        <v>36</v>
      </c>
      <c r="DJ74" s="312" t="s">
        <v>36</v>
      </c>
      <c r="DK74" s="312" t="s">
        <v>36</v>
      </c>
      <c r="DL74" s="312" t="s">
        <v>36</v>
      </c>
      <c r="DM74" s="312"/>
      <c r="DN74" s="325" t="s">
        <v>36</v>
      </c>
      <c r="DO74" s="308">
        <v>6.5484060852093151</v>
      </c>
      <c r="DP74" s="310">
        <v>5319.4280767056089</v>
      </c>
      <c r="DQ74" s="310">
        <v>797.91421150584119</v>
      </c>
      <c r="DR74" s="310">
        <v>6117.3422882114501</v>
      </c>
      <c r="DS74" s="309">
        <v>88.657134611760142</v>
      </c>
      <c r="DT74" s="309">
        <v>106.87528920313072</v>
      </c>
      <c r="DU74" s="309">
        <v>21720.997979881235</v>
      </c>
      <c r="DV74" s="309">
        <v>39.895710575292057</v>
      </c>
      <c r="DW74" s="309">
        <v>4.4328567305880071</v>
      </c>
      <c r="DX74" s="309">
        <v>8.8657134611760142</v>
      </c>
      <c r="DY74" s="309">
        <v>48.761424036468064</v>
      </c>
      <c r="DZ74" s="309">
        <v>37.679282209998057</v>
      </c>
      <c r="EA74" s="309">
        <v>315.57507065056012</v>
      </c>
      <c r="EB74" s="309"/>
      <c r="EC74" s="326" t="s">
        <v>36</v>
      </c>
      <c r="ED74" s="326" t="s">
        <v>36</v>
      </c>
      <c r="EE74" s="326" t="s">
        <v>36</v>
      </c>
      <c r="EF74" s="326" t="s">
        <v>36</v>
      </c>
      <c r="EG74" s="326" t="s">
        <v>36</v>
      </c>
      <c r="EH74" s="326" t="s">
        <v>36</v>
      </c>
      <c r="EI74" s="326" t="s">
        <v>36</v>
      </c>
      <c r="EJ74" s="326" t="s">
        <v>36</v>
      </c>
      <c r="EK74" s="326" t="s">
        <v>36</v>
      </c>
      <c r="EL74" s="326" t="s">
        <v>36</v>
      </c>
      <c r="EM74" s="326" t="s">
        <v>36</v>
      </c>
      <c r="EN74" s="326"/>
      <c r="EO74" s="326" t="s">
        <v>36</v>
      </c>
      <c r="EP74" s="326" t="s">
        <v>36</v>
      </c>
      <c r="EQ74" s="326" t="s">
        <v>36</v>
      </c>
      <c r="ER74" s="326" t="s">
        <v>36</v>
      </c>
      <c r="ES74" s="326" t="s">
        <v>36</v>
      </c>
      <c r="ET74" s="326" t="s">
        <v>36</v>
      </c>
      <c r="EU74" s="326" t="s">
        <v>36</v>
      </c>
      <c r="EV74" s="326" t="s">
        <v>36</v>
      </c>
      <c r="EW74" s="326" t="s">
        <v>36</v>
      </c>
      <c r="EX74" s="326" t="s">
        <v>36</v>
      </c>
      <c r="EY74" s="326" t="s">
        <v>36</v>
      </c>
      <c r="EZ74" s="326"/>
      <c r="FA74" s="312" t="s">
        <v>36</v>
      </c>
      <c r="FB74" s="43">
        <v>4.2564877517033747E-3</v>
      </c>
      <c r="FC74" s="43">
        <v>3.457647580180685</v>
      </c>
      <c r="FD74" s="43">
        <v>0.51864713702710263</v>
      </c>
      <c r="FE74" s="43">
        <v>3.9762947172077876</v>
      </c>
      <c r="FF74" s="43">
        <v>5.7627459669678083E-2</v>
      </c>
      <c r="FG74" s="43">
        <v>6.9469326357200226E-2</v>
      </c>
      <c r="FH74" s="43">
        <v>14.11872761907113</v>
      </c>
      <c r="FI74" s="43">
        <v>2.5932356851355132E-2</v>
      </c>
      <c r="FJ74" s="43">
        <v>2.8813729834839042E-3</v>
      </c>
      <c r="FK74" s="43">
        <v>5.7627459669678084E-3</v>
      </c>
      <c r="FL74" s="43">
        <v>3.1695102818322933E-2</v>
      </c>
      <c r="FM74" s="43">
        <v>2.4491670359613183E-2</v>
      </c>
      <c r="FN74" s="43">
        <v>0.20512494269421905</v>
      </c>
      <c r="FO74" s="312" t="s">
        <v>36</v>
      </c>
      <c r="FP74" s="312" t="s">
        <v>36</v>
      </c>
      <c r="FQ74" s="312" t="s">
        <v>36</v>
      </c>
      <c r="FR74" s="312" t="s">
        <v>36</v>
      </c>
      <c r="FS74" s="312" t="s">
        <v>36</v>
      </c>
      <c r="FT74" s="312" t="s">
        <v>36</v>
      </c>
      <c r="FU74" s="312" t="s">
        <v>36</v>
      </c>
      <c r="FV74" s="312" t="s">
        <v>36</v>
      </c>
      <c r="FW74" s="312" t="s">
        <v>36</v>
      </c>
      <c r="FX74" s="312" t="s">
        <v>36</v>
      </c>
      <c r="FY74" s="312" t="s">
        <v>36</v>
      </c>
      <c r="FZ74" s="312" t="s">
        <v>36</v>
      </c>
      <c r="GA74" s="312" t="s">
        <v>36</v>
      </c>
      <c r="GB74" s="312" t="s">
        <v>36</v>
      </c>
      <c r="GC74" s="312" t="s">
        <v>36</v>
      </c>
      <c r="GD74" s="312" t="s">
        <v>36</v>
      </c>
      <c r="GE74" s="312" t="s">
        <v>36</v>
      </c>
      <c r="GF74" s="312" t="s">
        <v>36</v>
      </c>
      <c r="GG74" s="312" t="s">
        <v>36</v>
      </c>
      <c r="GH74" s="312" t="s">
        <v>36</v>
      </c>
      <c r="GI74" s="312" t="s">
        <v>36</v>
      </c>
      <c r="GJ74" s="312" t="s">
        <v>36</v>
      </c>
    </row>
    <row r="75" spans="1:192">
      <c r="A75" s="321">
        <v>14210000</v>
      </c>
      <c r="B75" s="320" t="s">
        <v>206</v>
      </c>
      <c r="C75" s="320" t="s">
        <v>222</v>
      </c>
      <c r="D75" s="320" t="s">
        <v>12</v>
      </c>
      <c r="E75" s="320">
        <v>23.1</v>
      </c>
      <c r="F75" s="319">
        <v>1761.1919150284798</v>
      </c>
      <c r="G75" s="318">
        <v>40519</v>
      </c>
      <c r="H75" s="317">
        <v>0.44791666666666669</v>
      </c>
      <c r="I75" s="309">
        <v>2552.89</v>
      </c>
      <c r="J75" s="135">
        <v>4.7</v>
      </c>
      <c r="K75" s="316">
        <v>44</v>
      </c>
      <c r="L75" s="135">
        <v>13</v>
      </c>
      <c r="M75" s="135">
        <v>102.07</v>
      </c>
      <c r="N75" s="135">
        <v>7.6</v>
      </c>
      <c r="O75" s="135">
        <v>1.4</v>
      </c>
      <c r="P75" s="135">
        <v>1.1000000000000001</v>
      </c>
      <c r="Q75" s="135">
        <v>0.36</v>
      </c>
      <c r="R75" s="135"/>
      <c r="S75" s="135">
        <v>1.4</v>
      </c>
      <c r="T75" s="43">
        <v>0.114</v>
      </c>
      <c r="U75" s="135">
        <v>1.514</v>
      </c>
      <c r="V75" s="316">
        <v>7.5297225891677675</v>
      </c>
      <c r="W75" s="43">
        <v>4.4699999999999997E-2</v>
      </c>
      <c r="X75" s="311">
        <v>3.1428571428571432</v>
      </c>
      <c r="Y75" s="23">
        <v>1.2635418202495214E-2</v>
      </c>
      <c r="Z75" s="23">
        <v>1.3525989275377242E-2</v>
      </c>
      <c r="AA75" s="23">
        <v>1.4256195535068343E-2</v>
      </c>
      <c r="AB75" s="65">
        <v>0.88631066902903843</v>
      </c>
      <c r="AC75" s="43">
        <v>0.144071</v>
      </c>
      <c r="AD75" s="43">
        <v>8.2845000000000002E-2</v>
      </c>
      <c r="AE75" s="43">
        <v>6.0151000000000003E-2</v>
      </c>
      <c r="AF75" s="43">
        <v>4.36E-2</v>
      </c>
      <c r="AG75" s="43">
        <v>3.4345000000000001E-2</v>
      </c>
      <c r="AH75" s="43">
        <v>4.3393000000000001E-2</v>
      </c>
      <c r="AI75" s="43">
        <v>4.5451999999999999E-2</v>
      </c>
      <c r="AJ75" s="43">
        <v>6.6626000000000005E-2</v>
      </c>
      <c r="AK75" s="43">
        <v>1.3759445972094917</v>
      </c>
      <c r="AL75" s="43">
        <v>3.8696570132354635</v>
      </c>
      <c r="AM75" s="43"/>
      <c r="AN75" s="43">
        <v>5.9563840917942951E-2</v>
      </c>
      <c r="AO75" s="43">
        <v>5.384309747884862E-2</v>
      </c>
      <c r="AP75" s="43">
        <v>8.0355674215917411E-2</v>
      </c>
      <c r="AQ75" s="43">
        <v>7.2514322533649686E-2</v>
      </c>
      <c r="AR75" s="43">
        <v>3.1780831084696627E-2</v>
      </c>
      <c r="AS75" s="43">
        <v>0.29805776623105534</v>
      </c>
      <c r="AT75" s="316">
        <v>19.983992254631897</v>
      </c>
      <c r="AU75" s="316">
        <v>18.064651748449752</v>
      </c>
      <c r="AV75" s="316">
        <v>26.959765293827452</v>
      </c>
      <c r="AW75" s="316">
        <v>24.32894920021522</v>
      </c>
      <c r="AX75" s="316">
        <v>10.662641502875662</v>
      </c>
      <c r="AY75" s="315" t="s">
        <v>36</v>
      </c>
      <c r="AZ75" s="43">
        <v>1.7999999999999999E-2</v>
      </c>
      <c r="BA75" s="312" t="s">
        <v>36</v>
      </c>
      <c r="BB75" s="43">
        <v>7.81</v>
      </c>
      <c r="BC75" s="43">
        <v>4.5999999999999999E-2</v>
      </c>
      <c r="BD75" s="43">
        <v>1E-3</v>
      </c>
      <c r="BE75" s="43">
        <v>2E-3</v>
      </c>
      <c r="BF75" s="313">
        <v>4.8000000000000001E-2</v>
      </c>
      <c r="BG75" s="43">
        <v>3.0000000000000001E-3</v>
      </c>
      <c r="BH75" s="43">
        <v>5.1000000000000004E-2</v>
      </c>
      <c r="BI75" s="312" t="s">
        <v>36</v>
      </c>
      <c r="BJ75" s="312" t="s">
        <v>36</v>
      </c>
      <c r="BK75" s="312" t="s">
        <v>36</v>
      </c>
      <c r="BL75" s="312" t="s">
        <v>36</v>
      </c>
      <c r="BM75" s="312" t="s">
        <v>36</v>
      </c>
      <c r="BN75" s="312" t="s">
        <v>36</v>
      </c>
      <c r="BO75" s="312" t="s">
        <v>36</v>
      </c>
      <c r="BP75" s="312" t="s">
        <v>36</v>
      </c>
      <c r="BQ75" s="312" t="s">
        <v>36</v>
      </c>
      <c r="BR75" s="312" t="s">
        <v>36</v>
      </c>
      <c r="BS75" s="312" t="s">
        <v>36</v>
      </c>
      <c r="BT75" s="312" t="s">
        <v>36</v>
      </c>
      <c r="BU75" s="312" t="s">
        <v>36</v>
      </c>
      <c r="BV75" s="312" t="s">
        <v>36</v>
      </c>
      <c r="BW75" s="312" t="s">
        <v>36</v>
      </c>
      <c r="BX75" s="312" t="s">
        <v>36</v>
      </c>
      <c r="BY75" s="312" t="s">
        <v>36</v>
      </c>
      <c r="BZ75" s="312" t="s">
        <v>36</v>
      </c>
      <c r="CA75" s="312" t="s">
        <v>36</v>
      </c>
      <c r="CB75" s="312" t="s">
        <v>36</v>
      </c>
      <c r="CC75" s="312" t="s">
        <v>36</v>
      </c>
      <c r="CD75" s="312" t="s">
        <v>36</v>
      </c>
      <c r="CE75" s="312" t="s">
        <v>36</v>
      </c>
      <c r="CF75" s="312" t="s">
        <v>36</v>
      </c>
      <c r="CG75" s="312" t="s">
        <v>36</v>
      </c>
      <c r="CH75" s="312" t="s">
        <v>36</v>
      </c>
      <c r="CI75" s="312" t="s">
        <v>36</v>
      </c>
      <c r="CJ75" s="312" t="s">
        <v>36</v>
      </c>
      <c r="CK75" s="312"/>
      <c r="CL75" s="312" t="s">
        <v>36</v>
      </c>
      <c r="CM75" s="312" t="s">
        <v>36</v>
      </c>
      <c r="CN75" s="312" t="s">
        <v>36</v>
      </c>
      <c r="CO75" s="312" t="s">
        <v>36</v>
      </c>
      <c r="CP75" s="328" t="s">
        <v>36</v>
      </c>
      <c r="CQ75" s="328" t="s">
        <v>36</v>
      </c>
      <c r="CR75" s="328" t="s">
        <v>36</v>
      </c>
      <c r="CS75" s="312" t="s">
        <v>36</v>
      </c>
      <c r="CT75" s="312" t="s">
        <v>36</v>
      </c>
      <c r="CU75" s="312" t="s">
        <v>36</v>
      </c>
      <c r="CV75" s="312" t="s">
        <v>36</v>
      </c>
      <c r="CW75" s="312" t="s">
        <v>36</v>
      </c>
      <c r="CX75" s="328" t="s">
        <v>36</v>
      </c>
      <c r="CY75" s="328" t="s">
        <v>36</v>
      </c>
      <c r="CZ75" s="312"/>
      <c r="DA75" s="312" t="s">
        <v>36</v>
      </c>
      <c r="DB75" s="312" t="s">
        <v>36</v>
      </c>
      <c r="DC75" s="312" t="s">
        <v>36</v>
      </c>
      <c r="DD75" s="312" t="s">
        <v>36</v>
      </c>
      <c r="DE75" s="312" t="s">
        <v>36</v>
      </c>
      <c r="DF75" s="312" t="s">
        <v>36</v>
      </c>
      <c r="DG75" s="312" t="s">
        <v>36</v>
      </c>
      <c r="DH75" s="312" t="s">
        <v>36</v>
      </c>
      <c r="DI75" s="312" t="s">
        <v>36</v>
      </c>
      <c r="DJ75" s="312" t="s">
        <v>36</v>
      </c>
      <c r="DK75" s="312" t="s">
        <v>36</v>
      </c>
      <c r="DL75" s="312" t="s">
        <v>36</v>
      </c>
      <c r="DM75" s="312"/>
      <c r="DN75" s="308">
        <v>6.8704592897951997</v>
      </c>
      <c r="DO75" s="308">
        <v>3.7868109856807077</v>
      </c>
      <c r="DP75" s="310">
        <v>8744.2209142848005</v>
      </c>
      <c r="DQ75" s="310">
        <v>712.02941730604789</v>
      </c>
      <c r="DR75" s="310">
        <v>9456.2503315908489</v>
      </c>
      <c r="DS75" s="309">
        <v>112.42569746937599</v>
      </c>
      <c r="DT75" s="326" t="s">
        <v>36</v>
      </c>
      <c r="DU75" s="309">
        <v>48780.260957545914</v>
      </c>
      <c r="DV75" s="309">
        <v>287.31011575507193</v>
      </c>
      <c r="DW75" s="309">
        <v>6.2458720816320001</v>
      </c>
      <c r="DX75" s="309">
        <v>12.491744163264</v>
      </c>
      <c r="DY75" s="309">
        <v>299.80185991833599</v>
      </c>
      <c r="DZ75" s="309">
        <v>18.737616244896</v>
      </c>
      <c r="EA75" s="309">
        <v>318.539476163232</v>
      </c>
      <c r="EB75" s="309"/>
      <c r="EC75" s="325" t="s">
        <v>36</v>
      </c>
      <c r="ED75" s="325" t="s">
        <v>36</v>
      </c>
      <c r="EE75" s="325" t="s">
        <v>36</v>
      </c>
      <c r="EF75" s="325" t="s">
        <v>36</v>
      </c>
      <c r="EG75" s="325" t="s">
        <v>36</v>
      </c>
      <c r="EH75" s="325" t="s">
        <v>36</v>
      </c>
      <c r="EI75" s="325" t="s">
        <v>36</v>
      </c>
      <c r="EJ75" s="325" t="s">
        <v>36</v>
      </c>
      <c r="EK75" s="325" t="s">
        <v>36</v>
      </c>
      <c r="EL75" s="325" t="s">
        <v>36</v>
      </c>
      <c r="EM75" s="325" t="s">
        <v>36</v>
      </c>
      <c r="EN75" s="325"/>
      <c r="EO75" s="325" t="s">
        <v>36</v>
      </c>
      <c r="EP75" s="325" t="s">
        <v>36</v>
      </c>
      <c r="EQ75" s="325" t="s">
        <v>36</v>
      </c>
      <c r="ER75" s="325" t="s">
        <v>36</v>
      </c>
      <c r="ES75" s="325" t="s">
        <v>36</v>
      </c>
      <c r="ET75" s="325" t="s">
        <v>36</v>
      </c>
      <c r="EU75" s="325" t="s">
        <v>36</v>
      </c>
      <c r="EV75" s="325" t="s">
        <v>36</v>
      </c>
      <c r="EW75" s="325" t="s">
        <v>36</v>
      </c>
      <c r="EX75" s="325" t="s">
        <v>36</v>
      </c>
      <c r="EY75" s="325" t="s">
        <v>36</v>
      </c>
      <c r="EZ75" s="325"/>
      <c r="FA75" s="43">
        <v>3.9010281793645978E-3</v>
      </c>
      <c r="FB75" s="43">
        <v>2.1501410228876006E-3</v>
      </c>
      <c r="FC75" s="43">
        <v>4.9649449555549428</v>
      </c>
      <c r="FD75" s="43">
        <v>0.40428837495233105</v>
      </c>
      <c r="FE75" s="43">
        <v>5.3692333305072744</v>
      </c>
      <c r="FF75" s="43">
        <v>6.3835006571420688E-2</v>
      </c>
      <c r="FG75" s="312" t="s">
        <v>36</v>
      </c>
      <c r="FH75" s="43">
        <v>27.697300073488641</v>
      </c>
      <c r="FI75" s="43">
        <v>0.16313390568251951</v>
      </c>
      <c r="FJ75" s="43">
        <v>3.5463892539678164E-3</v>
      </c>
      <c r="FK75" s="43">
        <v>7.0927785079356329E-3</v>
      </c>
      <c r="FL75" s="43">
        <v>0.17022668419045517</v>
      </c>
      <c r="FM75" s="43">
        <v>1.0639167761903448E-2</v>
      </c>
      <c r="FN75" s="43">
        <v>0.18086585195235863</v>
      </c>
      <c r="FO75" s="312" t="s">
        <v>36</v>
      </c>
      <c r="FP75" s="312" t="s">
        <v>36</v>
      </c>
      <c r="FQ75" s="312" t="s">
        <v>36</v>
      </c>
      <c r="FR75" s="312" t="s">
        <v>36</v>
      </c>
      <c r="FS75" s="312" t="s">
        <v>36</v>
      </c>
      <c r="FT75" s="312" t="s">
        <v>36</v>
      </c>
      <c r="FU75" s="312" t="s">
        <v>36</v>
      </c>
      <c r="FV75" s="312" t="s">
        <v>36</v>
      </c>
      <c r="FW75" s="312" t="s">
        <v>36</v>
      </c>
      <c r="FX75" s="312" t="s">
        <v>36</v>
      </c>
      <c r="FY75" s="312" t="s">
        <v>36</v>
      </c>
      <c r="FZ75" s="312" t="s">
        <v>36</v>
      </c>
      <c r="GA75" s="312" t="s">
        <v>36</v>
      </c>
      <c r="GB75" s="312" t="s">
        <v>36</v>
      </c>
      <c r="GC75" s="312" t="s">
        <v>36</v>
      </c>
      <c r="GD75" s="312" t="s">
        <v>36</v>
      </c>
      <c r="GE75" s="312" t="s">
        <v>36</v>
      </c>
      <c r="GF75" s="312" t="s">
        <v>36</v>
      </c>
      <c r="GG75" s="312" t="s">
        <v>36</v>
      </c>
      <c r="GH75" s="312" t="s">
        <v>36</v>
      </c>
      <c r="GI75" s="312" t="s">
        <v>36</v>
      </c>
      <c r="GJ75" s="312" t="s">
        <v>36</v>
      </c>
    </row>
    <row r="76" spans="1:192">
      <c r="A76" s="321">
        <v>14211005</v>
      </c>
      <c r="B76" s="320" t="s">
        <v>206</v>
      </c>
      <c r="C76" s="320" t="s">
        <v>222</v>
      </c>
      <c r="D76" s="320" t="s">
        <v>207</v>
      </c>
      <c r="E76" s="320">
        <v>3.1</v>
      </c>
      <c r="F76" s="319">
        <v>2429.4088474951677</v>
      </c>
      <c r="G76" s="318">
        <v>40519</v>
      </c>
      <c r="H76" s="317">
        <v>0.41666666666666669</v>
      </c>
      <c r="I76" s="309">
        <v>3252.9</v>
      </c>
      <c r="J76" s="135">
        <v>5.6</v>
      </c>
      <c r="K76" s="316">
        <v>46</v>
      </c>
      <c r="L76" s="135">
        <v>12.4</v>
      </c>
      <c r="M76" s="135">
        <v>98.71</v>
      </c>
      <c r="N76" s="135">
        <v>7.5</v>
      </c>
      <c r="O76" s="135">
        <v>1.8</v>
      </c>
      <c r="P76" s="135">
        <v>0.5</v>
      </c>
      <c r="Q76" s="135">
        <v>0.41120227079541005</v>
      </c>
      <c r="R76" s="135"/>
      <c r="S76" s="135">
        <v>1.4</v>
      </c>
      <c r="T76" s="43">
        <v>0.26</v>
      </c>
      <c r="U76" s="135">
        <v>1.66</v>
      </c>
      <c r="V76" s="316">
        <v>15.66265060240964</v>
      </c>
      <c r="W76" s="43">
        <v>5.3999999999999999E-2</v>
      </c>
      <c r="X76" s="311">
        <v>3.7142857142857144</v>
      </c>
      <c r="Y76" s="23">
        <v>1.1156863443553457E-2</v>
      </c>
      <c r="Z76" s="23">
        <v>1.2371442331903041E-2</v>
      </c>
      <c r="AA76" s="23">
        <v>1.4038524647592511E-2</v>
      </c>
      <c r="AB76" s="65">
        <v>0.79473190549740325</v>
      </c>
      <c r="AC76" s="43">
        <v>0.15773499999999999</v>
      </c>
      <c r="AD76" s="43">
        <v>9.0909000000000004E-2</v>
      </c>
      <c r="AE76" s="43">
        <v>6.7614999999999995E-2</v>
      </c>
      <c r="AF76" s="43">
        <v>4.6726999999999998E-2</v>
      </c>
      <c r="AG76" s="43">
        <v>4.0444000000000001E-2</v>
      </c>
      <c r="AH76" s="43">
        <v>4.4783000000000003E-2</v>
      </c>
      <c r="AI76" s="43">
        <v>5.1867999999999997E-2</v>
      </c>
      <c r="AJ76" s="43">
        <v>7.2909000000000002E-2</v>
      </c>
      <c r="AK76" s="43">
        <v>1.3722265873461288</v>
      </c>
      <c r="AL76" s="43">
        <v>3.5055710404623248</v>
      </c>
      <c r="AM76" s="43"/>
      <c r="AN76" s="43">
        <v>6.9479709831489961E-2</v>
      </c>
      <c r="AO76" s="43">
        <v>5.8387869432241994E-2</v>
      </c>
      <c r="AP76" s="43">
        <v>8.739159333233712E-2</v>
      </c>
      <c r="AQ76" s="43">
        <v>7.8365557173479969E-2</v>
      </c>
      <c r="AR76" s="43">
        <v>3.7699959463648965E-2</v>
      </c>
      <c r="AS76" s="43">
        <v>0.33132468923319802</v>
      </c>
      <c r="AT76" s="316">
        <v>20.9702784275722</v>
      </c>
      <c r="AU76" s="316">
        <v>17.622553141865787</v>
      </c>
      <c r="AV76" s="316">
        <v>26.37642052410644</v>
      </c>
      <c r="AW76" s="316">
        <v>23.652193669854626</v>
      </c>
      <c r="AX76" s="316">
        <v>11.378554236600944</v>
      </c>
      <c r="AY76" s="315" t="s">
        <v>36</v>
      </c>
      <c r="AZ76" s="312" t="s">
        <v>36</v>
      </c>
      <c r="BA76" s="313">
        <v>9.4999999999999998E-3</v>
      </c>
      <c r="BB76" s="312" t="s">
        <v>36</v>
      </c>
      <c r="BC76" s="312" t="s">
        <v>36</v>
      </c>
      <c r="BD76" s="312" t="s">
        <v>36</v>
      </c>
      <c r="BE76" s="312" t="s">
        <v>36</v>
      </c>
      <c r="BF76" s="313">
        <v>0</v>
      </c>
      <c r="BG76" s="43">
        <v>6.0000000000000001E-3</v>
      </c>
      <c r="BH76" s="43">
        <v>0.51744000000000012</v>
      </c>
      <c r="BI76" s="312" t="s">
        <v>36</v>
      </c>
      <c r="BJ76" s="312" t="s">
        <v>36</v>
      </c>
      <c r="BK76" s="312" t="s">
        <v>36</v>
      </c>
      <c r="BL76" s="312" t="s">
        <v>36</v>
      </c>
      <c r="BM76" s="312" t="s">
        <v>36</v>
      </c>
      <c r="BN76" s="312" t="s">
        <v>36</v>
      </c>
      <c r="BO76" s="312" t="s">
        <v>36</v>
      </c>
      <c r="BP76" s="312" t="s">
        <v>36</v>
      </c>
      <c r="BQ76" s="312" t="s">
        <v>36</v>
      </c>
      <c r="BR76" s="312" t="s">
        <v>36</v>
      </c>
      <c r="BS76" s="312" t="s">
        <v>36</v>
      </c>
      <c r="BT76" s="312" t="s">
        <v>36</v>
      </c>
      <c r="BU76" s="312" t="s">
        <v>36</v>
      </c>
      <c r="BV76" s="312" t="s">
        <v>36</v>
      </c>
      <c r="BW76" s="312" t="s">
        <v>36</v>
      </c>
      <c r="BX76" s="312" t="s">
        <v>36</v>
      </c>
      <c r="BY76" s="312" t="s">
        <v>36</v>
      </c>
      <c r="BZ76" s="312" t="s">
        <v>36</v>
      </c>
      <c r="CA76" s="312" t="s">
        <v>36</v>
      </c>
      <c r="CB76" s="312" t="s">
        <v>36</v>
      </c>
      <c r="CC76" s="312" t="s">
        <v>36</v>
      </c>
      <c r="CD76" s="312" t="s">
        <v>36</v>
      </c>
      <c r="CE76" s="312" t="s">
        <v>36</v>
      </c>
      <c r="CF76" s="312" t="s">
        <v>36</v>
      </c>
      <c r="CG76" s="312" t="s">
        <v>36</v>
      </c>
      <c r="CH76" s="312" t="s">
        <v>36</v>
      </c>
      <c r="CI76" s="312" t="s">
        <v>36</v>
      </c>
      <c r="CJ76" s="312" t="s">
        <v>36</v>
      </c>
      <c r="CK76" s="312"/>
      <c r="CL76" s="312" t="s">
        <v>36</v>
      </c>
      <c r="CM76" s="312" t="s">
        <v>36</v>
      </c>
      <c r="CN76" s="312" t="s">
        <v>36</v>
      </c>
      <c r="CO76" s="312" t="s">
        <v>36</v>
      </c>
      <c r="CP76" s="328" t="s">
        <v>36</v>
      </c>
      <c r="CQ76" s="328" t="s">
        <v>36</v>
      </c>
      <c r="CR76" s="328" t="s">
        <v>36</v>
      </c>
      <c r="CS76" s="312" t="s">
        <v>36</v>
      </c>
      <c r="CT76" s="312" t="s">
        <v>36</v>
      </c>
      <c r="CU76" s="312" t="s">
        <v>36</v>
      </c>
      <c r="CV76" s="312" t="s">
        <v>36</v>
      </c>
      <c r="CW76" s="312" t="s">
        <v>36</v>
      </c>
      <c r="CX76" s="328" t="s">
        <v>36</v>
      </c>
      <c r="CY76" s="328" t="s">
        <v>36</v>
      </c>
      <c r="CZ76" s="312"/>
      <c r="DA76" s="312" t="s">
        <v>36</v>
      </c>
      <c r="DB76" s="312" t="s">
        <v>36</v>
      </c>
      <c r="DC76" s="312" t="s">
        <v>36</v>
      </c>
      <c r="DD76" s="312" t="s">
        <v>36</v>
      </c>
      <c r="DE76" s="312" t="s">
        <v>36</v>
      </c>
      <c r="DF76" s="312" t="s">
        <v>36</v>
      </c>
      <c r="DG76" s="312" t="s">
        <v>36</v>
      </c>
      <c r="DH76" s="312" t="s">
        <v>36</v>
      </c>
      <c r="DI76" s="312" t="s">
        <v>36</v>
      </c>
      <c r="DJ76" s="312" t="s">
        <v>36</v>
      </c>
      <c r="DK76" s="312" t="s">
        <v>36</v>
      </c>
      <c r="DL76" s="312" t="s">
        <v>36</v>
      </c>
      <c r="DM76" s="312"/>
      <c r="DN76" s="308">
        <v>3.97925435376</v>
      </c>
      <c r="DO76" s="308">
        <v>3.2725568526772677</v>
      </c>
      <c r="DP76" s="310">
        <v>11141.912190527999</v>
      </c>
      <c r="DQ76" s="310">
        <v>2069.2122639551999</v>
      </c>
      <c r="DR76" s="310">
        <v>13211.124454483202</v>
      </c>
      <c r="DS76" s="326" t="s">
        <v>36</v>
      </c>
      <c r="DT76" s="309">
        <v>75.605832721439995</v>
      </c>
      <c r="DU76" s="326" t="s">
        <v>36</v>
      </c>
      <c r="DV76" s="326" t="s">
        <v>36</v>
      </c>
      <c r="DW76" s="326" t="s">
        <v>36</v>
      </c>
      <c r="DX76" s="326" t="s">
        <v>36</v>
      </c>
      <c r="DY76" s="326" t="s">
        <v>36</v>
      </c>
      <c r="DZ76" s="309">
        <v>47.75105224512</v>
      </c>
      <c r="EA76" s="309">
        <v>4118.0507456191499</v>
      </c>
      <c r="EB76" s="309"/>
      <c r="EC76" s="325" t="s">
        <v>36</v>
      </c>
      <c r="ED76" s="325" t="s">
        <v>36</v>
      </c>
      <c r="EE76" s="325" t="s">
        <v>36</v>
      </c>
      <c r="EF76" s="325" t="s">
        <v>36</v>
      </c>
      <c r="EG76" s="325" t="s">
        <v>36</v>
      </c>
      <c r="EH76" s="325" t="s">
        <v>36</v>
      </c>
      <c r="EI76" s="325" t="s">
        <v>36</v>
      </c>
      <c r="EJ76" s="325" t="s">
        <v>36</v>
      </c>
      <c r="EK76" s="325" t="s">
        <v>36</v>
      </c>
      <c r="EL76" s="325" t="s">
        <v>36</v>
      </c>
      <c r="EM76" s="325" t="s">
        <v>36</v>
      </c>
      <c r="EN76" s="325"/>
      <c r="EO76" s="325" t="s">
        <v>36</v>
      </c>
      <c r="EP76" s="325" t="s">
        <v>36</v>
      </c>
      <c r="EQ76" s="325" t="s">
        <v>36</v>
      </c>
      <c r="ER76" s="325" t="s">
        <v>36</v>
      </c>
      <c r="ES76" s="325" t="s">
        <v>36</v>
      </c>
      <c r="ET76" s="325" t="s">
        <v>36</v>
      </c>
      <c r="EU76" s="325" t="s">
        <v>36</v>
      </c>
      <c r="EV76" s="325" t="s">
        <v>36</v>
      </c>
      <c r="EW76" s="325" t="s">
        <v>36</v>
      </c>
      <c r="EX76" s="325" t="s">
        <v>36</v>
      </c>
      <c r="EY76" s="325" t="s">
        <v>36</v>
      </c>
      <c r="EZ76" s="325"/>
      <c r="FA76" s="43">
        <v>1.6379517008274643E-3</v>
      </c>
      <c r="FB76" s="43">
        <v>1.3470589176669148E-3</v>
      </c>
      <c r="FC76" s="43">
        <v>4.5862647623169002</v>
      </c>
      <c r="FD76" s="43">
        <v>0.85173488443028145</v>
      </c>
      <c r="FE76" s="43">
        <v>5.4379996467471825</v>
      </c>
      <c r="FF76" s="312" t="s">
        <v>36</v>
      </c>
      <c r="FG76" s="43">
        <v>3.1121082315721822E-2</v>
      </c>
      <c r="FH76" s="43">
        <v>0</v>
      </c>
      <c r="FI76" s="43">
        <v>0</v>
      </c>
      <c r="FJ76" s="43">
        <v>0</v>
      </c>
      <c r="FK76" s="43">
        <v>0</v>
      </c>
      <c r="FL76" s="43">
        <v>0</v>
      </c>
      <c r="FM76" s="43">
        <v>1.9655420409929573E-2</v>
      </c>
      <c r="FN76" s="43">
        <v>1.6950834561523267</v>
      </c>
      <c r="FO76" s="312" t="s">
        <v>36</v>
      </c>
      <c r="FP76" s="312" t="s">
        <v>36</v>
      </c>
      <c r="FQ76" s="312" t="s">
        <v>36</v>
      </c>
      <c r="FR76" s="312" t="s">
        <v>36</v>
      </c>
      <c r="FS76" s="312" t="s">
        <v>36</v>
      </c>
      <c r="FT76" s="312" t="s">
        <v>36</v>
      </c>
      <c r="FU76" s="312" t="s">
        <v>36</v>
      </c>
      <c r="FV76" s="312" t="s">
        <v>36</v>
      </c>
      <c r="FW76" s="312" t="s">
        <v>36</v>
      </c>
      <c r="FX76" s="312" t="s">
        <v>36</v>
      </c>
      <c r="FY76" s="312" t="s">
        <v>36</v>
      </c>
      <c r="FZ76" s="312" t="s">
        <v>36</v>
      </c>
      <c r="GA76" s="312" t="s">
        <v>36</v>
      </c>
      <c r="GB76" s="312" t="s">
        <v>36</v>
      </c>
      <c r="GC76" s="312" t="s">
        <v>36</v>
      </c>
      <c r="GD76" s="312" t="s">
        <v>36</v>
      </c>
      <c r="GE76" s="312" t="s">
        <v>36</v>
      </c>
      <c r="GF76" s="312" t="s">
        <v>36</v>
      </c>
      <c r="GG76" s="312" t="s">
        <v>36</v>
      </c>
      <c r="GH76" s="312" t="s">
        <v>36</v>
      </c>
      <c r="GI76" s="312" t="s">
        <v>36</v>
      </c>
      <c r="GJ76" s="312" t="s">
        <v>36</v>
      </c>
    </row>
    <row r="77" spans="1:192">
      <c r="A77" s="321">
        <v>14211023</v>
      </c>
      <c r="B77" s="320" t="s">
        <v>206</v>
      </c>
      <c r="C77" s="320" t="s">
        <v>222</v>
      </c>
      <c r="D77" s="320" t="s">
        <v>204</v>
      </c>
      <c r="E77" s="320">
        <v>0.9</v>
      </c>
      <c r="F77" s="319">
        <v>2434.5888237158397</v>
      </c>
      <c r="G77" s="318">
        <v>40519</v>
      </c>
      <c r="H77" s="317">
        <v>0.4861111111111111</v>
      </c>
      <c r="I77" s="309">
        <v>3174.57</v>
      </c>
      <c r="J77" s="135">
        <v>5.6</v>
      </c>
      <c r="K77" s="316">
        <v>46</v>
      </c>
      <c r="L77" s="135">
        <v>12.6</v>
      </c>
      <c r="M77" s="135">
        <v>100.3</v>
      </c>
      <c r="N77" s="135">
        <v>7.5</v>
      </c>
      <c r="O77" s="135">
        <v>2</v>
      </c>
      <c r="P77" s="135">
        <v>0.6</v>
      </c>
      <c r="Q77" s="135">
        <v>0.39</v>
      </c>
      <c r="R77" s="135"/>
      <c r="S77" s="135">
        <v>1.4</v>
      </c>
      <c r="T77" s="43">
        <v>0.152</v>
      </c>
      <c r="U77" s="135">
        <v>1.5519999999999998</v>
      </c>
      <c r="V77" s="316">
        <v>9.7938144329896915</v>
      </c>
      <c r="W77" s="43">
        <v>4.82E-2</v>
      </c>
      <c r="X77" s="311">
        <v>3.5000000000000004</v>
      </c>
      <c r="Y77" s="23">
        <v>1.2293912664055835E-2</v>
      </c>
      <c r="Z77" s="23">
        <v>1.3579658437551462E-2</v>
      </c>
      <c r="AA77" s="23">
        <v>1.2063572848548801E-2</v>
      </c>
      <c r="AB77" s="65">
        <v>1.0190938305258996</v>
      </c>
      <c r="AC77" s="43">
        <v>0.152249</v>
      </c>
      <c r="AD77" s="43">
        <v>8.9216000000000004E-2</v>
      </c>
      <c r="AE77" s="43">
        <v>6.5189999999999998E-2</v>
      </c>
      <c r="AF77" s="43">
        <v>4.7074999999999999E-2</v>
      </c>
      <c r="AG77" s="43">
        <v>3.6056999999999999E-2</v>
      </c>
      <c r="AH77" s="43">
        <v>4.1398999999999998E-2</v>
      </c>
      <c r="AI77" s="43">
        <v>4.7856000000000003E-2</v>
      </c>
      <c r="AJ77" s="43">
        <v>7.2719000000000006E-2</v>
      </c>
      <c r="AK77" s="43">
        <v>1.3679511452648774</v>
      </c>
      <c r="AL77" s="43">
        <v>3.7887221984278838</v>
      </c>
      <c r="AM77" s="43"/>
      <c r="AN77" s="43">
        <v>6.662090887351485E-2</v>
      </c>
      <c r="AO77" s="43">
        <v>5.8897380769869286E-2</v>
      </c>
      <c r="AP77" s="43">
        <v>8.6527868311460768E-2</v>
      </c>
      <c r="AQ77" s="43">
        <v>7.5472519693305914E-2</v>
      </c>
      <c r="AR77" s="43">
        <v>3.1611219420762698E-2</v>
      </c>
      <c r="AS77" s="43">
        <v>0.31912989706891348</v>
      </c>
      <c r="AT77" s="316">
        <v>20.87579681045321</v>
      </c>
      <c r="AU77" s="316">
        <v>18.45561362655749</v>
      </c>
      <c r="AV77" s="316">
        <v>27.113682894077389</v>
      </c>
      <c r="AW77" s="316">
        <v>23.649466999642545</v>
      </c>
      <c r="AX77" s="316">
        <v>9.9054396692693807</v>
      </c>
      <c r="AY77" s="315" t="s">
        <v>36</v>
      </c>
      <c r="AZ77" s="43">
        <v>1.0999999999999999E-2</v>
      </c>
      <c r="BA77" s="313">
        <v>9.4999999999999998E-3</v>
      </c>
      <c r="BB77" s="43">
        <v>5.17</v>
      </c>
      <c r="BC77" s="43">
        <v>0.32</v>
      </c>
      <c r="BD77" s="43">
        <v>2E-3</v>
      </c>
      <c r="BE77" s="43">
        <v>2E-3</v>
      </c>
      <c r="BF77" s="313">
        <v>0.32200000000000001</v>
      </c>
      <c r="BG77" s="43">
        <v>1.7000000000000001E-2</v>
      </c>
      <c r="BH77" s="43">
        <v>0.42798000000000003</v>
      </c>
      <c r="BI77" s="312" t="s">
        <v>36</v>
      </c>
      <c r="BJ77" s="312" t="s">
        <v>36</v>
      </c>
      <c r="BK77" s="312" t="s">
        <v>36</v>
      </c>
      <c r="BL77" s="312" t="s">
        <v>36</v>
      </c>
      <c r="BM77" s="312" t="s">
        <v>36</v>
      </c>
      <c r="BN77" s="312" t="s">
        <v>36</v>
      </c>
      <c r="BO77" s="312" t="s">
        <v>36</v>
      </c>
      <c r="BP77" s="312" t="s">
        <v>36</v>
      </c>
      <c r="BQ77" s="312" t="s">
        <v>36</v>
      </c>
      <c r="BR77" s="312" t="s">
        <v>36</v>
      </c>
      <c r="BS77" s="312" t="s">
        <v>36</v>
      </c>
      <c r="BT77" s="312" t="s">
        <v>36</v>
      </c>
      <c r="BU77" s="312" t="s">
        <v>36</v>
      </c>
      <c r="BV77" s="312" t="s">
        <v>36</v>
      </c>
      <c r="BW77" s="312" t="s">
        <v>36</v>
      </c>
      <c r="BX77" s="312" t="s">
        <v>36</v>
      </c>
      <c r="BY77" s="312" t="s">
        <v>36</v>
      </c>
      <c r="BZ77" s="312" t="s">
        <v>36</v>
      </c>
      <c r="CA77" s="312" t="s">
        <v>36</v>
      </c>
      <c r="CB77" s="312" t="s">
        <v>36</v>
      </c>
      <c r="CC77" s="312" t="s">
        <v>36</v>
      </c>
      <c r="CD77" s="312" t="s">
        <v>36</v>
      </c>
      <c r="CE77" s="312" t="s">
        <v>36</v>
      </c>
      <c r="CF77" s="312" t="s">
        <v>36</v>
      </c>
      <c r="CG77" s="312" t="s">
        <v>36</v>
      </c>
      <c r="CH77" s="312" t="s">
        <v>36</v>
      </c>
      <c r="CI77" s="312" t="s">
        <v>36</v>
      </c>
      <c r="CJ77" s="312" t="s">
        <v>36</v>
      </c>
      <c r="CK77" s="312"/>
      <c r="CL77" s="312" t="s">
        <v>36</v>
      </c>
      <c r="CM77" s="312" t="s">
        <v>36</v>
      </c>
      <c r="CN77" s="312" t="s">
        <v>36</v>
      </c>
      <c r="CO77" s="312" t="s">
        <v>36</v>
      </c>
      <c r="CP77" s="328" t="s">
        <v>36</v>
      </c>
      <c r="CQ77" s="328" t="s">
        <v>36</v>
      </c>
      <c r="CR77" s="328" t="s">
        <v>36</v>
      </c>
      <c r="CS77" s="312" t="s">
        <v>36</v>
      </c>
      <c r="CT77" s="312" t="s">
        <v>36</v>
      </c>
      <c r="CU77" s="312" t="s">
        <v>36</v>
      </c>
      <c r="CV77" s="312" t="s">
        <v>36</v>
      </c>
      <c r="CW77" s="312" t="s">
        <v>36</v>
      </c>
      <c r="CX77" s="328" t="s">
        <v>36</v>
      </c>
      <c r="CY77" s="328" t="s">
        <v>36</v>
      </c>
      <c r="CZ77" s="312"/>
      <c r="DA77" s="312" t="s">
        <v>36</v>
      </c>
      <c r="DB77" s="312" t="s">
        <v>36</v>
      </c>
      <c r="DC77" s="312" t="s">
        <v>36</v>
      </c>
      <c r="DD77" s="312" t="s">
        <v>36</v>
      </c>
      <c r="DE77" s="312" t="s">
        <v>36</v>
      </c>
      <c r="DF77" s="312" t="s">
        <v>36</v>
      </c>
      <c r="DG77" s="312" t="s">
        <v>36</v>
      </c>
      <c r="DH77" s="312" t="s">
        <v>36</v>
      </c>
      <c r="DI77" s="312" t="s">
        <v>36</v>
      </c>
      <c r="DJ77" s="312" t="s">
        <v>36</v>
      </c>
      <c r="DK77" s="312" t="s">
        <v>36</v>
      </c>
      <c r="DL77" s="312" t="s">
        <v>36</v>
      </c>
      <c r="DM77" s="312"/>
      <c r="DN77" s="308">
        <v>4.6601204440895998</v>
      </c>
      <c r="DO77" s="325" t="s">
        <v>36</v>
      </c>
      <c r="DP77" s="310">
        <v>10873.614369542402</v>
      </c>
      <c r="DQ77" s="310">
        <v>1180.563845836032</v>
      </c>
      <c r="DR77" s="310">
        <v>12054.178215378433</v>
      </c>
      <c r="DS77" s="309">
        <v>85.435541474975992</v>
      </c>
      <c r="DT77" s="309">
        <v>73.785240364751999</v>
      </c>
      <c r="DU77" s="309">
        <v>40154.704493238722</v>
      </c>
      <c r="DV77" s="309">
        <v>2485.39757018112</v>
      </c>
      <c r="DW77" s="309">
        <v>15.533734813632</v>
      </c>
      <c r="DX77" s="309">
        <v>15.533734813632</v>
      </c>
      <c r="DY77" s="309">
        <v>2500.9313049947523</v>
      </c>
      <c r="DZ77" s="309">
        <v>132.03674591587199</v>
      </c>
      <c r="EA77" s="309">
        <v>3324.063912769112</v>
      </c>
      <c r="EB77" s="309"/>
      <c r="EC77" s="325" t="s">
        <v>36</v>
      </c>
      <c r="ED77" s="325" t="s">
        <v>36</v>
      </c>
      <c r="EE77" s="325" t="s">
        <v>36</v>
      </c>
      <c r="EF77" s="325" t="s">
        <v>36</v>
      </c>
      <c r="EG77" s="325" t="s">
        <v>36</v>
      </c>
      <c r="EH77" s="325" t="s">
        <v>36</v>
      </c>
      <c r="EI77" s="325" t="s">
        <v>36</v>
      </c>
      <c r="EJ77" s="325" t="s">
        <v>36</v>
      </c>
      <c r="EK77" s="325" t="s">
        <v>36</v>
      </c>
      <c r="EL77" s="325" t="s">
        <v>36</v>
      </c>
      <c r="EM77" s="325" t="s">
        <v>36</v>
      </c>
      <c r="EN77" s="325"/>
      <c r="EO77" s="325" t="s">
        <v>36</v>
      </c>
      <c r="EP77" s="325" t="s">
        <v>36</v>
      </c>
      <c r="EQ77" s="325" t="s">
        <v>36</v>
      </c>
      <c r="ER77" s="325" t="s">
        <v>36</v>
      </c>
      <c r="ES77" s="325" t="s">
        <v>36</v>
      </c>
      <c r="ET77" s="325" t="s">
        <v>36</v>
      </c>
      <c r="EU77" s="325" t="s">
        <v>36</v>
      </c>
      <c r="EV77" s="325" t="s">
        <v>36</v>
      </c>
      <c r="EW77" s="325" t="s">
        <v>36</v>
      </c>
      <c r="EX77" s="325" t="s">
        <v>36</v>
      </c>
      <c r="EY77" s="325" t="s">
        <v>36</v>
      </c>
      <c r="EZ77" s="325"/>
      <c r="FA77" s="43">
        <v>1.9141303856710383E-3</v>
      </c>
      <c r="FB77" s="312" t="s">
        <v>36</v>
      </c>
      <c r="FC77" s="43">
        <v>4.4663042332324236</v>
      </c>
      <c r="FD77" s="43">
        <v>0.48491303103666306</v>
      </c>
      <c r="FE77" s="43">
        <v>4.9512172642690864</v>
      </c>
      <c r="FF77" s="43">
        <v>3.5092390403969033E-2</v>
      </c>
      <c r="FG77" s="43">
        <v>3.0307064439791441E-2</v>
      </c>
      <c r="FH77" s="43">
        <v>16.493423489865449</v>
      </c>
      <c r="FI77" s="43">
        <v>1.0208695390245539</v>
      </c>
      <c r="FJ77" s="43">
        <v>6.3804346189034614E-3</v>
      </c>
      <c r="FK77" s="43">
        <v>6.3804346189034614E-3</v>
      </c>
      <c r="FL77" s="43">
        <v>1.0272499736434575</v>
      </c>
      <c r="FM77" s="43">
        <v>5.4233694260679415E-2</v>
      </c>
      <c r="FN77" s="43">
        <v>1.3653492040991519</v>
      </c>
      <c r="FO77" s="312" t="s">
        <v>36</v>
      </c>
      <c r="FP77" s="312" t="s">
        <v>36</v>
      </c>
      <c r="FQ77" s="312" t="s">
        <v>36</v>
      </c>
      <c r="FR77" s="312" t="s">
        <v>36</v>
      </c>
      <c r="FS77" s="312" t="s">
        <v>36</v>
      </c>
      <c r="FT77" s="312" t="s">
        <v>36</v>
      </c>
      <c r="FU77" s="312" t="s">
        <v>36</v>
      </c>
      <c r="FV77" s="312" t="s">
        <v>36</v>
      </c>
      <c r="FW77" s="312" t="s">
        <v>36</v>
      </c>
      <c r="FX77" s="312" t="s">
        <v>36</v>
      </c>
      <c r="FY77" s="312" t="s">
        <v>36</v>
      </c>
      <c r="FZ77" s="312" t="s">
        <v>36</v>
      </c>
      <c r="GA77" s="312" t="s">
        <v>36</v>
      </c>
      <c r="GB77" s="312" t="s">
        <v>36</v>
      </c>
      <c r="GC77" s="312" t="s">
        <v>36</v>
      </c>
      <c r="GD77" s="312" t="s">
        <v>36</v>
      </c>
      <c r="GE77" s="312" t="s">
        <v>36</v>
      </c>
      <c r="GF77" s="312" t="s">
        <v>36</v>
      </c>
      <c r="GG77" s="312" t="s">
        <v>36</v>
      </c>
      <c r="GH77" s="312" t="s">
        <v>36</v>
      </c>
      <c r="GI77" s="312" t="s">
        <v>36</v>
      </c>
      <c r="GJ77" s="312" t="s">
        <v>36</v>
      </c>
    </row>
    <row r="78" spans="1:192">
      <c r="A78" s="321">
        <v>14209710</v>
      </c>
      <c r="B78" s="320" t="s">
        <v>206</v>
      </c>
      <c r="C78" s="320" t="s">
        <v>222</v>
      </c>
      <c r="D78" s="320" t="s">
        <v>11</v>
      </c>
      <c r="E78" s="320">
        <v>40.799999999999997</v>
      </c>
      <c r="F78" s="319">
        <v>1538.4529375395839</v>
      </c>
      <c r="G78" s="318">
        <v>40561</v>
      </c>
      <c r="H78" s="317">
        <v>0.47916666666666669</v>
      </c>
      <c r="I78" s="309">
        <v>11421.400349707656</v>
      </c>
      <c r="J78" s="135">
        <v>5.0999999999999996</v>
      </c>
      <c r="K78" s="316">
        <v>30</v>
      </c>
      <c r="L78" s="135">
        <v>13.1</v>
      </c>
      <c r="M78" s="135">
        <v>106</v>
      </c>
      <c r="N78" s="135">
        <v>7.2</v>
      </c>
      <c r="O78" s="135">
        <v>43</v>
      </c>
      <c r="P78" s="331" t="s">
        <v>36</v>
      </c>
      <c r="Q78" s="135">
        <v>0.33903283816879159</v>
      </c>
      <c r="R78" s="135"/>
      <c r="S78" s="135">
        <v>1.9</v>
      </c>
      <c r="T78" s="43">
        <v>0.91700000000000004</v>
      </c>
      <c r="U78" s="135">
        <v>2.8170000000000002</v>
      </c>
      <c r="V78" s="316">
        <v>32.552360667376639</v>
      </c>
      <c r="W78" s="43">
        <v>6.8699999999999997E-2</v>
      </c>
      <c r="X78" s="311">
        <v>3.6315789473684217</v>
      </c>
      <c r="Y78" s="23">
        <v>1.0857117157895127E-2</v>
      </c>
      <c r="Z78" s="23">
        <v>1.1090499903761143E-2</v>
      </c>
      <c r="AA78" s="23">
        <v>1.6240665632678376E-2</v>
      </c>
      <c r="AB78" s="65">
        <v>0.66851429636290061</v>
      </c>
      <c r="AC78" s="43">
        <v>0.20533999999999999</v>
      </c>
      <c r="AD78" s="43">
        <v>0.113978</v>
      </c>
      <c r="AE78" s="43">
        <v>8.4034999999999999E-2</v>
      </c>
      <c r="AF78" s="43">
        <v>6.3925999999999997E-2</v>
      </c>
      <c r="AG78" s="43">
        <v>8.7676000000000004E-2</v>
      </c>
      <c r="AH78" s="43">
        <v>7.2872999999999993E-2</v>
      </c>
      <c r="AI78" s="43">
        <v>6.6903000000000004E-2</v>
      </c>
      <c r="AJ78" s="43">
        <v>9.4158000000000006E-2</v>
      </c>
      <c r="AK78" s="43">
        <v>1.3363138403480854</v>
      </c>
      <c r="AL78" s="43">
        <v>3.2697686572085169</v>
      </c>
      <c r="AM78" s="43"/>
      <c r="AN78" s="43">
        <v>8.6614998624179637E-2</v>
      </c>
      <c r="AO78" s="43">
        <v>8.0057247416813235E-2</v>
      </c>
      <c r="AP78" s="43">
        <v>0.11635564155853823</v>
      </c>
      <c r="AQ78" s="43">
        <v>9.7996807525856308E-2</v>
      </c>
      <c r="AR78" s="43">
        <v>6.4956703864450904E-2</v>
      </c>
      <c r="AS78" s="43">
        <v>0.44598139898983835</v>
      </c>
      <c r="AT78" s="316">
        <v>19.421213265926625</v>
      </c>
      <c r="AU78" s="316">
        <v>17.950804136258906</v>
      </c>
      <c r="AV78" s="316">
        <v>26.089796978548286</v>
      </c>
      <c r="AW78" s="316">
        <v>21.973294793868558</v>
      </c>
      <c r="AX78" s="316">
        <v>14.564890825397617</v>
      </c>
      <c r="AY78" s="315" t="s">
        <v>36</v>
      </c>
      <c r="AZ78" s="43">
        <v>0.01</v>
      </c>
      <c r="BA78" s="43">
        <v>3.3382799999999997E-2</v>
      </c>
      <c r="BB78" s="43">
        <v>5.78</v>
      </c>
      <c r="BC78" s="43">
        <v>0.02</v>
      </c>
      <c r="BD78" s="43">
        <v>1E-3</v>
      </c>
      <c r="BE78" s="43">
        <v>2E-3</v>
      </c>
      <c r="BF78" s="313">
        <v>2.1999999999999999E-2</v>
      </c>
      <c r="BG78" s="43">
        <v>3.5999999999999997E-2</v>
      </c>
      <c r="BH78" s="43">
        <v>4.2000000000000003E-2</v>
      </c>
      <c r="BI78" s="312" t="s">
        <v>36</v>
      </c>
      <c r="BJ78" s="312" t="s">
        <v>36</v>
      </c>
      <c r="BK78" s="312" t="s">
        <v>36</v>
      </c>
      <c r="BL78" s="312" t="s">
        <v>36</v>
      </c>
      <c r="BM78" s="312" t="s">
        <v>36</v>
      </c>
      <c r="BN78" s="312" t="s">
        <v>36</v>
      </c>
      <c r="BO78" s="312" t="s">
        <v>36</v>
      </c>
      <c r="BP78" s="312" t="s">
        <v>36</v>
      </c>
      <c r="BQ78" s="312" t="s">
        <v>36</v>
      </c>
      <c r="BR78" s="312" t="s">
        <v>36</v>
      </c>
      <c r="BS78" s="312" t="s">
        <v>36</v>
      </c>
      <c r="BT78" s="312" t="s">
        <v>36</v>
      </c>
      <c r="BU78" s="312" t="s">
        <v>36</v>
      </c>
      <c r="BV78" s="312" t="s">
        <v>36</v>
      </c>
      <c r="BW78" s="312" t="s">
        <v>36</v>
      </c>
      <c r="BX78" s="312" t="s">
        <v>36</v>
      </c>
      <c r="BY78" s="312" t="s">
        <v>36</v>
      </c>
      <c r="BZ78" s="312" t="s">
        <v>36</v>
      </c>
      <c r="CA78" s="312" t="s">
        <v>36</v>
      </c>
      <c r="CB78" s="312" t="s">
        <v>36</v>
      </c>
      <c r="CC78" s="312" t="s">
        <v>36</v>
      </c>
      <c r="CD78" s="312" t="s">
        <v>36</v>
      </c>
      <c r="CE78" s="312" t="s">
        <v>36</v>
      </c>
      <c r="CF78" s="312" t="s">
        <v>36</v>
      </c>
      <c r="CG78" s="312" t="s">
        <v>36</v>
      </c>
      <c r="CH78" s="312" t="s">
        <v>36</v>
      </c>
      <c r="CI78" s="312" t="s">
        <v>36</v>
      </c>
      <c r="CJ78" s="312" t="s">
        <v>36</v>
      </c>
      <c r="CK78" s="312"/>
      <c r="CL78" s="312" t="s">
        <v>36</v>
      </c>
      <c r="CM78" s="312" t="s">
        <v>36</v>
      </c>
      <c r="CN78" s="312" t="s">
        <v>36</v>
      </c>
      <c r="CO78" s="312" t="s">
        <v>36</v>
      </c>
      <c r="CP78" s="328" t="s">
        <v>36</v>
      </c>
      <c r="CQ78" s="328" t="s">
        <v>36</v>
      </c>
      <c r="CR78" s="328" t="s">
        <v>36</v>
      </c>
      <c r="CS78" s="312" t="s">
        <v>36</v>
      </c>
      <c r="CT78" s="312" t="s">
        <v>36</v>
      </c>
      <c r="CU78" s="312" t="s">
        <v>36</v>
      </c>
      <c r="CV78" s="312" t="s">
        <v>36</v>
      </c>
      <c r="CW78" s="312" t="s">
        <v>36</v>
      </c>
      <c r="CX78" s="328" t="s">
        <v>36</v>
      </c>
      <c r="CY78" s="328" t="s">
        <v>36</v>
      </c>
      <c r="CZ78" s="312"/>
      <c r="DA78" s="312" t="s">
        <v>36</v>
      </c>
      <c r="DB78" s="312" t="s">
        <v>36</v>
      </c>
      <c r="DC78" s="312" t="s">
        <v>36</v>
      </c>
      <c r="DD78" s="312" t="s">
        <v>36</v>
      </c>
      <c r="DE78" s="312" t="s">
        <v>36</v>
      </c>
      <c r="DF78" s="312" t="s">
        <v>36</v>
      </c>
      <c r="DG78" s="312" t="s">
        <v>36</v>
      </c>
      <c r="DH78" s="312" t="s">
        <v>36</v>
      </c>
      <c r="DI78" s="312" t="s">
        <v>36</v>
      </c>
      <c r="DJ78" s="312" t="s">
        <v>36</v>
      </c>
      <c r="DK78" s="312" t="s">
        <v>36</v>
      </c>
      <c r="DL78" s="312" t="s">
        <v>36</v>
      </c>
      <c r="DM78" s="312"/>
      <c r="DN78" s="308">
        <v>0</v>
      </c>
      <c r="DO78" s="308">
        <v>9.4737540020240321</v>
      </c>
      <c r="DP78" s="310">
        <v>53092.593334230587</v>
      </c>
      <c r="DQ78" s="310">
        <v>25624.162151310233</v>
      </c>
      <c r="DR78" s="310">
        <v>78716.755485540823</v>
      </c>
      <c r="DS78" s="309">
        <v>279.43470175910835</v>
      </c>
      <c r="DT78" s="309">
        <v>932.83127618839603</v>
      </c>
      <c r="DU78" s="309">
        <v>161513.2576167646</v>
      </c>
      <c r="DV78" s="309">
        <v>558.8694035182167</v>
      </c>
      <c r="DW78" s="309">
        <v>27.943470175910829</v>
      </c>
      <c r="DX78" s="309">
        <v>55.886940351821657</v>
      </c>
      <c r="DY78" s="309">
        <v>614.75634387003822</v>
      </c>
      <c r="DZ78" s="309">
        <v>1005.9649263327899</v>
      </c>
      <c r="EA78" s="309">
        <v>1173.6257473882549</v>
      </c>
      <c r="EB78" s="309"/>
      <c r="EC78" s="326" t="s">
        <v>36</v>
      </c>
      <c r="ED78" s="326" t="s">
        <v>36</v>
      </c>
      <c r="EE78" s="326" t="s">
        <v>36</v>
      </c>
      <c r="EF78" s="326" t="s">
        <v>36</v>
      </c>
      <c r="EG78" s="326" t="s">
        <v>36</v>
      </c>
      <c r="EH78" s="326" t="s">
        <v>36</v>
      </c>
      <c r="EI78" s="326" t="s">
        <v>36</v>
      </c>
      <c r="EJ78" s="326" t="s">
        <v>36</v>
      </c>
      <c r="EK78" s="326" t="s">
        <v>36</v>
      </c>
      <c r="EL78" s="326" t="s">
        <v>36</v>
      </c>
      <c r="EM78" s="326" t="s">
        <v>36</v>
      </c>
      <c r="EN78" s="326"/>
      <c r="EO78" s="326" t="s">
        <v>36</v>
      </c>
      <c r="EP78" s="326" t="s">
        <v>36</v>
      </c>
      <c r="EQ78" s="326" t="s">
        <v>36</v>
      </c>
      <c r="ER78" s="326" t="s">
        <v>36</v>
      </c>
      <c r="ES78" s="326" t="s">
        <v>36</v>
      </c>
      <c r="ET78" s="326" t="s">
        <v>36</v>
      </c>
      <c r="EU78" s="326" t="s">
        <v>36</v>
      </c>
      <c r="EV78" s="326" t="s">
        <v>36</v>
      </c>
      <c r="EW78" s="326" t="s">
        <v>36</v>
      </c>
      <c r="EX78" s="326" t="s">
        <v>36</v>
      </c>
      <c r="EY78" s="326" t="s">
        <v>36</v>
      </c>
      <c r="EZ78" s="326"/>
      <c r="FA78" s="312" t="s">
        <v>36</v>
      </c>
      <c r="FB78" s="43">
        <v>6.1579745280835249E-3</v>
      </c>
      <c r="FC78" s="43">
        <v>34.510378600947313</v>
      </c>
      <c r="FD78" s="43">
        <v>16.655798514246673</v>
      </c>
      <c r="FE78" s="43">
        <v>51.166177115193989</v>
      </c>
      <c r="FF78" s="43">
        <v>0.18163357158393323</v>
      </c>
      <c r="FG78" s="43">
        <v>0.60634371934721243</v>
      </c>
      <c r="FH78" s="43">
        <v>104.98420437551339</v>
      </c>
      <c r="FI78" s="43">
        <v>0.36326714316786646</v>
      </c>
      <c r="FJ78" s="43">
        <v>1.8163357158393317E-2</v>
      </c>
      <c r="FK78" s="43">
        <v>3.6326714316786635E-2</v>
      </c>
      <c r="FL78" s="43">
        <v>0.39959385748465298</v>
      </c>
      <c r="FM78" s="43">
        <v>0.65388085770215942</v>
      </c>
      <c r="FN78" s="43">
        <v>0.76286100065251938</v>
      </c>
      <c r="FO78" s="312" t="s">
        <v>36</v>
      </c>
      <c r="FP78" s="312" t="s">
        <v>36</v>
      </c>
      <c r="FQ78" s="312" t="s">
        <v>36</v>
      </c>
      <c r="FR78" s="312" t="s">
        <v>36</v>
      </c>
      <c r="FS78" s="312" t="s">
        <v>36</v>
      </c>
      <c r="FT78" s="312" t="s">
        <v>36</v>
      </c>
      <c r="FU78" s="312" t="s">
        <v>36</v>
      </c>
      <c r="FV78" s="312" t="s">
        <v>36</v>
      </c>
      <c r="FW78" s="312" t="s">
        <v>36</v>
      </c>
      <c r="FX78" s="312" t="s">
        <v>36</v>
      </c>
      <c r="FY78" s="312" t="s">
        <v>36</v>
      </c>
      <c r="FZ78" s="312" t="s">
        <v>36</v>
      </c>
      <c r="GA78" s="312" t="s">
        <v>36</v>
      </c>
      <c r="GB78" s="312" t="s">
        <v>36</v>
      </c>
      <c r="GC78" s="312" t="s">
        <v>36</v>
      </c>
      <c r="GD78" s="312" t="s">
        <v>36</v>
      </c>
      <c r="GE78" s="312" t="s">
        <v>36</v>
      </c>
      <c r="GF78" s="312" t="s">
        <v>36</v>
      </c>
      <c r="GG78" s="312" t="s">
        <v>36</v>
      </c>
      <c r="GH78" s="312" t="s">
        <v>36</v>
      </c>
      <c r="GI78" s="312" t="s">
        <v>36</v>
      </c>
      <c r="GJ78" s="312" t="s">
        <v>36</v>
      </c>
    </row>
    <row r="79" spans="1:192">
      <c r="A79" s="321">
        <v>14210000</v>
      </c>
      <c r="B79" s="320" t="s">
        <v>206</v>
      </c>
      <c r="C79" s="320" t="s">
        <v>222</v>
      </c>
      <c r="D79" s="320" t="s">
        <v>12</v>
      </c>
      <c r="E79" s="320">
        <v>23.1</v>
      </c>
      <c r="F79" s="319">
        <v>1761.1919150284798</v>
      </c>
      <c r="G79" s="318">
        <v>40561</v>
      </c>
      <c r="H79" s="317">
        <v>0.4548611111111111</v>
      </c>
      <c r="I79" s="309">
        <v>12536.19</v>
      </c>
      <c r="J79" s="331" t="s">
        <v>36</v>
      </c>
      <c r="K79" s="315" t="s">
        <v>36</v>
      </c>
      <c r="L79" s="331" t="s">
        <v>36</v>
      </c>
      <c r="M79" s="331" t="s">
        <v>36</v>
      </c>
      <c r="N79" s="331" t="s">
        <v>36</v>
      </c>
      <c r="O79" s="331" t="s">
        <v>36</v>
      </c>
      <c r="P79" s="331" t="s">
        <v>36</v>
      </c>
      <c r="Q79" s="135">
        <v>0.12720789160208826</v>
      </c>
      <c r="R79" s="135"/>
      <c r="S79" s="135">
        <v>2.2000000000000002</v>
      </c>
      <c r="T79" s="43">
        <v>0.80900000000000005</v>
      </c>
      <c r="U79" s="135">
        <v>3.0090000000000003</v>
      </c>
      <c r="V79" s="316">
        <v>26.886008640744432</v>
      </c>
      <c r="W79" s="43">
        <v>9.4299999999999995E-2</v>
      </c>
      <c r="X79" s="311">
        <v>4.3181818181818175</v>
      </c>
      <c r="Y79" s="23">
        <v>1.0961000909917867E-2</v>
      </c>
      <c r="Z79" s="23">
        <v>1.1034537475143668E-2</v>
      </c>
      <c r="AA79" s="23">
        <v>1.4802716498292229E-2</v>
      </c>
      <c r="AB79" s="65">
        <v>0.74047225799280991</v>
      </c>
      <c r="AC79" s="43">
        <v>0.25491900000000001</v>
      </c>
      <c r="AD79" s="43">
        <v>0.140149</v>
      </c>
      <c r="AE79" s="43">
        <v>0.103724</v>
      </c>
      <c r="AF79" s="43">
        <v>7.2510000000000005E-2</v>
      </c>
      <c r="AG79" s="43">
        <v>9.5209000000000002E-2</v>
      </c>
      <c r="AH79" s="43">
        <v>8.6326E-2</v>
      </c>
      <c r="AI79" s="43">
        <v>8.3039000000000002E-2</v>
      </c>
      <c r="AJ79" s="43">
        <v>0.108765</v>
      </c>
      <c r="AK79" s="43">
        <v>1.3587492335990186</v>
      </c>
      <c r="AL79" s="43">
        <v>2.8004934471900311</v>
      </c>
      <c r="AM79" s="43"/>
      <c r="AN79" s="43">
        <v>0.11736884267066629</v>
      </c>
      <c r="AO79" s="43">
        <v>9.4191459479296358E-2</v>
      </c>
      <c r="AP79" s="43">
        <v>0.14067654605932636</v>
      </c>
      <c r="AQ79" s="43">
        <v>0.12140558724714884</v>
      </c>
      <c r="AR79" s="43">
        <v>8.2347645112558335E-2</v>
      </c>
      <c r="AS79" s="43">
        <v>0.55599008056899624</v>
      </c>
      <c r="AT79" s="316">
        <v>21.109880692574922</v>
      </c>
      <c r="AU79" s="316">
        <v>16.94121222143055</v>
      </c>
      <c r="AV79" s="316">
        <v>25.301988466297637</v>
      </c>
      <c r="AW79" s="316">
        <v>21.835926842957925</v>
      </c>
      <c r="AX79" s="316">
        <v>14.810991776738959</v>
      </c>
      <c r="AY79" s="315" t="s">
        <v>36</v>
      </c>
      <c r="AZ79" s="43">
        <v>1.0999999999999999E-2</v>
      </c>
      <c r="BA79" s="43">
        <v>4.3119449999999997E-2</v>
      </c>
      <c r="BB79" s="43">
        <v>5.64</v>
      </c>
      <c r="BC79" s="43">
        <v>3.7999999999999999E-2</v>
      </c>
      <c r="BD79" s="43">
        <v>1E-3</v>
      </c>
      <c r="BE79" s="43">
        <v>8.0000000000000002E-3</v>
      </c>
      <c r="BF79" s="313">
        <v>4.5999999999999999E-2</v>
      </c>
      <c r="BG79" s="43">
        <v>6.3E-2</v>
      </c>
      <c r="BH79" s="43">
        <v>0.12662999999999999</v>
      </c>
      <c r="BI79" s="312" t="s">
        <v>36</v>
      </c>
      <c r="BJ79" s="312" t="s">
        <v>36</v>
      </c>
      <c r="BK79" s="312" t="s">
        <v>36</v>
      </c>
      <c r="BL79" s="312" t="s">
        <v>36</v>
      </c>
      <c r="BM79" s="312" t="s">
        <v>36</v>
      </c>
      <c r="BN79" s="312" t="s">
        <v>36</v>
      </c>
      <c r="BO79" s="312" t="s">
        <v>36</v>
      </c>
      <c r="BP79" s="312" t="s">
        <v>36</v>
      </c>
      <c r="BQ79" s="312" t="s">
        <v>36</v>
      </c>
      <c r="BR79" s="312" t="s">
        <v>36</v>
      </c>
      <c r="BS79" s="312" t="s">
        <v>36</v>
      </c>
      <c r="BT79" s="312" t="s">
        <v>36</v>
      </c>
      <c r="BU79" s="312" t="s">
        <v>36</v>
      </c>
      <c r="BV79" s="312" t="s">
        <v>36</v>
      </c>
      <c r="BW79" s="312" t="s">
        <v>36</v>
      </c>
      <c r="BX79" s="312" t="s">
        <v>36</v>
      </c>
      <c r="BY79" s="312" t="s">
        <v>36</v>
      </c>
      <c r="BZ79" s="312" t="s">
        <v>36</v>
      </c>
      <c r="CA79" s="312" t="s">
        <v>36</v>
      </c>
      <c r="CB79" s="312" t="s">
        <v>36</v>
      </c>
      <c r="CC79" s="312" t="s">
        <v>36</v>
      </c>
      <c r="CD79" s="312" t="s">
        <v>36</v>
      </c>
      <c r="CE79" s="312" t="s">
        <v>36</v>
      </c>
      <c r="CF79" s="312" t="s">
        <v>36</v>
      </c>
      <c r="CG79" s="312" t="s">
        <v>36</v>
      </c>
      <c r="CH79" s="312" t="s">
        <v>36</v>
      </c>
      <c r="CI79" s="312" t="s">
        <v>36</v>
      </c>
      <c r="CJ79" s="312" t="s">
        <v>36</v>
      </c>
      <c r="CK79" s="312"/>
      <c r="CL79" s="312" t="s">
        <v>36</v>
      </c>
      <c r="CM79" s="312" t="s">
        <v>36</v>
      </c>
      <c r="CN79" s="312" t="s">
        <v>36</v>
      </c>
      <c r="CO79" s="312" t="s">
        <v>36</v>
      </c>
      <c r="CP79" s="328" t="s">
        <v>36</v>
      </c>
      <c r="CQ79" s="328" t="s">
        <v>36</v>
      </c>
      <c r="CR79" s="328" t="s">
        <v>36</v>
      </c>
      <c r="CS79" s="312" t="s">
        <v>36</v>
      </c>
      <c r="CT79" s="312" t="s">
        <v>36</v>
      </c>
      <c r="CU79" s="312" t="s">
        <v>36</v>
      </c>
      <c r="CV79" s="312" t="s">
        <v>36</v>
      </c>
      <c r="CW79" s="312" t="s">
        <v>36</v>
      </c>
      <c r="CX79" s="328" t="s">
        <v>36</v>
      </c>
      <c r="CY79" s="328" t="s">
        <v>36</v>
      </c>
      <c r="CZ79" s="312"/>
      <c r="DA79" s="312" t="s">
        <v>36</v>
      </c>
      <c r="DB79" s="312" t="s">
        <v>36</v>
      </c>
      <c r="DC79" s="312" t="s">
        <v>36</v>
      </c>
      <c r="DD79" s="312" t="s">
        <v>36</v>
      </c>
      <c r="DE79" s="312" t="s">
        <v>36</v>
      </c>
      <c r="DF79" s="312" t="s">
        <v>36</v>
      </c>
      <c r="DG79" s="312" t="s">
        <v>36</v>
      </c>
      <c r="DH79" s="312" t="s">
        <v>36</v>
      </c>
      <c r="DI79" s="312" t="s">
        <v>36</v>
      </c>
      <c r="DJ79" s="312" t="s">
        <v>36</v>
      </c>
      <c r="DK79" s="312" t="s">
        <v>36</v>
      </c>
      <c r="DL79" s="312" t="s">
        <v>36</v>
      </c>
      <c r="DM79" s="312"/>
      <c r="DN79" s="308">
        <v>0</v>
      </c>
      <c r="DO79" s="308">
        <v>3.9015807831457345</v>
      </c>
      <c r="DP79" s="310">
        <v>67475.984507078407</v>
      </c>
      <c r="DQ79" s="310">
        <v>24812.759757375647</v>
      </c>
      <c r="DR79" s="310">
        <v>92288.744264454072</v>
      </c>
      <c r="DS79" s="309">
        <v>337.37992253539198</v>
      </c>
      <c r="DT79" s="309">
        <v>1322.5124273426097</v>
      </c>
      <c r="DU79" s="309">
        <v>172983.88755451006</v>
      </c>
      <c r="DV79" s="309">
        <v>1165.4942778495358</v>
      </c>
      <c r="DW79" s="309">
        <v>30.670902048672001</v>
      </c>
      <c r="DX79" s="309">
        <v>245.36721638937601</v>
      </c>
      <c r="DY79" s="309">
        <v>1410.861494238912</v>
      </c>
      <c r="DZ79" s="309">
        <v>1932.266829066336</v>
      </c>
      <c r="EA79" s="309">
        <v>3883.8563264233353</v>
      </c>
      <c r="EB79" s="309"/>
      <c r="EC79" s="325" t="s">
        <v>36</v>
      </c>
      <c r="ED79" s="325" t="s">
        <v>36</v>
      </c>
      <c r="EE79" s="325" t="s">
        <v>36</v>
      </c>
      <c r="EF79" s="325" t="s">
        <v>36</v>
      </c>
      <c r="EG79" s="325" t="s">
        <v>36</v>
      </c>
      <c r="EH79" s="325" t="s">
        <v>36</v>
      </c>
      <c r="EI79" s="325" t="s">
        <v>36</v>
      </c>
      <c r="EJ79" s="325" t="s">
        <v>36</v>
      </c>
      <c r="EK79" s="325" t="s">
        <v>36</v>
      </c>
      <c r="EL79" s="325" t="s">
        <v>36</v>
      </c>
      <c r="EM79" s="325" t="s">
        <v>36</v>
      </c>
      <c r="EN79" s="325"/>
      <c r="EO79" s="325" t="s">
        <v>36</v>
      </c>
      <c r="EP79" s="325" t="s">
        <v>36</v>
      </c>
      <c r="EQ79" s="325" t="s">
        <v>36</v>
      </c>
      <c r="ER79" s="325" t="s">
        <v>36</v>
      </c>
      <c r="ES79" s="325" t="s">
        <v>36</v>
      </c>
      <c r="ET79" s="325" t="s">
        <v>36</v>
      </c>
      <c r="EU79" s="325" t="s">
        <v>36</v>
      </c>
      <c r="EV79" s="325" t="s">
        <v>36</v>
      </c>
      <c r="EW79" s="325" t="s">
        <v>36</v>
      </c>
      <c r="EX79" s="325" t="s">
        <v>36</v>
      </c>
      <c r="EY79" s="325" t="s">
        <v>36</v>
      </c>
      <c r="EZ79" s="325"/>
      <c r="FA79" s="312" t="s">
        <v>36</v>
      </c>
      <c r="FB79" s="43">
        <v>2.2153070030886683E-3</v>
      </c>
      <c r="FC79" s="43">
        <v>38.31268127641119</v>
      </c>
      <c r="FD79" s="43">
        <v>14.088617796643931</v>
      </c>
      <c r="FE79" s="43">
        <v>52.401299073055135</v>
      </c>
      <c r="FF79" s="43">
        <v>0.19156340638205593</v>
      </c>
      <c r="FG79" s="43">
        <v>0.75091897484734005</v>
      </c>
      <c r="FH79" s="43">
        <v>98.219782908617759</v>
      </c>
      <c r="FI79" s="43">
        <v>0.66176449477437493</v>
      </c>
      <c r="FJ79" s="43">
        <v>1.7414855125641449E-2</v>
      </c>
      <c r="FK79" s="43">
        <v>0.13931884100513159</v>
      </c>
      <c r="FL79" s="43">
        <v>0.80108333577950663</v>
      </c>
      <c r="FM79" s="43">
        <v>1.0971358729154113</v>
      </c>
      <c r="FN79" s="43">
        <v>2.2052431045599765</v>
      </c>
      <c r="FO79" s="312" t="s">
        <v>36</v>
      </c>
      <c r="FP79" s="312" t="s">
        <v>36</v>
      </c>
      <c r="FQ79" s="312" t="s">
        <v>36</v>
      </c>
      <c r="FR79" s="312" t="s">
        <v>36</v>
      </c>
      <c r="FS79" s="312" t="s">
        <v>36</v>
      </c>
      <c r="FT79" s="312" t="s">
        <v>36</v>
      </c>
      <c r="FU79" s="312" t="s">
        <v>36</v>
      </c>
      <c r="FV79" s="312" t="s">
        <v>36</v>
      </c>
      <c r="FW79" s="312" t="s">
        <v>36</v>
      </c>
      <c r="FX79" s="312" t="s">
        <v>36</v>
      </c>
      <c r="FY79" s="312" t="s">
        <v>36</v>
      </c>
      <c r="FZ79" s="312" t="s">
        <v>36</v>
      </c>
      <c r="GA79" s="312" t="s">
        <v>36</v>
      </c>
      <c r="GB79" s="312" t="s">
        <v>36</v>
      </c>
      <c r="GC79" s="312" t="s">
        <v>36</v>
      </c>
      <c r="GD79" s="312" t="s">
        <v>36</v>
      </c>
      <c r="GE79" s="312" t="s">
        <v>36</v>
      </c>
      <c r="GF79" s="312" t="s">
        <v>36</v>
      </c>
      <c r="GG79" s="312" t="s">
        <v>36</v>
      </c>
      <c r="GH79" s="312" t="s">
        <v>36</v>
      </c>
      <c r="GI79" s="312" t="s">
        <v>36</v>
      </c>
      <c r="GJ79" s="312" t="s">
        <v>36</v>
      </c>
    </row>
    <row r="80" spans="1:192">
      <c r="A80" s="321">
        <v>14211005</v>
      </c>
      <c r="B80" s="320" t="s">
        <v>206</v>
      </c>
      <c r="C80" s="320" t="s">
        <v>222</v>
      </c>
      <c r="D80" s="320" t="s">
        <v>207</v>
      </c>
      <c r="E80" s="320">
        <v>3.1</v>
      </c>
      <c r="F80" s="319">
        <v>2429.4088474951677</v>
      </c>
      <c r="G80" s="318">
        <v>40561</v>
      </c>
      <c r="H80" s="317">
        <v>0.41666666666666669</v>
      </c>
      <c r="I80" s="309">
        <v>18141.84</v>
      </c>
      <c r="J80" s="135">
        <v>6.6</v>
      </c>
      <c r="K80" s="316">
        <v>30</v>
      </c>
      <c r="L80" s="135">
        <v>12.6</v>
      </c>
      <c r="M80" s="135">
        <v>102.87</v>
      </c>
      <c r="N80" s="135">
        <v>7.3</v>
      </c>
      <c r="O80" s="135">
        <v>68</v>
      </c>
      <c r="P80" s="135">
        <v>2.1</v>
      </c>
      <c r="Q80" s="135">
        <v>0.32815078464731323</v>
      </c>
      <c r="R80" s="135"/>
      <c r="S80" s="135">
        <v>2.2000000000000002</v>
      </c>
      <c r="T80" s="43">
        <v>0.90200000000000002</v>
      </c>
      <c r="U80" s="135">
        <v>3.1020000000000003</v>
      </c>
      <c r="V80" s="316">
        <v>29.078014184397162</v>
      </c>
      <c r="W80" s="43">
        <v>0.1008</v>
      </c>
      <c r="X80" s="311">
        <v>4.4090909090909092</v>
      </c>
      <c r="Y80" s="23">
        <v>1.0652428174165847E-2</v>
      </c>
      <c r="Z80" s="23">
        <v>1.0774208521058986E-2</v>
      </c>
      <c r="AA80" s="23">
        <v>1.4061987410146668E-2</v>
      </c>
      <c r="AB80" s="65">
        <v>0.7575336162283437</v>
      </c>
      <c r="AC80" s="43">
        <v>0.25107699999999999</v>
      </c>
      <c r="AD80" s="43">
        <v>0.13858200000000001</v>
      </c>
      <c r="AE80" s="43">
        <v>0.109032</v>
      </c>
      <c r="AF80" s="43">
        <v>7.4050000000000005E-2</v>
      </c>
      <c r="AG80" s="43">
        <v>0.101766</v>
      </c>
      <c r="AH80" s="43">
        <v>8.9667999999999998E-2</v>
      </c>
      <c r="AI80" s="43">
        <v>8.5736999999999994E-2</v>
      </c>
      <c r="AJ80" s="43">
        <v>0.110885</v>
      </c>
      <c r="AK80" s="43">
        <v>1.3521932843119493</v>
      </c>
      <c r="AL80" s="43">
        <v>2.5228401801660687</v>
      </c>
      <c r="AM80" s="43"/>
      <c r="AN80" s="43">
        <v>0.12217902384928782</v>
      </c>
      <c r="AO80" s="43">
        <v>9.5351046166876896E-2</v>
      </c>
      <c r="AP80" s="43">
        <v>0.13794807666787434</v>
      </c>
      <c r="AQ80" s="43">
        <v>0.12039920230577961</v>
      </c>
      <c r="AR80" s="43">
        <v>9.1671431445738305E-2</v>
      </c>
      <c r="AS80" s="43">
        <v>0.56754878043555701</v>
      </c>
      <c r="AT80" s="316">
        <v>21.527492976995443</v>
      </c>
      <c r="AU80" s="316">
        <v>16.800502345137829</v>
      </c>
      <c r="AV80" s="316">
        <v>24.305941871993472</v>
      </c>
      <c r="AW80" s="316">
        <v>21.213894991260663</v>
      </c>
      <c r="AX80" s="316">
        <v>16.152167814612589</v>
      </c>
      <c r="AY80" s="315" t="s">
        <v>36</v>
      </c>
      <c r="AZ80" s="43">
        <v>1.2E-2</v>
      </c>
      <c r="BA80" s="43">
        <v>3.9873900000000004E-2</v>
      </c>
      <c r="BB80" s="43">
        <v>3.22</v>
      </c>
      <c r="BC80" s="43">
        <v>0.223</v>
      </c>
      <c r="BD80" s="43">
        <v>7.0000000000000001E-3</v>
      </c>
      <c r="BE80" s="43">
        <v>1.0999999999999999E-2</v>
      </c>
      <c r="BF80" s="313">
        <v>0.23400000000000001</v>
      </c>
      <c r="BG80" s="43">
        <v>6.2E-2</v>
      </c>
      <c r="BH80" s="43">
        <v>0.24611999999999995</v>
      </c>
      <c r="BI80" s="312" t="s">
        <v>36</v>
      </c>
      <c r="BJ80" s="312" t="s">
        <v>36</v>
      </c>
      <c r="BK80" s="312" t="s">
        <v>36</v>
      </c>
      <c r="BL80" s="312" t="s">
        <v>36</v>
      </c>
      <c r="BM80" s="312" t="s">
        <v>36</v>
      </c>
      <c r="BN80" s="312" t="s">
        <v>36</v>
      </c>
      <c r="BO80" s="312" t="s">
        <v>36</v>
      </c>
      <c r="BP80" s="312" t="s">
        <v>36</v>
      </c>
      <c r="BQ80" s="312" t="s">
        <v>36</v>
      </c>
      <c r="BR80" s="312" t="s">
        <v>36</v>
      </c>
      <c r="BS80" s="312" t="s">
        <v>36</v>
      </c>
      <c r="BT80" s="312" t="s">
        <v>36</v>
      </c>
      <c r="BU80" s="312" t="s">
        <v>36</v>
      </c>
      <c r="BV80" s="312" t="s">
        <v>36</v>
      </c>
      <c r="BW80" s="312" t="s">
        <v>36</v>
      </c>
      <c r="BX80" s="312" t="s">
        <v>36</v>
      </c>
      <c r="BY80" s="312" t="s">
        <v>36</v>
      </c>
      <c r="BZ80" s="312" t="s">
        <v>36</v>
      </c>
      <c r="CA80" s="312" t="s">
        <v>36</v>
      </c>
      <c r="CB80" s="312" t="s">
        <v>36</v>
      </c>
      <c r="CC80" s="312" t="s">
        <v>36</v>
      </c>
      <c r="CD80" s="312" t="s">
        <v>36</v>
      </c>
      <c r="CE80" s="312" t="s">
        <v>36</v>
      </c>
      <c r="CF80" s="312" t="s">
        <v>36</v>
      </c>
      <c r="CG80" s="312" t="s">
        <v>36</v>
      </c>
      <c r="CH80" s="312" t="s">
        <v>36</v>
      </c>
      <c r="CI80" s="312" t="s">
        <v>36</v>
      </c>
      <c r="CJ80" s="312" t="s">
        <v>36</v>
      </c>
      <c r="CK80" s="312"/>
      <c r="CL80" s="312" t="s">
        <v>36</v>
      </c>
      <c r="CM80" s="312" t="s">
        <v>36</v>
      </c>
      <c r="CN80" s="312" t="s">
        <v>36</v>
      </c>
      <c r="CO80" s="312" t="s">
        <v>36</v>
      </c>
      <c r="CP80" s="328" t="s">
        <v>36</v>
      </c>
      <c r="CQ80" s="328" t="s">
        <v>36</v>
      </c>
      <c r="CR80" s="328" t="s">
        <v>36</v>
      </c>
      <c r="CS80" s="312" t="s">
        <v>36</v>
      </c>
      <c r="CT80" s="312" t="s">
        <v>36</v>
      </c>
      <c r="CU80" s="312" t="s">
        <v>36</v>
      </c>
      <c r="CV80" s="312" t="s">
        <v>36</v>
      </c>
      <c r="CW80" s="312" t="s">
        <v>36</v>
      </c>
      <c r="CX80" s="328" t="s">
        <v>36</v>
      </c>
      <c r="CY80" s="328" t="s">
        <v>36</v>
      </c>
      <c r="CZ80" s="312"/>
      <c r="DA80" s="312" t="s">
        <v>36</v>
      </c>
      <c r="DB80" s="312" t="s">
        <v>36</v>
      </c>
      <c r="DC80" s="312" t="s">
        <v>36</v>
      </c>
      <c r="DD80" s="312" t="s">
        <v>36</v>
      </c>
      <c r="DE80" s="312" t="s">
        <v>36</v>
      </c>
      <c r="DF80" s="312" t="s">
        <v>36</v>
      </c>
      <c r="DG80" s="312" t="s">
        <v>36</v>
      </c>
      <c r="DH80" s="312" t="s">
        <v>36</v>
      </c>
      <c r="DI80" s="312" t="s">
        <v>36</v>
      </c>
      <c r="DJ80" s="312" t="s">
        <v>36</v>
      </c>
      <c r="DK80" s="312" t="s">
        <v>36</v>
      </c>
      <c r="DL80" s="312" t="s">
        <v>36</v>
      </c>
      <c r="DM80" s="312"/>
      <c r="DN80" s="308">
        <v>93.20980736632319</v>
      </c>
      <c r="DO80" s="308">
        <v>14.565176868611367</v>
      </c>
      <c r="DP80" s="310">
        <v>97648.36962186241</v>
      </c>
      <c r="DQ80" s="310">
        <v>40035.831544963585</v>
      </c>
      <c r="DR80" s="310">
        <v>137684.20116682601</v>
      </c>
      <c r="DS80" s="309">
        <v>532.62747066470399</v>
      </c>
      <c r="DT80" s="309">
        <v>1769.8278752114452</v>
      </c>
      <c r="DU80" s="309">
        <v>142921.70462836223</v>
      </c>
      <c r="DV80" s="309">
        <v>9897.9938298524157</v>
      </c>
      <c r="DW80" s="309">
        <v>310.69935788774399</v>
      </c>
      <c r="DX80" s="309">
        <v>488.24184810931195</v>
      </c>
      <c r="DY80" s="309">
        <v>10386.235677961728</v>
      </c>
      <c r="DZ80" s="309">
        <v>2751.9085984343037</v>
      </c>
      <c r="EA80" s="309">
        <v>10924.189423333075</v>
      </c>
      <c r="EB80" s="309"/>
      <c r="EC80" s="325" t="s">
        <v>36</v>
      </c>
      <c r="ED80" s="325" t="s">
        <v>36</v>
      </c>
      <c r="EE80" s="325" t="s">
        <v>36</v>
      </c>
      <c r="EF80" s="325" t="s">
        <v>36</v>
      </c>
      <c r="EG80" s="325" t="s">
        <v>36</v>
      </c>
      <c r="EH80" s="325" t="s">
        <v>36</v>
      </c>
      <c r="EI80" s="325" t="s">
        <v>36</v>
      </c>
      <c r="EJ80" s="325" t="s">
        <v>36</v>
      </c>
      <c r="EK80" s="325" t="s">
        <v>36</v>
      </c>
      <c r="EL80" s="325" t="s">
        <v>36</v>
      </c>
      <c r="EM80" s="325" t="s">
        <v>36</v>
      </c>
      <c r="EN80" s="325"/>
      <c r="EO80" s="325" t="s">
        <v>36</v>
      </c>
      <c r="EP80" s="325" t="s">
        <v>36</v>
      </c>
      <c r="EQ80" s="325" t="s">
        <v>36</v>
      </c>
      <c r="ER80" s="325" t="s">
        <v>36</v>
      </c>
      <c r="ES80" s="325" t="s">
        <v>36</v>
      </c>
      <c r="ET80" s="325" t="s">
        <v>36</v>
      </c>
      <c r="EU80" s="325" t="s">
        <v>36</v>
      </c>
      <c r="EV80" s="325" t="s">
        <v>36</v>
      </c>
      <c r="EW80" s="325" t="s">
        <v>36</v>
      </c>
      <c r="EX80" s="325" t="s">
        <v>36</v>
      </c>
      <c r="EY80" s="325" t="s">
        <v>36</v>
      </c>
      <c r="EZ80" s="325"/>
      <c r="FA80" s="43">
        <v>3.8367279127359231E-2</v>
      </c>
      <c r="FB80" s="43">
        <v>5.9953584525835298E-3</v>
      </c>
      <c r="FC80" s="43">
        <v>40.19429241913825</v>
      </c>
      <c r="FD80" s="43">
        <v>16.47965989184668</v>
      </c>
      <c r="FE80" s="43">
        <v>56.673952310984937</v>
      </c>
      <c r="FF80" s="43">
        <v>0.21924159501348134</v>
      </c>
      <c r="FG80" s="43">
        <v>0.72850145295067115</v>
      </c>
      <c r="FH80" s="43">
        <v>58.829827995284155</v>
      </c>
      <c r="FI80" s="43">
        <v>4.0742396406671944</v>
      </c>
      <c r="FJ80" s="43">
        <v>0.12789093042453079</v>
      </c>
      <c r="FK80" s="43">
        <v>0.20097146209569122</v>
      </c>
      <c r="FL80" s="43">
        <v>4.2752111027628859</v>
      </c>
      <c r="FM80" s="43">
        <v>1.1327482409029868</v>
      </c>
      <c r="FN80" s="43">
        <v>4.4966451137265002</v>
      </c>
      <c r="FO80" s="312" t="s">
        <v>36</v>
      </c>
      <c r="FP80" s="312" t="s">
        <v>36</v>
      </c>
      <c r="FQ80" s="312" t="s">
        <v>36</v>
      </c>
      <c r="FR80" s="312" t="s">
        <v>36</v>
      </c>
      <c r="FS80" s="312" t="s">
        <v>36</v>
      </c>
      <c r="FT80" s="312" t="s">
        <v>36</v>
      </c>
      <c r="FU80" s="312" t="s">
        <v>36</v>
      </c>
      <c r="FV80" s="312" t="s">
        <v>36</v>
      </c>
      <c r="FW80" s="312" t="s">
        <v>36</v>
      </c>
      <c r="FX80" s="312" t="s">
        <v>36</v>
      </c>
      <c r="FY80" s="312" t="s">
        <v>36</v>
      </c>
      <c r="FZ80" s="312" t="s">
        <v>36</v>
      </c>
      <c r="GA80" s="312" t="s">
        <v>36</v>
      </c>
      <c r="GB80" s="312" t="s">
        <v>36</v>
      </c>
      <c r="GC80" s="312" t="s">
        <v>36</v>
      </c>
      <c r="GD80" s="312" t="s">
        <v>36</v>
      </c>
      <c r="GE80" s="312" t="s">
        <v>36</v>
      </c>
      <c r="GF80" s="312" t="s">
        <v>36</v>
      </c>
      <c r="GG80" s="312" t="s">
        <v>36</v>
      </c>
      <c r="GH80" s="312" t="s">
        <v>36</v>
      </c>
      <c r="GI80" s="312" t="s">
        <v>36</v>
      </c>
      <c r="GJ80" s="312" t="s">
        <v>36</v>
      </c>
    </row>
    <row r="81" spans="1:192">
      <c r="A81" s="321">
        <v>14211023</v>
      </c>
      <c r="B81" s="320" t="s">
        <v>206</v>
      </c>
      <c r="C81" s="320" t="s">
        <v>222</v>
      </c>
      <c r="D81" s="320" t="s">
        <v>204</v>
      </c>
      <c r="E81" s="320">
        <v>0.9</v>
      </c>
      <c r="F81" s="319">
        <v>2434.5888237158397</v>
      </c>
      <c r="G81" s="318">
        <v>40561</v>
      </c>
      <c r="H81" s="317">
        <v>0.4861111111111111</v>
      </c>
      <c r="I81" s="309">
        <v>17782.919999999998</v>
      </c>
      <c r="J81" s="135">
        <v>6.6</v>
      </c>
      <c r="K81" s="316">
        <v>30</v>
      </c>
      <c r="L81" s="135">
        <v>12.5</v>
      </c>
      <c r="M81" s="135">
        <v>102.05</v>
      </c>
      <c r="N81" s="135">
        <v>7.3</v>
      </c>
      <c r="O81" s="135">
        <v>64</v>
      </c>
      <c r="P81" s="135">
        <v>1.7</v>
      </c>
      <c r="Q81" s="135">
        <v>0.24786223095194809</v>
      </c>
      <c r="R81" s="135"/>
      <c r="S81" s="135">
        <v>2.2000000000000002</v>
      </c>
      <c r="T81" s="43">
        <v>1.06</v>
      </c>
      <c r="U81" s="135">
        <v>3.2600000000000002</v>
      </c>
      <c r="V81" s="316">
        <v>32.515337423312879</v>
      </c>
      <c r="W81" s="43">
        <v>9.4200000000000006E-2</v>
      </c>
      <c r="X81" s="311">
        <v>4.2727272727272725</v>
      </c>
      <c r="Y81" s="23">
        <v>1.08834429960698E-2</v>
      </c>
      <c r="Z81" s="23">
        <v>1.1005434704911509E-2</v>
      </c>
      <c r="AA81" s="23">
        <v>1.4582288404572808E-2</v>
      </c>
      <c r="AB81" s="65">
        <v>0.74634671144323961</v>
      </c>
      <c r="AC81" s="43">
        <v>0.24254999999999999</v>
      </c>
      <c r="AD81" s="43">
        <v>0.13339799999999999</v>
      </c>
      <c r="AE81" s="43">
        <v>0.102794</v>
      </c>
      <c r="AF81" s="43">
        <v>7.3478000000000002E-2</v>
      </c>
      <c r="AG81" s="43">
        <v>8.6246000000000003E-2</v>
      </c>
      <c r="AH81" s="43">
        <v>7.5665999999999997E-2</v>
      </c>
      <c r="AI81" s="43">
        <v>7.9741000000000006E-2</v>
      </c>
      <c r="AJ81" s="43">
        <v>0.109544</v>
      </c>
      <c r="AK81" s="43">
        <v>1.3472808918045482</v>
      </c>
      <c r="AL81" s="43">
        <v>2.6596369505243853</v>
      </c>
      <c r="AM81" s="43"/>
      <c r="AN81" s="43">
        <v>0.11467573039234871</v>
      </c>
      <c r="AO81" s="43">
        <v>9.6074201021572575E-2</v>
      </c>
      <c r="AP81" s="43">
        <v>0.13394407675570166</v>
      </c>
      <c r="AQ81" s="43">
        <v>0.11259997477758056</v>
      </c>
      <c r="AR81" s="43">
        <v>7.8048585298413756E-2</v>
      </c>
      <c r="AS81" s="43">
        <v>0.53534256824561721</v>
      </c>
      <c r="AT81" s="316">
        <v>21.420999784895688</v>
      </c>
      <c r="AU81" s="316">
        <v>17.946303305642111</v>
      </c>
      <c r="AV81" s="316">
        <v>25.020255197462198</v>
      </c>
      <c r="AW81" s="316">
        <v>21.033256358930018</v>
      </c>
      <c r="AX81" s="316">
        <v>14.579185353069994</v>
      </c>
      <c r="AY81" s="315" t="s">
        <v>36</v>
      </c>
      <c r="AZ81" s="43">
        <v>1.2E-2</v>
      </c>
      <c r="BA81" s="43">
        <v>6.2129100000000007E-2</v>
      </c>
      <c r="BB81" s="43">
        <v>2.99</v>
      </c>
      <c r="BC81" s="43">
        <v>0.218</v>
      </c>
      <c r="BD81" s="43">
        <v>3.0000000000000001E-3</v>
      </c>
      <c r="BE81" s="43">
        <v>0.01</v>
      </c>
      <c r="BF81" s="313">
        <v>0.22800000000000001</v>
      </c>
      <c r="BG81" s="43">
        <v>7.9000000000000001E-2</v>
      </c>
      <c r="BH81" s="43">
        <v>0.25997999999999999</v>
      </c>
      <c r="BI81" s="312" t="s">
        <v>36</v>
      </c>
      <c r="BJ81" s="312" t="s">
        <v>36</v>
      </c>
      <c r="BK81" s="312" t="s">
        <v>36</v>
      </c>
      <c r="BL81" s="312" t="s">
        <v>36</v>
      </c>
      <c r="BM81" s="312" t="s">
        <v>36</v>
      </c>
      <c r="BN81" s="312" t="s">
        <v>36</v>
      </c>
      <c r="BO81" s="312" t="s">
        <v>36</v>
      </c>
      <c r="BP81" s="312" t="s">
        <v>36</v>
      </c>
      <c r="BQ81" s="312" t="s">
        <v>36</v>
      </c>
      <c r="BR81" s="312" t="s">
        <v>36</v>
      </c>
      <c r="BS81" s="312" t="s">
        <v>36</v>
      </c>
      <c r="BT81" s="312" t="s">
        <v>36</v>
      </c>
      <c r="BU81" s="312" t="s">
        <v>36</v>
      </c>
      <c r="BV81" s="312" t="s">
        <v>36</v>
      </c>
      <c r="BW81" s="312" t="s">
        <v>36</v>
      </c>
      <c r="BX81" s="312" t="s">
        <v>36</v>
      </c>
      <c r="BY81" s="312" t="s">
        <v>36</v>
      </c>
      <c r="BZ81" s="312" t="s">
        <v>36</v>
      </c>
      <c r="CA81" s="312" t="s">
        <v>36</v>
      </c>
      <c r="CB81" s="312" t="s">
        <v>36</v>
      </c>
      <c r="CC81" s="312" t="s">
        <v>36</v>
      </c>
      <c r="CD81" s="312" t="s">
        <v>36</v>
      </c>
      <c r="CE81" s="312" t="s">
        <v>36</v>
      </c>
      <c r="CF81" s="312" t="s">
        <v>36</v>
      </c>
      <c r="CG81" s="312" t="s">
        <v>36</v>
      </c>
      <c r="CH81" s="312" t="s">
        <v>36</v>
      </c>
      <c r="CI81" s="312" t="s">
        <v>36</v>
      </c>
      <c r="CJ81" s="312" t="s">
        <v>36</v>
      </c>
      <c r="CK81" s="312"/>
      <c r="CL81" s="312" t="s">
        <v>36</v>
      </c>
      <c r="CM81" s="312" t="s">
        <v>36</v>
      </c>
      <c r="CN81" s="312" t="s">
        <v>36</v>
      </c>
      <c r="CO81" s="312" t="s">
        <v>36</v>
      </c>
      <c r="CP81" s="328" t="s">
        <v>36</v>
      </c>
      <c r="CQ81" s="328" t="s">
        <v>36</v>
      </c>
      <c r="CR81" s="328" t="s">
        <v>36</v>
      </c>
      <c r="CS81" s="312" t="s">
        <v>36</v>
      </c>
      <c r="CT81" s="312" t="s">
        <v>36</v>
      </c>
      <c r="CU81" s="312" t="s">
        <v>36</v>
      </c>
      <c r="CV81" s="312" t="s">
        <v>36</v>
      </c>
      <c r="CW81" s="312" t="s">
        <v>36</v>
      </c>
      <c r="CX81" s="328" t="s">
        <v>36</v>
      </c>
      <c r="CY81" s="328" t="s">
        <v>36</v>
      </c>
      <c r="CZ81" s="312"/>
      <c r="DA81" s="312" t="s">
        <v>36</v>
      </c>
      <c r="DB81" s="312" t="s">
        <v>36</v>
      </c>
      <c r="DC81" s="312" t="s">
        <v>36</v>
      </c>
      <c r="DD81" s="312" t="s">
        <v>36</v>
      </c>
      <c r="DE81" s="312" t="s">
        <v>36</v>
      </c>
      <c r="DF81" s="312" t="s">
        <v>36</v>
      </c>
      <c r="DG81" s="312" t="s">
        <v>36</v>
      </c>
      <c r="DH81" s="312" t="s">
        <v>36</v>
      </c>
      <c r="DI81" s="312" t="s">
        <v>36</v>
      </c>
      <c r="DJ81" s="312" t="s">
        <v>36</v>
      </c>
      <c r="DK81" s="312" t="s">
        <v>36</v>
      </c>
      <c r="DL81" s="312" t="s">
        <v>36</v>
      </c>
      <c r="DM81" s="312"/>
      <c r="DN81" s="308">
        <v>73.962737935603187</v>
      </c>
      <c r="DO81" s="308">
        <v>10.783864254136994</v>
      </c>
      <c r="DP81" s="310">
        <v>95716.484387251214</v>
      </c>
      <c r="DQ81" s="310">
        <v>46117.942477493751</v>
      </c>
      <c r="DR81" s="310">
        <v>141834.42686474498</v>
      </c>
      <c r="DS81" s="309">
        <v>522.08991483955197</v>
      </c>
      <c r="DT81" s="309">
        <v>2703.0813773381674</v>
      </c>
      <c r="DU81" s="309">
        <v>130087.40378085503</v>
      </c>
      <c r="DV81" s="309">
        <v>9484.633452918526</v>
      </c>
      <c r="DW81" s="309">
        <v>130.52247870988799</v>
      </c>
      <c r="DX81" s="309">
        <v>435.07492903295991</v>
      </c>
      <c r="DY81" s="309">
        <v>9919.7083819514864</v>
      </c>
      <c r="DZ81" s="309">
        <v>3437.0919393603831</v>
      </c>
      <c r="EA81" s="309">
        <v>11311.07800499889</v>
      </c>
      <c r="EB81" s="309"/>
      <c r="EC81" s="325" t="s">
        <v>36</v>
      </c>
      <c r="ED81" s="325" t="s">
        <v>36</v>
      </c>
      <c r="EE81" s="325" t="s">
        <v>36</v>
      </c>
      <c r="EF81" s="325" t="s">
        <v>36</v>
      </c>
      <c r="EG81" s="325" t="s">
        <v>36</v>
      </c>
      <c r="EH81" s="325" t="s">
        <v>36</v>
      </c>
      <c r="EI81" s="325" t="s">
        <v>36</v>
      </c>
      <c r="EJ81" s="325" t="s">
        <v>36</v>
      </c>
      <c r="EK81" s="325" t="s">
        <v>36</v>
      </c>
      <c r="EL81" s="325" t="s">
        <v>36</v>
      </c>
      <c r="EM81" s="325" t="s">
        <v>36</v>
      </c>
      <c r="EN81" s="325"/>
      <c r="EO81" s="325" t="s">
        <v>36</v>
      </c>
      <c r="EP81" s="325" t="s">
        <v>36</v>
      </c>
      <c r="EQ81" s="325" t="s">
        <v>36</v>
      </c>
      <c r="ER81" s="325" t="s">
        <v>36</v>
      </c>
      <c r="ES81" s="325" t="s">
        <v>36</v>
      </c>
      <c r="ET81" s="325" t="s">
        <v>36</v>
      </c>
      <c r="EU81" s="325" t="s">
        <v>36</v>
      </c>
      <c r="EV81" s="325" t="s">
        <v>36</v>
      </c>
      <c r="EW81" s="325" t="s">
        <v>36</v>
      </c>
      <c r="EX81" s="325" t="s">
        <v>36</v>
      </c>
      <c r="EY81" s="325" t="s">
        <v>36</v>
      </c>
      <c r="EZ81" s="325"/>
      <c r="FA81" s="43">
        <v>3.0379971030474084E-2</v>
      </c>
      <c r="FB81" s="43">
        <v>4.4294396446287413E-3</v>
      </c>
      <c r="FC81" s="43">
        <v>39.315256627672355</v>
      </c>
      <c r="FD81" s="43">
        <v>18.942805466060314</v>
      </c>
      <c r="FE81" s="43">
        <v>58.258062093732676</v>
      </c>
      <c r="FF81" s="43">
        <v>0.21444685433275826</v>
      </c>
      <c r="FG81" s="43">
        <v>1.110282504793781</v>
      </c>
      <c r="FH81" s="43">
        <v>53.4330078712456</v>
      </c>
      <c r="FI81" s="43">
        <v>3.8957845203784411</v>
      </c>
      <c r="FJ81" s="43">
        <v>5.3611713583189564E-2</v>
      </c>
      <c r="FK81" s="43">
        <v>0.1787057119439652</v>
      </c>
      <c r="FL81" s="43">
        <v>4.0744902323224066</v>
      </c>
      <c r="FM81" s="43">
        <v>1.4117751243573249</v>
      </c>
      <c r="FN81" s="43">
        <v>4.6459910991192066</v>
      </c>
      <c r="FO81" s="312" t="s">
        <v>36</v>
      </c>
      <c r="FP81" s="312" t="s">
        <v>36</v>
      </c>
      <c r="FQ81" s="312" t="s">
        <v>36</v>
      </c>
      <c r="FR81" s="312" t="s">
        <v>36</v>
      </c>
      <c r="FS81" s="312" t="s">
        <v>36</v>
      </c>
      <c r="FT81" s="312" t="s">
        <v>36</v>
      </c>
      <c r="FU81" s="312" t="s">
        <v>36</v>
      </c>
      <c r="FV81" s="312" t="s">
        <v>36</v>
      </c>
      <c r="FW81" s="312" t="s">
        <v>36</v>
      </c>
      <c r="FX81" s="312" t="s">
        <v>36</v>
      </c>
      <c r="FY81" s="312" t="s">
        <v>36</v>
      </c>
      <c r="FZ81" s="312" t="s">
        <v>36</v>
      </c>
      <c r="GA81" s="312" t="s">
        <v>36</v>
      </c>
      <c r="GB81" s="312" t="s">
        <v>36</v>
      </c>
      <c r="GC81" s="312" t="s">
        <v>36</v>
      </c>
      <c r="GD81" s="312" t="s">
        <v>36</v>
      </c>
      <c r="GE81" s="312" t="s">
        <v>36</v>
      </c>
      <c r="GF81" s="312" t="s">
        <v>36</v>
      </c>
      <c r="GG81" s="312" t="s">
        <v>36</v>
      </c>
      <c r="GH81" s="312" t="s">
        <v>36</v>
      </c>
      <c r="GI81" s="312" t="s">
        <v>36</v>
      </c>
      <c r="GJ81" s="312" t="s">
        <v>36</v>
      </c>
    </row>
    <row r="82" spans="1:192">
      <c r="A82" s="321">
        <v>14209710</v>
      </c>
      <c r="B82" s="320" t="s">
        <v>206</v>
      </c>
      <c r="C82" s="320" t="s">
        <v>222</v>
      </c>
      <c r="D82" s="320" t="s">
        <v>11</v>
      </c>
      <c r="E82" s="320">
        <v>40.799999999999997</v>
      </c>
      <c r="F82" s="319">
        <v>1538.4529375395839</v>
      </c>
      <c r="G82" s="318">
        <v>40590</v>
      </c>
      <c r="H82" s="317">
        <v>0.49305555555555558</v>
      </c>
      <c r="I82" s="309">
        <v>2764.7503190334869</v>
      </c>
      <c r="J82" s="135">
        <v>3.8</v>
      </c>
      <c r="K82" s="316">
        <v>44</v>
      </c>
      <c r="L82" s="135">
        <v>13</v>
      </c>
      <c r="M82" s="135">
        <v>101.69</v>
      </c>
      <c r="N82" s="135">
        <v>7.6</v>
      </c>
      <c r="O82" s="135">
        <v>10</v>
      </c>
      <c r="P82" s="331" t="s">
        <v>36</v>
      </c>
      <c r="Q82" s="135">
        <v>0.18338854874142718</v>
      </c>
      <c r="R82" s="135"/>
      <c r="S82" s="135">
        <v>1.5</v>
      </c>
      <c r="T82" s="43">
        <v>0.373</v>
      </c>
      <c r="U82" s="135">
        <v>1.873</v>
      </c>
      <c r="V82" s="316">
        <v>19.914575547250401</v>
      </c>
      <c r="W82" s="43">
        <v>5.7099999999999998E-2</v>
      </c>
      <c r="X82" s="311">
        <v>3.8</v>
      </c>
      <c r="Y82" s="23">
        <v>1.2630390721556937E-2</v>
      </c>
      <c r="Z82" s="23">
        <v>1.3743538448717734E-2</v>
      </c>
      <c r="AA82" s="23">
        <v>1.3274508063273982E-2</v>
      </c>
      <c r="AB82" s="65">
        <v>0.95147712151389652</v>
      </c>
      <c r="AC82" s="43">
        <v>0.14018900000000001</v>
      </c>
      <c r="AD82" s="43">
        <v>7.7466999999999994E-2</v>
      </c>
      <c r="AE82" s="43">
        <v>5.8715999999999997E-2</v>
      </c>
      <c r="AF82" s="43">
        <v>4.3936000000000003E-2</v>
      </c>
      <c r="AG82" s="43">
        <v>3.9558999999999997E-2</v>
      </c>
      <c r="AH82" s="43">
        <v>5.0998000000000002E-2</v>
      </c>
      <c r="AI82" s="43">
        <v>4.7211999999999997E-2</v>
      </c>
      <c r="AJ82" s="43">
        <v>6.3952999999999996E-2</v>
      </c>
      <c r="AK82" s="43">
        <v>1.326300583914874</v>
      </c>
      <c r="AL82" s="43">
        <v>2.7280226383841617</v>
      </c>
      <c r="AM82" s="43"/>
      <c r="AN82" s="43">
        <v>6.5893348126460943E-2</v>
      </c>
      <c r="AO82" s="43">
        <v>5.77527120861017E-2</v>
      </c>
      <c r="AP82" s="43">
        <v>7.5598179728870216E-2</v>
      </c>
      <c r="AQ82" s="43">
        <v>6.5010198612696385E-2</v>
      </c>
      <c r="AR82" s="43">
        <v>4.3001373322165762E-2</v>
      </c>
      <c r="AS82" s="43">
        <v>0.30725581187629497</v>
      </c>
      <c r="AT82" s="316">
        <v>21.445761342665971</v>
      </c>
      <c r="AU82" s="316">
        <v>18.796296067901121</v>
      </c>
      <c r="AV82" s="316">
        <v>24.604312369950218</v>
      </c>
      <c r="AW82" s="316">
        <v>21.158329997308659</v>
      </c>
      <c r="AX82" s="316">
        <v>13.995300222174041</v>
      </c>
      <c r="AY82" s="315" t="s">
        <v>36</v>
      </c>
      <c r="AZ82" s="43">
        <v>1.9E-2</v>
      </c>
      <c r="BA82" s="313">
        <v>9.4999999999999998E-3</v>
      </c>
      <c r="BB82" s="43">
        <v>4.99</v>
      </c>
      <c r="BC82" s="43">
        <v>1.2E-2</v>
      </c>
      <c r="BD82" s="43">
        <v>1E-3</v>
      </c>
      <c r="BE82" s="43">
        <v>2E-3</v>
      </c>
      <c r="BF82" s="313">
        <v>1.4E-2</v>
      </c>
      <c r="BG82" s="313">
        <v>8.5000000000000006E-3</v>
      </c>
      <c r="BH82" s="43">
        <v>5.5650000000000005E-2</v>
      </c>
      <c r="BI82" s="312" t="s">
        <v>36</v>
      </c>
      <c r="BJ82" s="312" t="s">
        <v>36</v>
      </c>
      <c r="BK82" s="312" t="s">
        <v>36</v>
      </c>
      <c r="BL82" s="312" t="s">
        <v>36</v>
      </c>
      <c r="BM82" s="312" t="s">
        <v>36</v>
      </c>
      <c r="BN82" s="312" t="s">
        <v>36</v>
      </c>
      <c r="BO82" s="312" t="s">
        <v>36</v>
      </c>
      <c r="BP82" s="312" t="s">
        <v>36</v>
      </c>
      <c r="BQ82" s="312" t="s">
        <v>36</v>
      </c>
      <c r="BR82" s="312" t="s">
        <v>36</v>
      </c>
      <c r="BS82" s="312" t="s">
        <v>36</v>
      </c>
      <c r="BT82" s="312" t="s">
        <v>36</v>
      </c>
      <c r="BU82" s="312" t="s">
        <v>36</v>
      </c>
      <c r="BV82" s="312" t="s">
        <v>36</v>
      </c>
      <c r="BW82" s="312" t="s">
        <v>36</v>
      </c>
      <c r="BX82" s="312" t="s">
        <v>36</v>
      </c>
      <c r="BY82" s="312" t="s">
        <v>36</v>
      </c>
      <c r="BZ82" s="312" t="s">
        <v>36</v>
      </c>
      <c r="CA82" s="312" t="s">
        <v>36</v>
      </c>
      <c r="CB82" s="312" t="s">
        <v>36</v>
      </c>
      <c r="CC82" s="312" t="s">
        <v>36</v>
      </c>
      <c r="CD82" s="312" t="s">
        <v>36</v>
      </c>
      <c r="CE82" s="312" t="s">
        <v>36</v>
      </c>
      <c r="CF82" s="312" t="s">
        <v>36</v>
      </c>
      <c r="CG82" s="312" t="s">
        <v>36</v>
      </c>
      <c r="CH82" s="312" t="s">
        <v>36</v>
      </c>
      <c r="CI82" s="312" t="s">
        <v>36</v>
      </c>
      <c r="CJ82" s="312" t="s">
        <v>36</v>
      </c>
      <c r="CK82" s="312"/>
      <c r="CL82" s="312" t="s">
        <v>36</v>
      </c>
      <c r="CM82" s="312" t="s">
        <v>36</v>
      </c>
      <c r="CN82" s="312" t="s">
        <v>36</v>
      </c>
      <c r="CO82" s="312" t="s">
        <v>36</v>
      </c>
      <c r="CP82" s="328" t="s">
        <v>36</v>
      </c>
      <c r="CQ82" s="328" t="s">
        <v>36</v>
      </c>
      <c r="CR82" s="328" t="s">
        <v>36</v>
      </c>
      <c r="CS82" s="312" t="s">
        <v>36</v>
      </c>
      <c r="CT82" s="312" t="s">
        <v>36</v>
      </c>
      <c r="CU82" s="312" t="s">
        <v>36</v>
      </c>
      <c r="CV82" s="312" t="s">
        <v>36</v>
      </c>
      <c r="CW82" s="312" t="s">
        <v>36</v>
      </c>
      <c r="CX82" s="328" t="s">
        <v>36</v>
      </c>
      <c r="CY82" s="328" t="s">
        <v>36</v>
      </c>
      <c r="CZ82" s="312"/>
      <c r="DA82" s="312" t="s">
        <v>36</v>
      </c>
      <c r="DB82" s="312" t="s">
        <v>36</v>
      </c>
      <c r="DC82" s="312" t="s">
        <v>36</v>
      </c>
      <c r="DD82" s="312" t="s">
        <v>36</v>
      </c>
      <c r="DE82" s="312" t="s">
        <v>36</v>
      </c>
      <c r="DF82" s="312" t="s">
        <v>36</v>
      </c>
      <c r="DG82" s="312" t="s">
        <v>36</v>
      </c>
      <c r="DH82" s="312" t="s">
        <v>36</v>
      </c>
      <c r="DI82" s="312" t="s">
        <v>36</v>
      </c>
      <c r="DJ82" s="312" t="s">
        <v>36</v>
      </c>
      <c r="DK82" s="312" t="s">
        <v>36</v>
      </c>
      <c r="DL82" s="312" t="s">
        <v>36</v>
      </c>
      <c r="DM82" s="312"/>
      <c r="DN82" s="325" t="s">
        <v>36</v>
      </c>
      <c r="DO82" s="308">
        <v>1.2404781354387542</v>
      </c>
      <c r="DP82" s="310">
        <v>10146.310748015636</v>
      </c>
      <c r="DQ82" s="310">
        <v>2523.0492726732209</v>
      </c>
      <c r="DR82" s="310">
        <v>12669.360020688857</v>
      </c>
      <c r="DS82" s="309">
        <v>128.51993614153136</v>
      </c>
      <c r="DT82" s="309">
        <v>64.25996807076568</v>
      </c>
      <c r="DU82" s="309">
        <v>33753.393755065343</v>
      </c>
      <c r="DV82" s="309">
        <v>81.170485984125065</v>
      </c>
      <c r="DW82" s="309">
        <v>6.7642071653437554</v>
      </c>
      <c r="DX82" s="309">
        <v>13.528414330687511</v>
      </c>
      <c r="DY82" s="309">
        <v>94.698900314812562</v>
      </c>
      <c r="DZ82" s="309">
        <v>57.495760905421925</v>
      </c>
      <c r="EA82" s="309">
        <v>376.42812875138003</v>
      </c>
      <c r="EB82" s="309"/>
      <c r="EC82" s="326" t="s">
        <v>36</v>
      </c>
      <c r="ED82" s="326" t="s">
        <v>36</v>
      </c>
      <c r="EE82" s="326" t="s">
        <v>36</v>
      </c>
      <c r="EF82" s="326" t="s">
        <v>36</v>
      </c>
      <c r="EG82" s="326" t="s">
        <v>36</v>
      </c>
      <c r="EH82" s="326" t="s">
        <v>36</v>
      </c>
      <c r="EI82" s="326" t="s">
        <v>36</v>
      </c>
      <c r="EJ82" s="326" t="s">
        <v>36</v>
      </c>
      <c r="EK82" s="326" t="s">
        <v>36</v>
      </c>
      <c r="EL82" s="326" t="s">
        <v>36</v>
      </c>
      <c r="EM82" s="326" t="s">
        <v>36</v>
      </c>
      <c r="EN82" s="326"/>
      <c r="EO82" s="326" t="s">
        <v>36</v>
      </c>
      <c r="EP82" s="326" t="s">
        <v>36</v>
      </c>
      <c r="EQ82" s="326" t="s">
        <v>36</v>
      </c>
      <c r="ER82" s="326" t="s">
        <v>36</v>
      </c>
      <c r="ES82" s="326" t="s">
        <v>36</v>
      </c>
      <c r="ET82" s="326" t="s">
        <v>36</v>
      </c>
      <c r="EU82" s="326" t="s">
        <v>36</v>
      </c>
      <c r="EV82" s="326" t="s">
        <v>36</v>
      </c>
      <c r="EW82" s="326" t="s">
        <v>36</v>
      </c>
      <c r="EX82" s="326" t="s">
        <v>36</v>
      </c>
      <c r="EY82" s="326" t="s">
        <v>36</v>
      </c>
      <c r="EZ82" s="326"/>
      <c r="FA82" s="312" t="s">
        <v>36</v>
      </c>
      <c r="FB82" s="43">
        <v>8.0631529582089474E-4</v>
      </c>
      <c r="FC82" s="43">
        <v>6.5951388569886458</v>
      </c>
      <c r="FD82" s="43">
        <v>1.6399911957711761</v>
      </c>
      <c r="FE82" s="43">
        <v>8.2351300527598212</v>
      </c>
      <c r="FF82" s="43">
        <v>8.3538425521856169E-2</v>
      </c>
      <c r="FG82" s="43">
        <v>4.1769212760928084E-2</v>
      </c>
      <c r="FH82" s="43">
        <v>21.939828597582224</v>
      </c>
      <c r="FI82" s="43">
        <v>5.2761110855909149E-2</v>
      </c>
      <c r="FJ82" s="43">
        <v>4.3967592379924297E-3</v>
      </c>
      <c r="FK82" s="43">
        <v>8.7935184759848593E-3</v>
      </c>
      <c r="FL82" s="43">
        <v>6.1554629331894005E-2</v>
      </c>
      <c r="FM82" s="43">
        <v>3.7372453522935653E-2</v>
      </c>
      <c r="FN82" s="43">
        <v>0.24467965159427871</v>
      </c>
      <c r="FO82" s="312" t="s">
        <v>36</v>
      </c>
      <c r="FP82" s="312" t="s">
        <v>36</v>
      </c>
      <c r="FQ82" s="312" t="s">
        <v>36</v>
      </c>
      <c r="FR82" s="312" t="s">
        <v>36</v>
      </c>
      <c r="FS82" s="312" t="s">
        <v>36</v>
      </c>
      <c r="FT82" s="312" t="s">
        <v>36</v>
      </c>
      <c r="FU82" s="312" t="s">
        <v>36</v>
      </c>
      <c r="FV82" s="312" t="s">
        <v>36</v>
      </c>
      <c r="FW82" s="312" t="s">
        <v>36</v>
      </c>
      <c r="FX82" s="312" t="s">
        <v>36</v>
      </c>
      <c r="FY82" s="312" t="s">
        <v>36</v>
      </c>
      <c r="FZ82" s="312" t="s">
        <v>36</v>
      </c>
      <c r="GA82" s="312" t="s">
        <v>36</v>
      </c>
      <c r="GB82" s="312" t="s">
        <v>36</v>
      </c>
      <c r="GC82" s="312" t="s">
        <v>36</v>
      </c>
      <c r="GD82" s="312" t="s">
        <v>36</v>
      </c>
      <c r="GE82" s="312" t="s">
        <v>36</v>
      </c>
      <c r="GF82" s="312" t="s">
        <v>36</v>
      </c>
      <c r="GG82" s="312" t="s">
        <v>36</v>
      </c>
      <c r="GH82" s="312" t="s">
        <v>36</v>
      </c>
      <c r="GI82" s="312" t="s">
        <v>36</v>
      </c>
      <c r="GJ82" s="312" t="s">
        <v>36</v>
      </c>
    </row>
    <row r="83" spans="1:192">
      <c r="A83" s="321">
        <v>14210000</v>
      </c>
      <c r="B83" s="320" t="s">
        <v>206</v>
      </c>
      <c r="C83" s="320" t="s">
        <v>222</v>
      </c>
      <c r="D83" s="320" t="s">
        <v>12</v>
      </c>
      <c r="E83" s="320">
        <v>23.1</v>
      </c>
      <c r="F83" s="319">
        <v>1761.1919150284798</v>
      </c>
      <c r="G83" s="318">
        <v>40590</v>
      </c>
      <c r="H83" s="317">
        <v>0.46875</v>
      </c>
      <c r="I83" s="309">
        <v>3828.56</v>
      </c>
      <c r="J83" s="135">
        <v>5.47</v>
      </c>
      <c r="K83" s="316">
        <v>44</v>
      </c>
      <c r="L83" s="135">
        <v>12.36</v>
      </c>
      <c r="M83" s="135">
        <v>98</v>
      </c>
      <c r="N83" s="135">
        <v>7.41</v>
      </c>
      <c r="O83" s="135">
        <v>3.1</v>
      </c>
      <c r="P83" s="331" t="s">
        <v>36</v>
      </c>
      <c r="Q83" s="135">
        <v>0.21012349467131844</v>
      </c>
      <c r="R83" s="135"/>
      <c r="S83" s="135">
        <v>1.2</v>
      </c>
      <c r="T83" s="43">
        <v>0.125</v>
      </c>
      <c r="U83" s="135">
        <v>1.325</v>
      </c>
      <c r="V83" s="316">
        <v>9.433962264150944</v>
      </c>
      <c r="W83" s="43">
        <v>4.2700000000000002E-2</v>
      </c>
      <c r="X83" s="311">
        <v>3.5000000000000004</v>
      </c>
      <c r="Y83" s="23">
        <v>1.2304760724306092E-2</v>
      </c>
      <c r="Z83" s="23">
        <v>1.33368627991411E-2</v>
      </c>
      <c r="AA83" s="23">
        <v>1.2888062063523199E-2</v>
      </c>
      <c r="AB83" s="65">
        <v>0.95474095823389826</v>
      </c>
      <c r="AC83" s="43">
        <v>0.113758</v>
      </c>
      <c r="AD83" s="43">
        <v>6.3337000000000004E-2</v>
      </c>
      <c r="AE83" s="43">
        <v>4.7026999999999999E-2</v>
      </c>
      <c r="AF83" s="43">
        <v>3.4986999999999997E-2</v>
      </c>
      <c r="AG83" s="43">
        <v>2.6432000000000001E-2</v>
      </c>
      <c r="AH83" s="43">
        <v>2.8320000000000001E-2</v>
      </c>
      <c r="AI83" s="43">
        <v>3.2881000000000001E-2</v>
      </c>
      <c r="AJ83" s="43">
        <v>5.2130999999999997E-2</v>
      </c>
      <c r="AK83" s="43">
        <v>1.3364892916814333</v>
      </c>
      <c r="AL83" s="43">
        <v>3.7216349679372178</v>
      </c>
      <c r="AM83" s="43"/>
      <c r="AN83" s="43">
        <v>4.6417824364377573E-2</v>
      </c>
      <c r="AO83" s="43">
        <v>4.492924379028513E-2</v>
      </c>
      <c r="AP83" s="43">
        <v>6.3751479044922121E-2</v>
      </c>
      <c r="AQ83" s="43">
        <v>5.4273070447235464E-2</v>
      </c>
      <c r="AR83" s="43">
        <v>2.2820306246617572E-2</v>
      </c>
      <c r="AS83" s="43">
        <v>0.23219192389343785</v>
      </c>
      <c r="AT83" s="316">
        <v>19.991145077759278</v>
      </c>
      <c r="AU83" s="316">
        <v>19.35004587450895</v>
      </c>
      <c r="AV83" s="316">
        <v>27.456372287168875</v>
      </c>
      <c r="AW83" s="316">
        <v>23.374228326797251</v>
      </c>
      <c r="AX83" s="316">
        <v>9.8282084337656475</v>
      </c>
      <c r="AY83" s="315" t="s">
        <v>36</v>
      </c>
      <c r="AZ83" s="43">
        <v>8.9999999999999993E-3</v>
      </c>
      <c r="BA83" s="313">
        <v>9.4999999999999998E-3</v>
      </c>
      <c r="BB83" s="43">
        <v>7.67</v>
      </c>
      <c r="BC83" s="43">
        <v>4.2999999999999997E-2</v>
      </c>
      <c r="BD83" s="43">
        <v>2E-3</v>
      </c>
      <c r="BE83" s="43">
        <v>2E-3</v>
      </c>
      <c r="BF83" s="313">
        <v>4.4999999999999998E-2</v>
      </c>
      <c r="BG83" s="313">
        <v>8.5000000000000006E-3</v>
      </c>
      <c r="BH83" s="43">
        <v>8.883000000000002E-2</v>
      </c>
      <c r="BI83" s="312" t="s">
        <v>36</v>
      </c>
      <c r="BJ83" s="312" t="s">
        <v>36</v>
      </c>
      <c r="BK83" s="312" t="s">
        <v>36</v>
      </c>
      <c r="BL83" s="312" t="s">
        <v>36</v>
      </c>
      <c r="BM83" s="312" t="s">
        <v>36</v>
      </c>
      <c r="BN83" s="312" t="s">
        <v>36</v>
      </c>
      <c r="BO83" s="312" t="s">
        <v>36</v>
      </c>
      <c r="BP83" s="312" t="s">
        <v>36</v>
      </c>
      <c r="BQ83" s="312" t="s">
        <v>36</v>
      </c>
      <c r="BR83" s="312" t="s">
        <v>36</v>
      </c>
      <c r="BS83" s="312" t="s">
        <v>36</v>
      </c>
      <c r="BT83" s="312" t="s">
        <v>36</v>
      </c>
      <c r="BU83" s="312" t="s">
        <v>36</v>
      </c>
      <c r="BV83" s="312" t="s">
        <v>36</v>
      </c>
      <c r="BW83" s="312" t="s">
        <v>36</v>
      </c>
      <c r="BX83" s="312" t="s">
        <v>36</v>
      </c>
      <c r="BY83" s="312" t="s">
        <v>36</v>
      </c>
      <c r="BZ83" s="312" t="s">
        <v>36</v>
      </c>
      <c r="CA83" s="312" t="s">
        <v>36</v>
      </c>
      <c r="CB83" s="312" t="s">
        <v>36</v>
      </c>
      <c r="CC83" s="312" t="s">
        <v>36</v>
      </c>
      <c r="CD83" s="312" t="s">
        <v>36</v>
      </c>
      <c r="CE83" s="312" t="s">
        <v>36</v>
      </c>
      <c r="CF83" s="312" t="s">
        <v>36</v>
      </c>
      <c r="CG83" s="312" t="s">
        <v>36</v>
      </c>
      <c r="CH83" s="312" t="s">
        <v>36</v>
      </c>
      <c r="CI83" s="312" t="s">
        <v>36</v>
      </c>
      <c r="CJ83" s="312" t="s">
        <v>36</v>
      </c>
      <c r="CK83" s="312"/>
      <c r="CL83" s="312" t="s">
        <v>36</v>
      </c>
      <c r="CM83" s="312" t="s">
        <v>36</v>
      </c>
      <c r="CN83" s="312" t="s">
        <v>36</v>
      </c>
      <c r="CO83" s="312" t="s">
        <v>36</v>
      </c>
      <c r="CP83" s="328" t="s">
        <v>36</v>
      </c>
      <c r="CQ83" s="328" t="s">
        <v>36</v>
      </c>
      <c r="CR83" s="328" t="s">
        <v>36</v>
      </c>
      <c r="CS83" s="312" t="s">
        <v>36</v>
      </c>
      <c r="CT83" s="312" t="s">
        <v>36</v>
      </c>
      <c r="CU83" s="312" t="s">
        <v>36</v>
      </c>
      <c r="CV83" s="312" t="s">
        <v>36</v>
      </c>
      <c r="CW83" s="312" t="s">
        <v>36</v>
      </c>
      <c r="CX83" s="328" t="s">
        <v>36</v>
      </c>
      <c r="CY83" s="328" t="s">
        <v>36</v>
      </c>
      <c r="CZ83" s="312"/>
      <c r="DA83" s="312" t="s">
        <v>36</v>
      </c>
      <c r="DB83" s="312" t="s">
        <v>36</v>
      </c>
      <c r="DC83" s="312" t="s">
        <v>36</v>
      </c>
      <c r="DD83" s="312" t="s">
        <v>36</v>
      </c>
      <c r="DE83" s="312" t="s">
        <v>36</v>
      </c>
      <c r="DF83" s="312" t="s">
        <v>36</v>
      </c>
      <c r="DG83" s="312" t="s">
        <v>36</v>
      </c>
      <c r="DH83" s="312" t="s">
        <v>36</v>
      </c>
      <c r="DI83" s="312" t="s">
        <v>36</v>
      </c>
      <c r="DJ83" s="312" t="s">
        <v>36</v>
      </c>
      <c r="DK83" s="312" t="s">
        <v>36</v>
      </c>
      <c r="DL83" s="312" t="s">
        <v>36</v>
      </c>
      <c r="DM83" s="312"/>
      <c r="DN83" s="325" t="s">
        <v>36</v>
      </c>
      <c r="DO83" s="308">
        <v>1.9682082871075803</v>
      </c>
      <c r="DP83" s="310">
        <v>11240.2944193536</v>
      </c>
      <c r="DQ83" s="310">
        <v>1170.8640020159999</v>
      </c>
      <c r="DR83" s="310">
        <v>12411.158421369601</v>
      </c>
      <c r="DS83" s="309">
        <v>84.302208145151994</v>
      </c>
      <c r="DT83" s="309">
        <v>88.985664153215978</v>
      </c>
      <c r="DU83" s="309">
        <v>71844.215163701752</v>
      </c>
      <c r="DV83" s="309">
        <v>402.77721669350393</v>
      </c>
      <c r="DW83" s="309">
        <v>18.733824032255999</v>
      </c>
      <c r="DX83" s="309">
        <v>18.733824032255999</v>
      </c>
      <c r="DY83" s="309">
        <v>421.51104072575998</v>
      </c>
      <c r="DZ83" s="309">
        <v>79.618752137087995</v>
      </c>
      <c r="EA83" s="309">
        <v>832.06279439265029</v>
      </c>
      <c r="EB83" s="309"/>
      <c r="EC83" s="325" t="s">
        <v>36</v>
      </c>
      <c r="ED83" s="325" t="s">
        <v>36</v>
      </c>
      <c r="EE83" s="325" t="s">
        <v>36</v>
      </c>
      <c r="EF83" s="325" t="s">
        <v>36</v>
      </c>
      <c r="EG83" s="325" t="s">
        <v>36</v>
      </c>
      <c r="EH83" s="325" t="s">
        <v>36</v>
      </c>
      <c r="EI83" s="325" t="s">
        <v>36</v>
      </c>
      <c r="EJ83" s="325" t="s">
        <v>36</v>
      </c>
      <c r="EK83" s="325" t="s">
        <v>36</v>
      </c>
      <c r="EL83" s="325" t="s">
        <v>36</v>
      </c>
      <c r="EM83" s="325" t="s">
        <v>36</v>
      </c>
      <c r="EN83" s="325"/>
      <c r="EO83" s="325" t="s">
        <v>36</v>
      </c>
      <c r="EP83" s="325" t="s">
        <v>36</v>
      </c>
      <c r="EQ83" s="325" t="s">
        <v>36</v>
      </c>
      <c r="ER83" s="325" t="s">
        <v>36</v>
      </c>
      <c r="ES83" s="325" t="s">
        <v>36</v>
      </c>
      <c r="ET83" s="325" t="s">
        <v>36</v>
      </c>
      <c r="EU83" s="325" t="s">
        <v>36</v>
      </c>
      <c r="EV83" s="325" t="s">
        <v>36</v>
      </c>
      <c r="EW83" s="325" t="s">
        <v>36</v>
      </c>
      <c r="EX83" s="325" t="s">
        <v>36</v>
      </c>
      <c r="EY83" s="325" t="s">
        <v>36</v>
      </c>
      <c r="EZ83" s="325"/>
      <c r="FA83" s="312" t="s">
        <v>36</v>
      </c>
      <c r="FB83" s="43">
        <v>1.1175433354608335E-3</v>
      </c>
      <c r="FC83" s="43">
        <v>6.3822087323015202</v>
      </c>
      <c r="FD83" s="43">
        <v>0.66481340961474156</v>
      </c>
      <c r="FE83" s="43">
        <v>7.047022141916262</v>
      </c>
      <c r="FF83" s="43">
        <v>4.7866565492261398E-2</v>
      </c>
      <c r="FG83" s="43">
        <v>5.0525819130720351E-2</v>
      </c>
      <c r="FH83" s="43">
        <v>40.792950813960545</v>
      </c>
      <c r="FI83" s="43">
        <v>0.2286958129074711</v>
      </c>
      <c r="FJ83" s="43">
        <v>1.0637014553835866E-2</v>
      </c>
      <c r="FK83" s="43">
        <v>1.0637014553835866E-2</v>
      </c>
      <c r="FL83" s="43">
        <v>0.23933282746130696</v>
      </c>
      <c r="FM83" s="43">
        <v>4.5207311853802432E-2</v>
      </c>
      <c r="FN83" s="43">
        <v>0.47244300140862006</v>
      </c>
      <c r="FO83" s="312" t="s">
        <v>36</v>
      </c>
      <c r="FP83" s="312" t="s">
        <v>36</v>
      </c>
      <c r="FQ83" s="312" t="s">
        <v>36</v>
      </c>
      <c r="FR83" s="312" t="s">
        <v>36</v>
      </c>
      <c r="FS83" s="312" t="s">
        <v>36</v>
      </c>
      <c r="FT83" s="312" t="s">
        <v>36</v>
      </c>
      <c r="FU83" s="312" t="s">
        <v>36</v>
      </c>
      <c r="FV83" s="312" t="s">
        <v>36</v>
      </c>
      <c r="FW83" s="312" t="s">
        <v>36</v>
      </c>
      <c r="FX83" s="312" t="s">
        <v>36</v>
      </c>
      <c r="FY83" s="312" t="s">
        <v>36</v>
      </c>
      <c r="FZ83" s="312" t="s">
        <v>36</v>
      </c>
      <c r="GA83" s="312" t="s">
        <v>36</v>
      </c>
      <c r="GB83" s="312" t="s">
        <v>36</v>
      </c>
      <c r="GC83" s="312" t="s">
        <v>36</v>
      </c>
      <c r="GD83" s="312" t="s">
        <v>36</v>
      </c>
      <c r="GE83" s="312" t="s">
        <v>36</v>
      </c>
      <c r="GF83" s="312" t="s">
        <v>36</v>
      </c>
      <c r="GG83" s="312" t="s">
        <v>36</v>
      </c>
      <c r="GH83" s="312" t="s">
        <v>36</v>
      </c>
      <c r="GI83" s="312" t="s">
        <v>36</v>
      </c>
      <c r="GJ83" s="312" t="s">
        <v>36</v>
      </c>
    </row>
    <row r="84" spans="1:192">
      <c r="A84" s="321">
        <v>14211005</v>
      </c>
      <c r="B84" s="320" t="s">
        <v>206</v>
      </c>
      <c r="C84" s="320" t="s">
        <v>222</v>
      </c>
      <c r="D84" s="320" t="s">
        <v>207</v>
      </c>
      <c r="E84" s="320">
        <v>3.1</v>
      </c>
      <c r="F84" s="319">
        <v>2429.4088474951677</v>
      </c>
      <c r="G84" s="318">
        <v>40590</v>
      </c>
      <c r="H84" s="317">
        <v>0.41666666666666669</v>
      </c>
      <c r="I84" s="309">
        <v>5650</v>
      </c>
      <c r="J84" s="135">
        <v>5.4</v>
      </c>
      <c r="K84" s="316">
        <v>45</v>
      </c>
      <c r="L84" s="135">
        <v>12.3</v>
      </c>
      <c r="M84" s="135">
        <v>97.41</v>
      </c>
      <c r="N84" s="135">
        <v>7.4</v>
      </c>
      <c r="O84" s="135">
        <v>6.7</v>
      </c>
      <c r="P84" s="135">
        <v>1.1000000000000001</v>
      </c>
      <c r="Q84" s="135">
        <v>1.5095303201358807</v>
      </c>
      <c r="R84" s="135"/>
      <c r="S84" s="135">
        <v>1.5</v>
      </c>
      <c r="T84" s="43">
        <v>0.497</v>
      </c>
      <c r="U84" s="135">
        <v>1.9969999999999999</v>
      </c>
      <c r="V84" s="316">
        <v>24.887330996494747</v>
      </c>
      <c r="W84" s="43">
        <v>6.1100000000000002E-2</v>
      </c>
      <c r="X84" s="311">
        <v>4.0666666666666664</v>
      </c>
      <c r="Y84" s="23">
        <v>1.1478095438622363E-2</v>
      </c>
      <c r="Z84" s="23">
        <v>1.2741451122824838E-2</v>
      </c>
      <c r="AA84" s="23">
        <v>1.1620000783596426E-2</v>
      </c>
      <c r="AB84" s="65">
        <v>0.98778783688428096</v>
      </c>
      <c r="AC84" s="43">
        <v>0.15057899999999999</v>
      </c>
      <c r="AD84" s="43">
        <v>8.3683999999999995E-2</v>
      </c>
      <c r="AE84" s="43">
        <v>6.6471000000000002E-2</v>
      </c>
      <c r="AF84" s="43">
        <v>4.4906000000000001E-2</v>
      </c>
      <c r="AG84" s="43">
        <v>5.6848000000000003E-2</v>
      </c>
      <c r="AH84" s="43">
        <v>5.3047999999999998E-2</v>
      </c>
      <c r="AI84" s="43">
        <v>5.3475000000000002E-2</v>
      </c>
      <c r="AJ84" s="43">
        <v>6.8045999999999995E-2</v>
      </c>
      <c r="AK84" s="43">
        <v>1.3645588761988139</v>
      </c>
      <c r="AL84" s="43">
        <v>2.4270781375644894</v>
      </c>
      <c r="AM84" s="43"/>
      <c r="AN84" s="43">
        <v>7.3844870208795002E-2</v>
      </c>
      <c r="AO84" s="43">
        <v>5.8741233868162393E-2</v>
      </c>
      <c r="AP84" s="43">
        <v>8.2149634989446427E-2</v>
      </c>
      <c r="AQ84" s="43">
        <v>7.1160250844053488E-2</v>
      </c>
      <c r="AR84" s="43">
        <v>5.3824884509443865E-2</v>
      </c>
      <c r="AS84" s="43">
        <v>0.33972087441990118</v>
      </c>
      <c r="AT84" s="316">
        <v>21.736924566348961</v>
      </c>
      <c r="AU84" s="316">
        <v>17.291028691853995</v>
      </c>
      <c r="AV84" s="316">
        <v>24.181509343434691</v>
      </c>
      <c r="AW84" s="316">
        <v>20.946681879812346</v>
      </c>
      <c r="AX84" s="316">
        <v>15.84385551855001</v>
      </c>
      <c r="AY84" s="315" t="s">
        <v>36</v>
      </c>
      <c r="AZ84" s="43">
        <v>8.0000000000000002E-3</v>
      </c>
      <c r="BA84" s="313">
        <v>9.4999999999999998E-3</v>
      </c>
      <c r="BB84" s="43">
        <v>6.83</v>
      </c>
      <c r="BC84" s="43">
        <v>0.34799999999999998</v>
      </c>
      <c r="BD84" s="43">
        <v>1E-3</v>
      </c>
      <c r="BE84" s="43">
        <v>7.0000000000000001E-3</v>
      </c>
      <c r="BF84" s="313">
        <v>0.35499999999999998</v>
      </c>
      <c r="BG84" s="43">
        <v>0.04</v>
      </c>
      <c r="BH84" s="43">
        <v>0.43406999999999996</v>
      </c>
      <c r="BI84" s="312" t="s">
        <v>36</v>
      </c>
      <c r="BJ84" s="312" t="s">
        <v>36</v>
      </c>
      <c r="BK84" s="312" t="s">
        <v>36</v>
      </c>
      <c r="BL84" s="312" t="s">
        <v>36</v>
      </c>
      <c r="BM84" s="312" t="s">
        <v>36</v>
      </c>
      <c r="BN84" s="312" t="s">
        <v>36</v>
      </c>
      <c r="BO84" s="312" t="s">
        <v>36</v>
      </c>
      <c r="BP84" s="312" t="s">
        <v>36</v>
      </c>
      <c r="BQ84" s="312" t="s">
        <v>36</v>
      </c>
      <c r="BR84" s="312" t="s">
        <v>36</v>
      </c>
      <c r="BS84" s="312" t="s">
        <v>36</v>
      </c>
      <c r="BT84" s="312" t="s">
        <v>36</v>
      </c>
      <c r="BU84" s="312" t="s">
        <v>36</v>
      </c>
      <c r="BV84" s="312" t="s">
        <v>36</v>
      </c>
      <c r="BW84" s="312" t="s">
        <v>36</v>
      </c>
      <c r="BX84" s="312" t="s">
        <v>36</v>
      </c>
      <c r="BY84" s="312" t="s">
        <v>36</v>
      </c>
      <c r="BZ84" s="312" t="s">
        <v>36</v>
      </c>
      <c r="CA84" s="312" t="s">
        <v>36</v>
      </c>
      <c r="CB84" s="312" t="s">
        <v>36</v>
      </c>
      <c r="CC84" s="312" t="s">
        <v>36</v>
      </c>
      <c r="CD84" s="312" t="s">
        <v>36</v>
      </c>
      <c r="CE84" s="312" t="s">
        <v>36</v>
      </c>
      <c r="CF84" s="312" t="s">
        <v>36</v>
      </c>
      <c r="CG84" s="312" t="s">
        <v>36</v>
      </c>
      <c r="CH84" s="312" t="s">
        <v>36</v>
      </c>
      <c r="CI84" s="312" t="s">
        <v>36</v>
      </c>
      <c r="CJ84" s="312" t="s">
        <v>36</v>
      </c>
      <c r="CK84" s="312"/>
      <c r="CL84" s="312" t="s">
        <v>36</v>
      </c>
      <c r="CM84" s="312" t="s">
        <v>36</v>
      </c>
      <c r="CN84" s="312" t="s">
        <v>36</v>
      </c>
      <c r="CO84" s="312" t="s">
        <v>36</v>
      </c>
      <c r="CP84" s="328" t="s">
        <v>36</v>
      </c>
      <c r="CQ84" s="328" t="s">
        <v>36</v>
      </c>
      <c r="CR84" s="328" t="s">
        <v>36</v>
      </c>
      <c r="CS84" s="312" t="s">
        <v>36</v>
      </c>
      <c r="CT84" s="312" t="s">
        <v>36</v>
      </c>
      <c r="CU84" s="312" t="s">
        <v>36</v>
      </c>
      <c r="CV84" s="312" t="s">
        <v>36</v>
      </c>
      <c r="CW84" s="312" t="s">
        <v>36</v>
      </c>
      <c r="CX84" s="328" t="s">
        <v>36</v>
      </c>
      <c r="CY84" s="328" t="s">
        <v>36</v>
      </c>
      <c r="CZ84" s="312"/>
      <c r="DA84" s="312" t="s">
        <v>36</v>
      </c>
      <c r="DB84" s="312" t="s">
        <v>36</v>
      </c>
      <c r="DC84" s="312" t="s">
        <v>36</v>
      </c>
      <c r="DD84" s="312" t="s">
        <v>36</v>
      </c>
      <c r="DE84" s="312" t="s">
        <v>36</v>
      </c>
      <c r="DF84" s="312" t="s">
        <v>36</v>
      </c>
      <c r="DG84" s="312" t="s">
        <v>36</v>
      </c>
      <c r="DH84" s="312" t="s">
        <v>36</v>
      </c>
      <c r="DI84" s="312" t="s">
        <v>36</v>
      </c>
      <c r="DJ84" s="312" t="s">
        <v>36</v>
      </c>
      <c r="DK84" s="312" t="s">
        <v>36</v>
      </c>
      <c r="DL84" s="312" t="s">
        <v>36</v>
      </c>
      <c r="DM84" s="312"/>
      <c r="DN84" s="308">
        <v>15.205549392</v>
      </c>
      <c r="DO84" s="308">
        <v>20.866579855952459</v>
      </c>
      <c r="DP84" s="310">
        <v>20734.840080000002</v>
      </c>
      <c r="DQ84" s="310">
        <v>6870.14367984</v>
      </c>
      <c r="DR84" s="310">
        <v>27604.983759840001</v>
      </c>
      <c r="DS84" s="309">
        <v>110.58581375999999</v>
      </c>
      <c r="DT84" s="309">
        <v>131.32065383999998</v>
      </c>
      <c r="DU84" s="309">
        <v>94412.638497599997</v>
      </c>
      <c r="DV84" s="309">
        <v>4810.4828985599988</v>
      </c>
      <c r="DW84" s="309">
        <v>13.823226719999999</v>
      </c>
      <c r="DX84" s="309">
        <v>96.76258704</v>
      </c>
      <c r="DY84" s="309">
        <v>4907.2454855999995</v>
      </c>
      <c r="DZ84" s="309">
        <v>552.92906879999998</v>
      </c>
      <c r="EA84" s="309">
        <v>6000.2480223503981</v>
      </c>
      <c r="EB84" s="309"/>
      <c r="EC84" s="325" t="s">
        <v>36</v>
      </c>
      <c r="ED84" s="325" t="s">
        <v>36</v>
      </c>
      <c r="EE84" s="325" t="s">
        <v>36</v>
      </c>
      <c r="EF84" s="325" t="s">
        <v>36</v>
      </c>
      <c r="EG84" s="325" t="s">
        <v>36</v>
      </c>
      <c r="EH84" s="325" t="s">
        <v>36</v>
      </c>
      <c r="EI84" s="325" t="s">
        <v>36</v>
      </c>
      <c r="EJ84" s="325" t="s">
        <v>36</v>
      </c>
      <c r="EK84" s="325" t="s">
        <v>36</v>
      </c>
      <c r="EL84" s="325" t="s">
        <v>36</v>
      </c>
      <c r="EM84" s="325" t="s">
        <v>36</v>
      </c>
      <c r="EN84" s="325"/>
      <c r="EO84" s="325" t="s">
        <v>36</v>
      </c>
      <c r="EP84" s="325" t="s">
        <v>36</v>
      </c>
      <c r="EQ84" s="325" t="s">
        <v>36</v>
      </c>
      <c r="ER84" s="325" t="s">
        <v>36</v>
      </c>
      <c r="ES84" s="325" t="s">
        <v>36</v>
      </c>
      <c r="ET84" s="325" t="s">
        <v>36</v>
      </c>
      <c r="EU84" s="325" t="s">
        <v>36</v>
      </c>
      <c r="EV84" s="325" t="s">
        <v>36</v>
      </c>
      <c r="EW84" s="325" t="s">
        <v>36</v>
      </c>
      <c r="EX84" s="325" t="s">
        <v>36</v>
      </c>
      <c r="EY84" s="325" t="s">
        <v>36</v>
      </c>
      <c r="EZ84" s="325"/>
      <c r="FA84" s="43">
        <v>6.2589503646854755E-3</v>
      </c>
      <c r="FB84" s="43">
        <v>8.589159407016593E-3</v>
      </c>
      <c r="FC84" s="43">
        <v>8.5349323154801944</v>
      </c>
      <c r="FD84" s="43">
        <v>2.8279075738624373</v>
      </c>
      <c r="FE84" s="43">
        <v>11.362839889342631</v>
      </c>
      <c r="FF84" s="43">
        <v>4.5519639015894363E-2</v>
      </c>
      <c r="FG84" s="43">
        <v>5.4054571331374549E-2</v>
      </c>
      <c r="FH84" s="43">
        <v>38.862391809819812</v>
      </c>
      <c r="FI84" s="43">
        <v>1.9801042971914045</v>
      </c>
      <c r="FJ84" s="43">
        <v>5.6899548769867954E-3</v>
      </c>
      <c r="FK84" s="43">
        <v>3.982968413890757E-2</v>
      </c>
      <c r="FL84" s="43">
        <v>2.0199339813303121</v>
      </c>
      <c r="FM84" s="43">
        <v>0.22759819507947182</v>
      </c>
      <c r="FN84" s="43">
        <v>2.4698387134536577</v>
      </c>
      <c r="FO84" s="312" t="s">
        <v>36</v>
      </c>
      <c r="FP84" s="312" t="s">
        <v>36</v>
      </c>
      <c r="FQ84" s="312" t="s">
        <v>36</v>
      </c>
      <c r="FR84" s="312" t="s">
        <v>36</v>
      </c>
      <c r="FS84" s="312" t="s">
        <v>36</v>
      </c>
      <c r="FT84" s="312" t="s">
        <v>36</v>
      </c>
      <c r="FU84" s="312" t="s">
        <v>36</v>
      </c>
      <c r="FV84" s="312" t="s">
        <v>36</v>
      </c>
      <c r="FW84" s="312" t="s">
        <v>36</v>
      </c>
      <c r="FX84" s="312" t="s">
        <v>36</v>
      </c>
      <c r="FY84" s="312" t="s">
        <v>36</v>
      </c>
      <c r="FZ84" s="312" t="s">
        <v>36</v>
      </c>
      <c r="GA84" s="312" t="s">
        <v>36</v>
      </c>
      <c r="GB84" s="312" t="s">
        <v>36</v>
      </c>
      <c r="GC84" s="312" t="s">
        <v>36</v>
      </c>
      <c r="GD84" s="312" t="s">
        <v>36</v>
      </c>
      <c r="GE84" s="312" t="s">
        <v>36</v>
      </c>
      <c r="GF84" s="312" t="s">
        <v>36</v>
      </c>
      <c r="GG84" s="312" t="s">
        <v>36</v>
      </c>
      <c r="GH84" s="312" t="s">
        <v>36</v>
      </c>
      <c r="GI84" s="312" t="s">
        <v>36</v>
      </c>
      <c r="GJ84" s="312" t="s">
        <v>36</v>
      </c>
    </row>
    <row r="85" spans="1:192">
      <c r="A85" s="321">
        <v>14211023</v>
      </c>
      <c r="B85" s="320" t="s">
        <v>206</v>
      </c>
      <c r="C85" s="320" t="s">
        <v>222</v>
      </c>
      <c r="D85" s="320" t="s">
        <v>204</v>
      </c>
      <c r="E85" s="320">
        <v>0.9</v>
      </c>
      <c r="F85" s="319">
        <v>2434.5888237158397</v>
      </c>
      <c r="G85" s="318">
        <v>40590</v>
      </c>
      <c r="H85" s="317">
        <v>0.4861111111111111</v>
      </c>
      <c r="I85" s="309">
        <v>5492.19</v>
      </c>
      <c r="J85" s="135">
        <v>5.6</v>
      </c>
      <c r="K85" s="316">
        <v>45</v>
      </c>
      <c r="L85" s="135">
        <v>12.4</v>
      </c>
      <c r="M85" s="135">
        <v>98.71</v>
      </c>
      <c r="N85" s="135">
        <v>7.4</v>
      </c>
      <c r="O85" s="135">
        <v>6.1</v>
      </c>
      <c r="P85" s="135">
        <v>1.1000000000000001</v>
      </c>
      <c r="Q85" s="135">
        <v>0.89401655209130138</v>
      </c>
      <c r="R85" s="135"/>
      <c r="S85" s="135">
        <v>1.5</v>
      </c>
      <c r="T85" s="43">
        <v>0.40600000000000003</v>
      </c>
      <c r="U85" s="135">
        <v>1.9060000000000001</v>
      </c>
      <c r="V85" s="316">
        <v>21.301154249737671</v>
      </c>
      <c r="W85" s="43">
        <v>6.3100000000000003E-2</v>
      </c>
      <c r="X85" s="311">
        <v>4.3333333333333339</v>
      </c>
      <c r="Y85" s="23">
        <v>1.1519289101008308E-2</v>
      </c>
      <c r="Z85" s="23">
        <v>1.2766745065337811E-2</v>
      </c>
      <c r="AA85" s="23">
        <v>1.2218026627353546E-2</v>
      </c>
      <c r="AB85" s="65">
        <v>0.94281093439582841</v>
      </c>
      <c r="AC85" s="43">
        <v>0.15587500000000001</v>
      </c>
      <c r="AD85" s="43">
        <v>8.5498000000000005E-2</v>
      </c>
      <c r="AE85" s="43">
        <v>6.7345000000000002E-2</v>
      </c>
      <c r="AF85" s="43">
        <v>4.5081999999999997E-2</v>
      </c>
      <c r="AG85" s="43">
        <v>5.3232000000000002E-2</v>
      </c>
      <c r="AH85" s="43">
        <v>5.1362999999999999E-2</v>
      </c>
      <c r="AI85" s="43">
        <v>5.4433000000000002E-2</v>
      </c>
      <c r="AJ85" s="43">
        <v>6.8995000000000001E-2</v>
      </c>
      <c r="AK85" s="43">
        <v>1.3517158056784293</v>
      </c>
      <c r="AL85" s="43">
        <v>2.3622658870200914</v>
      </c>
      <c r="AM85" s="43"/>
      <c r="AN85" s="43">
        <v>8.0685583186389923E-2</v>
      </c>
      <c r="AO85" s="43">
        <v>6.1556282600205091E-2</v>
      </c>
      <c r="AP85" s="43">
        <v>8.3103930943291771E-2</v>
      </c>
      <c r="AQ85" s="43">
        <v>7.0681473960423333E-2</v>
      </c>
      <c r="AR85" s="43">
        <v>5.3884148493700157E-2</v>
      </c>
      <c r="AS85" s="43">
        <v>0.34991141918401025</v>
      </c>
      <c r="AT85" s="316">
        <v>23.05885968927446</v>
      </c>
      <c r="AU85" s="316">
        <v>17.591961629532896</v>
      </c>
      <c r="AV85" s="316">
        <v>23.749991108346581</v>
      </c>
      <c r="AW85" s="316">
        <v>20.199819178594339</v>
      </c>
      <c r="AX85" s="316">
        <v>15.399368394251727</v>
      </c>
      <c r="AY85" s="315" t="s">
        <v>36</v>
      </c>
      <c r="AZ85" s="43">
        <v>1.4999999999999999E-2</v>
      </c>
      <c r="BA85" s="313">
        <v>9.4999999999999998E-3</v>
      </c>
      <c r="BB85" s="43">
        <v>7.36</v>
      </c>
      <c r="BC85" s="43">
        <v>0.35099999999999998</v>
      </c>
      <c r="BD85" s="43">
        <v>1E-3</v>
      </c>
      <c r="BE85" s="43">
        <v>7.0000000000000001E-3</v>
      </c>
      <c r="BF85" s="313">
        <v>0.35799999999999998</v>
      </c>
      <c r="BG85" s="43">
        <v>2.4E-2</v>
      </c>
      <c r="BH85" s="43">
        <v>0.39941999999999994</v>
      </c>
      <c r="BI85" s="312" t="s">
        <v>36</v>
      </c>
      <c r="BJ85" s="312" t="s">
        <v>36</v>
      </c>
      <c r="BK85" s="312" t="s">
        <v>36</v>
      </c>
      <c r="BL85" s="312" t="s">
        <v>36</v>
      </c>
      <c r="BM85" s="312" t="s">
        <v>36</v>
      </c>
      <c r="BN85" s="312" t="s">
        <v>36</v>
      </c>
      <c r="BO85" s="312" t="s">
        <v>36</v>
      </c>
      <c r="BP85" s="312" t="s">
        <v>36</v>
      </c>
      <c r="BQ85" s="312" t="s">
        <v>36</v>
      </c>
      <c r="BR85" s="312" t="s">
        <v>36</v>
      </c>
      <c r="BS85" s="312" t="s">
        <v>36</v>
      </c>
      <c r="BT85" s="312" t="s">
        <v>36</v>
      </c>
      <c r="BU85" s="312" t="s">
        <v>36</v>
      </c>
      <c r="BV85" s="312" t="s">
        <v>36</v>
      </c>
      <c r="BW85" s="312" t="s">
        <v>36</v>
      </c>
      <c r="BX85" s="312" t="s">
        <v>36</v>
      </c>
      <c r="BY85" s="312" t="s">
        <v>36</v>
      </c>
      <c r="BZ85" s="312" t="s">
        <v>36</v>
      </c>
      <c r="CA85" s="312" t="s">
        <v>36</v>
      </c>
      <c r="CB85" s="312" t="s">
        <v>36</v>
      </c>
      <c r="CC85" s="312" t="s">
        <v>36</v>
      </c>
      <c r="CD85" s="312" t="s">
        <v>36</v>
      </c>
      <c r="CE85" s="312" t="s">
        <v>36</v>
      </c>
      <c r="CF85" s="312" t="s">
        <v>36</v>
      </c>
      <c r="CG85" s="312" t="s">
        <v>36</v>
      </c>
      <c r="CH85" s="312" t="s">
        <v>36</v>
      </c>
      <c r="CI85" s="312" t="s">
        <v>36</v>
      </c>
      <c r="CJ85" s="312" t="s">
        <v>36</v>
      </c>
      <c r="CK85" s="312"/>
      <c r="CL85" s="312" t="s">
        <v>36</v>
      </c>
      <c r="CM85" s="312" t="s">
        <v>36</v>
      </c>
      <c r="CN85" s="312" t="s">
        <v>36</v>
      </c>
      <c r="CO85" s="312" t="s">
        <v>36</v>
      </c>
      <c r="CP85" s="328" t="s">
        <v>36</v>
      </c>
      <c r="CQ85" s="328" t="s">
        <v>36</v>
      </c>
      <c r="CR85" s="328" t="s">
        <v>36</v>
      </c>
      <c r="CS85" s="312" t="s">
        <v>36</v>
      </c>
      <c r="CT85" s="312" t="s">
        <v>36</v>
      </c>
      <c r="CU85" s="312" t="s">
        <v>36</v>
      </c>
      <c r="CV85" s="312" t="s">
        <v>36</v>
      </c>
      <c r="CW85" s="312" t="s">
        <v>36</v>
      </c>
      <c r="CX85" s="328" t="s">
        <v>36</v>
      </c>
      <c r="CY85" s="328" t="s">
        <v>36</v>
      </c>
      <c r="CZ85" s="312"/>
      <c r="DA85" s="312" t="s">
        <v>36</v>
      </c>
      <c r="DB85" s="312" t="s">
        <v>36</v>
      </c>
      <c r="DC85" s="312" t="s">
        <v>36</v>
      </c>
      <c r="DD85" s="312" t="s">
        <v>36</v>
      </c>
      <c r="DE85" s="312" t="s">
        <v>36</v>
      </c>
      <c r="DF85" s="312" t="s">
        <v>36</v>
      </c>
      <c r="DG85" s="312" t="s">
        <v>36</v>
      </c>
      <c r="DH85" s="312" t="s">
        <v>36</v>
      </c>
      <c r="DI85" s="312" t="s">
        <v>36</v>
      </c>
      <c r="DJ85" s="312" t="s">
        <v>36</v>
      </c>
      <c r="DK85" s="312" t="s">
        <v>36</v>
      </c>
      <c r="DL85" s="312" t="s">
        <v>36</v>
      </c>
      <c r="DM85" s="312"/>
      <c r="DN85" s="308">
        <v>14.780843595619199</v>
      </c>
      <c r="DO85" s="308">
        <v>12.013017116687518</v>
      </c>
      <c r="DP85" s="310">
        <v>20155.695812208003</v>
      </c>
      <c r="DQ85" s="310">
        <v>5455.474999837631</v>
      </c>
      <c r="DR85" s="310">
        <v>25611.170812045635</v>
      </c>
      <c r="DS85" s="309">
        <v>201.55695812207995</v>
      </c>
      <c r="DT85" s="309">
        <v>127.65274014398398</v>
      </c>
      <c r="DU85" s="309">
        <v>98897.280785233917</v>
      </c>
      <c r="DV85" s="309">
        <v>4716.4328200566706</v>
      </c>
      <c r="DW85" s="309">
        <v>13.437130541471999</v>
      </c>
      <c r="DX85" s="309">
        <v>94.059913790303995</v>
      </c>
      <c r="DY85" s="309">
        <v>4810.4927338469752</v>
      </c>
      <c r="DZ85" s="309">
        <v>322.49113299532797</v>
      </c>
      <c r="EA85" s="309">
        <v>5367.0586808747448</v>
      </c>
      <c r="EB85" s="309"/>
      <c r="EC85" s="325" t="s">
        <v>36</v>
      </c>
      <c r="ED85" s="325" t="s">
        <v>36</v>
      </c>
      <c r="EE85" s="325" t="s">
        <v>36</v>
      </c>
      <c r="EF85" s="325" t="s">
        <v>36</v>
      </c>
      <c r="EG85" s="325" t="s">
        <v>36</v>
      </c>
      <c r="EH85" s="325" t="s">
        <v>36</v>
      </c>
      <c r="EI85" s="325" t="s">
        <v>36</v>
      </c>
      <c r="EJ85" s="325" t="s">
        <v>36</v>
      </c>
      <c r="EK85" s="325" t="s">
        <v>36</v>
      </c>
      <c r="EL85" s="325" t="s">
        <v>36</v>
      </c>
      <c r="EM85" s="325" t="s">
        <v>36</v>
      </c>
      <c r="EN85" s="325"/>
      <c r="EO85" s="325" t="s">
        <v>36</v>
      </c>
      <c r="EP85" s="325" t="s">
        <v>36</v>
      </c>
      <c r="EQ85" s="325" t="s">
        <v>36</v>
      </c>
      <c r="ER85" s="325" t="s">
        <v>36</v>
      </c>
      <c r="ES85" s="325" t="s">
        <v>36</v>
      </c>
      <c r="ET85" s="325" t="s">
        <v>36</v>
      </c>
      <c r="EU85" s="325" t="s">
        <v>36</v>
      </c>
      <c r="EV85" s="325" t="s">
        <v>36</v>
      </c>
      <c r="EW85" s="325" t="s">
        <v>36</v>
      </c>
      <c r="EX85" s="325" t="s">
        <v>36</v>
      </c>
      <c r="EY85" s="325" t="s">
        <v>36</v>
      </c>
      <c r="EZ85" s="325"/>
      <c r="FA85" s="43">
        <v>6.0711868269647442E-3</v>
      </c>
      <c r="FB85" s="43">
        <v>4.9343104674046808E-3</v>
      </c>
      <c r="FC85" s="43">
        <v>8.2788911276791985</v>
      </c>
      <c r="FD85" s="43">
        <v>2.240819865225169</v>
      </c>
      <c r="FE85" s="43">
        <v>10.519710992904368</v>
      </c>
      <c r="FF85" s="43">
        <v>8.2788911276791971E-2</v>
      </c>
      <c r="FG85" s="43">
        <v>5.2432977141968241E-2</v>
      </c>
      <c r="FH85" s="43">
        <v>40.621759133145929</v>
      </c>
      <c r="FI85" s="43">
        <v>1.9372605238769318</v>
      </c>
      <c r="FJ85" s="43">
        <v>5.5192607517861314E-3</v>
      </c>
      <c r="FK85" s="43">
        <v>3.863482526250292E-2</v>
      </c>
      <c r="FL85" s="43">
        <v>1.9758953491394349</v>
      </c>
      <c r="FM85" s="43">
        <v>0.13246225804286715</v>
      </c>
      <c r="FN85" s="43">
        <v>2.2045031294784163</v>
      </c>
      <c r="FO85" s="312" t="s">
        <v>36</v>
      </c>
      <c r="FP85" s="312" t="s">
        <v>36</v>
      </c>
      <c r="FQ85" s="312" t="s">
        <v>36</v>
      </c>
      <c r="FR85" s="312" t="s">
        <v>36</v>
      </c>
      <c r="FS85" s="312" t="s">
        <v>36</v>
      </c>
      <c r="FT85" s="312" t="s">
        <v>36</v>
      </c>
      <c r="FU85" s="312" t="s">
        <v>36</v>
      </c>
      <c r="FV85" s="312" t="s">
        <v>36</v>
      </c>
      <c r="FW85" s="312" t="s">
        <v>36</v>
      </c>
      <c r="FX85" s="312" t="s">
        <v>36</v>
      </c>
      <c r="FY85" s="312" t="s">
        <v>36</v>
      </c>
      <c r="FZ85" s="312" t="s">
        <v>36</v>
      </c>
      <c r="GA85" s="312" t="s">
        <v>36</v>
      </c>
      <c r="GB85" s="312" t="s">
        <v>36</v>
      </c>
      <c r="GC85" s="312" t="s">
        <v>36</v>
      </c>
      <c r="GD85" s="312" t="s">
        <v>36</v>
      </c>
      <c r="GE85" s="312" t="s">
        <v>36</v>
      </c>
      <c r="GF85" s="312" t="s">
        <v>36</v>
      </c>
      <c r="GG85" s="312" t="s">
        <v>36</v>
      </c>
      <c r="GH85" s="312" t="s">
        <v>36</v>
      </c>
      <c r="GI85" s="312" t="s">
        <v>36</v>
      </c>
      <c r="GJ85" s="312" t="s">
        <v>36</v>
      </c>
    </row>
    <row r="86" spans="1:192">
      <c r="A86" s="321">
        <v>14209710</v>
      </c>
      <c r="B86" s="320" t="s">
        <v>206</v>
      </c>
      <c r="C86" s="320" t="s">
        <v>222</v>
      </c>
      <c r="D86" s="320" t="s">
        <v>11</v>
      </c>
      <c r="E86" s="320">
        <v>40.799999999999997</v>
      </c>
      <c r="F86" s="319">
        <v>1538.4529375395839</v>
      </c>
      <c r="G86" s="318">
        <v>40618</v>
      </c>
      <c r="H86" s="317">
        <v>0.47569444444444442</v>
      </c>
      <c r="I86" s="309">
        <v>6287.4627870304748</v>
      </c>
      <c r="J86" s="135">
        <v>3.9</v>
      </c>
      <c r="K86" s="316">
        <v>38</v>
      </c>
      <c r="L86" s="135">
        <v>13.3</v>
      </c>
      <c r="M86" s="135">
        <v>104.31</v>
      </c>
      <c r="N86" s="135">
        <v>7.5</v>
      </c>
      <c r="O86" s="135">
        <v>16</v>
      </c>
      <c r="P86" s="331" t="s">
        <v>36</v>
      </c>
      <c r="Q86" s="135">
        <v>0.17548906222307875</v>
      </c>
      <c r="R86" s="135"/>
      <c r="S86" s="135">
        <v>1.6</v>
      </c>
      <c r="T86" s="43">
        <v>0.34899999999999998</v>
      </c>
      <c r="U86" s="135">
        <v>1.9490000000000001</v>
      </c>
      <c r="V86" s="316">
        <v>17.906618778860953</v>
      </c>
      <c r="W86" s="43">
        <v>6.59E-2</v>
      </c>
      <c r="X86" s="311">
        <v>4.0625</v>
      </c>
      <c r="Y86" s="23">
        <v>1.3433030305663139E-2</v>
      </c>
      <c r="Z86" s="23">
        <v>1.4500123245365541E-2</v>
      </c>
      <c r="AA86" s="23">
        <v>1.4034876122139377E-2</v>
      </c>
      <c r="AB86" s="65">
        <v>0.95711783907184955</v>
      </c>
      <c r="AC86" s="43">
        <v>0.16571900000000001</v>
      </c>
      <c r="AD86" s="43">
        <v>9.4425999999999996E-2</v>
      </c>
      <c r="AE86" s="43">
        <v>6.694E-2</v>
      </c>
      <c r="AF86" s="43">
        <v>5.4204000000000002E-2</v>
      </c>
      <c r="AG86" s="43">
        <v>3.7524000000000002E-2</v>
      </c>
      <c r="AH86" s="43">
        <v>5.2217E-2</v>
      </c>
      <c r="AI86" s="43">
        <v>5.1264999999999998E-2</v>
      </c>
      <c r="AJ86" s="43">
        <v>7.8999E-2</v>
      </c>
      <c r="AK86" s="43">
        <v>1.3469006160369952</v>
      </c>
      <c r="AL86" s="43">
        <v>3.4925809784300359</v>
      </c>
      <c r="AM86" s="43"/>
      <c r="AN86" s="43">
        <v>6.8093104049510064E-2</v>
      </c>
      <c r="AO86" s="43">
        <v>6.9273570532477666E-2</v>
      </c>
      <c r="AP86" s="43">
        <v>9.3420307165581251E-2</v>
      </c>
      <c r="AQ86" s="43">
        <v>7.8671929569537391E-2</v>
      </c>
      <c r="AR86" s="43">
        <v>3.9307047792039397E-2</v>
      </c>
      <c r="AS86" s="43">
        <v>0.34876595910914576</v>
      </c>
      <c r="AT86" s="316">
        <v>19.524010950908323</v>
      </c>
      <c r="AU86" s="316">
        <v>19.862480475280162</v>
      </c>
      <c r="AV86" s="316">
        <v>26.785959101113278</v>
      </c>
      <c r="AW86" s="316">
        <v>22.557227136068384</v>
      </c>
      <c r="AX86" s="316">
        <v>11.270322336629853</v>
      </c>
      <c r="AY86" s="315" t="s">
        <v>36</v>
      </c>
      <c r="AZ86" s="43">
        <v>1.0999999999999999E-2</v>
      </c>
      <c r="BA86" s="313">
        <v>9.4999999999999998E-3</v>
      </c>
      <c r="BB86" s="43">
        <v>3.03</v>
      </c>
      <c r="BC86" s="43">
        <v>1.4999999999999999E-2</v>
      </c>
      <c r="BD86" s="43">
        <v>1E-3</v>
      </c>
      <c r="BE86" s="43">
        <v>6.0000000000000001E-3</v>
      </c>
      <c r="BF86" s="313">
        <v>2.0999999999999998E-2</v>
      </c>
      <c r="BG86" s="43">
        <v>2.5000000000000001E-2</v>
      </c>
      <c r="BH86" s="43">
        <v>8.4000000000000005E-2</v>
      </c>
      <c r="BI86" s="312" t="s">
        <v>36</v>
      </c>
      <c r="BJ86" s="312" t="s">
        <v>36</v>
      </c>
      <c r="BK86" s="312" t="s">
        <v>36</v>
      </c>
      <c r="BL86" s="312" t="s">
        <v>36</v>
      </c>
      <c r="BM86" s="312" t="s">
        <v>36</v>
      </c>
      <c r="BN86" s="312" t="s">
        <v>36</v>
      </c>
      <c r="BO86" s="312" t="s">
        <v>36</v>
      </c>
      <c r="BP86" s="312" t="s">
        <v>36</v>
      </c>
      <c r="BQ86" s="312" t="s">
        <v>36</v>
      </c>
      <c r="BR86" s="312" t="s">
        <v>36</v>
      </c>
      <c r="BS86" s="312" t="s">
        <v>36</v>
      </c>
      <c r="BT86" s="312" t="s">
        <v>36</v>
      </c>
      <c r="BU86" s="312" t="s">
        <v>36</v>
      </c>
      <c r="BV86" s="312" t="s">
        <v>36</v>
      </c>
      <c r="BW86" s="312" t="s">
        <v>36</v>
      </c>
      <c r="BX86" s="312" t="s">
        <v>36</v>
      </c>
      <c r="BY86" s="312" t="s">
        <v>36</v>
      </c>
      <c r="BZ86" s="312" t="s">
        <v>36</v>
      </c>
      <c r="CA86" s="312" t="s">
        <v>36</v>
      </c>
      <c r="CB86" s="312" t="s">
        <v>36</v>
      </c>
      <c r="CC86" s="312" t="s">
        <v>36</v>
      </c>
      <c r="CD86" s="312" t="s">
        <v>36</v>
      </c>
      <c r="CE86" s="312" t="s">
        <v>36</v>
      </c>
      <c r="CF86" s="312" t="s">
        <v>36</v>
      </c>
      <c r="CG86" s="312" t="s">
        <v>36</v>
      </c>
      <c r="CH86" s="312" t="s">
        <v>36</v>
      </c>
      <c r="CI86" s="312" t="s">
        <v>36</v>
      </c>
      <c r="CJ86" s="312" t="s">
        <v>36</v>
      </c>
      <c r="CK86" s="312"/>
      <c r="CL86" s="312" t="s">
        <v>36</v>
      </c>
      <c r="CM86" s="312" t="s">
        <v>36</v>
      </c>
      <c r="CN86" s="312" t="s">
        <v>36</v>
      </c>
      <c r="CO86" s="312" t="s">
        <v>36</v>
      </c>
      <c r="CP86" s="328" t="s">
        <v>36</v>
      </c>
      <c r="CQ86" s="328" t="s">
        <v>36</v>
      </c>
      <c r="CR86" s="328" t="s">
        <v>36</v>
      </c>
      <c r="CS86" s="312" t="s">
        <v>36</v>
      </c>
      <c r="CT86" s="312" t="s">
        <v>36</v>
      </c>
      <c r="CU86" s="312" t="s">
        <v>36</v>
      </c>
      <c r="CV86" s="312" t="s">
        <v>36</v>
      </c>
      <c r="CW86" s="312" t="s">
        <v>36</v>
      </c>
      <c r="CX86" s="328" t="s">
        <v>36</v>
      </c>
      <c r="CY86" s="328" t="s">
        <v>36</v>
      </c>
      <c r="CZ86" s="312"/>
      <c r="DA86" s="312" t="s">
        <v>36</v>
      </c>
      <c r="DB86" s="312" t="s">
        <v>36</v>
      </c>
      <c r="DC86" s="312" t="s">
        <v>36</v>
      </c>
      <c r="DD86" s="312" t="s">
        <v>36</v>
      </c>
      <c r="DE86" s="312" t="s">
        <v>36</v>
      </c>
      <c r="DF86" s="312" t="s">
        <v>36</v>
      </c>
      <c r="DG86" s="312" t="s">
        <v>36</v>
      </c>
      <c r="DH86" s="312" t="s">
        <v>36</v>
      </c>
      <c r="DI86" s="312" t="s">
        <v>36</v>
      </c>
      <c r="DJ86" s="312" t="s">
        <v>36</v>
      </c>
      <c r="DK86" s="312" t="s">
        <v>36</v>
      </c>
      <c r="DL86" s="312" t="s">
        <v>36</v>
      </c>
      <c r="DM86" s="312"/>
      <c r="DN86" s="325" t="s">
        <v>36</v>
      </c>
      <c r="DO86" s="308">
        <v>2.699519470142584</v>
      </c>
      <c r="DP86" s="310">
        <v>24612.537656264878</v>
      </c>
      <c r="DQ86" s="310">
        <v>5368.6097762727741</v>
      </c>
      <c r="DR86" s="310">
        <v>29981.147432537651</v>
      </c>
      <c r="DS86" s="309">
        <v>169.21119638682094</v>
      </c>
      <c r="DT86" s="309">
        <v>146.13694233407267</v>
      </c>
      <c r="DU86" s="309">
        <v>46609.993186551597</v>
      </c>
      <c r="DV86" s="309">
        <v>230.74254052748316</v>
      </c>
      <c r="DW86" s="309">
        <v>15.382836035165544</v>
      </c>
      <c r="DX86" s="309">
        <v>92.297016210993277</v>
      </c>
      <c r="DY86" s="309">
        <v>323.03955673847634</v>
      </c>
      <c r="DZ86" s="309">
        <v>384.57090087913861</v>
      </c>
      <c r="EA86" s="309">
        <v>1292.1582269539058</v>
      </c>
      <c r="EB86" s="309"/>
      <c r="EC86" s="326" t="s">
        <v>36</v>
      </c>
      <c r="ED86" s="326" t="s">
        <v>36</v>
      </c>
      <c r="EE86" s="326" t="s">
        <v>36</v>
      </c>
      <c r="EF86" s="326" t="s">
        <v>36</v>
      </c>
      <c r="EG86" s="326" t="s">
        <v>36</v>
      </c>
      <c r="EH86" s="326" t="s">
        <v>36</v>
      </c>
      <c r="EI86" s="326" t="s">
        <v>36</v>
      </c>
      <c r="EJ86" s="326" t="s">
        <v>36</v>
      </c>
      <c r="EK86" s="326" t="s">
        <v>36</v>
      </c>
      <c r="EL86" s="326" t="s">
        <v>36</v>
      </c>
      <c r="EM86" s="326" t="s">
        <v>36</v>
      </c>
      <c r="EN86" s="326"/>
      <c r="EO86" s="326" t="s">
        <v>36</v>
      </c>
      <c r="EP86" s="326" t="s">
        <v>36</v>
      </c>
      <c r="EQ86" s="326" t="s">
        <v>36</v>
      </c>
      <c r="ER86" s="326" t="s">
        <v>36</v>
      </c>
      <c r="ES86" s="326" t="s">
        <v>36</v>
      </c>
      <c r="ET86" s="326" t="s">
        <v>36</v>
      </c>
      <c r="EU86" s="326" t="s">
        <v>36</v>
      </c>
      <c r="EV86" s="326" t="s">
        <v>36</v>
      </c>
      <c r="EW86" s="326" t="s">
        <v>36</v>
      </c>
      <c r="EX86" s="326" t="s">
        <v>36</v>
      </c>
      <c r="EY86" s="326" t="s">
        <v>36</v>
      </c>
      <c r="EZ86" s="326"/>
      <c r="FA86" s="312" t="s">
        <v>36</v>
      </c>
      <c r="FB86" s="43">
        <v>1.7546974654030494E-3</v>
      </c>
      <c r="FC86" s="43">
        <v>15.998238916314985</v>
      </c>
      <c r="FD86" s="43">
        <v>3.4896158636212045</v>
      </c>
      <c r="FE86" s="43">
        <v>19.487854779936189</v>
      </c>
      <c r="FF86" s="43">
        <v>0.10998789254966546</v>
      </c>
      <c r="FG86" s="43">
        <v>9.4989543565620199E-2</v>
      </c>
      <c r="FH86" s="43">
        <v>30.296664947771493</v>
      </c>
      <c r="FI86" s="43">
        <v>0.14998348984045293</v>
      </c>
      <c r="FJ86" s="43">
        <v>9.9988993226968626E-3</v>
      </c>
      <c r="FK86" s="43">
        <v>5.9993395936181186E-2</v>
      </c>
      <c r="FL86" s="43">
        <v>0.20997688577663406</v>
      </c>
      <c r="FM86" s="43">
        <v>0.24997248306742156</v>
      </c>
      <c r="FN86" s="43">
        <v>0.83990754310653659</v>
      </c>
      <c r="FO86" s="312" t="s">
        <v>36</v>
      </c>
      <c r="FP86" s="312" t="s">
        <v>36</v>
      </c>
      <c r="FQ86" s="312" t="s">
        <v>36</v>
      </c>
      <c r="FR86" s="312" t="s">
        <v>36</v>
      </c>
      <c r="FS86" s="312" t="s">
        <v>36</v>
      </c>
      <c r="FT86" s="312" t="s">
        <v>36</v>
      </c>
      <c r="FU86" s="312" t="s">
        <v>36</v>
      </c>
      <c r="FV86" s="312" t="s">
        <v>36</v>
      </c>
      <c r="FW86" s="312" t="s">
        <v>36</v>
      </c>
      <c r="FX86" s="312" t="s">
        <v>36</v>
      </c>
      <c r="FY86" s="312" t="s">
        <v>36</v>
      </c>
      <c r="FZ86" s="312" t="s">
        <v>36</v>
      </c>
      <c r="GA86" s="312" t="s">
        <v>36</v>
      </c>
      <c r="GB86" s="312" t="s">
        <v>36</v>
      </c>
      <c r="GC86" s="312" t="s">
        <v>36</v>
      </c>
      <c r="GD86" s="312" t="s">
        <v>36</v>
      </c>
      <c r="GE86" s="312" t="s">
        <v>36</v>
      </c>
      <c r="GF86" s="312" t="s">
        <v>36</v>
      </c>
      <c r="GG86" s="312" t="s">
        <v>36</v>
      </c>
      <c r="GH86" s="312" t="s">
        <v>36</v>
      </c>
      <c r="GI86" s="312" t="s">
        <v>36</v>
      </c>
      <c r="GJ86" s="312" t="s">
        <v>36</v>
      </c>
    </row>
    <row r="87" spans="1:192">
      <c r="A87" s="321">
        <v>14210000</v>
      </c>
      <c r="B87" s="320" t="s">
        <v>206</v>
      </c>
      <c r="C87" s="320" t="s">
        <v>222</v>
      </c>
      <c r="D87" s="320" t="s">
        <v>12</v>
      </c>
      <c r="E87" s="320">
        <v>23.1</v>
      </c>
      <c r="F87" s="319">
        <v>1761.1919150284798</v>
      </c>
      <c r="G87" s="318">
        <v>40618</v>
      </c>
      <c r="H87" s="317">
        <v>0.44791666666666669</v>
      </c>
      <c r="I87" s="309">
        <v>7212.25</v>
      </c>
      <c r="J87" s="135">
        <v>5.65</v>
      </c>
      <c r="K87" s="316">
        <v>40</v>
      </c>
      <c r="L87" s="135">
        <v>12.6</v>
      </c>
      <c r="M87" s="135">
        <v>101</v>
      </c>
      <c r="N87" s="135">
        <v>7.35</v>
      </c>
      <c r="O87" s="135">
        <v>7.2</v>
      </c>
      <c r="P87" s="331" t="s">
        <v>36</v>
      </c>
      <c r="Q87" s="135">
        <v>0.34634139400059749</v>
      </c>
      <c r="R87" s="135"/>
      <c r="S87" s="135">
        <v>1.4</v>
      </c>
      <c r="T87" s="43">
        <v>0.22</v>
      </c>
      <c r="U87" s="135">
        <v>1.6199999999999999</v>
      </c>
      <c r="V87" s="316">
        <v>13.580246913580249</v>
      </c>
      <c r="W87" s="43">
        <v>5.2200000000000003E-2</v>
      </c>
      <c r="X87" s="311">
        <v>3.7142857142857144</v>
      </c>
      <c r="Y87" s="23">
        <v>1.3571214971132579E-2</v>
      </c>
      <c r="Z87" s="23">
        <v>1.4073666332988058E-2</v>
      </c>
      <c r="AA87" s="23">
        <v>1.2889946748324296E-2</v>
      </c>
      <c r="AB87" s="65">
        <v>1.052852679387279</v>
      </c>
      <c r="AC87" s="43">
        <v>0.136848</v>
      </c>
      <c r="AD87" s="43">
        <v>7.8086000000000003E-2</v>
      </c>
      <c r="AE87" s="43">
        <v>5.5953999999999997E-2</v>
      </c>
      <c r="AF87" s="43">
        <v>4.326E-2</v>
      </c>
      <c r="AG87" s="43">
        <v>3.0266999999999999E-2</v>
      </c>
      <c r="AH87" s="43">
        <v>3.2557000000000003E-2</v>
      </c>
      <c r="AI87" s="43">
        <v>3.9742E-2</v>
      </c>
      <c r="AJ87" s="43">
        <v>6.3947000000000004E-2</v>
      </c>
      <c r="AK87" s="43">
        <v>1.3383752134666989</v>
      </c>
      <c r="AL87" s="43">
        <v>3.7665631816083174</v>
      </c>
      <c r="AM87" s="43"/>
      <c r="AN87" s="43">
        <v>5.7499684264434761E-2</v>
      </c>
      <c r="AO87" s="43">
        <v>5.6397628337412263E-2</v>
      </c>
      <c r="AP87" s="43">
        <v>7.7047523430378489E-2</v>
      </c>
      <c r="AQ87" s="43">
        <v>6.6703658829210519E-2</v>
      </c>
      <c r="AR87" s="43">
        <v>2.5439580433220556E-2</v>
      </c>
      <c r="AS87" s="43">
        <v>0.28308807529465657</v>
      </c>
      <c r="AT87" s="316">
        <v>20.311588259090509</v>
      </c>
      <c r="AU87" s="316">
        <v>19.922290360945063</v>
      </c>
      <c r="AV87" s="316">
        <v>27.216802880228137</v>
      </c>
      <c r="AW87" s="316">
        <v>23.562864228661343</v>
      </c>
      <c r="AX87" s="316">
        <v>8.9864542710749582</v>
      </c>
      <c r="AY87" s="315" t="s">
        <v>36</v>
      </c>
      <c r="AZ87" s="43">
        <v>1.0999999999999999E-2</v>
      </c>
      <c r="BA87" s="313">
        <v>9.4999999999999998E-3</v>
      </c>
      <c r="BB87" s="43">
        <v>7.36</v>
      </c>
      <c r="BC87" s="43">
        <v>3.5000000000000003E-2</v>
      </c>
      <c r="BD87" s="43">
        <v>1E-3</v>
      </c>
      <c r="BE87" s="43">
        <v>7.0000000000000001E-3</v>
      </c>
      <c r="BF87" s="313">
        <v>4.2000000000000003E-2</v>
      </c>
      <c r="BG87" s="43">
        <v>3.2000000000000001E-2</v>
      </c>
      <c r="BH87" s="43">
        <v>0.19698000000000004</v>
      </c>
      <c r="BI87" s="312" t="s">
        <v>36</v>
      </c>
      <c r="BJ87" s="312" t="s">
        <v>36</v>
      </c>
      <c r="BK87" s="312" t="s">
        <v>36</v>
      </c>
      <c r="BL87" s="312" t="s">
        <v>36</v>
      </c>
      <c r="BM87" s="312" t="s">
        <v>36</v>
      </c>
      <c r="BN87" s="312" t="s">
        <v>36</v>
      </c>
      <c r="BO87" s="312" t="s">
        <v>36</v>
      </c>
      <c r="BP87" s="312" t="s">
        <v>36</v>
      </c>
      <c r="BQ87" s="312" t="s">
        <v>36</v>
      </c>
      <c r="BR87" s="312" t="s">
        <v>36</v>
      </c>
      <c r="BS87" s="312" t="s">
        <v>36</v>
      </c>
      <c r="BT87" s="312" t="s">
        <v>36</v>
      </c>
      <c r="BU87" s="312" t="s">
        <v>36</v>
      </c>
      <c r="BV87" s="312" t="s">
        <v>36</v>
      </c>
      <c r="BW87" s="312" t="s">
        <v>36</v>
      </c>
      <c r="BX87" s="312" t="s">
        <v>36</v>
      </c>
      <c r="BY87" s="312" t="s">
        <v>36</v>
      </c>
      <c r="BZ87" s="312" t="s">
        <v>36</v>
      </c>
      <c r="CA87" s="312" t="s">
        <v>36</v>
      </c>
      <c r="CB87" s="312" t="s">
        <v>36</v>
      </c>
      <c r="CC87" s="312" t="s">
        <v>36</v>
      </c>
      <c r="CD87" s="312" t="s">
        <v>36</v>
      </c>
      <c r="CE87" s="312" t="s">
        <v>36</v>
      </c>
      <c r="CF87" s="312" t="s">
        <v>36</v>
      </c>
      <c r="CG87" s="312" t="s">
        <v>36</v>
      </c>
      <c r="CH87" s="312" t="s">
        <v>36</v>
      </c>
      <c r="CI87" s="312" t="s">
        <v>36</v>
      </c>
      <c r="CJ87" s="312" t="s">
        <v>36</v>
      </c>
      <c r="CK87" s="312"/>
      <c r="CL87" s="312" t="s">
        <v>36</v>
      </c>
      <c r="CM87" s="312" t="s">
        <v>36</v>
      </c>
      <c r="CN87" s="312" t="s">
        <v>36</v>
      </c>
      <c r="CO87" s="312" t="s">
        <v>36</v>
      </c>
      <c r="CP87" s="328" t="s">
        <v>36</v>
      </c>
      <c r="CQ87" s="328" t="s">
        <v>36</v>
      </c>
      <c r="CR87" s="328" t="s">
        <v>36</v>
      </c>
      <c r="CS87" s="312" t="s">
        <v>36</v>
      </c>
      <c r="CT87" s="312" t="s">
        <v>36</v>
      </c>
      <c r="CU87" s="312" t="s">
        <v>36</v>
      </c>
      <c r="CV87" s="312" t="s">
        <v>36</v>
      </c>
      <c r="CW87" s="312" t="s">
        <v>36</v>
      </c>
      <c r="CX87" s="328" t="s">
        <v>36</v>
      </c>
      <c r="CY87" s="328" t="s">
        <v>36</v>
      </c>
      <c r="CZ87" s="312"/>
      <c r="DA87" s="312" t="s">
        <v>36</v>
      </c>
      <c r="DB87" s="312" t="s">
        <v>36</v>
      </c>
      <c r="DC87" s="312" t="s">
        <v>36</v>
      </c>
      <c r="DD87" s="312" t="s">
        <v>36</v>
      </c>
      <c r="DE87" s="312" t="s">
        <v>36</v>
      </c>
      <c r="DF87" s="312" t="s">
        <v>36</v>
      </c>
      <c r="DG87" s="312" t="s">
        <v>36</v>
      </c>
      <c r="DH87" s="312" t="s">
        <v>36</v>
      </c>
      <c r="DI87" s="312" t="s">
        <v>36</v>
      </c>
      <c r="DJ87" s="312" t="s">
        <v>36</v>
      </c>
      <c r="DK87" s="312" t="s">
        <v>36</v>
      </c>
      <c r="DL87" s="312" t="s">
        <v>36</v>
      </c>
      <c r="DM87" s="312"/>
      <c r="DN87" s="325" t="s">
        <v>36</v>
      </c>
      <c r="DO87" s="308">
        <v>6.1113359223257353</v>
      </c>
      <c r="DP87" s="310">
        <v>24703.574101920003</v>
      </c>
      <c r="DQ87" s="310">
        <v>3881.9902160159995</v>
      </c>
      <c r="DR87" s="310">
        <v>28585.564317936001</v>
      </c>
      <c r="DS87" s="309">
        <v>194.09951080079998</v>
      </c>
      <c r="DT87" s="309">
        <v>167.63139569159998</v>
      </c>
      <c r="DU87" s="309">
        <v>129870.218135808</v>
      </c>
      <c r="DV87" s="309">
        <v>617.58935254800008</v>
      </c>
      <c r="DW87" s="309">
        <v>17.645410072799997</v>
      </c>
      <c r="DX87" s="309">
        <v>123.5178705096</v>
      </c>
      <c r="DY87" s="309">
        <v>741.10722305759998</v>
      </c>
      <c r="DZ87" s="309">
        <v>564.65312232959991</v>
      </c>
      <c r="EA87" s="309">
        <v>3475.7928761401449</v>
      </c>
      <c r="EB87" s="309"/>
      <c r="EC87" s="325" t="s">
        <v>36</v>
      </c>
      <c r="ED87" s="325" t="s">
        <v>36</v>
      </c>
      <c r="EE87" s="325" t="s">
        <v>36</v>
      </c>
      <c r="EF87" s="325" t="s">
        <v>36</v>
      </c>
      <c r="EG87" s="325" t="s">
        <v>36</v>
      </c>
      <c r="EH87" s="325" t="s">
        <v>36</v>
      </c>
      <c r="EI87" s="325" t="s">
        <v>36</v>
      </c>
      <c r="EJ87" s="325" t="s">
        <v>36</v>
      </c>
      <c r="EK87" s="325" t="s">
        <v>36</v>
      </c>
      <c r="EL87" s="325" t="s">
        <v>36</v>
      </c>
      <c r="EM87" s="325" t="s">
        <v>36</v>
      </c>
      <c r="EN87" s="325"/>
      <c r="EO87" s="325" t="s">
        <v>36</v>
      </c>
      <c r="EP87" s="325" t="s">
        <v>36</v>
      </c>
      <c r="EQ87" s="325" t="s">
        <v>36</v>
      </c>
      <c r="ER87" s="325" t="s">
        <v>36</v>
      </c>
      <c r="ES87" s="325" t="s">
        <v>36</v>
      </c>
      <c r="ET87" s="325" t="s">
        <v>36</v>
      </c>
      <c r="EU87" s="325" t="s">
        <v>36</v>
      </c>
      <c r="EV87" s="325" t="s">
        <v>36</v>
      </c>
      <c r="EW87" s="325" t="s">
        <v>36</v>
      </c>
      <c r="EX87" s="325" t="s">
        <v>36</v>
      </c>
      <c r="EY87" s="325" t="s">
        <v>36</v>
      </c>
      <c r="EZ87" s="325"/>
      <c r="FA87" s="312" t="s">
        <v>36</v>
      </c>
      <c r="FB87" s="43">
        <v>3.4699999870411121E-3</v>
      </c>
      <c r="FC87" s="43">
        <v>14.02662247715379</v>
      </c>
      <c r="FD87" s="43">
        <v>2.2041835321241665</v>
      </c>
      <c r="FE87" s="43">
        <v>16.230806009277956</v>
      </c>
      <c r="FF87" s="43">
        <v>0.11020917660620833</v>
      </c>
      <c r="FG87" s="43">
        <v>9.5180652523543546E-2</v>
      </c>
      <c r="FH87" s="43">
        <v>73.739958165608499</v>
      </c>
      <c r="FI87" s="43">
        <v>0.35066556192884474</v>
      </c>
      <c r="FJ87" s="43">
        <v>1.0019016055109848E-2</v>
      </c>
      <c r="FK87" s="43">
        <v>7.0133112385768942E-2</v>
      </c>
      <c r="FL87" s="43">
        <v>0.42079867431461365</v>
      </c>
      <c r="FM87" s="43">
        <v>0.32060851376351512</v>
      </c>
      <c r="FN87" s="43">
        <v>1.9735457825355385</v>
      </c>
      <c r="FO87" s="312" t="s">
        <v>36</v>
      </c>
      <c r="FP87" s="312" t="s">
        <v>36</v>
      </c>
      <c r="FQ87" s="312" t="s">
        <v>36</v>
      </c>
      <c r="FR87" s="312" t="s">
        <v>36</v>
      </c>
      <c r="FS87" s="312" t="s">
        <v>36</v>
      </c>
      <c r="FT87" s="312" t="s">
        <v>36</v>
      </c>
      <c r="FU87" s="312" t="s">
        <v>36</v>
      </c>
      <c r="FV87" s="312" t="s">
        <v>36</v>
      </c>
      <c r="FW87" s="312" t="s">
        <v>36</v>
      </c>
      <c r="FX87" s="312" t="s">
        <v>36</v>
      </c>
      <c r="FY87" s="312" t="s">
        <v>36</v>
      </c>
      <c r="FZ87" s="312" t="s">
        <v>36</v>
      </c>
      <c r="GA87" s="312" t="s">
        <v>36</v>
      </c>
      <c r="GB87" s="312" t="s">
        <v>36</v>
      </c>
      <c r="GC87" s="312" t="s">
        <v>36</v>
      </c>
      <c r="GD87" s="312" t="s">
        <v>36</v>
      </c>
      <c r="GE87" s="312" t="s">
        <v>36</v>
      </c>
      <c r="GF87" s="312" t="s">
        <v>36</v>
      </c>
      <c r="GG87" s="312" t="s">
        <v>36</v>
      </c>
      <c r="GH87" s="312" t="s">
        <v>36</v>
      </c>
      <c r="GI87" s="312" t="s">
        <v>36</v>
      </c>
      <c r="GJ87" s="312" t="s">
        <v>36</v>
      </c>
    </row>
    <row r="88" spans="1:192">
      <c r="A88" s="321">
        <v>14211005</v>
      </c>
      <c r="B88" s="320" t="s">
        <v>206</v>
      </c>
      <c r="C88" s="320" t="s">
        <v>222</v>
      </c>
      <c r="D88" s="320" t="s">
        <v>207</v>
      </c>
      <c r="E88" s="320">
        <v>3.1</v>
      </c>
      <c r="F88" s="319">
        <v>2429.4088474951677</v>
      </c>
      <c r="G88" s="318">
        <v>40618</v>
      </c>
      <c r="H88" s="317">
        <v>0.41666666666666669</v>
      </c>
      <c r="I88" s="309">
        <v>9803.08</v>
      </c>
      <c r="J88" s="135">
        <v>6.2</v>
      </c>
      <c r="K88" s="316">
        <v>43</v>
      </c>
      <c r="L88" s="135">
        <v>12.4</v>
      </c>
      <c r="M88" s="135">
        <v>100.22</v>
      </c>
      <c r="N88" s="135">
        <v>7.4</v>
      </c>
      <c r="O88" s="135">
        <v>13</v>
      </c>
      <c r="P88" s="135">
        <v>0.6</v>
      </c>
      <c r="Q88" s="135">
        <v>1.1399999999999999</v>
      </c>
      <c r="R88" s="135"/>
      <c r="S88" s="135">
        <v>1.6</v>
      </c>
      <c r="T88" s="43">
        <v>1.976</v>
      </c>
      <c r="U88" s="135">
        <v>3.5760000000000001</v>
      </c>
      <c r="V88" s="316">
        <v>55.257270693512304</v>
      </c>
      <c r="W88" s="43">
        <v>6.4600000000000005E-2</v>
      </c>
      <c r="X88" s="311">
        <v>3.9375</v>
      </c>
      <c r="Y88" s="23">
        <v>1.2988401240203538E-2</v>
      </c>
      <c r="Z88" s="23">
        <v>1.4032778758551868E-2</v>
      </c>
      <c r="AA88" s="23">
        <v>1.203996763359321E-2</v>
      </c>
      <c r="AB88" s="65">
        <v>1.0787737671290798</v>
      </c>
      <c r="AC88" s="43">
        <v>0.171013</v>
      </c>
      <c r="AD88" s="43">
        <v>9.4494999999999996E-2</v>
      </c>
      <c r="AE88" s="43">
        <v>7.1791999999999995E-2</v>
      </c>
      <c r="AF88" s="43">
        <v>5.1093E-2</v>
      </c>
      <c r="AG88" s="43">
        <v>5.2351000000000002E-2</v>
      </c>
      <c r="AH88" s="43">
        <v>5.8687000000000003E-2</v>
      </c>
      <c r="AI88" s="43">
        <v>5.7678E-2</v>
      </c>
      <c r="AJ88" s="43">
        <v>7.7604000000000006E-2</v>
      </c>
      <c r="AK88" s="43">
        <v>1.3454545454545455</v>
      </c>
      <c r="AL88" s="43">
        <v>2.7694212558982358</v>
      </c>
      <c r="AM88" s="43"/>
      <c r="AN88" s="43">
        <v>7.80334975556152E-2</v>
      </c>
      <c r="AO88" s="43">
        <v>6.5269112194674156E-2</v>
      </c>
      <c r="AP88" s="43">
        <v>9.3293132460100764E-2</v>
      </c>
      <c r="AQ88" s="43">
        <v>7.9659753616059717E-2</v>
      </c>
      <c r="AR88" s="43">
        <v>5.2617995675436464E-2</v>
      </c>
      <c r="AS88" s="43">
        <v>0.36887349150188631</v>
      </c>
      <c r="AT88" s="316">
        <v>21.154541964481652</v>
      </c>
      <c r="AU88" s="316">
        <v>17.694172581750941</v>
      </c>
      <c r="AV88" s="316">
        <v>25.291362651258364</v>
      </c>
      <c r="AW88" s="316">
        <v>21.595412912898993</v>
      </c>
      <c r="AX88" s="316">
        <v>14.264509889610052</v>
      </c>
      <c r="AY88" s="315" t="s">
        <v>36</v>
      </c>
      <c r="AZ88" s="43">
        <v>0.01</v>
      </c>
      <c r="BA88" s="43">
        <v>3.2919149999999994E-2</v>
      </c>
      <c r="BB88" s="43">
        <v>6.61</v>
      </c>
      <c r="BC88" s="43">
        <v>0.248</v>
      </c>
      <c r="BD88" s="43">
        <v>1E-3</v>
      </c>
      <c r="BE88" s="43">
        <v>7.0000000000000001E-3</v>
      </c>
      <c r="BF88" s="313">
        <v>0.255</v>
      </c>
      <c r="BG88" s="43">
        <v>0.17699999999999999</v>
      </c>
      <c r="BH88" s="43">
        <v>0.39459</v>
      </c>
      <c r="BI88" s="312" t="s">
        <v>36</v>
      </c>
      <c r="BJ88" s="312" t="s">
        <v>36</v>
      </c>
      <c r="BK88" s="312" t="s">
        <v>36</v>
      </c>
      <c r="BL88" s="312" t="s">
        <v>36</v>
      </c>
      <c r="BM88" s="312" t="s">
        <v>36</v>
      </c>
      <c r="BN88" s="312" t="s">
        <v>36</v>
      </c>
      <c r="BO88" s="312" t="s">
        <v>36</v>
      </c>
      <c r="BP88" s="312" t="s">
        <v>36</v>
      </c>
      <c r="BQ88" s="312" t="s">
        <v>36</v>
      </c>
      <c r="BR88" s="312" t="s">
        <v>36</v>
      </c>
      <c r="BS88" s="312" t="s">
        <v>36</v>
      </c>
      <c r="BT88" s="312" t="s">
        <v>36</v>
      </c>
      <c r="BU88" s="312" t="s">
        <v>36</v>
      </c>
      <c r="BV88" s="312" t="s">
        <v>36</v>
      </c>
      <c r="BW88" s="312" t="s">
        <v>36</v>
      </c>
      <c r="BX88" s="312" t="s">
        <v>36</v>
      </c>
      <c r="BY88" s="312" t="s">
        <v>36</v>
      </c>
      <c r="BZ88" s="312" t="s">
        <v>36</v>
      </c>
      <c r="CA88" s="312" t="s">
        <v>36</v>
      </c>
      <c r="CB88" s="312" t="s">
        <v>36</v>
      </c>
      <c r="CC88" s="312" t="s">
        <v>36</v>
      </c>
      <c r="CD88" s="312" t="s">
        <v>36</v>
      </c>
      <c r="CE88" s="312" t="s">
        <v>36</v>
      </c>
      <c r="CF88" s="312" t="s">
        <v>36</v>
      </c>
      <c r="CG88" s="312" t="s">
        <v>36</v>
      </c>
      <c r="CH88" s="312" t="s">
        <v>36</v>
      </c>
      <c r="CI88" s="312" t="s">
        <v>36</v>
      </c>
      <c r="CJ88" s="312" t="s">
        <v>36</v>
      </c>
      <c r="CK88" s="312"/>
      <c r="CL88" s="312" t="s">
        <v>36</v>
      </c>
      <c r="CM88" s="312" t="s">
        <v>36</v>
      </c>
      <c r="CN88" s="312" t="s">
        <v>36</v>
      </c>
      <c r="CO88" s="312" t="s">
        <v>36</v>
      </c>
      <c r="CP88" s="328" t="s">
        <v>36</v>
      </c>
      <c r="CQ88" s="328" t="s">
        <v>36</v>
      </c>
      <c r="CR88" s="328" t="s">
        <v>36</v>
      </c>
      <c r="CS88" s="312" t="s">
        <v>36</v>
      </c>
      <c r="CT88" s="312" t="s">
        <v>36</v>
      </c>
      <c r="CU88" s="312" t="s">
        <v>36</v>
      </c>
      <c r="CV88" s="312" t="s">
        <v>36</v>
      </c>
      <c r="CW88" s="312" t="s">
        <v>36</v>
      </c>
      <c r="CX88" s="328" t="s">
        <v>36</v>
      </c>
      <c r="CY88" s="328" t="s">
        <v>36</v>
      </c>
      <c r="CZ88" s="312"/>
      <c r="DA88" s="312" t="s">
        <v>36</v>
      </c>
      <c r="DB88" s="312" t="s">
        <v>36</v>
      </c>
      <c r="DC88" s="312" t="s">
        <v>36</v>
      </c>
      <c r="DD88" s="312" t="s">
        <v>36</v>
      </c>
      <c r="DE88" s="312" t="s">
        <v>36</v>
      </c>
      <c r="DF88" s="312" t="s">
        <v>36</v>
      </c>
      <c r="DG88" s="312" t="s">
        <v>36</v>
      </c>
      <c r="DH88" s="312" t="s">
        <v>36</v>
      </c>
      <c r="DI88" s="312" t="s">
        <v>36</v>
      </c>
      <c r="DJ88" s="312" t="s">
        <v>36</v>
      </c>
      <c r="DK88" s="312" t="s">
        <v>36</v>
      </c>
      <c r="DL88" s="312" t="s">
        <v>36</v>
      </c>
      <c r="DM88" s="312"/>
      <c r="DN88" s="308">
        <v>14.390463440102398</v>
      </c>
      <c r="DO88" s="308">
        <v>44.293729432140196</v>
      </c>
      <c r="DP88" s="310">
        <v>38374.569173606404</v>
      </c>
      <c r="DQ88" s="310">
        <v>47392.592929403902</v>
      </c>
      <c r="DR88" s="310">
        <v>85767.162103010327</v>
      </c>
      <c r="DS88" s="309">
        <v>239.84105733503998</v>
      </c>
      <c r="DT88" s="309">
        <v>789.53637425707791</v>
      </c>
      <c r="DU88" s="309">
        <v>158534.93889846143</v>
      </c>
      <c r="DV88" s="309">
        <v>5948.058221908992</v>
      </c>
      <c r="DW88" s="309">
        <v>23.984105733503998</v>
      </c>
      <c r="DX88" s="309">
        <v>167.88874013452798</v>
      </c>
      <c r="DY88" s="309">
        <v>6115.9469620435202</v>
      </c>
      <c r="DZ88" s="309">
        <v>4245.1867148302072</v>
      </c>
      <c r="EA88" s="309">
        <v>9463.8882813833425</v>
      </c>
      <c r="EB88" s="309"/>
      <c r="EC88" s="325" t="s">
        <v>36</v>
      </c>
      <c r="ED88" s="325" t="s">
        <v>36</v>
      </c>
      <c r="EE88" s="325" t="s">
        <v>36</v>
      </c>
      <c r="EF88" s="325" t="s">
        <v>36</v>
      </c>
      <c r="EG88" s="325" t="s">
        <v>36</v>
      </c>
      <c r="EH88" s="325" t="s">
        <v>36</v>
      </c>
      <c r="EI88" s="325" t="s">
        <v>36</v>
      </c>
      <c r="EJ88" s="325" t="s">
        <v>36</v>
      </c>
      <c r="EK88" s="325" t="s">
        <v>36</v>
      </c>
      <c r="EL88" s="325" t="s">
        <v>36</v>
      </c>
      <c r="EM88" s="325" t="s">
        <v>36</v>
      </c>
      <c r="EN88" s="325"/>
      <c r="EO88" s="325" t="s">
        <v>36</v>
      </c>
      <c r="EP88" s="325" t="s">
        <v>36</v>
      </c>
      <c r="EQ88" s="325" t="s">
        <v>36</v>
      </c>
      <c r="ER88" s="325" t="s">
        <v>36</v>
      </c>
      <c r="ES88" s="325" t="s">
        <v>36</v>
      </c>
      <c r="ET88" s="325" t="s">
        <v>36</v>
      </c>
      <c r="EU88" s="325" t="s">
        <v>36</v>
      </c>
      <c r="EV88" s="325" t="s">
        <v>36</v>
      </c>
      <c r="EW88" s="325" t="s">
        <v>36</v>
      </c>
      <c r="EX88" s="325" t="s">
        <v>36</v>
      </c>
      <c r="EY88" s="325" t="s">
        <v>36</v>
      </c>
      <c r="EZ88" s="325"/>
      <c r="FA88" s="43">
        <v>5.923442427131863E-3</v>
      </c>
      <c r="FB88" s="43">
        <v>1.8232307615825581E-2</v>
      </c>
      <c r="FC88" s="43">
        <v>15.795846472351638</v>
      </c>
      <c r="FD88" s="43">
        <v>19.507870393354271</v>
      </c>
      <c r="FE88" s="43">
        <v>35.303716865705915</v>
      </c>
      <c r="FF88" s="43">
        <v>9.8724040452197723E-2</v>
      </c>
      <c r="FG88" s="43">
        <v>0.32499114962519637</v>
      </c>
      <c r="FH88" s="43">
        <v>65.256590738902702</v>
      </c>
      <c r="FI88" s="43">
        <v>2.4483562032145039</v>
      </c>
      <c r="FJ88" s="43">
        <v>9.8724040452197719E-3</v>
      </c>
      <c r="FK88" s="43">
        <v>6.9106828316538402E-2</v>
      </c>
      <c r="FL88" s="43">
        <v>2.517463031531042</v>
      </c>
      <c r="FM88" s="43">
        <v>1.7474155160038995</v>
      </c>
      <c r="FN88" s="43">
        <v>3.89555191220327</v>
      </c>
      <c r="FO88" s="312" t="s">
        <v>36</v>
      </c>
      <c r="FP88" s="312" t="s">
        <v>36</v>
      </c>
      <c r="FQ88" s="312" t="s">
        <v>36</v>
      </c>
      <c r="FR88" s="312" t="s">
        <v>36</v>
      </c>
      <c r="FS88" s="312" t="s">
        <v>36</v>
      </c>
      <c r="FT88" s="312" t="s">
        <v>36</v>
      </c>
      <c r="FU88" s="312" t="s">
        <v>36</v>
      </c>
      <c r="FV88" s="312" t="s">
        <v>36</v>
      </c>
      <c r="FW88" s="312" t="s">
        <v>36</v>
      </c>
      <c r="FX88" s="312" t="s">
        <v>36</v>
      </c>
      <c r="FY88" s="312" t="s">
        <v>36</v>
      </c>
      <c r="FZ88" s="312" t="s">
        <v>36</v>
      </c>
      <c r="GA88" s="312" t="s">
        <v>36</v>
      </c>
      <c r="GB88" s="312" t="s">
        <v>36</v>
      </c>
      <c r="GC88" s="312" t="s">
        <v>36</v>
      </c>
      <c r="GD88" s="312" t="s">
        <v>36</v>
      </c>
      <c r="GE88" s="312" t="s">
        <v>36</v>
      </c>
      <c r="GF88" s="312" t="s">
        <v>36</v>
      </c>
      <c r="GG88" s="312" t="s">
        <v>36</v>
      </c>
      <c r="GH88" s="312" t="s">
        <v>36</v>
      </c>
      <c r="GI88" s="312" t="s">
        <v>36</v>
      </c>
      <c r="GJ88" s="312" t="s">
        <v>36</v>
      </c>
    </row>
    <row r="89" spans="1:192">
      <c r="A89" s="321">
        <v>14211023</v>
      </c>
      <c r="B89" s="320" t="s">
        <v>206</v>
      </c>
      <c r="C89" s="320" t="s">
        <v>222</v>
      </c>
      <c r="D89" s="320" t="s">
        <v>204</v>
      </c>
      <c r="E89" s="320">
        <v>0.9</v>
      </c>
      <c r="F89" s="319">
        <v>2434.5888237158397</v>
      </c>
      <c r="G89" s="318">
        <v>40618</v>
      </c>
      <c r="H89" s="317">
        <v>0.4861111111111111</v>
      </c>
      <c r="I89" s="309">
        <v>9968.7000000000007</v>
      </c>
      <c r="J89" s="135">
        <v>6.2</v>
      </c>
      <c r="K89" s="316">
        <v>43</v>
      </c>
      <c r="L89" s="135">
        <v>12.4</v>
      </c>
      <c r="M89" s="135">
        <v>100.22</v>
      </c>
      <c r="N89" s="135">
        <v>7.4</v>
      </c>
      <c r="O89" s="135">
        <v>12</v>
      </c>
      <c r="P89" s="135">
        <v>1</v>
      </c>
      <c r="Q89" s="135">
        <v>0.94022544830143429</v>
      </c>
      <c r="R89" s="135"/>
      <c r="S89" s="135">
        <v>1.5</v>
      </c>
      <c r="T89" s="43">
        <v>0.52200000000000002</v>
      </c>
      <c r="U89" s="135">
        <v>2.0220000000000002</v>
      </c>
      <c r="V89" s="316">
        <v>25.816023738872403</v>
      </c>
      <c r="W89" s="43">
        <v>6.3500000000000001E-2</v>
      </c>
      <c r="X89" s="311">
        <v>4.2666666666666666</v>
      </c>
      <c r="Y89" s="23">
        <v>1.2821543223224591E-2</v>
      </c>
      <c r="Z89" s="23">
        <v>1.3827888515854252E-2</v>
      </c>
      <c r="AA89" s="23">
        <v>1.1164765341478139E-2</v>
      </c>
      <c r="AB89" s="65">
        <v>1.1483934351572413</v>
      </c>
      <c r="AC89" s="43">
        <v>0.16889499999999999</v>
      </c>
      <c r="AD89" s="43">
        <v>9.3732999999999997E-2</v>
      </c>
      <c r="AE89" s="43">
        <v>7.1301000000000003E-2</v>
      </c>
      <c r="AF89" s="43">
        <v>5.0493999999999997E-2</v>
      </c>
      <c r="AG89" s="43">
        <v>5.0719E-2</v>
      </c>
      <c r="AH89" s="43">
        <v>4.7737000000000002E-2</v>
      </c>
      <c r="AI89" s="43">
        <v>5.4361E-2</v>
      </c>
      <c r="AJ89" s="43">
        <v>7.5697E-2</v>
      </c>
      <c r="AK89" s="43">
        <v>1.3605044981478212</v>
      </c>
      <c r="AL89" s="43">
        <v>2.9003434950046234</v>
      </c>
      <c r="AM89" s="43"/>
      <c r="AN89" s="43">
        <v>7.9507135709426982E-2</v>
      </c>
      <c r="AO89" s="43">
        <v>6.5308170535040053E-2</v>
      </c>
      <c r="AP89" s="43">
        <v>9.206176051551633E-2</v>
      </c>
      <c r="AQ89" s="43">
        <v>7.8791989145505462E-2</v>
      </c>
      <c r="AR89" s="43">
        <v>4.5405446728673034E-2</v>
      </c>
      <c r="AS89" s="43">
        <v>0.36107450263416185</v>
      </c>
      <c r="AT89" s="316">
        <v>22.019592945332683</v>
      </c>
      <c r="AU89" s="316">
        <v>18.087173161936011</v>
      </c>
      <c r="AV89" s="316">
        <v>25.49661076700081</v>
      </c>
      <c r="AW89" s="316">
        <v>21.821532279540921</v>
      </c>
      <c r="AX89" s="316">
        <v>12.575090846189578</v>
      </c>
      <c r="AY89" s="315" t="s">
        <v>36</v>
      </c>
      <c r="AZ89" s="43">
        <v>1.2999999999999999E-2</v>
      </c>
      <c r="BA89" s="43">
        <v>2.6891700000000001E-2</v>
      </c>
      <c r="BB89" s="43">
        <v>5.42</v>
      </c>
      <c r="BC89" s="43">
        <v>0.251</v>
      </c>
      <c r="BD89" s="43">
        <v>2E-3</v>
      </c>
      <c r="BE89" s="43">
        <v>2E-3</v>
      </c>
      <c r="BF89" s="313">
        <v>0.253</v>
      </c>
      <c r="BG89" s="43">
        <v>4.5999999999999999E-2</v>
      </c>
      <c r="BH89" s="43">
        <v>0.33054</v>
      </c>
      <c r="BI89" s="312" t="s">
        <v>36</v>
      </c>
      <c r="BJ89" s="312" t="s">
        <v>36</v>
      </c>
      <c r="BK89" s="312" t="s">
        <v>36</v>
      </c>
      <c r="BL89" s="312" t="s">
        <v>36</v>
      </c>
      <c r="BM89" s="312" t="s">
        <v>36</v>
      </c>
      <c r="BN89" s="312" t="s">
        <v>36</v>
      </c>
      <c r="BO89" s="312" t="s">
        <v>36</v>
      </c>
      <c r="BP89" s="312" t="s">
        <v>36</v>
      </c>
      <c r="BQ89" s="312" t="s">
        <v>36</v>
      </c>
      <c r="BR89" s="312" t="s">
        <v>36</v>
      </c>
      <c r="BS89" s="312" t="s">
        <v>36</v>
      </c>
      <c r="BT89" s="312" t="s">
        <v>36</v>
      </c>
      <c r="BU89" s="312" t="s">
        <v>36</v>
      </c>
      <c r="BV89" s="312" t="s">
        <v>36</v>
      </c>
      <c r="BW89" s="312" t="s">
        <v>36</v>
      </c>
      <c r="BX89" s="312" t="s">
        <v>36</v>
      </c>
      <c r="BY89" s="312" t="s">
        <v>36</v>
      </c>
      <c r="BZ89" s="312" t="s">
        <v>36</v>
      </c>
      <c r="CA89" s="312" t="s">
        <v>36</v>
      </c>
      <c r="CB89" s="312" t="s">
        <v>36</v>
      </c>
      <c r="CC89" s="312" t="s">
        <v>36</v>
      </c>
      <c r="CD89" s="312" t="s">
        <v>36</v>
      </c>
      <c r="CE89" s="312" t="s">
        <v>36</v>
      </c>
      <c r="CF89" s="312" t="s">
        <v>36</v>
      </c>
      <c r="CG89" s="312" t="s">
        <v>36</v>
      </c>
      <c r="CH89" s="312" t="s">
        <v>36</v>
      </c>
      <c r="CI89" s="312" t="s">
        <v>36</v>
      </c>
      <c r="CJ89" s="312" t="s">
        <v>36</v>
      </c>
      <c r="CK89" s="312"/>
      <c r="CL89" s="312" t="s">
        <v>36</v>
      </c>
      <c r="CM89" s="312" t="s">
        <v>36</v>
      </c>
      <c r="CN89" s="312" t="s">
        <v>36</v>
      </c>
      <c r="CO89" s="312" t="s">
        <v>36</v>
      </c>
      <c r="CP89" s="328" t="s">
        <v>36</v>
      </c>
      <c r="CQ89" s="328" t="s">
        <v>36</v>
      </c>
      <c r="CR89" s="328" t="s">
        <v>36</v>
      </c>
      <c r="CS89" s="312" t="s">
        <v>36</v>
      </c>
      <c r="CT89" s="312" t="s">
        <v>36</v>
      </c>
      <c r="CU89" s="312" t="s">
        <v>36</v>
      </c>
      <c r="CV89" s="312" t="s">
        <v>36</v>
      </c>
      <c r="CW89" s="312" t="s">
        <v>36</v>
      </c>
      <c r="CX89" s="328" t="s">
        <v>36</v>
      </c>
      <c r="CY89" s="328" t="s">
        <v>36</v>
      </c>
      <c r="CZ89" s="312"/>
      <c r="DA89" s="312" t="s">
        <v>36</v>
      </c>
      <c r="DB89" s="312" t="s">
        <v>36</v>
      </c>
      <c r="DC89" s="312" t="s">
        <v>36</v>
      </c>
      <c r="DD89" s="312" t="s">
        <v>36</v>
      </c>
      <c r="DE89" s="312" t="s">
        <v>36</v>
      </c>
      <c r="DF89" s="312" t="s">
        <v>36</v>
      </c>
      <c r="DG89" s="312" t="s">
        <v>36</v>
      </c>
      <c r="DH89" s="312" t="s">
        <v>36</v>
      </c>
      <c r="DI89" s="312" t="s">
        <v>36</v>
      </c>
      <c r="DJ89" s="312" t="s">
        <v>36</v>
      </c>
      <c r="DK89" s="312" t="s">
        <v>36</v>
      </c>
      <c r="DL89" s="312" t="s">
        <v>36</v>
      </c>
      <c r="DM89" s="312"/>
      <c r="DN89" s="308">
        <v>24.389309770560001</v>
      </c>
      <c r="DO89" s="308">
        <v>22.931449712787327</v>
      </c>
      <c r="DP89" s="310">
        <v>36583.964655840005</v>
      </c>
      <c r="DQ89" s="310">
        <v>12731.219700232321</v>
      </c>
      <c r="DR89" s="310">
        <v>49315.184356072336</v>
      </c>
      <c r="DS89" s="309">
        <v>317.06102701727997</v>
      </c>
      <c r="DT89" s="309">
        <v>655.87000155696842</v>
      </c>
      <c r="DU89" s="309">
        <v>132190.05895643521</v>
      </c>
      <c r="DV89" s="309">
        <v>6121.7167524105598</v>
      </c>
      <c r="DW89" s="309">
        <v>48.778619541119994</v>
      </c>
      <c r="DX89" s="309">
        <v>48.778619541119994</v>
      </c>
      <c r="DY89" s="309">
        <v>6170.4953719516807</v>
      </c>
      <c r="DZ89" s="309">
        <v>1121.90824944576</v>
      </c>
      <c r="EA89" s="309">
        <v>8061.6424515609015</v>
      </c>
      <c r="EB89" s="309"/>
      <c r="EC89" s="325" t="s">
        <v>36</v>
      </c>
      <c r="ED89" s="325" t="s">
        <v>36</v>
      </c>
      <c r="EE89" s="325" t="s">
        <v>36</v>
      </c>
      <c r="EF89" s="325" t="s">
        <v>36</v>
      </c>
      <c r="EG89" s="325" t="s">
        <v>36</v>
      </c>
      <c r="EH89" s="325" t="s">
        <v>36</v>
      </c>
      <c r="EI89" s="325" t="s">
        <v>36</v>
      </c>
      <c r="EJ89" s="325" t="s">
        <v>36</v>
      </c>
      <c r="EK89" s="325" t="s">
        <v>36</v>
      </c>
      <c r="EL89" s="325" t="s">
        <v>36</v>
      </c>
      <c r="EM89" s="325" t="s">
        <v>36</v>
      </c>
      <c r="EN89" s="325"/>
      <c r="EO89" s="325" t="s">
        <v>36</v>
      </c>
      <c r="EP89" s="325" t="s">
        <v>36</v>
      </c>
      <c r="EQ89" s="325" t="s">
        <v>36</v>
      </c>
      <c r="ER89" s="325" t="s">
        <v>36</v>
      </c>
      <c r="ES89" s="325" t="s">
        <v>36</v>
      </c>
      <c r="ET89" s="325" t="s">
        <v>36</v>
      </c>
      <c r="EU89" s="325" t="s">
        <v>36</v>
      </c>
      <c r="EV89" s="325" t="s">
        <v>36</v>
      </c>
      <c r="EW89" s="325" t="s">
        <v>36</v>
      </c>
      <c r="EX89" s="325" t="s">
        <v>36</v>
      </c>
      <c r="EY89" s="325" t="s">
        <v>36</v>
      </c>
      <c r="EZ89" s="325"/>
      <c r="FA89" s="43">
        <v>1.0017835263588917E-2</v>
      </c>
      <c r="FB89" s="43">
        <v>9.419023651717805E-3</v>
      </c>
      <c r="FC89" s="43">
        <v>15.026752895383378</v>
      </c>
      <c r="FD89" s="43">
        <v>5.2293100075934147</v>
      </c>
      <c r="FE89" s="43">
        <v>20.256062902976797</v>
      </c>
      <c r="FF89" s="43">
        <v>0.13023185842665591</v>
      </c>
      <c r="FG89" s="43">
        <v>0.26939662055785413</v>
      </c>
      <c r="FH89" s="43">
        <v>54.296667128651933</v>
      </c>
      <c r="FI89" s="43">
        <v>2.5144766511608179</v>
      </c>
      <c r="FJ89" s="43">
        <v>2.0035670527177831E-2</v>
      </c>
      <c r="FK89" s="43">
        <v>2.0035670527177831E-2</v>
      </c>
      <c r="FL89" s="43">
        <v>2.5345123216879961</v>
      </c>
      <c r="FM89" s="43">
        <v>0.46082042212509017</v>
      </c>
      <c r="FN89" s="43">
        <v>3.3112952680266803</v>
      </c>
      <c r="FO89" s="312" t="s">
        <v>36</v>
      </c>
      <c r="FP89" s="312" t="s">
        <v>36</v>
      </c>
      <c r="FQ89" s="312" t="s">
        <v>36</v>
      </c>
      <c r="FR89" s="312" t="s">
        <v>36</v>
      </c>
      <c r="FS89" s="312" t="s">
        <v>36</v>
      </c>
      <c r="FT89" s="312" t="s">
        <v>36</v>
      </c>
      <c r="FU89" s="312" t="s">
        <v>36</v>
      </c>
      <c r="FV89" s="312" t="s">
        <v>36</v>
      </c>
      <c r="FW89" s="312" t="s">
        <v>36</v>
      </c>
      <c r="FX89" s="312" t="s">
        <v>36</v>
      </c>
      <c r="FY89" s="312" t="s">
        <v>36</v>
      </c>
      <c r="FZ89" s="312" t="s">
        <v>36</v>
      </c>
      <c r="GA89" s="312" t="s">
        <v>36</v>
      </c>
      <c r="GB89" s="312" t="s">
        <v>36</v>
      </c>
      <c r="GC89" s="312" t="s">
        <v>36</v>
      </c>
      <c r="GD89" s="312" t="s">
        <v>36</v>
      </c>
      <c r="GE89" s="312" t="s">
        <v>36</v>
      </c>
      <c r="GF89" s="312" t="s">
        <v>36</v>
      </c>
      <c r="GG89" s="312" t="s">
        <v>36</v>
      </c>
      <c r="GH89" s="312" t="s">
        <v>36</v>
      </c>
      <c r="GI89" s="312" t="s">
        <v>36</v>
      </c>
      <c r="GJ89" s="312" t="s">
        <v>36</v>
      </c>
    </row>
    <row r="90" spans="1:192">
      <c r="A90" s="321">
        <v>14209710</v>
      </c>
      <c r="B90" s="320" t="s">
        <v>206</v>
      </c>
      <c r="C90" s="320" t="s">
        <v>222</v>
      </c>
      <c r="D90" s="320" t="s">
        <v>11</v>
      </c>
      <c r="E90" s="320">
        <v>40.799999999999997</v>
      </c>
      <c r="F90" s="319">
        <v>1538.4529375395839</v>
      </c>
      <c r="G90" s="318">
        <v>40652</v>
      </c>
      <c r="H90" s="317">
        <v>0.5</v>
      </c>
      <c r="I90" s="309">
        <v>4286.9467598334522</v>
      </c>
      <c r="J90" s="135">
        <v>5.0999999999999996</v>
      </c>
      <c r="K90" s="316">
        <v>40</v>
      </c>
      <c r="L90" s="135">
        <v>13</v>
      </c>
      <c r="M90" s="135">
        <v>105.2</v>
      </c>
      <c r="N90" s="135">
        <v>7.5</v>
      </c>
      <c r="O90" s="135">
        <v>3.1</v>
      </c>
      <c r="P90" s="331" t="s">
        <v>36</v>
      </c>
      <c r="Q90" s="135">
        <v>0.25275388843294405</v>
      </c>
      <c r="R90" s="135"/>
      <c r="S90" s="135">
        <v>1.1000000000000001</v>
      </c>
      <c r="T90" s="43">
        <v>0.14399999999999999</v>
      </c>
      <c r="U90" s="135">
        <v>1.244</v>
      </c>
      <c r="V90" s="316">
        <v>11.575562700964628</v>
      </c>
      <c r="W90" s="43">
        <v>2.6100000000000002E-2</v>
      </c>
      <c r="X90" s="311">
        <v>2.8181818181818179</v>
      </c>
      <c r="Y90" s="23">
        <v>1.3300376626022598E-2</v>
      </c>
      <c r="Z90" s="23">
        <v>1.2922917168725687E-2</v>
      </c>
      <c r="AA90" s="23">
        <v>1.5067108316346948E-2</v>
      </c>
      <c r="AB90" s="65">
        <v>0.88274248427566238</v>
      </c>
      <c r="AC90" s="43">
        <v>9.6979999999999997E-2</v>
      </c>
      <c r="AD90" s="43">
        <v>5.3830000000000003E-2</v>
      </c>
      <c r="AE90" s="43">
        <v>4.0344999999999999E-2</v>
      </c>
      <c r="AF90" s="43">
        <v>2.9635000000000002E-2</v>
      </c>
      <c r="AG90" s="43">
        <v>2.2769999999999999E-2</v>
      </c>
      <c r="AH90" s="43">
        <v>2.6921E-2</v>
      </c>
      <c r="AI90" s="43">
        <v>3.056E-2</v>
      </c>
      <c r="AJ90" s="43">
        <v>4.3886000000000001E-2</v>
      </c>
      <c r="AK90" s="43">
        <v>1.3322511141937958</v>
      </c>
      <c r="AL90" s="43">
        <v>4.0446097458310941</v>
      </c>
      <c r="AM90" s="43"/>
      <c r="AN90" s="43">
        <v>4.2418000971673309E-2</v>
      </c>
      <c r="AO90" s="43">
        <v>3.6450762142671171E-2</v>
      </c>
      <c r="AP90" s="43">
        <v>5.2829913613734375E-2</v>
      </c>
      <c r="AQ90" s="43">
        <v>4.5360206023922531E-2</v>
      </c>
      <c r="AR90" s="43">
        <v>1.9380048465861475E-2</v>
      </c>
      <c r="AS90" s="43">
        <v>0.19643893121786285</v>
      </c>
      <c r="AT90" s="316">
        <v>21.593479820264921</v>
      </c>
      <c r="AU90" s="316">
        <v>18.555772990968389</v>
      </c>
      <c r="AV90" s="316">
        <v>26.893810349203516</v>
      </c>
      <c r="AW90" s="316">
        <v>23.091250671495089</v>
      </c>
      <c r="AX90" s="316">
        <v>9.8656861680680858</v>
      </c>
      <c r="AY90" s="315" t="s">
        <v>36</v>
      </c>
      <c r="AZ90" s="43">
        <v>1.0999999999999999E-2</v>
      </c>
      <c r="BA90" s="313">
        <v>9.4999999999999998E-3</v>
      </c>
      <c r="BB90" s="43">
        <v>6.74</v>
      </c>
      <c r="BC90" s="313">
        <v>2.5000000000000001E-3</v>
      </c>
      <c r="BD90" s="43">
        <v>1E-3</v>
      </c>
      <c r="BE90" s="43">
        <v>2E-3</v>
      </c>
      <c r="BF90" s="313">
        <v>4.5000000000000005E-3</v>
      </c>
      <c r="BG90" s="43">
        <v>1.7000000000000001E-2</v>
      </c>
      <c r="BH90" s="43">
        <v>3.9900000000000005E-2</v>
      </c>
      <c r="BI90" s="312" t="s">
        <v>36</v>
      </c>
      <c r="BJ90" s="312" t="s">
        <v>36</v>
      </c>
      <c r="BK90" s="312" t="s">
        <v>36</v>
      </c>
      <c r="BL90" s="312" t="s">
        <v>36</v>
      </c>
      <c r="BM90" s="312" t="s">
        <v>36</v>
      </c>
      <c r="BN90" s="312" t="s">
        <v>36</v>
      </c>
      <c r="BO90" s="312" t="s">
        <v>36</v>
      </c>
      <c r="BP90" s="312" t="s">
        <v>36</v>
      </c>
      <c r="BQ90" s="312" t="s">
        <v>36</v>
      </c>
      <c r="BR90" s="312" t="s">
        <v>36</v>
      </c>
      <c r="BS90" s="312" t="s">
        <v>36</v>
      </c>
      <c r="BT90" s="312" t="s">
        <v>36</v>
      </c>
      <c r="BU90" s="312" t="s">
        <v>36</v>
      </c>
      <c r="BV90" s="312" t="s">
        <v>36</v>
      </c>
      <c r="BW90" s="312" t="s">
        <v>36</v>
      </c>
      <c r="BX90" s="312" t="s">
        <v>36</v>
      </c>
      <c r="BY90" s="312" t="s">
        <v>36</v>
      </c>
      <c r="BZ90" s="312" t="s">
        <v>36</v>
      </c>
      <c r="CA90" s="312" t="s">
        <v>36</v>
      </c>
      <c r="CB90" s="312" t="s">
        <v>36</v>
      </c>
      <c r="CC90" s="312" t="s">
        <v>36</v>
      </c>
      <c r="CD90" s="312" t="s">
        <v>36</v>
      </c>
      <c r="CE90" s="312" t="s">
        <v>36</v>
      </c>
      <c r="CF90" s="312" t="s">
        <v>36</v>
      </c>
      <c r="CG90" s="312" t="s">
        <v>36</v>
      </c>
      <c r="CH90" s="312" t="s">
        <v>36</v>
      </c>
      <c r="CI90" s="312" t="s">
        <v>36</v>
      </c>
      <c r="CJ90" s="312" t="s">
        <v>36</v>
      </c>
      <c r="CK90" s="312"/>
      <c r="CL90" s="312" t="s">
        <v>36</v>
      </c>
      <c r="CM90" s="312" t="s">
        <v>36</v>
      </c>
      <c r="CN90" s="312" t="s">
        <v>36</v>
      </c>
      <c r="CO90" s="312" t="s">
        <v>36</v>
      </c>
      <c r="CP90" s="328" t="s">
        <v>36</v>
      </c>
      <c r="CQ90" s="328" t="s">
        <v>36</v>
      </c>
      <c r="CR90" s="328" t="s">
        <v>36</v>
      </c>
      <c r="CS90" s="312" t="s">
        <v>36</v>
      </c>
      <c r="CT90" s="312" t="s">
        <v>36</v>
      </c>
      <c r="CU90" s="312" t="s">
        <v>36</v>
      </c>
      <c r="CV90" s="312" t="s">
        <v>36</v>
      </c>
      <c r="CW90" s="312" t="s">
        <v>36</v>
      </c>
      <c r="CX90" s="328" t="s">
        <v>36</v>
      </c>
      <c r="CY90" s="328" t="s">
        <v>36</v>
      </c>
      <c r="CZ90" s="312"/>
      <c r="DA90" s="312" t="s">
        <v>36</v>
      </c>
      <c r="DB90" s="312" t="s">
        <v>36</v>
      </c>
      <c r="DC90" s="312" t="s">
        <v>36</v>
      </c>
      <c r="DD90" s="312" t="s">
        <v>36</v>
      </c>
      <c r="DE90" s="312" t="s">
        <v>36</v>
      </c>
      <c r="DF90" s="312" t="s">
        <v>36</v>
      </c>
      <c r="DG90" s="312" t="s">
        <v>36</v>
      </c>
      <c r="DH90" s="312" t="s">
        <v>36</v>
      </c>
      <c r="DI90" s="312" t="s">
        <v>36</v>
      </c>
      <c r="DJ90" s="312" t="s">
        <v>36</v>
      </c>
      <c r="DK90" s="312" t="s">
        <v>36</v>
      </c>
      <c r="DL90" s="312" t="s">
        <v>36</v>
      </c>
      <c r="DM90" s="312"/>
      <c r="DN90" s="325" t="s">
        <v>36</v>
      </c>
      <c r="DO90" s="308">
        <v>2.6509828544296763</v>
      </c>
      <c r="DP90" s="310">
        <v>11537.235521685297</v>
      </c>
      <c r="DQ90" s="310">
        <v>1510.329013747893</v>
      </c>
      <c r="DR90" s="310">
        <v>13047.56453543319</v>
      </c>
      <c r="DS90" s="309">
        <v>115.37235521685294</v>
      </c>
      <c r="DT90" s="309">
        <v>99.639761323645729</v>
      </c>
      <c r="DU90" s="309">
        <v>70691.788560144443</v>
      </c>
      <c r="DV90" s="309">
        <v>26.220989822012033</v>
      </c>
      <c r="DW90" s="309">
        <v>10.488395928804813</v>
      </c>
      <c r="DX90" s="309">
        <v>20.976791857609626</v>
      </c>
      <c r="DY90" s="309">
        <v>47.197781679621663</v>
      </c>
      <c r="DZ90" s="309">
        <v>178.30273078968185</v>
      </c>
      <c r="EA90" s="309">
        <v>418.4869975593121</v>
      </c>
      <c r="EB90" s="309"/>
      <c r="EC90" s="326" t="s">
        <v>36</v>
      </c>
      <c r="ED90" s="326" t="s">
        <v>36</v>
      </c>
      <c r="EE90" s="326" t="s">
        <v>36</v>
      </c>
      <c r="EF90" s="326" t="s">
        <v>36</v>
      </c>
      <c r="EG90" s="326" t="s">
        <v>36</v>
      </c>
      <c r="EH90" s="326" t="s">
        <v>36</v>
      </c>
      <c r="EI90" s="326" t="s">
        <v>36</v>
      </c>
      <c r="EJ90" s="326" t="s">
        <v>36</v>
      </c>
      <c r="EK90" s="326" t="s">
        <v>36</v>
      </c>
      <c r="EL90" s="326" t="s">
        <v>36</v>
      </c>
      <c r="EM90" s="326" t="s">
        <v>36</v>
      </c>
      <c r="EN90" s="326"/>
      <c r="EO90" s="326" t="s">
        <v>36</v>
      </c>
      <c r="EP90" s="326" t="s">
        <v>36</v>
      </c>
      <c r="EQ90" s="326" t="s">
        <v>36</v>
      </c>
      <c r="ER90" s="326" t="s">
        <v>36</v>
      </c>
      <c r="ES90" s="326" t="s">
        <v>36</v>
      </c>
      <c r="ET90" s="326" t="s">
        <v>36</v>
      </c>
      <c r="EU90" s="326" t="s">
        <v>36</v>
      </c>
      <c r="EV90" s="326" t="s">
        <v>36</v>
      </c>
      <c r="EW90" s="326" t="s">
        <v>36</v>
      </c>
      <c r="EX90" s="326" t="s">
        <v>36</v>
      </c>
      <c r="EY90" s="326" t="s">
        <v>36</v>
      </c>
      <c r="EZ90" s="326"/>
      <c r="FA90" s="312" t="s">
        <v>36</v>
      </c>
      <c r="FB90" s="43">
        <v>1.7231484888119741E-3</v>
      </c>
      <c r="FC90" s="43">
        <v>7.4992450143691496</v>
      </c>
      <c r="FD90" s="43">
        <v>0.9817193473355974</v>
      </c>
      <c r="FE90" s="43">
        <v>8.4809643617047463</v>
      </c>
      <c r="FF90" s="43">
        <v>7.4992450143691478E-2</v>
      </c>
      <c r="FG90" s="43">
        <v>6.4766206942279012E-2</v>
      </c>
      <c r="FH90" s="43">
        <v>45.949919451680053</v>
      </c>
      <c r="FI90" s="43">
        <v>1.7043738669020789E-2</v>
      </c>
      <c r="FJ90" s="43">
        <v>6.8174954676083165E-3</v>
      </c>
      <c r="FK90" s="43">
        <v>1.3634990935216633E-2</v>
      </c>
      <c r="FL90" s="43">
        <v>3.0678729604237426E-2</v>
      </c>
      <c r="FM90" s="43">
        <v>0.11589742294934138</v>
      </c>
      <c r="FN90" s="43">
        <v>0.27201806915757187</v>
      </c>
      <c r="FO90" s="312" t="s">
        <v>36</v>
      </c>
      <c r="FP90" s="312" t="s">
        <v>36</v>
      </c>
      <c r="FQ90" s="312" t="s">
        <v>36</v>
      </c>
      <c r="FR90" s="312" t="s">
        <v>36</v>
      </c>
      <c r="FS90" s="312" t="s">
        <v>36</v>
      </c>
      <c r="FT90" s="312" t="s">
        <v>36</v>
      </c>
      <c r="FU90" s="312" t="s">
        <v>36</v>
      </c>
      <c r="FV90" s="312" t="s">
        <v>36</v>
      </c>
      <c r="FW90" s="312" t="s">
        <v>36</v>
      </c>
      <c r="FX90" s="312" t="s">
        <v>36</v>
      </c>
      <c r="FY90" s="312" t="s">
        <v>36</v>
      </c>
      <c r="FZ90" s="312" t="s">
        <v>36</v>
      </c>
      <c r="GA90" s="312" t="s">
        <v>36</v>
      </c>
      <c r="GB90" s="312" t="s">
        <v>36</v>
      </c>
      <c r="GC90" s="312" t="s">
        <v>36</v>
      </c>
      <c r="GD90" s="312" t="s">
        <v>36</v>
      </c>
      <c r="GE90" s="312" t="s">
        <v>36</v>
      </c>
      <c r="GF90" s="312" t="s">
        <v>36</v>
      </c>
      <c r="GG90" s="312" t="s">
        <v>36</v>
      </c>
      <c r="GH90" s="312" t="s">
        <v>36</v>
      </c>
      <c r="GI90" s="312" t="s">
        <v>36</v>
      </c>
      <c r="GJ90" s="312" t="s">
        <v>36</v>
      </c>
    </row>
    <row r="91" spans="1:192">
      <c r="A91" s="321">
        <v>14210000</v>
      </c>
      <c r="B91" s="320" t="s">
        <v>206</v>
      </c>
      <c r="C91" s="320" t="s">
        <v>222</v>
      </c>
      <c r="D91" s="320" t="s">
        <v>12</v>
      </c>
      <c r="E91" s="320">
        <v>23.1</v>
      </c>
      <c r="F91" s="319">
        <v>1761.1919150284798</v>
      </c>
      <c r="G91" s="318">
        <v>40652</v>
      </c>
      <c r="H91" s="317">
        <v>0.47222222222222227</v>
      </c>
      <c r="I91" s="309">
        <v>5228.43</v>
      </c>
      <c r="J91" s="135">
        <v>5.93</v>
      </c>
      <c r="K91" s="316">
        <v>36</v>
      </c>
      <c r="L91" s="135">
        <v>12.37</v>
      </c>
      <c r="M91" s="135">
        <v>99.3</v>
      </c>
      <c r="N91" s="135">
        <v>8.1300000000000008</v>
      </c>
      <c r="O91" s="135">
        <v>5.3</v>
      </c>
      <c r="P91" s="331" t="s">
        <v>36</v>
      </c>
      <c r="Q91" s="135">
        <v>0.32659014327818592</v>
      </c>
      <c r="R91" s="135"/>
      <c r="S91" s="135">
        <v>1.2</v>
      </c>
      <c r="T91" s="43">
        <v>6.7000000000000004E-2</v>
      </c>
      <c r="U91" s="135">
        <v>1.2669999999999999</v>
      </c>
      <c r="V91" s="316">
        <v>5.2880820836621947</v>
      </c>
      <c r="W91" s="43">
        <v>3.9699999999999999E-2</v>
      </c>
      <c r="X91" s="311">
        <v>3.416666666666667</v>
      </c>
      <c r="Y91" s="23">
        <v>1.3996846185225838E-2</v>
      </c>
      <c r="Z91" s="23">
        <v>1.5346027086583476E-2</v>
      </c>
      <c r="AA91" s="23">
        <v>1.1958642352663407E-2</v>
      </c>
      <c r="AB91" s="65">
        <v>1.1704377280008282</v>
      </c>
      <c r="AC91" s="43">
        <v>0.120155</v>
      </c>
      <c r="AD91" s="43">
        <v>6.8435999999999997E-2</v>
      </c>
      <c r="AE91" s="43">
        <v>4.9452000000000003E-2</v>
      </c>
      <c r="AF91" s="43">
        <v>3.7106E-2</v>
      </c>
      <c r="AG91" s="43">
        <v>2.461E-2</v>
      </c>
      <c r="AH91" s="43">
        <v>2.6831000000000001E-2</v>
      </c>
      <c r="AI91" s="43">
        <v>3.3903000000000003E-2</v>
      </c>
      <c r="AJ91" s="43">
        <v>5.5347E-2</v>
      </c>
      <c r="AK91" s="43">
        <v>1.3448577577033127</v>
      </c>
      <c r="AL91" s="43">
        <v>4.2496066335666258</v>
      </c>
      <c r="AM91" s="43"/>
      <c r="AN91" s="43">
        <v>4.9785901844726976E-2</v>
      </c>
      <c r="AO91" s="43">
        <v>4.6899212268434652E-2</v>
      </c>
      <c r="AP91" s="43">
        <v>6.7953816967902189E-2</v>
      </c>
      <c r="AQ91" s="43">
        <v>5.8174533952805946E-2</v>
      </c>
      <c r="AR91" s="43">
        <v>1.9167516857826535E-2</v>
      </c>
      <c r="AS91" s="43">
        <v>0.24198098189169628</v>
      </c>
      <c r="AT91" s="316">
        <v>20.574303590110112</v>
      </c>
      <c r="AU91" s="316">
        <v>19.381362907860826</v>
      </c>
      <c r="AV91" s="316">
        <v>28.082296565899696</v>
      </c>
      <c r="AW91" s="316">
        <v>24.040952928624446</v>
      </c>
      <c r="AX91" s="316">
        <v>7.9210840075049216</v>
      </c>
      <c r="AY91" s="315" t="s">
        <v>36</v>
      </c>
      <c r="AZ91" s="43">
        <v>8.0000000000000002E-3</v>
      </c>
      <c r="BA91" s="313">
        <v>9.4999999999999998E-3</v>
      </c>
      <c r="BB91" s="43">
        <v>6.82</v>
      </c>
      <c r="BC91" s="43">
        <v>2.7E-2</v>
      </c>
      <c r="BD91" s="43">
        <v>1E-3</v>
      </c>
      <c r="BE91" s="43">
        <v>2E-3</v>
      </c>
      <c r="BF91" s="313">
        <v>2.8999999999999998E-2</v>
      </c>
      <c r="BG91" s="313">
        <v>8.5000000000000006E-3</v>
      </c>
      <c r="BH91" s="43">
        <v>2.9400000000000003E-2</v>
      </c>
      <c r="BI91" s="312" t="s">
        <v>36</v>
      </c>
      <c r="BJ91" s="312" t="s">
        <v>36</v>
      </c>
      <c r="BK91" s="312" t="s">
        <v>36</v>
      </c>
      <c r="BL91" s="312" t="s">
        <v>36</v>
      </c>
      <c r="BM91" s="312" t="s">
        <v>36</v>
      </c>
      <c r="BN91" s="312" t="s">
        <v>36</v>
      </c>
      <c r="BO91" s="312" t="s">
        <v>36</v>
      </c>
      <c r="BP91" s="312" t="s">
        <v>36</v>
      </c>
      <c r="BQ91" s="312" t="s">
        <v>36</v>
      </c>
      <c r="BR91" s="312" t="s">
        <v>36</v>
      </c>
      <c r="BS91" s="312" t="s">
        <v>36</v>
      </c>
      <c r="BT91" s="312" t="s">
        <v>36</v>
      </c>
      <c r="BU91" s="312" t="s">
        <v>36</v>
      </c>
      <c r="BV91" s="312" t="s">
        <v>36</v>
      </c>
      <c r="BW91" s="312" t="s">
        <v>36</v>
      </c>
      <c r="BX91" s="312" t="s">
        <v>36</v>
      </c>
      <c r="BY91" s="312" t="s">
        <v>36</v>
      </c>
      <c r="BZ91" s="312" t="s">
        <v>36</v>
      </c>
      <c r="CA91" s="312" t="s">
        <v>36</v>
      </c>
      <c r="CB91" s="312" t="s">
        <v>36</v>
      </c>
      <c r="CC91" s="312" t="s">
        <v>36</v>
      </c>
      <c r="CD91" s="312" t="s">
        <v>36</v>
      </c>
      <c r="CE91" s="312" t="s">
        <v>36</v>
      </c>
      <c r="CF91" s="312" t="s">
        <v>36</v>
      </c>
      <c r="CG91" s="312" t="s">
        <v>36</v>
      </c>
      <c r="CH91" s="312" t="s">
        <v>36</v>
      </c>
      <c r="CI91" s="312" t="s">
        <v>36</v>
      </c>
      <c r="CJ91" s="312" t="s">
        <v>36</v>
      </c>
      <c r="CK91" s="312"/>
      <c r="CL91" s="312" t="s">
        <v>36</v>
      </c>
      <c r="CM91" s="312" t="s">
        <v>36</v>
      </c>
      <c r="CN91" s="312" t="s">
        <v>36</v>
      </c>
      <c r="CO91" s="312" t="s">
        <v>36</v>
      </c>
      <c r="CP91" s="328" t="s">
        <v>36</v>
      </c>
      <c r="CQ91" s="328" t="s">
        <v>36</v>
      </c>
      <c r="CR91" s="328" t="s">
        <v>36</v>
      </c>
      <c r="CS91" s="312" t="s">
        <v>36</v>
      </c>
      <c r="CT91" s="312" t="s">
        <v>36</v>
      </c>
      <c r="CU91" s="312" t="s">
        <v>36</v>
      </c>
      <c r="CV91" s="312" t="s">
        <v>36</v>
      </c>
      <c r="CW91" s="312" t="s">
        <v>36</v>
      </c>
      <c r="CX91" s="328" t="s">
        <v>36</v>
      </c>
      <c r="CY91" s="328" t="s">
        <v>36</v>
      </c>
      <c r="CZ91" s="312"/>
      <c r="DA91" s="312" t="s">
        <v>36</v>
      </c>
      <c r="DB91" s="312" t="s">
        <v>36</v>
      </c>
      <c r="DC91" s="312" t="s">
        <v>36</v>
      </c>
      <c r="DD91" s="312" t="s">
        <v>36</v>
      </c>
      <c r="DE91" s="312" t="s">
        <v>36</v>
      </c>
      <c r="DF91" s="312" t="s">
        <v>36</v>
      </c>
      <c r="DG91" s="312" t="s">
        <v>36</v>
      </c>
      <c r="DH91" s="312" t="s">
        <v>36</v>
      </c>
      <c r="DI91" s="312" t="s">
        <v>36</v>
      </c>
      <c r="DJ91" s="312" t="s">
        <v>36</v>
      </c>
      <c r="DK91" s="312" t="s">
        <v>36</v>
      </c>
      <c r="DL91" s="312" t="s">
        <v>36</v>
      </c>
      <c r="DM91" s="312"/>
      <c r="DN91" s="325" t="s">
        <v>36</v>
      </c>
      <c r="DO91" s="308">
        <v>4.1776817647178559</v>
      </c>
      <c r="DP91" s="310">
        <v>15350.181935500801</v>
      </c>
      <c r="DQ91" s="310">
        <v>857.05182473212801</v>
      </c>
      <c r="DR91" s="310">
        <v>16207.233760232928</v>
      </c>
      <c r="DS91" s="309">
        <v>102.334546236672</v>
      </c>
      <c r="DT91" s="309">
        <v>121.52227365604799</v>
      </c>
      <c r="DU91" s="309">
        <v>87240.200666762888</v>
      </c>
      <c r="DV91" s="309">
        <v>345.37909354876797</v>
      </c>
      <c r="DW91" s="309">
        <v>12.791818279584</v>
      </c>
      <c r="DX91" s="309">
        <v>25.583636559167999</v>
      </c>
      <c r="DY91" s="309">
        <v>370.96273010793595</v>
      </c>
      <c r="DZ91" s="309">
        <v>108.73045537646401</v>
      </c>
      <c r="EA91" s="309">
        <v>376.0794574197696</v>
      </c>
      <c r="EB91" s="309"/>
      <c r="EC91" s="325" t="s">
        <v>36</v>
      </c>
      <c r="ED91" s="325" t="s">
        <v>36</v>
      </c>
      <c r="EE91" s="325" t="s">
        <v>36</v>
      </c>
      <c r="EF91" s="325" t="s">
        <v>36</v>
      </c>
      <c r="EG91" s="325" t="s">
        <v>36</v>
      </c>
      <c r="EH91" s="325" t="s">
        <v>36</v>
      </c>
      <c r="EI91" s="325" t="s">
        <v>36</v>
      </c>
      <c r="EJ91" s="325" t="s">
        <v>36</v>
      </c>
      <c r="EK91" s="325" t="s">
        <v>36</v>
      </c>
      <c r="EL91" s="325" t="s">
        <v>36</v>
      </c>
      <c r="EM91" s="325" t="s">
        <v>36</v>
      </c>
      <c r="EN91" s="325"/>
      <c r="EO91" s="325" t="s">
        <v>36</v>
      </c>
      <c r="EP91" s="325" t="s">
        <v>36</v>
      </c>
      <c r="EQ91" s="325" t="s">
        <v>36</v>
      </c>
      <c r="ER91" s="325" t="s">
        <v>36</v>
      </c>
      <c r="ES91" s="325" t="s">
        <v>36</v>
      </c>
      <c r="ET91" s="325" t="s">
        <v>36</v>
      </c>
      <c r="EU91" s="325" t="s">
        <v>36</v>
      </c>
      <c r="EV91" s="325" t="s">
        <v>36</v>
      </c>
      <c r="EW91" s="325" t="s">
        <v>36</v>
      </c>
      <c r="EX91" s="325" t="s">
        <v>36</v>
      </c>
      <c r="EY91" s="325" t="s">
        <v>36</v>
      </c>
      <c r="EZ91" s="325"/>
      <c r="FA91" s="312" t="s">
        <v>36</v>
      </c>
      <c r="FB91" s="43">
        <v>2.3720763927367332E-3</v>
      </c>
      <c r="FC91" s="43">
        <v>8.7157917342884108</v>
      </c>
      <c r="FD91" s="43">
        <v>0.48663170516443621</v>
      </c>
      <c r="FE91" s="43">
        <v>9.202423439452847</v>
      </c>
      <c r="FF91" s="43">
        <v>5.8105278228589401E-2</v>
      </c>
      <c r="FG91" s="43">
        <v>6.9000017896449911E-2</v>
      </c>
      <c r="FH91" s="43">
        <v>49.53474968987247</v>
      </c>
      <c r="FI91" s="43">
        <v>0.1961053140214892</v>
      </c>
      <c r="FJ91" s="43">
        <v>7.2631597785736751E-3</v>
      </c>
      <c r="FK91" s="43">
        <v>1.452631955714735E-2</v>
      </c>
      <c r="FL91" s="43">
        <v>0.21063163357863654</v>
      </c>
      <c r="FM91" s="43">
        <v>6.1736858117876242E-2</v>
      </c>
      <c r="FN91" s="43">
        <v>0.21353689749006605</v>
      </c>
      <c r="FO91" s="312" t="s">
        <v>36</v>
      </c>
      <c r="FP91" s="312" t="s">
        <v>36</v>
      </c>
      <c r="FQ91" s="312" t="s">
        <v>36</v>
      </c>
      <c r="FR91" s="312" t="s">
        <v>36</v>
      </c>
      <c r="FS91" s="312" t="s">
        <v>36</v>
      </c>
      <c r="FT91" s="312" t="s">
        <v>36</v>
      </c>
      <c r="FU91" s="312" t="s">
        <v>36</v>
      </c>
      <c r="FV91" s="312" t="s">
        <v>36</v>
      </c>
      <c r="FW91" s="312" t="s">
        <v>36</v>
      </c>
      <c r="FX91" s="312" t="s">
        <v>36</v>
      </c>
      <c r="FY91" s="312" t="s">
        <v>36</v>
      </c>
      <c r="FZ91" s="312" t="s">
        <v>36</v>
      </c>
      <c r="GA91" s="312" t="s">
        <v>36</v>
      </c>
      <c r="GB91" s="312" t="s">
        <v>36</v>
      </c>
      <c r="GC91" s="312" t="s">
        <v>36</v>
      </c>
      <c r="GD91" s="312" t="s">
        <v>36</v>
      </c>
      <c r="GE91" s="312" t="s">
        <v>36</v>
      </c>
      <c r="GF91" s="312" t="s">
        <v>36</v>
      </c>
      <c r="GG91" s="312" t="s">
        <v>36</v>
      </c>
      <c r="GH91" s="312" t="s">
        <v>36</v>
      </c>
      <c r="GI91" s="312" t="s">
        <v>36</v>
      </c>
      <c r="GJ91" s="312" t="s">
        <v>36</v>
      </c>
    </row>
    <row r="92" spans="1:192">
      <c r="A92" s="321">
        <v>14211005</v>
      </c>
      <c r="B92" s="320" t="s">
        <v>206</v>
      </c>
      <c r="C92" s="320" t="s">
        <v>222</v>
      </c>
      <c r="D92" s="320" t="s">
        <v>207</v>
      </c>
      <c r="E92" s="320">
        <v>3.1</v>
      </c>
      <c r="F92" s="319">
        <v>2429.4088474951677</v>
      </c>
      <c r="G92" s="318">
        <v>40652</v>
      </c>
      <c r="H92" s="317">
        <v>0.42708333333333331</v>
      </c>
      <c r="I92" s="309">
        <v>7110.92</v>
      </c>
      <c r="J92" s="135">
        <v>6.1</v>
      </c>
      <c r="K92" s="316">
        <v>39</v>
      </c>
      <c r="L92" s="135">
        <v>12.6</v>
      </c>
      <c r="M92" s="135">
        <v>101.58</v>
      </c>
      <c r="N92" s="135">
        <v>7.5</v>
      </c>
      <c r="O92" s="135">
        <v>6.1</v>
      </c>
      <c r="P92" s="135">
        <v>0.7</v>
      </c>
      <c r="Q92" s="135">
        <v>1.0171012738476277</v>
      </c>
      <c r="R92" s="135"/>
      <c r="S92" s="135">
        <v>1.3</v>
      </c>
      <c r="T92" s="43">
        <v>0.71399999999999997</v>
      </c>
      <c r="U92" s="135">
        <v>2.0140000000000002</v>
      </c>
      <c r="V92" s="316">
        <v>35.451837140019855</v>
      </c>
      <c r="W92" s="43">
        <v>3.9100000000000003E-2</v>
      </c>
      <c r="X92" s="311">
        <v>3.3076923076923075</v>
      </c>
      <c r="Y92" s="23">
        <v>1.4332467483356599E-2</v>
      </c>
      <c r="Z92" s="23">
        <v>1.620434468866553E-2</v>
      </c>
      <c r="AA92" s="23">
        <v>1.0535672050275002E-2</v>
      </c>
      <c r="AB92" s="65">
        <v>1.3603752484856904</v>
      </c>
      <c r="AC92" s="43">
        <v>0.130082</v>
      </c>
      <c r="AD92" s="43">
        <v>7.3329000000000005E-2</v>
      </c>
      <c r="AE92" s="43">
        <v>5.4233000000000003E-2</v>
      </c>
      <c r="AF92" s="43">
        <v>3.9134000000000002E-2</v>
      </c>
      <c r="AG92" s="43">
        <v>3.0727000000000001E-2</v>
      </c>
      <c r="AH92" s="43">
        <v>4.3706000000000002E-2</v>
      </c>
      <c r="AI92" s="43">
        <v>4.2422000000000001E-2</v>
      </c>
      <c r="AJ92" s="43">
        <v>5.9492000000000003E-2</v>
      </c>
      <c r="AK92" s="43">
        <v>1.360080444705563</v>
      </c>
      <c r="AL92" s="43">
        <v>3.4736456441932662</v>
      </c>
      <c r="AM92" s="43"/>
      <c r="AN92" s="43">
        <v>5.7713354504375806E-2</v>
      </c>
      <c r="AO92" s="43">
        <v>4.8058228113665329E-2</v>
      </c>
      <c r="AP92" s="43">
        <v>7.2842697834321873E-2</v>
      </c>
      <c r="AQ92" s="43">
        <v>6.2796407030624002E-2</v>
      </c>
      <c r="AR92" s="43">
        <v>3.2594103848726637E-2</v>
      </c>
      <c r="AS92" s="43">
        <v>0.27400479133171363</v>
      </c>
      <c r="AT92" s="316">
        <v>21.062899748532971</v>
      </c>
      <c r="AU92" s="316">
        <v>17.539192610499075</v>
      </c>
      <c r="AV92" s="316">
        <v>26.584461344742543</v>
      </c>
      <c r="AW92" s="316">
        <v>22.917995968399648</v>
      </c>
      <c r="AX92" s="316">
        <v>11.895450327825767</v>
      </c>
      <c r="AY92" s="315" t="s">
        <v>36</v>
      </c>
      <c r="AZ92" s="313">
        <v>3.5000000000000001E-3</v>
      </c>
      <c r="BA92" s="43">
        <v>2.7355350000000007E-2</v>
      </c>
      <c r="BB92" s="43">
        <v>3.42</v>
      </c>
      <c r="BC92" s="43">
        <v>0.187</v>
      </c>
      <c r="BD92" s="43">
        <v>2E-3</v>
      </c>
      <c r="BE92" s="43">
        <v>8.0000000000000002E-3</v>
      </c>
      <c r="BF92" s="313">
        <v>0.19500000000000001</v>
      </c>
      <c r="BG92" s="43">
        <v>0.05</v>
      </c>
      <c r="BH92" s="43">
        <v>0.21441000000000002</v>
      </c>
      <c r="BI92" s="312" t="s">
        <v>36</v>
      </c>
      <c r="BJ92" s="43">
        <v>0.12470000000000001</v>
      </c>
      <c r="BK92" s="43">
        <v>1.2800000000000001E-2</v>
      </c>
      <c r="BL92" s="43">
        <v>1.1000000000000001E-3</v>
      </c>
      <c r="BM92" s="43">
        <v>0</v>
      </c>
      <c r="BN92" s="43">
        <v>0.1386</v>
      </c>
      <c r="BO92" s="43">
        <v>0.10661538461538461</v>
      </c>
      <c r="BP92" s="43">
        <v>0</v>
      </c>
      <c r="BQ92" s="43">
        <v>3.3500000000000002E-2</v>
      </c>
      <c r="BR92" s="43">
        <v>0</v>
      </c>
      <c r="BS92" s="43">
        <v>2.5700000000000001E-2</v>
      </c>
      <c r="BT92" s="43">
        <v>0</v>
      </c>
      <c r="BU92" s="43">
        <v>5.9200000000000003E-2</v>
      </c>
      <c r="BV92" s="43">
        <v>4.5538461538461542E-2</v>
      </c>
      <c r="BW92" s="312" t="s">
        <v>36</v>
      </c>
      <c r="BX92" s="43">
        <v>0.1394</v>
      </c>
      <c r="BY92" s="43">
        <v>1.18E-2</v>
      </c>
      <c r="BZ92" s="43">
        <v>0</v>
      </c>
      <c r="CA92" s="43">
        <v>0</v>
      </c>
      <c r="CB92" s="43">
        <v>0.1512</v>
      </c>
      <c r="CC92" s="43">
        <v>7.507447864945381E-2</v>
      </c>
      <c r="CD92" s="43">
        <v>2.3999999999999998E-3</v>
      </c>
      <c r="CE92" s="43">
        <v>4.7E-2</v>
      </c>
      <c r="CF92" s="43">
        <v>0</v>
      </c>
      <c r="CG92" s="43">
        <v>8.5800000000000001E-2</v>
      </c>
      <c r="CH92" s="43">
        <v>0</v>
      </c>
      <c r="CI92" s="43">
        <v>0.13519999999999999</v>
      </c>
      <c r="CJ92" s="43">
        <v>6.7130089374379337E-2</v>
      </c>
      <c r="CK92" s="43"/>
      <c r="CL92" s="43">
        <v>1.044581078590695</v>
      </c>
      <c r="CM92" s="43">
        <v>7.8130245560920228E-2</v>
      </c>
      <c r="CN92" s="43">
        <v>5.2813520261186866E-3</v>
      </c>
      <c r="CO92" s="43">
        <v>0</v>
      </c>
      <c r="CP92" s="311">
        <v>1.1279926761777341</v>
      </c>
      <c r="CQ92" s="311">
        <v>10.412240087794469</v>
      </c>
      <c r="CR92" s="311">
        <v>2.6915106732503011E-2</v>
      </c>
      <c r="CS92" s="43">
        <v>0</v>
      </c>
      <c r="CT92" s="43">
        <v>0.25980673481100031</v>
      </c>
      <c r="CU92" s="43">
        <v>0</v>
      </c>
      <c r="CV92" s="43">
        <v>0.15729525604852282</v>
      </c>
      <c r="CW92" s="43">
        <v>0</v>
      </c>
      <c r="CX92" s="311">
        <v>0.41710199085952315</v>
      </c>
      <c r="CY92" s="311">
        <v>3.8501722233186753</v>
      </c>
      <c r="CZ92" s="43"/>
      <c r="DA92" s="43">
        <v>1.1677193452729984</v>
      </c>
      <c r="DB92" s="43">
        <v>7.2026320126473323E-2</v>
      </c>
      <c r="DC92" s="43">
        <v>0</v>
      </c>
      <c r="DD92" s="43">
        <v>0</v>
      </c>
      <c r="DE92" s="43">
        <v>1.2397456653994716</v>
      </c>
      <c r="DF92" s="43">
        <v>1.9748330031772642E-2</v>
      </c>
      <c r="DG92" s="43">
        <v>2.5397631670846691E-2</v>
      </c>
      <c r="DH92" s="43">
        <v>0.36450497122737352</v>
      </c>
      <c r="DI92" s="43">
        <v>0</v>
      </c>
      <c r="DJ92" s="43">
        <v>0.52513357855888165</v>
      </c>
      <c r="DK92" s="43">
        <v>0</v>
      </c>
      <c r="DL92" s="43">
        <v>0.91503618145710186</v>
      </c>
      <c r="DM92" s="43"/>
      <c r="DN92" s="308">
        <v>12.178248060787197</v>
      </c>
      <c r="DO92" s="308">
        <v>17.695016594084375</v>
      </c>
      <c r="DP92" s="310">
        <v>22616.746398604802</v>
      </c>
      <c r="DQ92" s="310">
        <v>12421.813022002942</v>
      </c>
      <c r="DR92" s="310">
        <v>35038.559420607751</v>
      </c>
      <c r="DS92" s="309">
        <v>60.891240303935994</v>
      </c>
      <c r="DT92" s="309">
        <v>475.91462584236456</v>
      </c>
      <c r="DU92" s="309">
        <v>59499.440525560312</v>
      </c>
      <c r="DV92" s="309">
        <v>3253.3319819531521</v>
      </c>
      <c r="DW92" s="309">
        <v>34.794994459392001</v>
      </c>
      <c r="DX92" s="309">
        <v>139.179977837568</v>
      </c>
      <c r="DY92" s="309">
        <v>3392.5119597907196</v>
      </c>
      <c r="DZ92" s="309">
        <v>869.87486148480002</v>
      </c>
      <c r="EA92" s="309">
        <v>3730.1973810191193</v>
      </c>
      <c r="EB92" s="309"/>
      <c r="EC92" s="309">
        <v>2169.4679045430917</v>
      </c>
      <c r="ED92" s="309">
        <v>222.68796454010885</v>
      </c>
      <c r="EE92" s="309">
        <v>19.137246952665603</v>
      </c>
      <c r="EF92" s="309">
        <v>0</v>
      </c>
      <c r="EG92" s="309">
        <v>2411.2931160358658</v>
      </c>
      <c r="EH92" s="308">
        <v>0</v>
      </c>
      <c r="EI92" s="308">
        <v>582.81615719481613</v>
      </c>
      <c r="EJ92" s="308">
        <v>0</v>
      </c>
      <c r="EK92" s="308">
        <v>447.11567880318722</v>
      </c>
      <c r="EL92" s="308">
        <v>0</v>
      </c>
      <c r="EM92" s="308">
        <v>1029.9318359980034</v>
      </c>
      <c r="EN92" s="308"/>
      <c r="EO92" s="308">
        <v>2425.2111138196228</v>
      </c>
      <c r="EP92" s="308">
        <v>205.29046731041282</v>
      </c>
      <c r="EQ92" s="308">
        <v>0</v>
      </c>
      <c r="ER92" s="308">
        <v>0</v>
      </c>
      <c r="ES92" s="308">
        <v>2630.5015811300354</v>
      </c>
      <c r="ET92" s="308">
        <v>41.753993351270402</v>
      </c>
      <c r="EU92" s="308">
        <v>817.68236979571202</v>
      </c>
      <c r="EV92" s="308">
        <v>0</v>
      </c>
      <c r="EW92" s="308">
        <v>1492.7052623079169</v>
      </c>
      <c r="EX92" s="308">
        <v>0</v>
      </c>
      <c r="EY92" s="308">
        <v>2352.141625454899</v>
      </c>
      <c r="EZ92" s="308"/>
      <c r="FA92" s="43">
        <v>5.0128442041954078E-3</v>
      </c>
      <c r="FB92" s="43">
        <v>7.2836717509812115E-3</v>
      </c>
      <c r="FC92" s="43">
        <v>9.3095678077914759</v>
      </c>
      <c r="FD92" s="43">
        <v>5.1131010882793166</v>
      </c>
      <c r="FE92" s="43">
        <v>14.422668896070794</v>
      </c>
      <c r="FF92" s="43">
        <v>2.5064221020977044E-2</v>
      </c>
      <c r="FG92" s="43">
        <v>0.19589729671605272</v>
      </c>
      <c r="FH92" s="43">
        <v>24.491324540497565</v>
      </c>
      <c r="FI92" s="43">
        <v>1.3391455231207736</v>
      </c>
      <c r="FJ92" s="43">
        <v>1.4322412011986883E-2</v>
      </c>
      <c r="FK92" s="43">
        <v>5.7289648047947533E-2</v>
      </c>
      <c r="FL92" s="43">
        <v>1.3964351711687208</v>
      </c>
      <c r="FM92" s="43">
        <v>0.35806030029967206</v>
      </c>
      <c r="FN92" s="43">
        <v>1.5354341797450537</v>
      </c>
      <c r="FO92" s="43">
        <v>0.89300238894738238</v>
      </c>
      <c r="FP92" s="43">
        <v>9.1663436876716076E-2</v>
      </c>
      <c r="FQ92" s="43">
        <v>7.8773266065927869E-3</v>
      </c>
      <c r="FR92" s="43">
        <v>0</v>
      </c>
      <c r="FS92" s="43">
        <v>0.99254315243069102</v>
      </c>
      <c r="FT92" s="43">
        <v>0</v>
      </c>
      <c r="FU92" s="43">
        <v>0.23990040120078035</v>
      </c>
      <c r="FV92" s="43">
        <v>0</v>
      </c>
      <c r="FW92" s="43">
        <v>0.18404299435403146</v>
      </c>
      <c r="FX92" s="43">
        <v>0</v>
      </c>
      <c r="FY92" s="43">
        <v>0.42394339555481181</v>
      </c>
      <c r="FZ92" s="43">
        <v>0.99827211723548592</v>
      </c>
      <c r="GA92" s="43">
        <v>8.4502230870722617E-2</v>
      </c>
      <c r="GB92" s="43">
        <v>0</v>
      </c>
      <c r="GC92" s="43">
        <v>0</v>
      </c>
      <c r="GD92" s="43">
        <v>1.0827743481062084</v>
      </c>
      <c r="GE92" s="43">
        <v>1.7186894414384261E-2</v>
      </c>
      <c r="GF92" s="43">
        <v>0.33657668228169174</v>
      </c>
      <c r="GG92" s="43">
        <v>0</v>
      </c>
      <c r="GH92" s="43">
        <v>0.61443147531423736</v>
      </c>
      <c r="GI92" s="43">
        <v>0</v>
      </c>
      <c r="GJ92" s="43">
        <v>0.9681950520103132</v>
      </c>
    </row>
    <row r="93" spans="1:192">
      <c r="A93" s="321">
        <v>14211023</v>
      </c>
      <c r="B93" s="320" t="s">
        <v>206</v>
      </c>
      <c r="C93" s="320" t="s">
        <v>222</v>
      </c>
      <c r="D93" s="320" t="s">
        <v>204</v>
      </c>
      <c r="E93" s="320">
        <v>0.9</v>
      </c>
      <c r="F93" s="319">
        <v>2434.5888237158397</v>
      </c>
      <c r="G93" s="318">
        <v>40652</v>
      </c>
      <c r="H93" s="317">
        <v>0.4861111111111111</v>
      </c>
      <c r="I93" s="309">
        <v>6894.04</v>
      </c>
      <c r="J93" s="135">
        <v>6.3</v>
      </c>
      <c r="K93" s="316">
        <v>39</v>
      </c>
      <c r="L93" s="135">
        <v>12.7</v>
      </c>
      <c r="M93" s="135">
        <v>102.91</v>
      </c>
      <c r="N93" s="135">
        <v>7.5</v>
      </c>
      <c r="O93" s="135">
        <v>4.8</v>
      </c>
      <c r="P93" s="135">
        <v>0.1</v>
      </c>
      <c r="Q93" s="135">
        <v>1.0161796215859507</v>
      </c>
      <c r="R93" s="135"/>
      <c r="S93" s="135">
        <v>1.3</v>
      </c>
      <c r="T93" s="43">
        <v>0.308</v>
      </c>
      <c r="U93" s="135">
        <v>1.6080000000000001</v>
      </c>
      <c r="V93" s="316">
        <v>19.154228855721392</v>
      </c>
      <c r="W93" s="43">
        <v>4.1000000000000002E-2</v>
      </c>
      <c r="X93" s="311">
        <v>3.3076923076923075</v>
      </c>
      <c r="Y93" s="23">
        <v>1.0825034737586956E-2</v>
      </c>
      <c r="Z93" s="23">
        <v>1.1141269167968846E-2</v>
      </c>
      <c r="AA93" s="23">
        <v>1.5354440938448483E-2</v>
      </c>
      <c r="AB93" s="65">
        <v>0.70501002159449455</v>
      </c>
      <c r="AC93" s="43">
        <v>0.130389</v>
      </c>
      <c r="AD93" s="43">
        <v>7.3081999999999994E-2</v>
      </c>
      <c r="AE93" s="43">
        <v>5.5614999999999998E-2</v>
      </c>
      <c r="AF93" s="43">
        <v>3.8738000000000002E-2</v>
      </c>
      <c r="AG93" s="43">
        <v>3.2732999999999998E-2</v>
      </c>
      <c r="AH93" s="43">
        <v>3.6304000000000003E-2</v>
      </c>
      <c r="AI93" s="43">
        <v>4.0495000000000003E-2</v>
      </c>
      <c r="AJ93" s="43">
        <v>5.9161999999999999E-2</v>
      </c>
      <c r="AK93" s="43">
        <v>1.3402896464873613</v>
      </c>
      <c r="AL93" s="43">
        <v>3.4455799709215391</v>
      </c>
      <c r="AM93" s="43"/>
      <c r="AN93" s="43">
        <v>5.8339120779055419E-2</v>
      </c>
      <c r="AO93" s="43">
        <v>4.8755533637623881E-2</v>
      </c>
      <c r="AP93" s="43">
        <v>7.1977458542699005E-2</v>
      </c>
      <c r="AQ93" s="43">
        <v>6.2447514861454854E-2</v>
      </c>
      <c r="AR93" s="43">
        <v>2.9193680592000913E-2</v>
      </c>
      <c r="AS93" s="43">
        <v>0.27071330841283409</v>
      </c>
      <c r="AT93" s="316">
        <v>21.550148798037316</v>
      </c>
      <c r="AU93" s="316">
        <v>18.010024672770193</v>
      </c>
      <c r="AV93" s="316">
        <v>26.5880753941119</v>
      </c>
      <c r="AW93" s="316">
        <v>23.06776686657135</v>
      </c>
      <c r="AX93" s="316">
        <v>10.783984268509235</v>
      </c>
      <c r="AY93" s="315" t="s">
        <v>36</v>
      </c>
      <c r="AZ93" s="313">
        <v>3.5000000000000001E-3</v>
      </c>
      <c r="BA93" s="313">
        <v>9.4999999999999998E-3</v>
      </c>
      <c r="BB93" s="43">
        <v>6.24</v>
      </c>
      <c r="BC93" s="43">
        <v>0.193</v>
      </c>
      <c r="BD93" s="43">
        <v>3.0000000000000001E-3</v>
      </c>
      <c r="BE93" s="43">
        <v>7.0000000000000001E-3</v>
      </c>
      <c r="BF93" s="313">
        <v>0.2</v>
      </c>
      <c r="BG93" s="43">
        <v>2.4E-2</v>
      </c>
      <c r="BH93" s="43">
        <v>0.23436000000000001</v>
      </c>
      <c r="BI93" s="312" t="s">
        <v>36</v>
      </c>
      <c r="BJ93" s="312" t="s">
        <v>36</v>
      </c>
      <c r="BK93" s="312" t="s">
        <v>36</v>
      </c>
      <c r="BL93" s="312" t="s">
        <v>36</v>
      </c>
      <c r="BM93" s="312" t="s">
        <v>36</v>
      </c>
      <c r="BN93" s="312" t="s">
        <v>36</v>
      </c>
      <c r="BO93" s="312" t="s">
        <v>36</v>
      </c>
      <c r="BP93" s="312" t="s">
        <v>36</v>
      </c>
      <c r="BQ93" s="312" t="s">
        <v>36</v>
      </c>
      <c r="BR93" s="312" t="s">
        <v>36</v>
      </c>
      <c r="BS93" s="312" t="s">
        <v>36</v>
      </c>
      <c r="BT93" s="312" t="s">
        <v>36</v>
      </c>
      <c r="BU93" s="312" t="s">
        <v>36</v>
      </c>
      <c r="BV93" s="312" t="s">
        <v>36</v>
      </c>
      <c r="BW93" s="312" t="s">
        <v>36</v>
      </c>
      <c r="BX93" s="312" t="s">
        <v>36</v>
      </c>
      <c r="BY93" s="312" t="s">
        <v>36</v>
      </c>
      <c r="BZ93" s="312" t="s">
        <v>36</v>
      </c>
      <c r="CA93" s="312" t="s">
        <v>36</v>
      </c>
      <c r="CB93" s="312" t="s">
        <v>36</v>
      </c>
      <c r="CC93" s="312" t="s">
        <v>36</v>
      </c>
      <c r="CD93" s="312" t="s">
        <v>36</v>
      </c>
      <c r="CE93" s="312" t="s">
        <v>36</v>
      </c>
      <c r="CF93" s="312" t="s">
        <v>36</v>
      </c>
      <c r="CG93" s="312" t="s">
        <v>36</v>
      </c>
      <c r="CH93" s="312" t="s">
        <v>36</v>
      </c>
      <c r="CI93" s="312" t="s">
        <v>36</v>
      </c>
      <c r="CJ93" s="312" t="s">
        <v>36</v>
      </c>
      <c r="CK93" s="312"/>
      <c r="CL93" s="312" t="s">
        <v>36</v>
      </c>
      <c r="CM93" s="312" t="s">
        <v>36</v>
      </c>
      <c r="CN93" s="312" t="s">
        <v>36</v>
      </c>
      <c r="CO93" s="312" t="s">
        <v>36</v>
      </c>
      <c r="CP93" s="328" t="s">
        <v>36</v>
      </c>
      <c r="CQ93" s="328" t="s">
        <v>36</v>
      </c>
      <c r="CR93" s="328" t="s">
        <v>36</v>
      </c>
      <c r="CS93" s="312" t="s">
        <v>36</v>
      </c>
      <c r="CT93" s="312" t="s">
        <v>36</v>
      </c>
      <c r="CU93" s="312" t="s">
        <v>36</v>
      </c>
      <c r="CV93" s="312" t="s">
        <v>36</v>
      </c>
      <c r="CW93" s="312" t="s">
        <v>36</v>
      </c>
      <c r="CX93" s="328" t="s">
        <v>36</v>
      </c>
      <c r="CY93" s="328" t="s">
        <v>36</v>
      </c>
      <c r="CZ93" s="312"/>
      <c r="DA93" s="312" t="s">
        <v>36</v>
      </c>
      <c r="DB93" s="312" t="s">
        <v>36</v>
      </c>
      <c r="DC93" s="312" t="s">
        <v>36</v>
      </c>
      <c r="DD93" s="312" t="s">
        <v>36</v>
      </c>
      <c r="DE93" s="312" t="s">
        <v>36</v>
      </c>
      <c r="DF93" s="312" t="s">
        <v>36</v>
      </c>
      <c r="DG93" s="312" t="s">
        <v>36</v>
      </c>
      <c r="DH93" s="312" t="s">
        <v>36</v>
      </c>
      <c r="DI93" s="312" t="s">
        <v>36</v>
      </c>
      <c r="DJ93" s="312" t="s">
        <v>36</v>
      </c>
      <c r="DK93" s="312" t="s">
        <v>36</v>
      </c>
      <c r="DL93" s="312" t="s">
        <v>36</v>
      </c>
      <c r="DM93" s="312"/>
      <c r="DN93" s="308">
        <v>1.6866881050751998</v>
      </c>
      <c r="DO93" s="308">
        <v>17.139780803488406</v>
      </c>
      <c r="DP93" s="310">
        <v>21926.945365977605</v>
      </c>
      <c r="DQ93" s="310">
        <v>5194.9993636316158</v>
      </c>
      <c r="DR93" s="310">
        <v>27121.944729609222</v>
      </c>
      <c r="DS93" s="309">
        <v>59.03408367763199</v>
      </c>
      <c r="DT93" s="309">
        <v>160.23536998214399</v>
      </c>
      <c r="DU93" s="309">
        <v>105249.33775669248</v>
      </c>
      <c r="DV93" s="309">
        <v>3255.3080427951359</v>
      </c>
      <c r="DW93" s="309">
        <v>50.600643152255998</v>
      </c>
      <c r="DX93" s="309">
        <v>118.06816735526398</v>
      </c>
      <c r="DY93" s="309">
        <v>3373.3762101503999</v>
      </c>
      <c r="DZ93" s="309">
        <v>404.80514521804798</v>
      </c>
      <c r="EA93" s="309">
        <v>3952.9222430542386</v>
      </c>
      <c r="EB93" s="309"/>
      <c r="EC93" s="325" t="s">
        <v>36</v>
      </c>
      <c r="ED93" s="325" t="s">
        <v>36</v>
      </c>
      <c r="EE93" s="325" t="s">
        <v>36</v>
      </c>
      <c r="EF93" s="325" t="s">
        <v>36</v>
      </c>
      <c r="EG93" s="325" t="s">
        <v>36</v>
      </c>
      <c r="EH93" s="325" t="s">
        <v>36</v>
      </c>
      <c r="EI93" s="325" t="s">
        <v>36</v>
      </c>
      <c r="EJ93" s="325" t="s">
        <v>36</v>
      </c>
      <c r="EK93" s="325" t="s">
        <v>36</v>
      </c>
      <c r="EL93" s="325" t="s">
        <v>36</v>
      </c>
      <c r="EM93" s="325" t="s">
        <v>36</v>
      </c>
      <c r="EN93" s="325"/>
      <c r="EO93" s="325" t="s">
        <v>36</v>
      </c>
      <c r="EP93" s="325" t="s">
        <v>36</v>
      </c>
      <c r="EQ93" s="325" t="s">
        <v>36</v>
      </c>
      <c r="ER93" s="325" t="s">
        <v>36</v>
      </c>
      <c r="ES93" s="325" t="s">
        <v>36</v>
      </c>
      <c r="ET93" s="325" t="s">
        <v>36</v>
      </c>
      <c r="EU93" s="325" t="s">
        <v>36</v>
      </c>
      <c r="EV93" s="325" t="s">
        <v>36</v>
      </c>
      <c r="EW93" s="325" t="s">
        <v>36</v>
      </c>
      <c r="EX93" s="325" t="s">
        <v>36</v>
      </c>
      <c r="EY93" s="325" t="s">
        <v>36</v>
      </c>
      <c r="EZ93" s="325"/>
      <c r="FA93" s="43">
        <v>6.9280204059298141E-4</v>
      </c>
      <c r="FB93" s="43">
        <v>7.0401131544375025E-3</v>
      </c>
      <c r="FC93" s="43">
        <v>9.0064265277087596</v>
      </c>
      <c r="FD93" s="43">
        <v>2.1338302850263826</v>
      </c>
      <c r="FE93" s="43">
        <v>11.140256812735144</v>
      </c>
      <c r="FF93" s="43">
        <v>2.4248071420754344E-2</v>
      </c>
      <c r="FG93" s="43">
        <v>6.5816193856333222E-2</v>
      </c>
      <c r="FH93" s="43">
        <v>43.230847333002039</v>
      </c>
      <c r="FI93" s="43">
        <v>1.337107938344454</v>
      </c>
      <c r="FJ93" s="43">
        <v>2.0784061217789442E-2</v>
      </c>
      <c r="FK93" s="43">
        <v>4.8496142841508688E-2</v>
      </c>
      <c r="FL93" s="43">
        <v>1.3856040811859627</v>
      </c>
      <c r="FM93" s="43">
        <v>0.16627248974231554</v>
      </c>
      <c r="FN93" s="43">
        <v>1.6236508623337111</v>
      </c>
      <c r="FO93" s="312" t="s">
        <v>36</v>
      </c>
      <c r="FP93" s="312" t="s">
        <v>36</v>
      </c>
      <c r="FQ93" s="312" t="s">
        <v>36</v>
      </c>
      <c r="FR93" s="312" t="s">
        <v>36</v>
      </c>
      <c r="FS93" s="312" t="s">
        <v>36</v>
      </c>
      <c r="FT93" s="312" t="s">
        <v>36</v>
      </c>
      <c r="FU93" s="312" t="s">
        <v>36</v>
      </c>
      <c r="FV93" s="312" t="s">
        <v>36</v>
      </c>
      <c r="FW93" s="312" t="s">
        <v>36</v>
      </c>
      <c r="FX93" s="312" t="s">
        <v>36</v>
      </c>
      <c r="FY93" s="312" t="s">
        <v>36</v>
      </c>
      <c r="FZ93" s="312" t="s">
        <v>36</v>
      </c>
      <c r="GA93" s="312" t="s">
        <v>36</v>
      </c>
      <c r="GB93" s="312" t="s">
        <v>36</v>
      </c>
      <c r="GC93" s="312" t="s">
        <v>36</v>
      </c>
      <c r="GD93" s="312" t="s">
        <v>36</v>
      </c>
      <c r="GE93" s="312" t="s">
        <v>36</v>
      </c>
      <c r="GF93" s="312" t="s">
        <v>36</v>
      </c>
      <c r="GG93" s="312" t="s">
        <v>36</v>
      </c>
      <c r="GH93" s="312" t="s">
        <v>36</v>
      </c>
      <c r="GI93" s="312" t="s">
        <v>36</v>
      </c>
      <c r="GJ93" s="312" t="s">
        <v>36</v>
      </c>
    </row>
    <row r="94" spans="1:192">
      <c r="A94" s="321">
        <v>14209710</v>
      </c>
      <c r="B94" s="320" t="s">
        <v>206</v>
      </c>
      <c r="C94" s="320" t="s">
        <v>222</v>
      </c>
      <c r="D94" s="320" t="s">
        <v>11</v>
      </c>
      <c r="E94" s="320">
        <v>40.799999999999997</v>
      </c>
      <c r="F94" s="319">
        <v>1538.4529375395839</v>
      </c>
      <c r="G94" s="318">
        <v>40687</v>
      </c>
      <c r="H94" s="317">
        <v>0.5</v>
      </c>
      <c r="I94" s="309">
        <v>3467.2591925053157</v>
      </c>
      <c r="J94" s="135">
        <v>7.5</v>
      </c>
      <c r="K94" s="316">
        <v>40</v>
      </c>
      <c r="L94" s="135">
        <v>12.2</v>
      </c>
      <c r="M94" s="135">
        <v>104.88</v>
      </c>
      <c r="N94" s="135">
        <v>7.6</v>
      </c>
      <c r="O94" s="331" t="s">
        <v>36</v>
      </c>
      <c r="P94" s="331" t="s">
        <v>36</v>
      </c>
      <c r="Q94" s="135">
        <v>0.20133510262953686</v>
      </c>
      <c r="R94" s="135"/>
      <c r="S94" s="135">
        <v>1</v>
      </c>
      <c r="T94" s="43">
        <v>0.20499999999999999</v>
      </c>
      <c r="U94" s="135">
        <v>1.2050000000000001</v>
      </c>
      <c r="V94" s="316">
        <v>17.012448132780083</v>
      </c>
      <c r="W94" s="43">
        <v>2.47E-2</v>
      </c>
      <c r="X94" s="311">
        <v>2.9000000000000004</v>
      </c>
      <c r="Y94" s="23">
        <v>1.4131443324498841E-2</v>
      </c>
      <c r="Z94" s="23">
        <v>1.4860020036518101E-2</v>
      </c>
      <c r="AA94" s="23">
        <v>1.3623824293856097E-2</v>
      </c>
      <c r="AB94" s="65">
        <v>1.0372596577652329</v>
      </c>
      <c r="AC94" s="43">
        <v>8.3378999999999995E-2</v>
      </c>
      <c r="AD94" s="43">
        <v>4.7135000000000003E-2</v>
      </c>
      <c r="AE94" s="43">
        <v>3.4372E-2</v>
      </c>
      <c r="AF94" s="43">
        <v>2.5440999999999998E-2</v>
      </c>
      <c r="AG94" s="43">
        <v>3.0307000000000001E-2</v>
      </c>
      <c r="AH94" s="43">
        <v>2.564E-2</v>
      </c>
      <c r="AI94" s="43">
        <v>2.6998000000000001E-2</v>
      </c>
      <c r="AJ94" s="43">
        <v>3.7878000000000002E-2</v>
      </c>
      <c r="AK94" s="43">
        <v>1.3252465551011987</v>
      </c>
      <c r="AL94" s="43">
        <v>4.8577682651703595</v>
      </c>
      <c r="AM94" s="43"/>
      <c r="AN94" s="43">
        <v>3.3500997256698438E-2</v>
      </c>
      <c r="AO94" s="43">
        <v>3.1848108031170663E-2</v>
      </c>
      <c r="AP94" s="43">
        <v>4.6857714221214361E-2</v>
      </c>
      <c r="AQ94" s="43">
        <v>4.0586955204785898E-2</v>
      </c>
      <c r="AR94" s="43">
        <v>1.9377350614960012E-2</v>
      </c>
      <c r="AS94" s="43">
        <v>0.17217112532882939</v>
      </c>
      <c r="AT94" s="316">
        <v>19.45796497102225</v>
      </c>
      <c r="AU94" s="316">
        <v>18.497938008097471</v>
      </c>
      <c r="AV94" s="316">
        <v>27.215779725967916</v>
      </c>
      <c r="AW94" s="316">
        <v>23.573613245118153</v>
      </c>
      <c r="AX94" s="316">
        <v>11.254704049794201</v>
      </c>
      <c r="AY94" s="315" t="s">
        <v>36</v>
      </c>
      <c r="AZ94" s="43">
        <v>2.1000000000000001E-2</v>
      </c>
      <c r="BA94" s="313">
        <v>9.4999999999999998E-3</v>
      </c>
      <c r="BB94" s="43">
        <v>0.71</v>
      </c>
      <c r="BC94" s="313">
        <v>2.5000000000000001E-3</v>
      </c>
      <c r="BD94" s="43">
        <v>1E-3</v>
      </c>
      <c r="BE94" s="43">
        <v>2E-3</v>
      </c>
      <c r="BF94" s="313">
        <v>4.5000000000000005E-3</v>
      </c>
      <c r="BG94" s="313">
        <v>8.5000000000000006E-3</v>
      </c>
      <c r="BH94" s="43">
        <v>0.12788999999999998</v>
      </c>
      <c r="BI94" s="312" t="s">
        <v>36</v>
      </c>
      <c r="BJ94" s="312" t="s">
        <v>36</v>
      </c>
      <c r="BK94" s="312" t="s">
        <v>36</v>
      </c>
      <c r="BL94" s="312" t="s">
        <v>36</v>
      </c>
      <c r="BM94" s="312" t="s">
        <v>36</v>
      </c>
      <c r="BN94" s="312" t="s">
        <v>36</v>
      </c>
      <c r="BO94" s="312" t="s">
        <v>36</v>
      </c>
      <c r="BP94" s="312" t="s">
        <v>36</v>
      </c>
      <c r="BQ94" s="312" t="s">
        <v>36</v>
      </c>
      <c r="BR94" s="312" t="s">
        <v>36</v>
      </c>
      <c r="BS94" s="312" t="s">
        <v>36</v>
      </c>
      <c r="BT94" s="312" t="s">
        <v>36</v>
      </c>
      <c r="BU94" s="312" t="s">
        <v>36</v>
      </c>
      <c r="BV94" s="312" t="s">
        <v>36</v>
      </c>
      <c r="BW94" s="312" t="s">
        <v>36</v>
      </c>
      <c r="BX94" s="312" t="s">
        <v>36</v>
      </c>
      <c r="BY94" s="312" t="s">
        <v>36</v>
      </c>
      <c r="BZ94" s="312" t="s">
        <v>36</v>
      </c>
      <c r="CA94" s="312" t="s">
        <v>36</v>
      </c>
      <c r="CB94" s="312" t="s">
        <v>36</v>
      </c>
      <c r="CC94" s="312" t="s">
        <v>36</v>
      </c>
      <c r="CD94" s="312" t="s">
        <v>36</v>
      </c>
      <c r="CE94" s="312" t="s">
        <v>36</v>
      </c>
      <c r="CF94" s="312" t="s">
        <v>36</v>
      </c>
      <c r="CG94" s="312" t="s">
        <v>36</v>
      </c>
      <c r="CH94" s="312" t="s">
        <v>36</v>
      </c>
      <c r="CI94" s="312" t="s">
        <v>36</v>
      </c>
      <c r="CJ94" s="312" t="s">
        <v>36</v>
      </c>
      <c r="CK94" s="312"/>
      <c r="CL94" s="312" t="s">
        <v>36</v>
      </c>
      <c r="CM94" s="312" t="s">
        <v>36</v>
      </c>
      <c r="CN94" s="312" t="s">
        <v>36</v>
      </c>
      <c r="CO94" s="312" t="s">
        <v>36</v>
      </c>
      <c r="CP94" s="328" t="s">
        <v>36</v>
      </c>
      <c r="CQ94" s="328" t="s">
        <v>36</v>
      </c>
      <c r="CR94" s="328" t="s">
        <v>36</v>
      </c>
      <c r="CS94" s="312" t="s">
        <v>36</v>
      </c>
      <c r="CT94" s="312" t="s">
        <v>36</v>
      </c>
      <c r="CU94" s="312" t="s">
        <v>36</v>
      </c>
      <c r="CV94" s="312" t="s">
        <v>36</v>
      </c>
      <c r="CW94" s="312" t="s">
        <v>36</v>
      </c>
      <c r="CX94" s="328" t="s">
        <v>36</v>
      </c>
      <c r="CY94" s="328" t="s">
        <v>36</v>
      </c>
      <c r="CZ94" s="312"/>
      <c r="DA94" s="312" t="s">
        <v>36</v>
      </c>
      <c r="DB94" s="312" t="s">
        <v>36</v>
      </c>
      <c r="DC94" s="312" t="s">
        <v>36</v>
      </c>
      <c r="DD94" s="312" t="s">
        <v>36</v>
      </c>
      <c r="DE94" s="312" t="s">
        <v>36</v>
      </c>
      <c r="DF94" s="312" t="s">
        <v>36</v>
      </c>
      <c r="DG94" s="312" t="s">
        <v>36</v>
      </c>
      <c r="DH94" s="312" t="s">
        <v>36</v>
      </c>
      <c r="DI94" s="312" t="s">
        <v>36</v>
      </c>
      <c r="DJ94" s="312" t="s">
        <v>36</v>
      </c>
      <c r="DK94" s="312" t="s">
        <v>36</v>
      </c>
      <c r="DL94" s="312" t="s">
        <v>36</v>
      </c>
      <c r="DM94" s="312"/>
      <c r="DN94" s="325" t="s">
        <v>36</v>
      </c>
      <c r="DO94" s="308">
        <v>1.7079171202900623</v>
      </c>
      <c r="DP94" s="310">
        <v>8482.9575070805495</v>
      </c>
      <c r="DQ94" s="310">
        <v>1739.0062889515125</v>
      </c>
      <c r="DR94" s="310">
        <v>10221.963796032063</v>
      </c>
      <c r="DS94" s="309">
        <v>178.14210764869154</v>
      </c>
      <c r="DT94" s="309">
        <v>80.588096317265212</v>
      </c>
      <c r="DU94" s="309">
        <v>6022.8998300271896</v>
      </c>
      <c r="DV94" s="309">
        <v>21.207393767701369</v>
      </c>
      <c r="DW94" s="309">
        <v>8.482957507080549</v>
      </c>
      <c r="DX94" s="309">
        <v>16.965915014161098</v>
      </c>
      <c r="DY94" s="309">
        <v>38.173308781862474</v>
      </c>
      <c r="DZ94" s="309">
        <v>72.10513881018467</v>
      </c>
      <c r="EA94" s="309">
        <v>1084.8854355805313</v>
      </c>
      <c r="EB94" s="309"/>
      <c r="EC94" s="326" t="s">
        <v>36</v>
      </c>
      <c r="ED94" s="326" t="s">
        <v>36</v>
      </c>
      <c r="EE94" s="326" t="s">
        <v>36</v>
      </c>
      <c r="EF94" s="326" t="s">
        <v>36</v>
      </c>
      <c r="EG94" s="326" t="s">
        <v>36</v>
      </c>
      <c r="EH94" s="326" t="s">
        <v>36</v>
      </c>
      <c r="EI94" s="326" t="s">
        <v>36</v>
      </c>
      <c r="EJ94" s="326" t="s">
        <v>36</v>
      </c>
      <c r="EK94" s="326" t="s">
        <v>36</v>
      </c>
      <c r="EL94" s="326" t="s">
        <v>36</v>
      </c>
      <c r="EM94" s="326" t="s">
        <v>36</v>
      </c>
      <c r="EN94" s="326"/>
      <c r="EO94" s="326" t="s">
        <v>36</v>
      </c>
      <c r="EP94" s="326" t="s">
        <v>36</v>
      </c>
      <c r="EQ94" s="326" t="s">
        <v>36</v>
      </c>
      <c r="ER94" s="326" t="s">
        <v>36</v>
      </c>
      <c r="ES94" s="326" t="s">
        <v>36</v>
      </c>
      <c r="ET94" s="326" t="s">
        <v>36</v>
      </c>
      <c r="EU94" s="326" t="s">
        <v>36</v>
      </c>
      <c r="EV94" s="326" t="s">
        <v>36</v>
      </c>
      <c r="EW94" s="326" t="s">
        <v>36</v>
      </c>
      <c r="EX94" s="326" t="s">
        <v>36</v>
      </c>
      <c r="EY94" s="326" t="s">
        <v>36</v>
      </c>
      <c r="EZ94" s="326"/>
      <c r="FA94" s="312" t="s">
        <v>36</v>
      </c>
      <c r="FB94" s="43">
        <v>1.1101523346053724E-3</v>
      </c>
      <c r="FC94" s="43">
        <v>5.5139532059051275</v>
      </c>
      <c r="FD94" s="43">
        <v>1.1303604072105511</v>
      </c>
      <c r="FE94" s="43">
        <v>6.6443136131156795</v>
      </c>
      <c r="FF94" s="43">
        <v>0.11579301732400768</v>
      </c>
      <c r="FG94" s="43">
        <v>5.2382555456098705E-2</v>
      </c>
      <c r="FH94" s="43">
        <v>3.9149067761926402</v>
      </c>
      <c r="FI94" s="43">
        <v>1.3784883014762815E-2</v>
      </c>
      <c r="FJ94" s="43">
        <v>5.5139532059051274E-3</v>
      </c>
      <c r="FK94" s="43">
        <v>1.1027906411810255E-2</v>
      </c>
      <c r="FL94" s="43">
        <v>2.4812789426573074E-2</v>
      </c>
      <c r="FM94" s="43">
        <v>4.6868602250193583E-2</v>
      </c>
      <c r="FN94" s="43">
        <v>0.70517947550320659</v>
      </c>
      <c r="FO94" s="312" t="s">
        <v>36</v>
      </c>
      <c r="FP94" s="312" t="s">
        <v>36</v>
      </c>
      <c r="FQ94" s="312" t="s">
        <v>36</v>
      </c>
      <c r="FR94" s="312" t="s">
        <v>36</v>
      </c>
      <c r="FS94" s="312" t="s">
        <v>36</v>
      </c>
      <c r="FT94" s="312" t="s">
        <v>36</v>
      </c>
      <c r="FU94" s="312" t="s">
        <v>36</v>
      </c>
      <c r="FV94" s="312" t="s">
        <v>36</v>
      </c>
      <c r="FW94" s="312" t="s">
        <v>36</v>
      </c>
      <c r="FX94" s="312" t="s">
        <v>36</v>
      </c>
      <c r="FY94" s="312" t="s">
        <v>36</v>
      </c>
      <c r="FZ94" s="312" t="s">
        <v>36</v>
      </c>
      <c r="GA94" s="312" t="s">
        <v>36</v>
      </c>
      <c r="GB94" s="312" t="s">
        <v>36</v>
      </c>
      <c r="GC94" s="312" t="s">
        <v>36</v>
      </c>
      <c r="GD94" s="312" t="s">
        <v>36</v>
      </c>
      <c r="GE94" s="312" t="s">
        <v>36</v>
      </c>
      <c r="GF94" s="312" t="s">
        <v>36</v>
      </c>
      <c r="GG94" s="312" t="s">
        <v>36</v>
      </c>
      <c r="GH94" s="312" t="s">
        <v>36</v>
      </c>
      <c r="GI94" s="312" t="s">
        <v>36</v>
      </c>
      <c r="GJ94" s="312" t="s">
        <v>36</v>
      </c>
    </row>
    <row r="95" spans="1:192">
      <c r="A95" s="321">
        <v>14210000</v>
      </c>
      <c r="B95" s="320" t="s">
        <v>206</v>
      </c>
      <c r="C95" s="320" t="s">
        <v>222</v>
      </c>
      <c r="D95" s="320" t="s">
        <v>12</v>
      </c>
      <c r="E95" s="320">
        <v>23.1</v>
      </c>
      <c r="F95" s="319">
        <v>1761.1919150284798</v>
      </c>
      <c r="G95" s="318">
        <v>40687</v>
      </c>
      <c r="H95" s="317">
        <v>0.47222222222222227</v>
      </c>
      <c r="I95" s="309">
        <v>4067.11</v>
      </c>
      <c r="J95" s="135">
        <v>8.14</v>
      </c>
      <c r="K95" s="316">
        <v>38</v>
      </c>
      <c r="L95" s="135">
        <v>11.89</v>
      </c>
      <c r="M95" s="135">
        <v>100.7</v>
      </c>
      <c r="N95" s="135">
        <v>7.51</v>
      </c>
      <c r="O95" s="135">
        <v>2.5</v>
      </c>
      <c r="P95" s="331" t="s">
        <v>36</v>
      </c>
      <c r="Q95" s="135">
        <v>0.36393836411786151</v>
      </c>
      <c r="R95" s="135"/>
      <c r="S95" s="135">
        <v>1</v>
      </c>
      <c r="T95" s="43">
        <v>0.154</v>
      </c>
      <c r="U95" s="135">
        <v>1.1539999999999999</v>
      </c>
      <c r="V95" s="316">
        <v>13.344887348353554</v>
      </c>
      <c r="W95" s="43">
        <v>2.4799999999999999E-2</v>
      </c>
      <c r="X95" s="311">
        <v>2.8000000000000003</v>
      </c>
      <c r="Y95" s="23">
        <v>1.3357937071326851E-2</v>
      </c>
      <c r="Z95" s="23">
        <v>1.2777721882206518E-2</v>
      </c>
      <c r="AA95" s="23">
        <v>1.4571740849409241E-2</v>
      </c>
      <c r="AB95" s="65">
        <v>0.91670152587625797</v>
      </c>
      <c r="AC95" s="43">
        <v>8.8364999999999999E-2</v>
      </c>
      <c r="AD95" s="43">
        <v>4.931E-2</v>
      </c>
      <c r="AE95" s="43">
        <v>3.6343E-2</v>
      </c>
      <c r="AF95" s="43">
        <v>2.6231000000000001E-2</v>
      </c>
      <c r="AG95" s="43">
        <v>2.3633999999999999E-2</v>
      </c>
      <c r="AH95" s="43">
        <v>2.2408999999999998E-2</v>
      </c>
      <c r="AI95" s="43">
        <v>2.6175E-2</v>
      </c>
      <c r="AJ95" s="43">
        <v>3.9490999999999998E-2</v>
      </c>
      <c r="AK95" s="43">
        <v>1.3276417949730228</v>
      </c>
      <c r="AL95" s="43">
        <v>5.2337950204314359</v>
      </c>
      <c r="AM95" s="43"/>
      <c r="AN95" s="43">
        <v>3.5625322175194318E-2</v>
      </c>
      <c r="AO95" s="43">
        <v>3.2242196138920487E-2</v>
      </c>
      <c r="AP95" s="43">
        <v>4.9042917936106822E-2</v>
      </c>
      <c r="AQ95" s="43">
        <v>4.2965392710178317E-2</v>
      </c>
      <c r="AR95" s="43">
        <v>1.5804572059428573E-2</v>
      </c>
      <c r="AS95" s="43">
        <v>0.17568040101982851</v>
      </c>
      <c r="AT95" s="316">
        <v>20.278484092925879</v>
      </c>
      <c r="AU95" s="316">
        <v>18.352756455332436</v>
      </c>
      <c r="AV95" s="316">
        <v>27.915987014721974</v>
      </c>
      <c r="AW95" s="316">
        <v>24.456565707252079</v>
      </c>
      <c r="AX95" s="316">
        <v>8.9962067297676303</v>
      </c>
      <c r="AY95" s="315" t="s">
        <v>36</v>
      </c>
      <c r="AZ95" s="43">
        <v>1.4E-2</v>
      </c>
      <c r="BA95" s="313">
        <v>9.4999999999999998E-3</v>
      </c>
      <c r="BB95" s="43">
        <v>0.81</v>
      </c>
      <c r="BC95" s="43">
        <v>6.0000000000000001E-3</v>
      </c>
      <c r="BD95" s="43">
        <v>1E-3</v>
      </c>
      <c r="BE95" s="43">
        <v>8.0000000000000002E-3</v>
      </c>
      <c r="BF95" s="313">
        <v>1.4E-2</v>
      </c>
      <c r="BG95" s="313">
        <v>8.5000000000000006E-3</v>
      </c>
      <c r="BH95" s="43">
        <v>5.9849999999999987E-2</v>
      </c>
      <c r="BI95" s="312" t="s">
        <v>36</v>
      </c>
      <c r="BJ95" s="312" t="s">
        <v>36</v>
      </c>
      <c r="BK95" s="312" t="s">
        <v>36</v>
      </c>
      <c r="BL95" s="312" t="s">
        <v>36</v>
      </c>
      <c r="BM95" s="312" t="s">
        <v>36</v>
      </c>
      <c r="BN95" s="312" t="s">
        <v>36</v>
      </c>
      <c r="BO95" s="312" t="s">
        <v>36</v>
      </c>
      <c r="BP95" s="312" t="s">
        <v>36</v>
      </c>
      <c r="BQ95" s="312" t="s">
        <v>36</v>
      </c>
      <c r="BR95" s="312" t="s">
        <v>36</v>
      </c>
      <c r="BS95" s="312" t="s">
        <v>36</v>
      </c>
      <c r="BT95" s="312" t="s">
        <v>36</v>
      </c>
      <c r="BU95" s="312" t="s">
        <v>36</v>
      </c>
      <c r="BV95" s="312" t="s">
        <v>36</v>
      </c>
      <c r="BW95" s="312" t="s">
        <v>36</v>
      </c>
      <c r="BX95" s="312" t="s">
        <v>36</v>
      </c>
      <c r="BY95" s="312" t="s">
        <v>36</v>
      </c>
      <c r="BZ95" s="312" t="s">
        <v>36</v>
      </c>
      <c r="CA95" s="312" t="s">
        <v>36</v>
      </c>
      <c r="CB95" s="312" t="s">
        <v>36</v>
      </c>
      <c r="CC95" s="312" t="s">
        <v>36</v>
      </c>
      <c r="CD95" s="312" t="s">
        <v>36</v>
      </c>
      <c r="CE95" s="312" t="s">
        <v>36</v>
      </c>
      <c r="CF95" s="312" t="s">
        <v>36</v>
      </c>
      <c r="CG95" s="312" t="s">
        <v>36</v>
      </c>
      <c r="CH95" s="312" t="s">
        <v>36</v>
      </c>
      <c r="CI95" s="312" t="s">
        <v>36</v>
      </c>
      <c r="CJ95" s="312" t="s">
        <v>36</v>
      </c>
      <c r="CK95" s="312"/>
      <c r="CL95" s="312" t="s">
        <v>36</v>
      </c>
      <c r="CM95" s="312" t="s">
        <v>36</v>
      </c>
      <c r="CN95" s="312" t="s">
        <v>36</v>
      </c>
      <c r="CO95" s="312" t="s">
        <v>36</v>
      </c>
      <c r="CP95" s="328" t="s">
        <v>36</v>
      </c>
      <c r="CQ95" s="328" t="s">
        <v>36</v>
      </c>
      <c r="CR95" s="328" t="s">
        <v>36</v>
      </c>
      <c r="CS95" s="312" t="s">
        <v>36</v>
      </c>
      <c r="CT95" s="312" t="s">
        <v>36</v>
      </c>
      <c r="CU95" s="312" t="s">
        <v>36</v>
      </c>
      <c r="CV95" s="312" t="s">
        <v>36</v>
      </c>
      <c r="CW95" s="312" t="s">
        <v>36</v>
      </c>
      <c r="CX95" s="328" t="s">
        <v>36</v>
      </c>
      <c r="CY95" s="328" t="s">
        <v>36</v>
      </c>
      <c r="CZ95" s="312"/>
      <c r="DA95" s="312" t="s">
        <v>36</v>
      </c>
      <c r="DB95" s="312" t="s">
        <v>36</v>
      </c>
      <c r="DC95" s="312" t="s">
        <v>36</v>
      </c>
      <c r="DD95" s="312" t="s">
        <v>36</v>
      </c>
      <c r="DE95" s="312" t="s">
        <v>36</v>
      </c>
      <c r="DF95" s="312" t="s">
        <v>36</v>
      </c>
      <c r="DG95" s="312" t="s">
        <v>36</v>
      </c>
      <c r="DH95" s="312" t="s">
        <v>36</v>
      </c>
      <c r="DI95" s="312" t="s">
        <v>36</v>
      </c>
      <c r="DJ95" s="312" t="s">
        <v>36</v>
      </c>
      <c r="DK95" s="312" t="s">
        <v>36</v>
      </c>
      <c r="DL95" s="312" t="s">
        <v>36</v>
      </c>
      <c r="DM95" s="312"/>
      <c r="DN95" s="325" t="s">
        <v>36</v>
      </c>
      <c r="DO95" s="308">
        <v>3.6213853512033891</v>
      </c>
      <c r="DP95" s="310">
        <v>9950.5457743680017</v>
      </c>
      <c r="DQ95" s="310">
        <v>1532.3840492526717</v>
      </c>
      <c r="DR95" s="310">
        <v>11482.929823620672</v>
      </c>
      <c r="DS95" s="309">
        <v>139.30764084115199</v>
      </c>
      <c r="DT95" s="309">
        <v>94.530184856495993</v>
      </c>
      <c r="DU95" s="309">
        <v>8059.9420772380799</v>
      </c>
      <c r="DV95" s="309">
        <v>59.703274646207994</v>
      </c>
      <c r="DW95" s="309">
        <v>9.9505457743680008</v>
      </c>
      <c r="DX95" s="309">
        <v>79.604366194944006</v>
      </c>
      <c r="DY95" s="309">
        <v>139.30764084115199</v>
      </c>
      <c r="DZ95" s="309">
        <v>84.579639082127997</v>
      </c>
      <c r="EA95" s="309">
        <v>595.54016459592469</v>
      </c>
      <c r="EB95" s="309"/>
      <c r="EC95" s="325" t="s">
        <v>36</v>
      </c>
      <c r="ED95" s="325" t="s">
        <v>36</v>
      </c>
      <c r="EE95" s="325" t="s">
        <v>36</v>
      </c>
      <c r="EF95" s="325" t="s">
        <v>36</v>
      </c>
      <c r="EG95" s="325" t="s">
        <v>36</v>
      </c>
      <c r="EH95" s="325" t="s">
        <v>36</v>
      </c>
      <c r="EI95" s="325" t="s">
        <v>36</v>
      </c>
      <c r="EJ95" s="325" t="s">
        <v>36</v>
      </c>
      <c r="EK95" s="325" t="s">
        <v>36</v>
      </c>
      <c r="EL95" s="325" t="s">
        <v>36</v>
      </c>
      <c r="EM95" s="325" t="s">
        <v>36</v>
      </c>
      <c r="EN95" s="325"/>
      <c r="EO95" s="325" t="s">
        <v>36</v>
      </c>
      <c r="EP95" s="325" t="s">
        <v>36</v>
      </c>
      <c r="EQ95" s="325" t="s">
        <v>36</v>
      </c>
      <c r="ER95" s="325" t="s">
        <v>36</v>
      </c>
      <c r="ES95" s="325" t="s">
        <v>36</v>
      </c>
      <c r="ET95" s="325" t="s">
        <v>36</v>
      </c>
      <c r="EU95" s="325" t="s">
        <v>36</v>
      </c>
      <c r="EV95" s="325" t="s">
        <v>36</v>
      </c>
      <c r="EW95" s="325" t="s">
        <v>36</v>
      </c>
      <c r="EX95" s="325" t="s">
        <v>36</v>
      </c>
      <c r="EY95" s="325" t="s">
        <v>36</v>
      </c>
      <c r="EZ95" s="325"/>
      <c r="FA95" s="312" t="s">
        <v>36</v>
      </c>
      <c r="FB95" s="43">
        <v>2.0562127956082676E-3</v>
      </c>
      <c r="FC95" s="43">
        <v>5.6498929443513228</v>
      </c>
      <c r="FD95" s="43">
        <v>0.87008351343010337</v>
      </c>
      <c r="FE95" s="43">
        <v>6.519976457781425</v>
      </c>
      <c r="FF95" s="43">
        <v>7.9098501220918493E-2</v>
      </c>
      <c r="FG95" s="43">
        <v>5.3673982971337547E-2</v>
      </c>
      <c r="FH95" s="43">
        <v>4.5764132849245707</v>
      </c>
      <c r="FI95" s="43">
        <v>3.3899357666107924E-2</v>
      </c>
      <c r="FJ95" s="43">
        <v>5.6498929443513221E-3</v>
      </c>
      <c r="FK95" s="43">
        <v>4.5199143554810577E-2</v>
      </c>
      <c r="FL95" s="43">
        <v>7.9098501220918493E-2</v>
      </c>
      <c r="FM95" s="43">
        <v>4.8024090026986231E-2</v>
      </c>
      <c r="FN95" s="43">
        <v>0.33814609271942653</v>
      </c>
      <c r="FO95" s="312" t="s">
        <v>36</v>
      </c>
      <c r="FP95" s="312" t="s">
        <v>36</v>
      </c>
      <c r="FQ95" s="312" t="s">
        <v>36</v>
      </c>
      <c r="FR95" s="312" t="s">
        <v>36</v>
      </c>
      <c r="FS95" s="312" t="s">
        <v>36</v>
      </c>
      <c r="FT95" s="312" t="s">
        <v>36</v>
      </c>
      <c r="FU95" s="312" t="s">
        <v>36</v>
      </c>
      <c r="FV95" s="312" t="s">
        <v>36</v>
      </c>
      <c r="FW95" s="312" t="s">
        <v>36</v>
      </c>
      <c r="FX95" s="312" t="s">
        <v>36</v>
      </c>
      <c r="FY95" s="312" t="s">
        <v>36</v>
      </c>
      <c r="FZ95" s="312" t="s">
        <v>36</v>
      </c>
      <c r="GA95" s="312" t="s">
        <v>36</v>
      </c>
      <c r="GB95" s="312" t="s">
        <v>36</v>
      </c>
      <c r="GC95" s="312" t="s">
        <v>36</v>
      </c>
      <c r="GD95" s="312" t="s">
        <v>36</v>
      </c>
      <c r="GE95" s="312" t="s">
        <v>36</v>
      </c>
      <c r="GF95" s="312" t="s">
        <v>36</v>
      </c>
      <c r="GG95" s="312" t="s">
        <v>36</v>
      </c>
      <c r="GH95" s="312" t="s">
        <v>36</v>
      </c>
      <c r="GI95" s="312" t="s">
        <v>36</v>
      </c>
      <c r="GJ95" s="312" t="s">
        <v>36</v>
      </c>
    </row>
    <row r="96" spans="1:192">
      <c r="A96" s="321">
        <v>14211005</v>
      </c>
      <c r="B96" s="320" t="s">
        <v>206</v>
      </c>
      <c r="C96" s="320" t="s">
        <v>222</v>
      </c>
      <c r="D96" s="320" t="s">
        <v>207</v>
      </c>
      <c r="E96" s="320">
        <v>3.1</v>
      </c>
      <c r="F96" s="319">
        <v>2429.4088474951677</v>
      </c>
      <c r="G96" s="318">
        <v>40687</v>
      </c>
      <c r="H96" s="317">
        <v>0.42708333333333331</v>
      </c>
      <c r="I96" s="309">
        <v>4287.87</v>
      </c>
      <c r="J96" s="135">
        <v>8.9</v>
      </c>
      <c r="K96" s="316">
        <v>40</v>
      </c>
      <c r="L96" s="135">
        <v>11.8</v>
      </c>
      <c r="M96" s="135">
        <v>101.94</v>
      </c>
      <c r="N96" s="135">
        <v>7.6</v>
      </c>
      <c r="O96" s="135">
        <v>0.8</v>
      </c>
      <c r="P96" s="135">
        <v>1.2</v>
      </c>
      <c r="Q96" s="135">
        <v>5.2708095208535699</v>
      </c>
      <c r="R96" s="135"/>
      <c r="S96" s="135">
        <v>1.1000000000000001</v>
      </c>
      <c r="T96" s="43">
        <v>0.40899999999999997</v>
      </c>
      <c r="U96" s="135">
        <v>1.5090000000000001</v>
      </c>
      <c r="V96" s="316">
        <v>27.104042412193504</v>
      </c>
      <c r="W96" s="43">
        <v>2.5700000000000001E-2</v>
      </c>
      <c r="X96" s="311">
        <v>2.4545454545454546</v>
      </c>
      <c r="Y96" s="23">
        <v>1.2436144841427424E-2</v>
      </c>
      <c r="Z96" s="23">
        <v>1.3070165177341548E-2</v>
      </c>
      <c r="AA96" s="23">
        <v>1.5794442504644381E-2</v>
      </c>
      <c r="AB96" s="65">
        <v>0.78737472612727899</v>
      </c>
      <c r="AC96" s="43">
        <v>9.3296000000000004E-2</v>
      </c>
      <c r="AD96" s="43">
        <v>5.2520999999999998E-2</v>
      </c>
      <c r="AE96" s="43">
        <v>3.8926000000000002E-2</v>
      </c>
      <c r="AF96" s="43">
        <v>2.699E-2</v>
      </c>
      <c r="AG96" s="43">
        <v>3.3665E-2</v>
      </c>
      <c r="AH96" s="43">
        <v>2.9198000000000002E-2</v>
      </c>
      <c r="AI96" s="43">
        <v>3.0025E-2</v>
      </c>
      <c r="AJ96" s="43">
        <v>4.1881000000000002E-2</v>
      </c>
      <c r="AK96" s="43">
        <v>1.3365179452883664</v>
      </c>
      <c r="AL96" s="43">
        <v>4.4082790837110721</v>
      </c>
      <c r="AM96" s="43"/>
      <c r="AN96" s="43">
        <v>3.775775735706282E-2</v>
      </c>
      <c r="AO96" s="43">
        <v>3.2561513086962972E-2</v>
      </c>
      <c r="AP96" s="43">
        <v>5.2774420711387174E-2</v>
      </c>
      <c r="AQ96" s="43">
        <v>4.5336493545271098E-2</v>
      </c>
      <c r="AR96" s="43">
        <v>2.3566225027480944E-2</v>
      </c>
      <c r="AS96" s="43">
        <v>0.19199640972816501</v>
      </c>
      <c r="AT96" s="316">
        <v>19.665866362043712</v>
      </c>
      <c r="AU96" s="316">
        <v>16.959438529639517</v>
      </c>
      <c r="AV96" s="316">
        <v>27.487191445979111</v>
      </c>
      <c r="AW96" s="316">
        <v>23.6131986058802</v>
      </c>
      <c r="AX96" s="316">
        <v>12.274305056457463</v>
      </c>
      <c r="AY96" s="315" t="s">
        <v>36</v>
      </c>
      <c r="AZ96" s="43">
        <v>8.0000000000000002E-3</v>
      </c>
      <c r="BA96" s="313">
        <v>9.4999999999999998E-3</v>
      </c>
      <c r="BB96" s="43">
        <v>0.95</v>
      </c>
      <c r="BC96" s="43">
        <v>1.9E-2</v>
      </c>
      <c r="BD96" s="43">
        <v>4.0000000000000001E-3</v>
      </c>
      <c r="BE96" s="43">
        <v>2E-3</v>
      </c>
      <c r="BF96" s="313">
        <v>2.0999999999999998E-2</v>
      </c>
      <c r="BG96" s="43">
        <v>3.1E-2</v>
      </c>
      <c r="BH96" s="43">
        <v>5.1999999999999998E-2</v>
      </c>
      <c r="BI96" s="312" t="s">
        <v>36</v>
      </c>
      <c r="BJ96" s="312" t="s">
        <v>36</v>
      </c>
      <c r="BK96" s="312" t="s">
        <v>36</v>
      </c>
      <c r="BL96" s="312" t="s">
        <v>36</v>
      </c>
      <c r="BM96" s="312" t="s">
        <v>36</v>
      </c>
      <c r="BN96" s="312" t="s">
        <v>36</v>
      </c>
      <c r="BO96" s="312" t="s">
        <v>36</v>
      </c>
      <c r="BP96" s="312" t="s">
        <v>36</v>
      </c>
      <c r="BQ96" s="312" t="s">
        <v>36</v>
      </c>
      <c r="BR96" s="312" t="s">
        <v>36</v>
      </c>
      <c r="BS96" s="312" t="s">
        <v>36</v>
      </c>
      <c r="BT96" s="312" t="s">
        <v>36</v>
      </c>
      <c r="BU96" s="312" t="s">
        <v>36</v>
      </c>
      <c r="BV96" s="312" t="s">
        <v>36</v>
      </c>
      <c r="BW96" s="312" t="s">
        <v>36</v>
      </c>
      <c r="BX96" s="312" t="s">
        <v>36</v>
      </c>
      <c r="BY96" s="312" t="s">
        <v>36</v>
      </c>
      <c r="BZ96" s="312" t="s">
        <v>36</v>
      </c>
      <c r="CA96" s="312" t="s">
        <v>36</v>
      </c>
      <c r="CB96" s="312" t="s">
        <v>36</v>
      </c>
      <c r="CC96" s="312" t="s">
        <v>36</v>
      </c>
      <c r="CD96" s="312" t="s">
        <v>36</v>
      </c>
      <c r="CE96" s="312" t="s">
        <v>36</v>
      </c>
      <c r="CF96" s="312" t="s">
        <v>36</v>
      </c>
      <c r="CG96" s="312" t="s">
        <v>36</v>
      </c>
      <c r="CH96" s="312" t="s">
        <v>36</v>
      </c>
      <c r="CI96" s="312" t="s">
        <v>36</v>
      </c>
      <c r="CJ96" s="312" t="s">
        <v>36</v>
      </c>
      <c r="CK96" s="312"/>
      <c r="CL96" s="312" t="s">
        <v>36</v>
      </c>
      <c r="CM96" s="312" t="s">
        <v>36</v>
      </c>
      <c r="CN96" s="312" t="s">
        <v>36</v>
      </c>
      <c r="CO96" s="312" t="s">
        <v>36</v>
      </c>
      <c r="CP96" s="328" t="s">
        <v>36</v>
      </c>
      <c r="CQ96" s="328" t="s">
        <v>36</v>
      </c>
      <c r="CR96" s="328" t="s">
        <v>36</v>
      </c>
      <c r="CS96" s="312" t="s">
        <v>36</v>
      </c>
      <c r="CT96" s="312" t="s">
        <v>36</v>
      </c>
      <c r="CU96" s="312" t="s">
        <v>36</v>
      </c>
      <c r="CV96" s="312" t="s">
        <v>36</v>
      </c>
      <c r="CW96" s="312" t="s">
        <v>36</v>
      </c>
      <c r="CX96" s="328" t="s">
        <v>36</v>
      </c>
      <c r="CY96" s="328" t="s">
        <v>36</v>
      </c>
      <c r="CZ96" s="312"/>
      <c r="DA96" s="312" t="s">
        <v>36</v>
      </c>
      <c r="DB96" s="312" t="s">
        <v>36</v>
      </c>
      <c r="DC96" s="312" t="s">
        <v>36</v>
      </c>
      <c r="DD96" s="312" t="s">
        <v>36</v>
      </c>
      <c r="DE96" s="312" t="s">
        <v>36</v>
      </c>
      <c r="DF96" s="312" t="s">
        <v>36</v>
      </c>
      <c r="DG96" s="312" t="s">
        <v>36</v>
      </c>
      <c r="DH96" s="312" t="s">
        <v>36</v>
      </c>
      <c r="DI96" s="312" t="s">
        <v>36</v>
      </c>
      <c r="DJ96" s="312" t="s">
        <v>36</v>
      </c>
      <c r="DK96" s="312" t="s">
        <v>36</v>
      </c>
      <c r="DL96" s="312" t="s">
        <v>36</v>
      </c>
      <c r="DM96" s="312"/>
      <c r="DN96" s="308">
        <v>12.588785661427197</v>
      </c>
      <c r="DO96" s="308">
        <v>55.294242766862816</v>
      </c>
      <c r="DP96" s="310">
        <v>11539.720189641601</v>
      </c>
      <c r="DQ96" s="310">
        <v>4290.6777796031029</v>
      </c>
      <c r="DR96" s="310">
        <v>15830.397969244706</v>
      </c>
      <c r="DS96" s="309">
        <v>83.925237742847983</v>
      </c>
      <c r="DT96" s="309">
        <v>99.661219819631981</v>
      </c>
      <c r="DU96" s="309">
        <v>9966.1219819631988</v>
      </c>
      <c r="DV96" s="309">
        <v>199.32243963926396</v>
      </c>
      <c r="DW96" s="309">
        <v>41.962618871423992</v>
      </c>
      <c r="DX96" s="309">
        <v>20.981309435711996</v>
      </c>
      <c r="DY96" s="309">
        <v>220.30374907497594</v>
      </c>
      <c r="DZ96" s="309">
        <v>325.21029625353594</v>
      </c>
      <c r="EA96" s="309">
        <v>545.51404532851188</v>
      </c>
      <c r="EB96" s="309"/>
      <c r="EC96" s="325" t="s">
        <v>36</v>
      </c>
      <c r="ED96" s="325" t="s">
        <v>36</v>
      </c>
      <c r="EE96" s="325" t="s">
        <v>36</v>
      </c>
      <c r="EF96" s="325" t="s">
        <v>36</v>
      </c>
      <c r="EG96" s="325" t="s">
        <v>36</v>
      </c>
      <c r="EH96" s="325" t="s">
        <v>36</v>
      </c>
      <c r="EI96" s="325" t="s">
        <v>36</v>
      </c>
      <c r="EJ96" s="325" t="s">
        <v>36</v>
      </c>
      <c r="EK96" s="325" t="s">
        <v>36</v>
      </c>
      <c r="EL96" s="325" t="s">
        <v>36</v>
      </c>
      <c r="EM96" s="325" t="s">
        <v>36</v>
      </c>
      <c r="EN96" s="325"/>
      <c r="EO96" s="325" t="s">
        <v>36</v>
      </c>
      <c r="EP96" s="325" t="s">
        <v>36</v>
      </c>
      <c r="EQ96" s="325" t="s">
        <v>36</v>
      </c>
      <c r="ER96" s="325" t="s">
        <v>36</v>
      </c>
      <c r="ES96" s="325" t="s">
        <v>36</v>
      </c>
      <c r="ET96" s="325" t="s">
        <v>36</v>
      </c>
      <c r="EU96" s="325" t="s">
        <v>36</v>
      </c>
      <c r="EV96" s="325" t="s">
        <v>36</v>
      </c>
      <c r="EW96" s="325" t="s">
        <v>36</v>
      </c>
      <c r="EX96" s="325" t="s">
        <v>36</v>
      </c>
      <c r="EY96" s="325" t="s">
        <v>36</v>
      </c>
      <c r="EZ96" s="325"/>
      <c r="FA96" s="43">
        <v>5.1818308286836175E-3</v>
      </c>
      <c r="FB96" s="43">
        <v>2.2760369389398464E-2</v>
      </c>
      <c r="FC96" s="43">
        <v>4.750011592959984</v>
      </c>
      <c r="FD96" s="43">
        <v>1.7661406741096661</v>
      </c>
      <c r="FE96" s="43">
        <v>6.5161522670696517</v>
      </c>
      <c r="FF96" s="43">
        <v>3.4545538857890787E-2</v>
      </c>
      <c r="FG96" s="43">
        <v>4.1022827393745305E-2</v>
      </c>
      <c r="FH96" s="43">
        <v>4.1022827393745311</v>
      </c>
      <c r="FI96" s="43">
        <v>8.204565478749061E-2</v>
      </c>
      <c r="FJ96" s="43">
        <v>1.7272769428945393E-2</v>
      </c>
      <c r="FK96" s="43">
        <v>8.6363847144726967E-3</v>
      </c>
      <c r="FL96" s="43">
        <v>9.0682039501963296E-2</v>
      </c>
      <c r="FM96" s="43">
        <v>0.1338639630743268</v>
      </c>
      <c r="FN96" s="43">
        <v>0.22454600257629009</v>
      </c>
      <c r="FO96" s="312" t="s">
        <v>36</v>
      </c>
      <c r="FP96" s="312" t="s">
        <v>36</v>
      </c>
      <c r="FQ96" s="312" t="s">
        <v>36</v>
      </c>
      <c r="FR96" s="312" t="s">
        <v>36</v>
      </c>
      <c r="FS96" s="312" t="s">
        <v>36</v>
      </c>
      <c r="FT96" s="312" t="s">
        <v>36</v>
      </c>
      <c r="FU96" s="312" t="s">
        <v>36</v>
      </c>
      <c r="FV96" s="312" t="s">
        <v>36</v>
      </c>
      <c r="FW96" s="312" t="s">
        <v>36</v>
      </c>
      <c r="FX96" s="312" t="s">
        <v>36</v>
      </c>
      <c r="FY96" s="312" t="s">
        <v>36</v>
      </c>
      <c r="FZ96" s="312" t="s">
        <v>36</v>
      </c>
      <c r="GA96" s="312" t="s">
        <v>36</v>
      </c>
      <c r="GB96" s="312" t="s">
        <v>36</v>
      </c>
      <c r="GC96" s="312" t="s">
        <v>36</v>
      </c>
      <c r="GD96" s="312" t="s">
        <v>36</v>
      </c>
      <c r="GE96" s="312" t="s">
        <v>36</v>
      </c>
      <c r="GF96" s="312" t="s">
        <v>36</v>
      </c>
      <c r="GG96" s="312" t="s">
        <v>36</v>
      </c>
      <c r="GH96" s="312" t="s">
        <v>36</v>
      </c>
      <c r="GI96" s="312" t="s">
        <v>36</v>
      </c>
      <c r="GJ96" s="312" t="s">
        <v>36</v>
      </c>
    </row>
    <row r="97" spans="1:192">
      <c r="A97" s="321">
        <v>14211023</v>
      </c>
      <c r="B97" s="320" t="s">
        <v>206</v>
      </c>
      <c r="C97" s="320" t="s">
        <v>222</v>
      </c>
      <c r="D97" s="320" t="s">
        <v>204</v>
      </c>
      <c r="E97" s="320">
        <v>0.9</v>
      </c>
      <c r="F97" s="319">
        <v>2434.5888237158397</v>
      </c>
      <c r="G97" s="318">
        <v>40687</v>
      </c>
      <c r="H97" s="317">
        <v>0.4861111111111111</v>
      </c>
      <c r="I97" s="309">
        <v>4488.0600000000004</v>
      </c>
      <c r="J97" s="135">
        <v>9.1999999999999993</v>
      </c>
      <c r="K97" s="316">
        <v>40</v>
      </c>
      <c r="L97" s="135">
        <v>12.3</v>
      </c>
      <c r="M97" s="135">
        <v>107.03</v>
      </c>
      <c r="N97" s="135">
        <v>7.8</v>
      </c>
      <c r="O97" s="135">
        <v>0.8</v>
      </c>
      <c r="P97" s="135">
        <v>0.4</v>
      </c>
      <c r="Q97" s="135">
        <v>2.7572773774758152</v>
      </c>
      <c r="R97" s="135"/>
      <c r="S97" s="135">
        <v>1</v>
      </c>
      <c r="T97" s="43">
        <v>0.35099999999999998</v>
      </c>
      <c r="U97" s="135">
        <v>1.351</v>
      </c>
      <c r="V97" s="316">
        <v>25.980754996299034</v>
      </c>
      <c r="W97" s="43">
        <v>2.3300000000000001E-2</v>
      </c>
      <c r="X97" s="311">
        <v>2.7</v>
      </c>
      <c r="Y97" s="23">
        <v>1.2388207638636253E-2</v>
      </c>
      <c r="Z97" s="23">
        <v>1.279596381109822E-2</v>
      </c>
      <c r="AA97" s="23">
        <v>1.5207152573391803E-2</v>
      </c>
      <c r="AB97" s="65">
        <v>0.81463032470076602</v>
      </c>
      <c r="AC97" s="43">
        <v>9.4951999999999995E-2</v>
      </c>
      <c r="AD97" s="43">
        <v>5.2158999999999997E-2</v>
      </c>
      <c r="AE97" s="43">
        <v>3.8781000000000003E-2</v>
      </c>
      <c r="AF97" s="43">
        <v>2.6608E-2</v>
      </c>
      <c r="AG97" s="43">
        <v>2.8601000000000001E-2</v>
      </c>
      <c r="AH97" s="43">
        <v>2.7977999999999999E-2</v>
      </c>
      <c r="AI97" s="43">
        <v>2.9637E-2</v>
      </c>
      <c r="AJ97" s="43">
        <v>4.1314999999999998E-2</v>
      </c>
      <c r="AK97" s="43">
        <v>1.3703234194701768</v>
      </c>
      <c r="AL97" s="43">
        <v>4.6100850323683691</v>
      </c>
      <c r="AM97" s="43"/>
      <c r="AN97" s="43">
        <v>3.9275846763918501E-2</v>
      </c>
      <c r="AO97" s="43">
        <v>3.2287242026283948E-2</v>
      </c>
      <c r="AP97" s="43">
        <v>5.223357327624608E-2</v>
      </c>
      <c r="AQ97" s="43">
        <v>4.5232603745248873E-2</v>
      </c>
      <c r="AR97" s="43">
        <v>2.0196121620726919E-2</v>
      </c>
      <c r="AS97" s="43">
        <v>0.18922538743242434</v>
      </c>
      <c r="AT97" s="316">
        <v>20.756119089963331</v>
      </c>
      <c r="AU97" s="316">
        <v>17.062848946637395</v>
      </c>
      <c r="AV97" s="316">
        <v>27.603892894604112</v>
      </c>
      <c r="AW97" s="316">
        <v>23.904088325041595</v>
      </c>
      <c r="AX97" s="316">
        <v>10.673050743753558</v>
      </c>
      <c r="AY97" s="315" t="s">
        <v>36</v>
      </c>
      <c r="AZ97" s="43">
        <v>1.2999999999999999E-2</v>
      </c>
      <c r="BA97" s="313">
        <v>9.4999999999999998E-3</v>
      </c>
      <c r="BB97" s="43">
        <v>0.94</v>
      </c>
      <c r="BC97" s="43">
        <v>2.3E-2</v>
      </c>
      <c r="BD97" s="43">
        <v>4.0000000000000001E-3</v>
      </c>
      <c r="BE97" s="43">
        <v>5.0000000000000001E-3</v>
      </c>
      <c r="BF97" s="313">
        <v>2.8000000000000001E-2</v>
      </c>
      <c r="BG97" s="43">
        <v>4.2999999999999997E-2</v>
      </c>
      <c r="BH97" s="43">
        <v>7.0999999999999994E-2</v>
      </c>
      <c r="BI97" s="312" t="s">
        <v>36</v>
      </c>
      <c r="BJ97" s="312" t="s">
        <v>36</v>
      </c>
      <c r="BK97" s="312" t="s">
        <v>36</v>
      </c>
      <c r="BL97" s="312" t="s">
        <v>36</v>
      </c>
      <c r="BM97" s="312" t="s">
        <v>36</v>
      </c>
      <c r="BN97" s="312" t="s">
        <v>36</v>
      </c>
      <c r="BO97" s="312" t="s">
        <v>36</v>
      </c>
      <c r="BP97" s="312" t="s">
        <v>36</v>
      </c>
      <c r="BQ97" s="312" t="s">
        <v>36</v>
      </c>
      <c r="BR97" s="312" t="s">
        <v>36</v>
      </c>
      <c r="BS97" s="312" t="s">
        <v>36</v>
      </c>
      <c r="BT97" s="312" t="s">
        <v>36</v>
      </c>
      <c r="BU97" s="312" t="s">
        <v>36</v>
      </c>
      <c r="BV97" s="312" t="s">
        <v>36</v>
      </c>
      <c r="BW97" s="312" t="s">
        <v>36</v>
      </c>
      <c r="BX97" s="312" t="s">
        <v>36</v>
      </c>
      <c r="BY97" s="312" t="s">
        <v>36</v>
      </c>
      <c r="BZ97" s="312" t="s">
        <v>36</v>
      </c>
      <c r="CA97" s="312" t="s">
        <v>36</v>
      </c>
      <c r="CB97" s="312" t="s">
        <v>36</v>
      </c>
      <c r="CC97" s="312" t="s">
        <v>36</v>
      </c>
      <c r="CD97" s="312" t="s">
        <v>36</v>
      </c>
      <c r="CE97" s="312" t="s">
        <v>36</v>
      </c>
      <c r="CF97" s="312" t="s">
        <v>36</v>
      </c>
      <c r="CG97" s="312" t="s">
        <v>36</v>
      </c>
      <c r="CH97" s="312" t="s">
        <v>36</v>
      </c>
      <c r="CI97" s="312" t="s">
        <v>36</v>
      </c>
      <c r="CJ97" s="312" t="s">
        <v>36</v>
      </c>
      <c r="CK97" s="312"/>
      <c r="CL97" s="312" t="s">
        <v>36</v>
      </c>
      <c r="CM97" s="312" t="s">
        <v>36</v>
      </c>
      <c r="CN97" s="312" t="s">
        <v>36</v>
      </c>
      <c r="CO97" s="312" t="s">
        <v>36</v>
      </c>
      <c r="CP97" s="328" t="s">
        <v>36</v>
      </c>
      <c r="CQ97" s="328" t="s">
        <v>36</v>
      </c>
      <c r="CR97" s="328" t="s">
        <v>36</v>
      </c>
      <c r="CS97" s="312" t="s">
        <v>36</v>
      </c>
      <c r="CT97" s="312" t="s">
        <v>36</v>
      </c>
      <c r="CU97" s="312" t="s">
        <v>36</v>
      </c>
      <c r="CV97" s="312" t="s">
        <v>36</v>
      </c>
      <c r="CW97" s="312" t="s">
        <v>36</v>
      </c>
      <c r="CX97" s="328" t="s">
        <v>36</v>
      </c>
      <c r="CY97" s="328" t="s">
        <v>36</v>
      </c>
      <c r="CZ97" s="312"/>
      <c r="DA97" s="312" t="s">
        <v>36</v>
      </c>
      <c r="DB97" s="312" t="s">
        <v>36</v>
      </c>
      <c r="DC97" s="312" t="s">
        <v>36</v>
      </c>
      <c r="DD97" s="312" t="s">
        <v>36</v>
      </c>
      <c r="DE97" s="312" t="s">
        <v>36</v>
      </c>
      <c r="DF97" s="312" t="s">
        <v>36</v>
      </c>
      <c r="DG97" s="312" t="s">
        <v>36</v>
      </c>
      <c r="DH97" s="312" t="s">
        <v>36</v>
      </c>
      <c r="DI97" s="312" t="s">
        <v>36</v>
      </c>
      <c r="DJ97" s="312" t="s">
        <v>36</v>
      </c>
      <c r="DK97" s="312" t="s">
        <v>36</v>
      </c>
      <c r="DL97" s="312" t="s">
        <v>36</v>
      </c>
      <c r="DM97" s="312"/>
      <c r="DN97" s="308">
        <v>4.3921749318911996</v>
      </c>
      <c r="DO97" s="308">
        <v>30.276111444049963</v>
      </c>
      <c r="DP97" s="310">
        <v>10980.437329728002</v>
      </c>
      <c r="DQ97" s="310">
        <v>3854.1335027345276</v>
      </c>
      <c r="DR97" s="310">
        <v>14834.570832462532</v>
      </c>
      <c r="DS97" s="309">
        <v>142.74568528646398</v>
      </c>
      <c r="DT97" s="309">
        <v>104.31415463241601</v>
      </c>
      <c r="DU97" s="309">
        <v>10321.611089944319</v>
      </c>
      <c r="DV97" s="309">
        <v>252.55005858374398</v>
      </c>
      <c r="DW97" s="309">
        <v>43.921749318912006</v>
      </c>
      <c r="DX97" s="309">
        <v>54.902186648640004</v>
      </c>
      <c r="DY97" s="309">
        <v>307.45224523238397</v>
      </c>
      <c r="DZ97" s="309">
        <v>472.15880517830396</v>
      </c>
      <c r="EA97" s="309">
        <v>779.61105041068799</v>
      </c>
      <c r="EB97" s="309"/>
      <c r="EC97" s="325" t="s">
        <v>36</v>
      </c>
      <c r="ED97" s="325" t="s">
        <v>36</v>
      </c>
      <c r="EE97" s="325" t="s">
        <v>36</v>
      </c>
      <c r="EF97" s="325" t="s">
        <v>36</v>
      </c>
      <c r="EG97" s="325" t="s">
        <v>36</v>
      </c>
      <c r="EH97" s="325" t="s">
        <v>36</v>
      </c>
      <c r="EI97" s="325" t="s">
        <v>36</v>
      </c>
      <c r="EJ97" s="325" t="s">
        <v>36</v>
      </c>
      <c r="EK97" s="325" t="s">
        <v>36</v>
      </c>
      <c r="EL97" s="325" t="s">
        <v>36</v>
      </c>
      <c r="EM97" s="325" t="s">
        <v>36</v>
      </c>
      <c r="EN97" s="325"/>
      <c r="EO97" s="325" t="s">
        <v>36</v>
      </c>
      <c r="EP97" s="325" t="s">
        <v>36</v>
      </c>
      <c r="EQ97" s="325" t="s">
        <v>36</v>
      </c>
      <c r="ER97" s="325" t="s">
        <v>36</v>
      </c>
      <c r="ES97" s="325" t="s">
        <v>36</v>
      </c>
      <c r="ET97" s="325" t="s">
        <v>36</v>
      </c>
      <c r="EU97" s="325" t="s">
        <v>36</v>
      </c>
      <c r="EV97" s="325" t="s">
        <v>36</v>
      </c>
      <c r="EW97" s="325" t="s">
        <v>36</v>
      </c>
      <c r="EX97" s="325" t="s">
        <v>36</v>
      </c>
      <c r="EY97" s="325" t="s">
        <v>36</v>
      </c>
      <c r="EZ97" s="325"/>
      <c r="FA97" s="43">
        <v>1.8040725764885241E-3</v>
      </c>
      <c r="FB97" s="43">
        <v>1.2435821256190785E-2</v>
      </c>
      <c r="FC97" s="43">
        <v>4.5101814412213113</v>
      </c>
      <c r="FD97" s="43">
        <v>1.5830736858686798</v>
      </c>
      <c r="FE97" s="43">
        <v>6.093255127089992</v>
      </c>
      <c r="FF97" s="43">
        <v>5.8632358735877022E-2</v>
      </c>
      <c r="FG97" s="43">
        <v>4.2846723691602452E-2</v>
      </c>
      <c r="FH97" s="43">
        <v>4.2395705547480311</v>
      </c>
      <c r="FI97" s="43">
        <v>0.10373417314809012</v>
      </c>
      <c r="FJ97" s="43">
        <v>1.8040725764885242E-2</v>
      </c>
      <c r="FK97" s="43">
        <v>2.2550907206106554E-2</v>
      </c>
      <c r="FL97" s="43">
        <v>0.12628508035419667</v>
      </c>
      <c r="FM97" s="43">
        <v>0.19393780197251631</v>
      </c>
      <c r="FN97" s="43">
        <v>0.32022288232671303</v>
      </c>
      <c r="FO97" s="312" t="s">
        <v>36</v>
      </c>
      <c r="FP97" s="312" t="s">
        <v>36</v>
      </c>
      <c r="FQ97" s="312" t="s">
        <v>36</v>
      </c>
      <c r="FR97" s="312" t="s">
        <v>36</v>
      </c>
      <c r="FS97" s="312" t="s">
        <v>36</v>
      </c>
      <c r="FT97" s="312" t="s">
        <v>36</v>
      </c>
      <c r="FU97" s="312" t="s">
        <v>36</v>
      </c>
      <c r="FV97" s="312" t="s">
        <v>36</v>
      </c>
      <c r="FW97" s="312" t="s">
        <v>36</v>
      </c>
      <c r="FX97" s="312" t="s">
        <v>36</v>
      </c>
      <c r="FY97" s="312" t="s">
        <v>36</v>
      </c>
      <c r="FZ97" s="312" t="s">
        <v>36</v>
      </c>
      <c r="GA97" s="312" t="s">
        <v>36</v>
      </c>
      <c r="GB97" s="312" t="s">
        <v>36</v>
      </c>
      <c r="GC97" s="312" t="s">
        <v>36</v>
      </c>
      <c r="GD97" s="312" t="s">
        <v>36</v>
      </c>
      <c r="GE97" s="312" t="s">
        <v>36</v>
      </c>
      <c r="GF97" s="312" t="s">
        <v>36</v>
      </c>
      <c r="GG97" s="312" t="s">
        <v>36</v>
      </c>
      <c r="GH97" s="312" t="s">
        <v>36</v>
      </c>
      <c r="GI97" s="312" t="s">
        <v>36</v>
      </c>
      <c r="GJ97" s="312" t="s">
        <v>36</v>
      </c>
    </row>
    <row r="98" spans="1:192">
      <c r="A98" s="321">
        <v>14209710</v>
      </c>
      <c r="B98" s="320" t="s">
        <v>206</v>
      </c>
      <c r="C98" s="320" t="s">
        <v>222</v>
      </c>
      <c r="D98" s="320" t="s">
        <v>11</v>
      </c>
      <c r="E98" s="320">
        <v>40.799999999999997</v>
      </c>
      <c r="F98" s="319">
        <v>1538.4529375395839</v>
      </c>
      <c r="G98" s="318">
        <v>40723</v>
      </c>
      <c r="H98" s="317">
        <v>0.48958333333333331</v>
      </c>
      <c r="I98" s="309">
        <v>1991.7580206856842</v>
      </c>
      <c r="J98" s="135">
        <v>11.1</v>
      </c>
      <c r="K98" s="316">
        <v>46</v>
      </c>
      <c r="L98" s="135">
        <v>10.9</v>
      </c>
      <c r="M98" s="135">
        <v>102.13</v>
      </c>
      <c r="N98" s="135">
        <v>7.6</v>
      </c>
      <c r="O98" s="135">
        <v>1.4</v>
      </c>
      <c r="P98" s="331" t="s">
        <v>36</v>
      </c>
      <c r="Q98" s="135">
        <v>0.37127958096040303</v>
      </c>
      <c r="R98" s="135"/>
      <c r="S98" s="135">
        <v>0.8</v>
      </c>
      <c r="T98" s="43">
        <v>0.193</v>
      </c>
      <c r="U98" s="135">
        <v>0.9930000000000001</v>
      </c>
      <c r="V98" s="316">
        <v>19.43605236656596</v>
      </c>
      <c r="W98" s="43">
        <v>1.9699999999999999E-2</v>
      </c>
      <c r="X98" s="311">
        <v>2.625</v>
      </c>
      <c r="Y98" s="23">
        <v>1.4669124898093253E-2</v>
      </c>
      <c r="Z98" s="23">
        <v>1.5407140910625443E-2</v>
      </c>
      <c r="AA98" s="23">
        <v>1.6355222940444933E-2</v>
      </c>
      <c r="AB98" s="65">
        <v>0.89690766989289294</v>
      </c>
      <c r="AC98" s="43">
        <v>6.923E-2</v>
      </c>
      <c r="AD98" s="43">
        <v>3.8892000000000003E-2</v>
      </c>
      <c r="AE98" s="43">
        <v>2.7765000000000001E-2</v>
      </c>
      <c r="AF98" s="43">
        <v>2.1364000000000001E-2</v>
      </c>
      <c r="AG98" s="43">
        <v>1.7833000000000002E-2</v>
      </c>
      <c r="AH98" s="43">
        <v>1.7042000000000002E-2</v>
      </c>
      <c r="AI98" s="43">
        <v>2.0069E-2</v>
      </c>
      <c r="AJ98" s="43">
        <v>3.2164999999999999E-2</v>
      </c>
      <c r="AK98" s="43">
        <v>1.3315204056596055</v>
      </c>
      <c r="AL98" s="43">
        <v>6.0769684234890775</v>
      </c>
      <c r="AM98" s="43"/>
      <c r="AN98" s="43">
        <v>2.5871628038525763E-2</v>
      </c>
      <c r="AO98" s="43">
        <v>2.6175275951905566E-2</v>
      </c>
      <c r="AP98" s="43">
        <v>3.9005829399055711E-2</v>
      </c>
      <c r="AQ98" s="43">
        <v>3.3478893878788732E-2</v>
      </c>
      <c r="AR98" s="43">
        <v>1.1236120776126964E-2</v>
      </c>
      <c r="AS98" s="43">
        <v>0.13576774804440273</v>
      </c>
      <c r="AT98" s="316">
        <v>19.055798163540629</v>
      </c>
      <c r="AU98" s="316">
        <v>19.279450627217422</v>
      </c>
      <c r="AV98" s="316">
        <v>28.729819829005994</v>
      </c>
      <c r="AW98" s="316">
        <v>24.658944676492307</v>
      </c>
      <c r="AX98" s="316">
        <v>8.2759867037436603</v>
      </c>
      <c r="AY98" s="315" t="s">
        <v>36</v>
      </c>
      <c r="AZ98" s="43">
        <v>1.2E-2</v>
      </c>
      <c r="BA98" s="43">
        <v>6.0000000000000001E-3</v>
      </c>
      <c r="BB98" s="43">
        <v>1.93</v>
      </c>
      <c r="BC98" s="313">
        <v>2.5000000000000001E-3</v>
      </c>
      <c r="BD98" s="43">
        <v>1E-3</v>
      </c>
      <c r="BE98" s="43">
        <v>2E-3</v>
      </c>
      <c r="BF98" s="313">
        <v>4.5000000000000005E-3</v>
      </c>
      <c r="BG98" s="43">
        <v>3.1E-2</v>
      </c>
      <c r="BH98" s="43">
        <v>3.5500000000000004E-2</v>
      </c>
      <c r="BI98" s="312" t="s">
        <v>36</v>
      </c>
      <c r="BJ98" s="312" t="s">
        <v>36</v>
      </c>
      <c r="BK98" s="312" t="s">
        <v>36</v>
      </c>
      <c r="BL98" s="312" t="s">
        <v>36</v>
      </c>
      <c r="BM98" s="312" t="s">
        <v>36</v>
      </c>
      <c r="BN98" s="312" t="s">
        <v>36</v>
      </c>
      <c r="BO98" s="312" t="s">
        <v>36</v>
      </c>
      <c r="BP98" s="312" t="s">
        <v>36</v>
      </c>
      <c r="BQ98" s="312" t="s">
        <v>36</v>
      </c>
      <c r="BR98" s="312" t="s">
        <v>36</v>
      </c>
      <c r="BS98" s="312" t="s">
        <v>36</v>
      </c>
      <c r="BT98" s="312" t="s">
        <v>36</v>
      </c>
      <c r="BU98" s="312" t="s">
        <v>36</v>
      </c>
      <c r="BV98" s="312" t="s">
        <v>36</v>
      </c>
      <c r="BW98" s="312" t="s">
        <v>36</v>
      </c>
      <c r="BX98" s="312" t="s">
        <v>36</v>
      </c>
      <c r="BY98" s="312" t="s">
        <v>36</v>
      </c>
      <c r="BZ98" s="312" t="s">
        <v>36</v>
      </c>
      <c r="CA98" s="312" t="s">
        <v>36</v>
      </c>
      <c r="CB98" s="312" t="s">
        <v>36</v>
      </c>
      <c r="CC98" s="312" t="s">
        <v>36</v>
      </c>
      <c r="CD98" s="312" t="s">
        <v>36</v>
      </c>
      <c r="CE98" s="312" t="s">
        <v>36</v>
      </c>
      <c r="CF98" s="312" t="s">
        <v>36</v>
      </c>
      <c r="CG98" s="312" t="s">
        <v>36</v>
      </c>
      <c r="CH98" s="312" t="s">
        <v>36</v>
      </c>
      <c r="CI98" s="312" t="s">
        <v>36</v>
      </c>
      <c r="CJ98" s="312" t="s">
        <v>36</v>
      </c>
      <c r="CK98" s="312"/>
      <c r="CL98" s="312" t="s">
        <v>36</v>
      </c>
      <c r="CM98" s="312" t="s">
        <v>36</v>
      </c>
      <c r="CN98" s="312" t="s">
        <v>36</v>
      </c>
      <c r="CO98" s="312" t="s">
        <v>36</v>
      </c>
      <c r="CP98" s="328" t="s">
        <v>36</v>
      </c>
      <c r="CQ98" s="328" t="s">
        <v>36</v>
      </c>
      <c r="CR98" s="328" t="s">
        <v>36</v>
      </c>
      <c r="CS98" s="312" t="s">
        <v>36</v>
      </c>
      <c r="CT98" s="312" t="s">
        <v>36</v>
      </c>
      <c r="CU98" s="312" t="s">
        <v>36</v>
      </c>
      <c r="CV98" s="312" t="s">
        <v>36</v>
      </c>
      <c r="CW98" s="312" t="s">
        <v>36</v>
      </c>
      <c r="CX98" s="328" t="s">
        <v>36</v>
      </c>
      <c r="CY98" s="328" t="s">
        <v>36</v>
      </c>
      <c r="CZ98" s="312"/>
      <c r="DA98" s="312" t="s">
        <v>36</v>
      </c>
      <c r="DB98" s="312" t="s">
        <v>36</v>
      </c>
      <c r="DC98" s="312" t="s">
        <v>36</v>
      </c>
      <c r="DD98" s="312" t="s">
        <v>36</v>
      </c>
      <c r="DE98" s="312" t="s">
        <v>36</v>
      </c>
      <c r="DF98" s="312" t="s">
        <v>36</v>
      </c>
      <c r="DG98" s="312" t="s">
        <v>36</v>
      </c>
      <c r="DH98" s="312" t="s">
        <v>36</v>
      </c>
      <c r="DI98" s="312" t="s">
        <v>36</v>
      </c>
      <c r="DJ98" s="312" t="s">
        <v>36</v>
      </c>
      <c r="DK98" s="312" t="s">
        <v>36</v>
      </c>
      <c r="DL98" s="312" t="s">
        <v>36</v>
      </c>
      <c r="DM98" s="312"/>
      <c r="DN98" s="325" t="s">
        <v>36</v>
      </c>
      <c r="DO98" s="308">
        <v>1.8092501747990863</v>
      </c>
      <c r="DP98" s="310">
        <v>3898.4102925758111</v>
      </c>
      <c r="DQ98" s="310">
        <v>940.4914830839142</v>
      </c>
      <c r="DR98" s="310">
        <v>4838.9017756597259</v>
      </c>
      <c r="DS98" s="309">
        <v>58.476154388637156</v>
      </c>
      <c r="DT98" s="309">
        <v>29.238077194318578</v>
      </c>
      <c r="DU98" s="309">
        <v>9404.9148308391414</v>
      </c>
      <c r="DV98" s="309">
        <v>12.182532164299408</v>
      </c>
      <c r="DW98" s="309">
        <v>4.8730128657197627</v>
      </c>
      <c r="DX98" s="309">
        <v>9.7460257314395253</v>
      </c>
      <c r="DY98" s="309">
        <v>21.928557895738937</v>
      </c>
      <c r="DZ98" s="309">
        <v>151.06339883731263</v>
      </c>
      <c r="EA98" s="309">
        <v>172.99195673305161</v>
      </c>
      <c r="EB98" s="309"/>
      <c r="EC98" s="326" t="s">
        <v>36</v>
      </c>
      <c r="ED98" s="326" t="s">
        <v>36</v>
      </c>
      <c r="EE98" s="326" t="s">
        <v>36</v>
      </c>
      <c r="EF98" s="326" t="s">
        <v>36</v>
      </c>
      <c r="EG98" s="326" t="s">
        <v>36</v>
      </c>
      <c r="EH98" s="326" t="s">
        <v>36</v>
      </c>
      <c r="EI98" s="326" t="s">
        <v>36</v>
      </c>
      <c r="EJ98" s="326" t="s">
        <v>36</v>
      </c>
      <c r="EK98" s="326" t="s">
        <v>36</v>
      </c>
      <c r="EL98" s="326" t="s">
        <v>36</v>
      </c>
      <c r="EM98" s="326" t="s">
        <v>36</v>
      </c>
      <c r="EN98" s="326"/>
      <c r="EO98" s="326" t="s">
        <v>36</v>
      </c>
      <c r="EP98" s="326" t="s">
        <v>36</v>
      </c>
      <c r="EQ98" s="326" t="s">
        <v>36</v>
      </c>
      <c r="ER98" s="326" t="s">
        <v>36</v>
      </c>
      <c r="ES98" s="326" t="s">
        <v>36</v>
      </c>
      <c r="ET98" s="326" t="s">
        <v>36</v>
      </c>
      <c r="EU98" s="326" t="s">
        <v>36</v>
      </c>
      <c r="EV98" s="326" t="s">
        <v>36</v>
      </c>
      <c r="EW98" s="326" t="s">
        <v>36</v>
      </c>
      <c r="EX98" s="326" t="s">
        <v>36</v>
      </c>
      <c r="EY98" s="326" t="s">
        <v>36</v>
      </c>
      <c r="EZ98" s="326"/>
      <c r="FA98" s="312" t="s">
        <v>36</v>
      </c>
      <c r="FB98" s="43">
        <v>1.1760191882714218E-3</v>
      </c>
      <c r="FC98" s="43">
        <v>2.533980856645806</v>
      </c>
      <c r="FD98" s="43">
        <v>0.61132288166580051</v>
      </c>
      <c r="FE98" s="43">
        <v>3.1453037383116067</v>
      </c>
      <c r="FF98" s="43">
        <v>3.8009712849687079E-2</v>
      </c>
      <c r="FG98" s="43">
        <v>1.9004856424843539E-2</v>
      </c>
      <c r="FH98" s="43">
        <v>6.1132288166580047</v>
      </c>
      <c r="FI98" s="43">
        <v>7.9186901770181423E-3</v>
      </c>
      <c r="FJ98" s="43">
        <v>3.1674760708072566E-3</v>
      </c>
      <c r="FK98" s="43">
        <v>6.3349521416145131E-3</v>
      </c>
      <c r="FL98" s="43">
        <v>1.4253642318632657E-2</v>
      </c>
      <c r="FM98" s="43">
        <v>9.8191758195024945E-2</v>
      </c>
      <c r="FN98" s="43">
        <v>0.11244540051365763</v>
      </c>
      <c r="FO98" s="312" t="s">
        <v>36</v>
      </c>
      <c r="FP98" s="312" t="s">
        <v>36</v>
      </c>
      <c r="FQ98" s="312" t="s">
        <v>36</v>
      </c>
      <c r="FR98" s="312" t="s">
        <v>36</v>
      </c>
      <c r="FS98" s="312" t="s">
        <v>36</v>
      </c>
      <c r="FT98" s="312" t="s">
        <v>36</v>
      </c>
      <c r="FU98" s="312" t="s">
        <v>36</v>
      </c>
      <c r="FV98" s="312" t="s">
        <v>36</v>
      </c>
      <c r="FW98" s="312" t="s">
        <v>36</v>
      </c>
      <c r="FX98" s="312" t="s">
        <v>36</v>
      </c>
      <c r="FY98" s="312" t="s">
        <v>36</v>
      </c>
      <c r="FZ98" s="312" t="s">
        <v>36</v>
      </c>
      <c r="GA98" s="312" t="s">
        <v>36</v>
      </c>
      <c r="GB98" s="312" t="s">
        <v>36</v>
      </c>
      <c r="GC98" s="312" t="s">
        <v>36</v>
      </c>
      <c r="GD98" s="312" t="s">
        <v>36</v>
      </c>
      <c r="GE98" s="312" t="s">
        <v>36</v>
      </c>
      <c r="GF98" s="312" t="s">
        <v>36</v>
      </c>
      <c r="GG98" s="312" t="s">
        <v>36</v>
      </c>
      <c r="GH98" s="312" t="s">
        <v>36</v>
      </c>
      <c r="GI98" s="312" t="s">
        <v>36</v>
      </c>
      <c r="GJ98" s="312" t="s">
        <v>36</v>
      </c>
    </row>
    <row r="99" spans="1:192">
      <c r="A99" s="321">
        <v>14210000</v>
      </c>
      <c r="B99" s="320" t="s">
        <v>206</v>
      </c>
      <c r="C99" s="320" t="s">
        <v>222</v>
      </c>
      <c r="D99" s="320" t="s">
        <v>12</v>
      </c>
      <c r="E99" s="320">
        <v>23.1</v>
      </c>
      <c r="F99" s="319">
        <v>1761.1919150284798</v>
      </c>
      <c r="G99" s="318">
        <v>40723</v>
      </c>
      <c r="H99" s="317">
        <v>0.46875</v>
      </c>
      <c r="I99" s="309">
        <v>2321.81</v>
      </c>
      <c r="J99" s="135">
        <v>12.01</v>
      </c>
      <c r="K99" s="316">
        <v>43</v>
      </c>
      <c r="L99" s="135">
        <v>10.86</v>
      </c>
      <c r="M99" s="135">
        <v>100.8</v>
      </c>
      <c r="N99" s="135">
        <v>7.55</v>
      </c>
      <c r="O99" s="135">
        <v>1.2</v>
      </c>
      <c r="P99" s="331" t="s">
        <v>36</v>
      </c>
      <c r="Q99" s="135">
        <v>0.67614932218970691</v>
      </c>
      <c r="R99" s="135"/>
      <c r="S99" s="135">
        <v>0.9</v>
      </c>
      <c r="T99" s="43">
        <v>0.152</v>
      </c>
      <c r="U99" s="135">
        <v>1.052</v>
      </c>
      <c r="V99" s="316">
        <v>14.448669201520911</v>
      </c>
      <c r="W99" s="43">
        <v>2.2800000000000001E-2</v>
      </c>
      <c r="X99" s="311">
        <v>2.5555555555555554</v>
      </c>
      <c r="Y99" s="23">
        <v>1.434577447548506E-2</v>
      </c>
      <c r="Z99" s="23">
        <v>1.5796039698293497E-2</v>
      </c>
      <c r="AA99" s="23">
        <v>1.450270813331006E-2</v>
      </c>
      <c r="AB99" s="65">
        <v>0.98917901012814613</v>
      </c>
      <c r="AC99" s="43">
        <v>7.5630000000000003E-2</v>
      </c>
      <c r="AD99" s="43">
        <v>4.1423000000000001E-2</v>
      </c>
      <c r="AE99" s="43">
        <v>3.1691999999999998E-2</v>
      </c>
      <c r="AF99" s="43">
        <v>2.0767000000000001E-2</v>
      </c>
      <c r="AG99" s="43">
        <v>2.8754999999999999E-2</v>
      </c>
      <c r="AH99" s="43">
        <v>2.8183E-2</v>
      </c>
      <c r="AI99" s="43">
        <v>2.6535E-2</v>
      </c>
      <c r="AJ99" s="43">
        <v>3.2197999999999997E-2</v>
      </c>
      <c r="AK99" s="43">
        <v>1.3373542910523535</v>
      </c>
      <c r="AL99" s="43">
        <v>4.4783120610687028</v>
      </c>
      <c r="AM99" s="43"/>
      <c r="AN99" s="43">
        <v>3.2117317087859892E-2</v>
      </c>
      <c r="AO99" s="43">
        <v>2.5540308031926619E-2</v>
      </c>
      <c r="AP99" s="43">
        <v>4.0881117771371635E-2</v>
      </c>
      <c r="AQ99" s="43">
        <v>3.6740935544628373E-2</v>
      </c>
      <c r="AR99" s="43">
        <v>2.1414399453250781E-2</v>
      </c>
      <c r="AS99" s="43">
        <v>0.1566940778890373</v>
      </c>
      <c r="AT99" s="316">
        <v>20.496828929682799</v>
      </c>
      <c r="AU99" s="316">
        <v>16.299472434441938</v>
      </c>
      <c r="AV99" s="316">
        <v>26.089765690010019</v>
      </c>
      <c r="AW99" s="316">
        <v>23.447558478021371</v>
      </c>
      <c r="AX99" s="316">
        <v>13.666374467843871</v>
      </c>
      <c r="AY99" s="315" t="s">
        <v>36</v>
      </c>
      <c r="AZ99" s="313">
        <v>3.5000000000000001E-3</v>
      </c>
      <c r="BA99" s="43">
        <v>8.9999999999999993E-3</v>
      </c>
      <c r="BB99" s="43">
        <v>6.99</v>
      </c>
      <c r="BC99" s="313">
        <v>2.5000000000000001E-3</v>
      </c>
      <c r="BD99" s="43">
        <v>1E-3</v>
      </c>
      <c r="BE99" s="43">
        <v>6.0000000000000001E-3</v>
      </c>
      <c r="BF99" s="313">
        <v>8.5000000000000006E-3</v>
      </c>
      <c r="BG99" s="43">
        <v>2.1000000000000001E-2</v>
      </c>
      <c r="BH99" s="43">
        <v>2.9500000000000002E-2</v>
      </c>
      <c r="BI99" s="312" t="s">
        <v>36</v>
      </c>
      <c r="BJ99" s="312" t="s">
        <v>36</v>
      </c>
      <c r="BK99" s="312" t="s">
        <v>36</v>
      </c>
      <c r="BL99" s="312" t="s">
        <v>36</v>
      </c>
      <c r="BM99" s="312" t="s">
        <v>36</v>
      </c>
      <c r="BN99" s="312" t="s">
        <v>36</v>
      </c>
      <c r="BO99" s="312" t="s">
        <v>36</v>
      </c>
      <c r="BP99" s="312" t="s">
        <v>36</v>
      </c>
      <c r="BQ99" s="312" t="s">
        <v>36</v>
      </c>
      <c r="BR99" s="312" t="s">
        <v>36</v>
      </c>
      <c r="BS99" s="312" t="s">
        <v>36</v>
      </c>
      <c r="BT99" s="312" t="s">
        <v>36</v>
      </c>
      <c r="BU99" s="312" t="s">
        <v>36</v>
      </c>
      <c r="BV99" s="312" t="s">
        <v>36</v>
      </c>
      <c r="BW99" s="312" t="s">
        <v>36</v>
      </c>
      <c r="BX99" s="312" t="s">
        <v>36</v>
      </c>
      <c r="BY99" s="312" t="s">
        <v>36</v>
      </c>
      <c r="BZ99" s="312" t="s">
        <v>36</v>
      </c>
      <c r="CA99" s="312" t="s">
        <v>36</v>
      </c>
      <c r="CB99" s="312" t="s">
        <v>36</v>
      </c>
      <c r="CC99" s="312" t="s">
        <v>36</v>
      </c>
      <c r="CD99" s="312" t="s">
        <v>36</v>
      </c>
      <c r="CE99" s="312" t="s">
        <v>36</v>
      </c>
      <c r="CF99" s="312" t="s">
        <v>36</v>
      </c>
      <c r="CG99" s="312" t="s">
        <v>36</v>
      </c>
      <c r="CH99" s="312" t="s">
        <v>36</v>
      </c>
      <c r="CI99" s="312" t="s">
        <v>36</v>
      </c>
      <c r="CJ99" s="312" t="s">
        <v>36</v>
      </c>
      <c r="CK99" s="312"/>
      <c r="CL99" s="312" t="s">
        <v>36</v>
      </c>
      <c r="CM99" s="312" t="s">
        <v>36</v>
      </c>
      <c r="CN99" s="312" t="s">
        <v>36</v>
      </c>
      <c r="CO99" s="312" t="s">
        <v>36</v>
      </c>
      <c r="CP99" s="328" t="s">
        <v>36</v>
      </c>
      <c r="CQ99" s="328" t="s">
        <v>36</v>
      </c>
      <c r="CR99" s="328" t="s">
        <v>36</v>
      </c>
      <c r="CS99" s="312" t="s">
        <v>36</v>
      </c>
      <c r="CT99" s="312" t="s">
        <v>36</v>
      </c>
      <c r="CU99" s="312" t="s">
        <v>36</v>
      </c>
      <c r="CV99" s="312" t="s">
        <v>36</v>
      </c>
      <c r="CW99" s="312" t="s">
        <v>36</v>
      </c>
      <c r="CX99" s="328" t="s">
        <v>36</v>
      </c>
      <c r="CY99" s="328" t="s">
        <v>36</v>
      </c>
      <c r="CZ99" s="312"/>
      <c r="DA99" s="312" t="s">
        <v>36</v>
      </c>
      <c r="DB99" s="312" t="s">
        <v>36</v>
      </c>
      <c r="DC99" s="312" t="s">
        <v>36</v>
      </c>
      <c r="DD99" s="312" t="s">
        <v>36</v>
      </c>
      <c r="DE99" s="312" t="s">
        <v>36</v>
      </c>
      <c r="DF99" s="312" t="s">
        <v>36</v>
      </c>
      <c r="DG99" s="312" t="s">
        <v>36</v>
      </c>
      <c r="DH99" s="312" t="s">
        <v>36</v>
      </c>
      <c r="DI99" s="312" t="s">
        <v>36</v>
      </c>
      <c r="DJ99" s="312" t="s">
        <v>36</v>
      </c>
      <c r="DK99" s="312" t="s">
        <v>36</v>
      </c>
      <c r="DL99" s="312" t="s">
        <v>36</v>
      </c>
      <c r="DM99" s="312"/>
      <c r="DN99" s="325" t="s">
        <v>36</v>
      </c>
      <c r="DO99" s="308">
        <v>3.840875921848296</v>
      </c>
      <c r="DP99" s="310">
        <v>5112.4629075552002</v>
      </c>
      <c r="DQ99" s="310">
        <v>863.43817994265589</v>
      </c>
      <c r="DR99" s="310">
        <v>5975.9010874978567</v>
      </c>
      <c r="DS99" s="309">
        <v>19.881800196047998</v>
      </c>
      <c r="DT99" s="309">
        <v>51.124629075551987</v>
      </c>
      <c r="DU99" s="309">
        <v>39706.795248678718</v>
      </c>
      <c r="DV99" s="309">
        <v>14.201285854319998</v>
      </c>
      <c r="DW99" s="309">
        <v>5.6805143417280002</v>
      </c>
      <c r="DX99" s="309">
        <v>34.083086050367996</v>
      </c>
      <c r="DY99" s="309">
        <v>48.284371904688001</v>
      </c>
      <c r="DZ99" s="309">
        <v>119.29080117628799</v>
      </c>
      <c r="EA99" s="309">
        <v>167.57517308097601</v>
      </c>
      <c r="EB99" s="309"/>
      <c r="EC99" s="325" t="s">
        <v>36</v>
      </c>
      <c r="ED99" s="325" t="s">
        <v>36</v>
      </c>
      <c r="EE99" s="325" t="s">
        <v>36</v>
      </c>
      <c r="EF99" s="325" t="s">
        <v>36</v>
      </c>
      <c r="EG99" s="325" t="s">
        <v>36</v>
      </c>
      <c r="EH99" s="325" t="s">
        <v>36</v>
      </c>
      <c r="EI99" s="325" t="s">
        <v>36</v>
      </c>
      <c r="EJ99" s="325" t="s">
        <v>36</v>
      </c>
      <c r="EK99" s="325" t="s">
        <v>36</v>
      </c>
      <c r="EL99" s="325" t="s">
        <v>36</v>
      </c>
      <c r="EM99" s="325" t="s">
        <v>36</v>
      </c>
      <c r="EN99" s="325"/>
      <c r="EO99" s="325" t="s">
        <v>36</v>
      </c>
      <c r="EP99" s="325" t="s">
        <v>36</v>
      </c>
      <c r="EQ99" s="325" t="s">
        <v>36</v>
      </c>
      <c r="ER99" s="325" t="s">
        <v>36</v>
      </c>
      <c r="ES99" s="325" t="s">
        <v>36</v>
      </c>
      <c r="ET99" s="325" t="s">
        <v>36</v>
      </c>
      <c r="EU99" s="325" t="s">
        <v>36</v>
      </c>
      <c r="EV99" s="325" t="s">
        <v>36</v>
      </c>
      <c r="EW99" s="325" t="s">
        <v>36</v>
      </c>
      <c r="EX99" s="325" t="s">
        <v>36</v>
      </c>
      <c r="EY99" s="325" t="s">
        <v>36</v>
      </c>
      <c r="EZ99" s="325"/>
      <c r="FA99" s="312" t="s">
        <v>36</v>
      </c>
      <c r="FB99" s="43">
        <v>2.1808389472343145E-3</v>
      </c>
      <c r="FC99" s="43">
        <v>2.9028425942283116</v>
      </c>
      <c r="FD99" s="43">
        <v>0.49025786035855917</v>
      </c>
      <c r="FE99" s="43">
        <v>3.3931004545868708</v>
      </c>
      <c r="FF99" s="43">
        <v>1.1288832310887877E-2</v>
      </c>
      <c r="FG99" s="43">
        <v>2.9028425942283106E-2</v>
      </c>
      <c r="FH99" s="43">
        <v>22.545410815173216</v>
      </c>
      <c r="FI99" s="43">
        <v>8.0634516506341968E-3</v>
      </c>
      <c r="FJ99" s="43">
        <v>3.2253806602536793E-3</v>
      </c>
      <c r="FK99" s="43">
        <v>1.9352283961522072E-2</v>
      </c>
      <c r="FL99" s="43">
        <v>2.7415735612156274E-2</v>
      </c>
      <c r="FM99" s="43">
        <v>6.773299386532726E-2</v>
      </c>
      <c r="FN99" s="43">
        <v>9.5148729477483554E-2</v>
      </c>
      <c r="FO99" s="312" t="s">
        <v>36</v>
      </c>
      <c r="FP99" s="312" t="s">
        <v>36</v>
      </c>
      <c r="FQ99" s="312" t="s">
        <v>36</v>
      </c>
      <c r="FR99" s="312" t="s">
        <v>36</v>
      </c>
      <c r="FS99" s="312" t="s">
        <v>36</v>
      </c>
      <c r="FT99" s="312" t="s">
        <v>36</v>
      </c>
      <c r="FU99" s="312" t="s">
        <v>36</v>
      </c>
      <c r="FV99" s="312" t="s">
        <v>36</v>
      </c>
      <c r="FW99" s="312" t="s">
        <v>36</v>
      </c>
      <c r="FX99" s="312" t="s">
        <v>36</v>
      </c>
      <c r="FY99" s="312" t="s">
        <v>36</v>
      </c>
      <c r="FZ99" s="312" t="s">
        <v>36</v>
      </c>
      <c r="GA99" s="312" t="s">
        <v>36</v>
      </c>
      <c r="GB99" s="312" t="s">
        <v>36</v>
      </c>
      <c r="GC99" s="312" t="s">
        <v>36</v>
      </c>
      <c r="GD99" s="312" t="s">
        <v>36</v>
      </c>
      <c r="GE99" s="312" t="s">
        <v>36</v>
      </c>
      <c r="GF99" s="312" t="s">
        <v>36</v>
      </c>
      <c r="GG99" s="312" t="s">
        <v>36</v>
      </c>
      <c r="GH99" s="312" t="s">
        <v>36</v>
      </c>
      <c r="GI99" s="312" t="s">
        <v>36</v>
      </c>
      <c r="GJ99" s="312" t="s">
        <v>36</v>
      </c>
    </row>
    <row r="100" spans="1:192">
      <c r="A100" s="321">
        <v>14211005</v>
      </c>
      <c r="B100" s="320" t="s">
        <v>206</v>
      </c>
      <c r="C100" s="320" t="s">
        <v>222</v>
      </c>
      <c r="D100" s="320" t="s">
        <v>207</v>
      </c>
      <c r="E100" s="320">
        <v>3.1</v>
      </c>
      <c r="F100" s="319">
        <v>2429.4088474951677</v>
      </c>
      <c r="G100" s="318">
        <v>40723</v>
      </c>
      <c r="H100" s="317">
        <v>0.4201388888888889</v>
      </c>
      <c r="I100" s="309">
        <v>2247.0700000000002</v>
      </c>
      <c r="J100" s="135">
        <v>12.7</v>
      </c>
      <c r="K100" s="316">
        <v>45</v>
      </c>
      <c r="L100" s="135">
        <v>10.4</v>
      </c>
      <c r="M100" s="135">
        <v>98.15</v>
      </c>
      <c r="N100" s="135">
        <v>7.4</v>
      </c>
      <c r="O100" s="135">
        <v>0.6</v>
      </c>
      <c r="P100" s="135">
        <v>0</v>
      </c>
      <c r="Q100" s="135">
        <v>6.0703553985655985</v>
      </c>
      <c r="R100" s="135"/>
      <c r="S100" s="135">
        <v>0.9</v>
      </c>
      <c r="T100" s="43">
        <v>0.26100000000000001</v>
      </c>
      <c r="U100" s="135">
        <v>1.161</v>
      </c>
      <c r="V100" s="316">
        <v>22.480620155038761</v>
      </c>
      <c r="W100" s="43">
        <v>2.3599999999999999E-2</v>
      </c>
      <c r="X100" s="311">
        <v>2.6666666666666665</v>
      </c>
      <c r="Y100" s="23">
        <v>1.3829424915835246E-2</v>
      </c>
      <c r="Z100" s="23">
        <v>1.5295027434825879E-2</v>
      </c>
      <c r="AA100" s="23">
        <v>1.5178602020256227E-2</v>
      </c>
      <c r="AB100" s="65">
        <v>0.91111321697344261</v>
      </c>
      <c r="AC100" s="43">
        <v>8.4959999999999994E-2</v>
      </c>
      <c r="AD100" s="43">
        <v>4.6547999999999999E-2</v>
      </c>
      <c r="AE100" s="43">
        <v>3.6304000000000003E-2</v>
      </c>
      <c r="AF100" s="43">
        <v>2.2676000000000002E-2</v>
      </c>
      <c r="AG100" s="43">
        <v>2.3623999999999999E-2</v>
      </c>
      <c r="AH100" s="43">
        <v>3.2314000000000002E-2</v>
      </c>
      <c r="AI100" s="43">
        <v>2.9766999999999998E-2</v>
      </c>
      <c r="AJ100" s="43">
        <v>3.6988E-2</v>
      </c>
      <c r="AK100" s="43">
        <v>1.374628126492085</v>
      </c>
      <c r="AL100" s="43">
        <v>4.3649097600694367</v>
      </c>
      <c r="AM100" s="43"/>
      <c r="AN100" s="43">
        <v>3.7468382859830958E-2</v>
      </c>
      <c r="AO100" s="43">
        <v>2.8146931077448128E-2</v>
      </c>
      <c r="AP100" s="43">
        <v>4.6421394884870334E-2</v>
      </c>
      <c r="AQ100" s="43">
        <v>4.0875415066611576E-2</v>
      </c>
      <c r="AR100" s="43">
        <v>2.3039356903169488E-2</v>
      </c>
      <c r="AS100" s="43">
        <v>0.17595148079193049</v>
      </c>
      <c r="AT100" s="316">
        <v>21.294724370145421</v>
      </c>
      <c r="AU100" s="316">
        <v>15.996984481610005</v>
      </c>
      <c r="AV100" s="316">
        <v>26.38306576104662</v>
      </c>
      <c r="AW100" s="316">
        <v>23.231071931101479</v>
      </c>
      <c r="AX100" s="316">
        <v>13.094153456096471</v>
      </c>
      <c r="AY100" s="315" t="s">
        <v>36</v>
      </c>
      <c r="AZ100" s="313">
        <v>3.5000000000000001E-3</v>
      </c>
      <c r="BA100" s="43">
        <v>1.9E-2</v>
      </c>
      <c r="BB100" s="43">
        <v>6.52</v>
      </c>
      <c r="BC100" s="43">
        <v>2.5999999999999999E-2</v>
      </c>
      <c r="BD100" s="43">
        <v>4.0000000000000001E-3</v>
      </c>
      <c r="BE100" s="43">
        <v>6.0000000000000001E-3</v>
      </c>
      <c r="BF100" s="313">
        <v>3.2000000000000001E-2</v>
      </c>
      <c r="BG100" s="43">
        <v>3.4000000000000002E-2</v>
      </c>
      <c r="BH100" s="43">
        <v>7.2999999999999995E-2</v>
      </c>
      <c r="BI100" s="312" t="s">
        <v>36</v>
      </c>
      <c r="BJ100" s="312" t="s">
        <v>36</v>
      </c>
      <c r="BK100" s="312" t="s">
        <v>36</v>
      </c>
      <c r="BL100" s="312" t="s">
        <v>36</v>
      </c>
      <c r="BM100" s="312" t="s">
        <v>36</v>
      </c>
      <c r="BN100" s="312" t="s">
        <v>36</v>
      </c>
      <c r="BO100" s="312" t="s">
        <v>36</v>
      </c>
      <c r="BP100" s="312" t="s">
        <v>36</v>
      </c>
      <c r="BQ100" s="312" t="s">
        <v>36</v>
      </c>
      <c r="BR100" s="312" t="s">
        <v>36</v>
      </c>
      <c r="BS100" s="312" t="s">
        <v>36</v>
      </c>
      <c r="BT100" s="312" t="s">
        <v>36</v>
      </c>
      <c r="BU100" s="312" t="s">
        <v>36</v>
      </c>
      <c r="BV100" s="312" t="s">
        <v>36</v>
      </c>
      <c r="BW100" s="312" t="s">
        <v>36</v>
      </c>
      <c r="BX100" s="312" t="s">
        <v>36</v>
      </c>
      <c r="BY100" s="312" t="s">
        <v>36</v>
      </c>
      <c r="BZ100" s="312" t="s">
        <v>36</v>
      </c>
      <c r="CA100" s="312" t="s">
        <v>36</v>
      </c>
      <c r="CB100" s="312" t="s">
        <v>36</v>
      </c>
      <c r="CC100" s="312" t="s">
        <v>36</v>
      </c>
      <c r="CD100" s="312" t="s">
        <v>36</v>
      </c>
      <c r="CE100" s="312" t="s">
        <v>36</v>
      </c>
      <c r="CF100" s="312" t="s">
        <v>36</v>
      </c>
      <c r="CG100" s="312" t="s">
        <v>36</v>
      </c>
      <c r="CH100" s="312" t="s">
        <v>36</v>
      </c>
      <c r="CI100" s="312" t="s">
        <v>36</v>
      </c>
      <c r="CJ100" s="312" t="s">
        <v>36</v>
      </c>
      <c r="CK100" s="312"/>
      <c r="CL100" s="312" t="s">
        <v>36</v>
      </c>
      <c r="CM100" s="312" t="s">
        <v>36</v>
      </c>
      <c r="CN100" s="312" t="s">
        <v>36</v>
      </c>
      <c r="CO100" s="312" t="s">
        <v>36</v>
      </c>
      <c r="CP100" s="328" t="s">
        <v>36</v>
      </c>
      <c r="CQ100" s="328" t="s">
        <v>36</v>
      </c>
      <c r="CR100" s="328" t="s">
        <v>36</v>
      </c>
      <c r="CS100" s="312" t="s">
        <v>36</v>
      </c>
      <c r="CT100" s="312" t="s">
        <v>36</v>
      </c>
      <c r="CU100" s="312" t="s">
        <v>36</v>
      </c>
      <c r="CV100" s="312" t="s">
        <v>36</v>
      </c>
      <c r="CW100" s="312" t="s">
        <v>36</v>
      </c>
      <c r="CX100" s="328" t="s">
        <v>36</v>
      </c>
      <c r="CY100" s="328" t="s">
        <v>36</v>
      </c>
      <c r="CZ100" s="312"/>
      <c r="DA100" s="312" t="s">
        <v>36</v>
      </c>
      <c r="DB100" s="312" t="s">
        <v>36</v>
      </c>
      <c r="DC100" s="312" t="s">
        <v>36</v>
      </c>
      <c r="DD100" s="312" t="s">
        <v>36</v>
      </c>
      <c r="DE100" s="312" t="s">
        <v>36</v>
      </c>
      <c r="DF100" s="312" t="s">
        <v>36</v>
      </c>
      <c r="DG100" s="312" t="s">
        <v>36</v>
      </c>
      <c r="DH100" s="312" t="s">
        <v>36</v>
      </c>
      <c r="DI100" s="312" t="s">
        <v>36</v>
      </c>
      <c r="DJ100" s="312" t="s">
        <v>36</v>
      </c>
      <c r="DK100" s="312" t="s">
        <v>36</v>
      </c>
      <c r="DL100" s="312" t="s">
        <v>36</v>
      </c>
      <c r="DM100" s="312"/>
      <c r="DN100" s="325" t="s">
        <v>36</v>
      </c>
      <c r="DO100" s="308">
        <v>33.372727568694451</v>
      </c>
      <c r="DP100" s="310">
        <v>4947.8906653344011</v>
      </c>
      <c r="DQ100" s="310">
        <v>1434.888292946976</v>
      </c>
      <c r="DR100" s="310">
        <v>6382.7789582813775</v>
      </c>
      <c r="DS100" s="309">
        <v>19.241797031856002</v>
      </c>
      <c r="DT100" s="309">
        <v>104.45546960150399</v>
      </c>
      <c r="DU100" s="309">
        <v>35844.719042200319</v>
      </c>
      <c r="DV100" s="309">
        <v>142.939063665216</v>
      </c>
      <c r="DW100" s="309">
        <v>21.990625179264001</v>
      </c>
      <c r="DX100" s="309">
        <v>32.985937768896001</v>
      </c>
      <c r="DY100" s="309">
        <v>175.925001434112</v>
      </c>
      <c r="DZ100" s="309">
        <v>186.92031402374403</v>
      </c>
      <c r="EA100" s="309">
        <v>401.32890952156799</v>
      </c>
      <c r="EB100" s="309"/>
      <c r="EC100" s="325" t="s">
        <v>36</v>
      </c>
      <c r="ED100" s="325" t="s">
        <v>36</v>
      </c>
      <c r="EE100" s="325" t="s">
        <v>36</v>
      </c>
      <c r="EF100" s="325" t="s">
        <v>36</v>
      </c>
      <c r="EG100" s="325" t="s">
        <v>36</v>
      </c>
      <c r="EH100" s="325" t="s">
        <v>36</v>
      </c>
      <c r="EI100" s="325" t="s">
        <v>36</v>
      </c>
      <c r="EJ100" s="325" t="s">
        <v>36</v>
      </c>
      <c r="EK100" s="325" t="s">
        <v>36</v>
      </c>
      <c r="EL100" s="325" t="s">
        <v>36</v>
      </c>
      <c r="EM100" s="325" t="s">
        <v>36</v>
      </c>
      <c r="EN100" s="325"/>
      <c r="EO100" s="325" t="s">
        <v>36</v>
      </c>
      <c r="EP100" s="325" t="s">
        <v>36</v>
      </c>
      <c r="EQ100" s="325" t="s">
        <v>36</v>
      </c>
      <c r="ER100" s="325" t="s">
        <v>36</v>
      </c>
      <c r="ES100" s="325" t="s">
        <v>36</v>
      </c>
      <c r="ET100" s="325" t="s">
        <v>36</v>
      </c>
      <c r="EU100" s="325" t="s">
        <v>36</v>
      </c>
      <c r="EV100" s="325" t="s">
        <v>36</v>
      </c>
      <c r="EW100" s="325" t="s">
        <v>36</v>
      </c>
      <c r="EX100" s="325" t="s">
        <v>36</v>
      </c>
      <c r="EY100" s="325" t="s">
        <v>36</v>
      </c>
      <c r="EZ100" s="325"/>
      <c r="FA100" s="312" t="s">
        <v>36</v>
      </c>
      <c r="FB100" s="43">
        <v>1.3736974574330405E-2</v>
      </c>
      <c r="FC100" s="43">
        <v>2.0366644628119732</v>
      </c>
      <c r="FD100" s="43">
        <v>0.59063269421547215</v>
      </c>
      <c r="FE100" s="43">
        <v>2.6272971570274457</v>
      </c>
      <c r="FF100" s="43">
        <v>7.9203617998243395E-3</v>
      </c>
      <c r="FG100" s="43">
        <v>4.2996249770474983E-2</v>
      </c>
      <c r="FH100" s="43">
        <v>14.754502552815625</v>
      </c>
      <c r="FI100" s="43">
        <v>5.8836973370123662E-2</v>
      </c>
      <c r="FJ100" s="43">
        <v>9.0518420569421013E-3</v>
      </c>
      <c r="FK100" s="43">
        <v>1.3577763085413154E-2</v>
      </c>
      <c r="FL100" s="43">
        <v>7.241473645553681E-2</v>
      </c>
      <c r="FM100" s="43">
        <v>7.6940657484007871E-2</v>
      </c>
      <c r="FN100" s="43">
        <v>0.16519611753919336</v>
      </c>
      <c r="FO100" s="312" t="s">
        <v>36</v>
      </c>
      <c r="FP100" s="312" t="s">
        <v>36</v>
      </c>
      <c r="FQ100" s="312" t="s">
        <v>36</v>
      </c>
      <c r="FR100" s="312" t="s">
        <v>36</v>
      </c>
      <c r="FS100" s="312" t="s">
        <v>36</v>
      </c>
      <c r="FT100" s="312" t="s">
        <v>36</v>
      </c>
      <c r="FU100" s="312" t="s">
        <v>36</v>
      </c>
      <c r="FV100" s="312" t="s">
        <v>36</v>
      </c>
      <c r="FW100" s="312" t="s">
        <v>36</v>
      </c>
      <c r="FX100" s="312" t="s">
        <v>36</v>
      </c>
      <c r="FY100" s="312" t="s">
        <v>36</v>
      </c>
      <c r="FZ100" s="312" t="s">
        <v>36</v>
      </c>
      <c r="GA100" s="312" t="s">
        <v>36</v>
      </c>
      <c r="GB100" s="312" t="s">
        <v>36</v>
      </c>
      <c r="GC100" s="312" t="s">
        <v>36</v>
      </c>
      <c r="GD100" s="312" t="s">
        <v>36</v>
      </c>
      <c r="GE100" s="312" t="s">
        <v>36</v>
      </c>
      <c r="GF100" s="312" t="s">
        <v>36</v>
      </c>
      <c r="GG100" s="312" t="s">
        <v>36</v>
      </c>
      <c r="GH100" s="312" t="s">
        <v>36</v>
      </c>
      <c r="GI100" s="312" t="s">
        <v>36</v>
      </c>
      <c r="GJ100" s="312" t="s">
        <v>36</v>
      </c>
    </row>
    <row r="101" spans="1:192">
      <c r="A101" s="321">
        <v>14211023</v>
      </c>
      <c r="B101" s="320" t="s">
        <v>206</v>
      </c>
      <c r="C101" s="320" t="s">
        <v>222</v>
      </c>
      <c r="D101" s="320" t="s">
        <v>204</v>
      </c>
      <c r="E101" s="320">
        <v>0.9</v>
      </c>
      <c r="F101" s="319">
        <v>2434.5888237158397</v>
      </c>
      <c r="G101" s="318">
        <v>40723</v>
      </c>
      <c r="H101" s="317">
        <v>0.4861111111111111</v>
      </c>
      <c r="I101" s="309">
        <v>2290.54</v>
      </c>
      <c r="J101" s="135">
        <v>12.9</v>
      </c>
      <c r="K101" s="316">
        <v>45</v>
      </c>
      <c r="L101" s="135">
        <v>10.6</v>
      </c>
      <c r="M101" s="135">
        <v>100.48</v>
      </c>
      <c r="N101" s="135">
        <v>7.6</v>
      </c>
      <c r="O101" s="135">
        <v>0.9</v>
      </c>
      <c r="P101" s="135">
        <v>1.2</v>
      </c>
      <c r="Q101" s="135">
        <v>1.6676275184590079</v>
      </c>
      <c r="R101" s="135"/>
      <c r="S101" s="135">
        <v>1</v>
      </c>
      <c r="T101" s="43">
        <v>0.377</v>
      </c>
      <c r="U101" s="135">
        <v>1.377</v>
      </c>
      <c r="V101" s="316">
        <v>27.378358750907772</v>
      </c>
      <c r="W101" s="43">
        <v>2.24E-2</v>
      </c>
      <c r="X101" s="311">
        <v>2.2999999999999998</v>
      </c>
      <c r="Y101" s="23">
        <v>1.3314793597441128E-2</v>
      </c>
      <c r="Z101" s="23">
        <v>1.411611360810271E-2</v>
      </c>
      <c r="AA101" s="23">
        <v>1.3271259242668709E-2</v>
      </c>
      <c r="AB101" s="65">
        <v>1.0032803484564941</v>
      </c>
      <c r="AC101" s="43">
        <v>8.6910000000000001E-2</v>
      </c>
      <c r="AD101" s="43">
        <v>4.7655999999999997E-2</v>
      </c>
      <c r="AE101" s="43">
        <v>3.7137999999999997E-2</v>
      </c>
      <c r="AF101" s="43">
        <v>2.3952999999999999E-2</v>
      </c>
      <c r="AG101" s="43">
        <v>2.6941E-2</v>
      </c>
      <c r="AH101" s="43">
        <v>2.8613E-2</v>
      </c>
      <c r="AI101" s="43">
        <v>3.0487E-2</v>
      </c>
      <c r="AJ101" s="43">
        <v>3.7651999999999998E-2</v>
      </c>
      <c r="AK101" s="43">
        <v>1.3564608758076095</v>
      </c>
      <c r="AL101" s="43">
        <v>4.747046426125749</v>
      </c>
      <c r="AM101" s="43"/>
      <c r="AN101" s="43">
        <v>3.9856726844776057E-2</v>
      </c>
      <c r="AO101" s="43">
        <v>2.8600871087965617E-2</v>
      </c>
      <c r="AP101" s="43">
        <v>4.7525806835556884E-2</v>
      </c>
      <c r="AQ101" s="43">
        <v>4.1171834209727254E-2</v>
      </c>
      <c r="AR101" s="43">
        <v>2.1217107940713121E-2</v>
      </c>
      <c r="AS101" s="43">
        <v>0.17837234691873893</v>
      </c>
      <c r="AT101" s="316">
        <v>22.344678159632885</v>
      </c>
      <c r="AU101" s="316">
        <v>16.034363836113741</v>
      </c>
      <c r="AV101" s="316">
        <v>26.644156258822008</v>
      </c>
      <c r="AW101" s="316">
        <v>23.081960248291125</v>
      </c>
      <c r="AX101" s="316">
        <v>11.894841497140247</v>
      </c>
      <c r="AY101" s="315" t="s">
        <v>36</v>
      </c>
      <c r="AZ101" s="313">
        <v>3.5000000000000001E-3</v>
      </c>
      <c r="BA101" s="43">
        <v>8.9999999999999993E-3</v>
      </c>
      <c r="BB101" s="43">
        <v>7.31</v>
      </c>
      <c r="BC101" s="43">
        <v>2.5000000000000001E-2</v>
      </c>
      <c r="BD101" s="43">
        <v>4.0000000000000001E-3</v>
      </c>
      <c r="BE101" s="43">
        <v>4.0000000000000001E-3</v>
      </c>
      <c r="BF101" s="313">
        <v>2.9000000000000001E-2</v>
      </c>
      <c r="BG101" s="43">
        <v>3.5000000000000003E-2</v>
      </c>
      <c r="BH101" s="43">
        <v>6.4000000000000001E-2</v>
      </c>
      <c r="BI101" s="312" t="s">
        <v>36</v>
      </c>
      <c r="BJ101" s="312" t="s">
        <v>36</v>
      </c>
      <c r="BK101" s="312" t="s">
        <v>36</v>
      </c>
      <c r="BL101" s="312" t="s">
        <v>36</v>
      </c>
      <c r="BM101" s="312" t="s">
        <v>36</v>
      </c>
      <c r="BN101" s="312" t="s">
        <v>36</v>
      </c>
      <c r="BO101" s="312" t="s">
        <v>36</v>
      </c>
      <c r="BP101" s="312" t="s">
        <v>36</v>
      </c>
      <c r="BQ101" s="312" t="s">
        <v>36</v>
      </c>
      <c r="BR101" s="312" t="s">
        <v>36</v>
      </c>
      <c r="BS101" s="312" t="s">
        <v>36</v>
      </c>
      <c r="BT101" s="312" t="s">
        <v>36</v>
      </c>
      <c r="BU101" s="312" t="s">
        <v>36</v>
      </c>
      <c r="BV101" s="312" t="s">
        <v>36</v>
      </c>
      <c r="BW101" s="312" t="s">
        <v>36</v>
      </c>
      <c r="BX101" s="312" t="s">
        <v>36</v>
      </c>
      <c r="BY101" s="312" t="s">
        <v>36</v>
      </c>
      <c r="BZ101" s="312" t="s">
        <v>36</v>
      </c>
      <c r="CA101" s="312" t="s">
        <v>36</v>
      </c>
      <c r="CB101" s="312" t="s">
        <v>36</v>
      </c>
      <c r="CC101" s="312" t="s">
        <v>36</v>
      </c>
      <c r="CD101" s="312" t="s">
        <v>36</v>
      </c>
      <c r="CE101" s="312" t="s">
        <v>36</v>
      </c>
      <c r="CF101" s="312" t="s">
        <v>36</v>
      </c>
      <c r="CG101" s="312" t="s">
        <v>36</v>
      </c>
      <c r="CH101" s="312" t="s">
        <v>36</v>
      </c>
      <c r="CI101" s="312" t="s">
        <v>36</v>
      </c>
      <c r="CJ101" s="312" t="s">
        <v>36</v>
      </c>
      <c r="CK101" s="312"/>
      <c r="CL101" s="312" t="s">
        <v>36</v>
      </c>
      <c r="CM101" s="312" t="s">
        <v>36</v>
      </c>
      <c r="CN101" s="312" t="s">
        <v>36</v>
      </c>
      <c r="CO101" s="312" t="s">
        <v>36</v>
      </c>
      <c r="CP101" s="328" t="s">
        <v>36</v>
      </c>
      <c r="CQ101" s="328" t="s">
        <v>36</v>
      </c>
      <c r="CR101" s="328" t="s">
        <v>36</v>
      </c>
      <c r="CS101" s="312" t="s">
        <v>36</v>
      </c>
      <c r="CT101" s="312" t="s">
        <v>36</v>
      </c>
      <c r="CU101" s="312" t="s">
        <v>36</v>
      </c>
      <c r="CV101" s="312" t="s">
        <v>36</v>
      </c>
      <c r="CW101" s="312" t="s">
        <v>36</v>
      </c>
      <c r="CX101" s="328" t="s">
        <v>36</v>
      </c>
      <c r="CY101" s="328" t="s">
        <v>36</v>
      </c>
      <c r="CZ101" s="312"/>
      <c r="DA101" s="312" t="s">
        <v>36</v>
      </c>
      <c r="DB101" s="312" t="s">
        <v>36</v>
      </c>
      <c r="DC101" s="312" t="s">
        <v>36</v>
      </c>
      <c r="DD101" s="312" t="s">
        <v>36</v>
      </c>
      <c r="DE101" s="312" t="s">
        <v>36</v>
      </c>
      <c r="DF101" s="312" t="s">
        <v>36</v>
      </c>
      <c r="DG101" s="312" t="s">
        <v>36</v>
      </c>
      <c r="DH101" s="312" t="s">
        <v>36</v>
      </c>
      <c r="DI101" s="312" t="s">
        <v>36</v>
      </c>
      <c r="DJ101" s="312" t="s">
        <v>36</v>
      </c>
      <c r="DK101" s="312" t="s">
        <v>36</v>
      </c>
      <c r="DL101" s="312" t="s">
        <v>36</v>
      </c>
      <c r="DM101" s="312"/>
      <c r="DN101" s="308">
        <v>6.7248114119423992</v>
      </c>
      <c r="DO101" s="308">
        <v>9.3454004725019324</v>
      </c>
      <c r="DP101" s="310">
        <v>5604.0095099520004</v>
      </c>
      <c r="DQ101" s="310">
        <v>2112.7115852519037</v>
      </c>
      <c r="DR101" s="310">
        <v>7716.721095203904</v>
      </c>
      <c r="DS101" s="309">
        <v>19.614033284831997</v>
      </c>
      <c r="DT101" s="309">
        <v>50.436085589567988</v>
      </c>
      <c r="DU101" s="309">
        <v>40965.309517749112</v>
      </c>
      <c r="DV101" s="309">
        <v>140.1002377488</v>
      </c>
      <c r="DW101" s="309">
        <v>22.416038039807997</v>
      </c>
      <c r="DX101" s="309">
        <v>22.416038039807997</v>
      </c>
      <c r="DY101" s="309">
        <v>162.516275788608</v>
      </c>
      <c r="DZ101" s="309">
        <v>196.14033284832001</v>
      </c>
      <c r="EA101" s="309">
        <v>358.65660863692796</v>
      </c>
      <c r="EB101" s="309"/>
      <c r="EC101" s="325" t="s">
        <v>36</v>
      </c>
      <c r="ED101" s="325" t="s">
        <v>36</v>
      </c>
      <c r="EE101" s="325" t="s">
        <v>36</v>
      </c>
      <c r="EF101" s="325" t="s">
        <v>36</v>
      </c>
      <c r="EG101" s="325" t="s">
        <v>36</v>
      </c>
      <c r="EH101" s="325" t="s">
        <v>36</v>
      </c>
      <c r="EI101" s="325" t="s">
        <v>36</v>
      </c>
      <c r="EJ101" s="325" t="s">
        <v>36</v>
      </c>
      <c r="EK101" s="325" t="s">
        <v>36</v>
      </c>
      <c r="EL101" s="325" t="s">
        <v>36</v>
      </c>
      <c r="EM101" s="325" t="s">
        <v>36</v>
      </c>
      <c r="EN101" s="325"/>
      <c r="EO101" s="325" t="s">
        <v>36</v>
      </c>
      <c r="EP101" s="325" t="s">
        <v>36</v>
      </c>
      <c r="EQ101" s="325" t="s">
        <v>36</v>
      </c>
      <c r="ER101" s="325" t="s">
        <v>36</v>
      </c>
      <c r="ES101" s="325" t="s">
        <v>36</v>
      </c>
      <c r="ET101" s="325" t="s">
        <v>36</v>
      </c>
      <c r="EU101" s="325" t="s">
        <v>36</v>
      </c>
      <c r="EV101" s="325" t="s">
        <v>36</v>
      </c>
      <c r="EW101" s="325" t="s">
        <v>36</v>
      </c>
      <c r="EX101" s="325" t="s">
        <v>36</v>
      </c>
      <c r="EY101" s="325" t="s">
        <v>36</v>
      </c>
      <c r="EZ101" s="325"/>
      <c r="FA101" s="43">
        <v>2.762195959512589E-3</v>
      </c>
      <c r="FB101" s="43">
        <v>3.8385949945495641E-3</v>
      </c>
      <c r="FC101" s="43">
        <v>2.3018299662604913</v>
      </c>
      <c r="FD101" s="43">
        <v>0.86778989728020506</v>
      </c>
      <c r="FE101" s="43">
        <v>3.1696198635406962</v>
      </c>
      <c r="FF101" s="43">
        <v>8.0564048819117169E-3</v>
      </c>
      <c r="FG101" s="43">
        <v>2.0716469696344414E-2</v>
      </c>
      <c r="FH101" s="43">
        <v>16.826377053364187</v>
      </c>
      <c r="FI101" s="43">
        <v>5.7545749156512276E-2</v>
      </c>
      <c r="FJ101" s="43">
        <v>9.2073198650419637E-3</v>
      </c>
      <c r="FK101" s="43">
        <v>9.2073198650419637E-3</v>
      </c>
      <c r="FL101" s="43">
        <v>6.6753069021554243E-2</v>
      </c>
      <c r="FM101" s="43">
        <v>8.056404881911719E-2</v>
      </c>
      <c r="FN101" s="43">
        <v>0.14731711784067142</v>
      </c>
      <c r="FO101" s="312" t="s">
        <v>36</v>
      </c>
      <c r="FP101" s="312" t="s">
        <v>36</v>
      </c>
      <c r="FQ101" s="312" t="s">
        <v>36</v>
      </c>
      <c r="FR101" s="312" t="s">
        <v>36</v>
      </c>
      <c r="FS101" s="312" t="s">
        <v>36</v>
      </c>
      <c r="FT101" s="312" t="s">
        <v>36</v>
      </c>
      <c r="FU101" s="312" t="s">
        <v>36</v>
      </c>
      <c r="FV101" s="312" t="s">
        <v>36</v>
      </c>
      <c r="FW101" s="312" t="s">
        <v>36</v>
      </c>
      <c r="FX101" s="312" t="s">
        <v>36</v>
      </c>
      <c r="FY101" s="312" t="s">
        <v>36</v>
      </c>
      <c r="FZ101" s="312" t="s">
        <v>36</v>
      </c>
      <c r="GA101" s="312" t="s">
        <v>36</v>
      </c>
      <c r="GB101" s="312" t="s">
        <v>36</v>
      </c>
      <c r="GC101" s="312" t="s">
        <v>36</v>
      </c>
      <c r="GD101" s="312" t="s">
        <v>36</v>
      </c>
      <c r="GE101" s="312" t="s">
        <v>36</v>
      </c>
      <c r="GF101" s="312" t="s">
        <v>36</v>
      </c>
      <c r="GG101" s="312" t="s">
        <v>36</v>
      </c>
      <c r="GH101" s="312" t="s">
        <v>36</v>
      </c>
      <c r="GI101" s="312" t="s">
        <v>36</v>
      </c>
      <c r="GJ101" s="312" t="s">
        <v>36</v>
      </c>
    </row>
    <row r="102" spans="1:192">
      <c r="A102" s="321">
        <v>14209710</v>
      </c>
      <c r="B102" s="320" t="s">
        <v>206</v>
      </c>
      <c r="C102" s="320" t="s">
        <v>222</v>
      </c>
      <c r="D102" s="320" t="s">
        <v>11</v>
      </c>
      <c r="E102" s="320">
        <v>40.799999999999997</v>
      </c>
      <c r="F102" s="319">
        <v>1538.4529375395839</v>
      </c>
      <c r="G102" s="318">
        <v>40757</v>
      </c>
      <c r="H102" s="317">
        <v>0.47916666666666669</v>
      </c>
      <c r="I102" s="309">
        <v>895.94297041105597</v>
      </c>
      <c r="J102" s="135">
        <v>13.4</v>
      </c>
      <c r="K102" s="316">
        <v>62</v>
      </c>
      <c r="L102" s="135">
        <v>10.5</v>
      </c>
      <c r="M102" s="135">
        <v>103.64</v>
      </c>
      <c r="N102" s="135">
        <v>7.8</v>
      </c>
      <c r="O102" s="135">
        <v>0.7</v>
      </c>
      <c r="P102" s="331" t="s">
        <v>36</v>
      </c>
      <c r="Q102" s="135">
        <v>0.40513658393503554</v>
      </c>
      <c r="R102" s="135"/>
      <c r="S102" s="135">
        <v>0.8</v>
      </c>
      <c r="T102" s="43">
        <v>9.4E-2</v>
      </c>
      <c r="U102" s="135">
        <v>0.89400000000000002</v>
      </c>
      <c r="V102" s="316">
        <v>10.514541387024609</v>
      </c>
      <c r="W102" s="43">
        <v>1.4800000000000001E-2</v>
      </c>
      <c r="X102" s="311">
        <v>1.875</v>
      </c>
      <c r="Y102" s="23">
        <v>1.7622554076835474E-2</v>
      </c>
      <c r="Z102" s="23">
        <v>2.2520410598173491E-2</v>
      </c>
      <c r="AA102" s="174" t="s">
        <v>36</v>
      </c>
      <c r="AB102" s="121" t="s">
        <v>36</v>
      </c>
      <c r="AC102" s="43">
        <v>5.0807999999999999E-2</v>
      </c>
      <c r="AD102" s="43">
        <v>2.7362000000000001E-2</v>
      </c>
      <c r="AE102" s="43">
        <v>2.1642999999999999E-2</v>
      </c>
      <c r="AF102" s="43">
        <v>1.4682000000000001E-2</v>
      </c>
      <c r="AG102" s="43">
        <v>2.8521000000000001E-2</v>
      </c>
      <c r="AH102" s="43">
        <v>2.3538E-2</v>
      </c>
      <c r="AI102" s="43">
        <v>2.0929E-2</v>
      </c>
      <c r="AJ102" s="43">
        <v>2.2357999999999999E-2</v>
      </c>
      <c r="AK102" s="43">
        <v>1.3805129434324057</v>
      </c>
      <c r="AL102" s="43">
        <v>3.5484622634418233</v>
      </c>
      <c r="AM102" s="43"/>
      <c r="AN102" s="43">
        <v>2.1206396680061444E-2</v>
      </c>
      <c r="AO102" s="43">
        <v>1.7154770799509618E-2</v>
      </c>
      <c r="AP102" s="43">
        <v>2.8588349878825411E-2</v>
      </c>
      <c r="AQ102" s="43">
        <v>2.3389742399323284E-2</v>
      </c>
      <c r="AR102" s="43">
        <v>2.1781117242944088E-2</v>
      </c>
      <c r="AS102" s="43">
        <v>0.11212037700066385</v>
      </c>
      <c r="AT102" s="316">
        <v>18.913954133364967</v>
      </c>
      <c r="AU102" s="316">
        <v>15.30031494579085</v>
      </c>
      <c r="AV102" s="316">
        <v>25.497907377403969</v>
      </c>
      <c r="AW102" s="316">
        <v>20.861276981957346</v>
      </c>
      <c r="AX102" s="316">
        <v>19.426546561482866</v>
      </c>
      <c r="AY102" s="315" t="s">
        <v>36</v>
      </c>
      <c r="AZ102" s="312" t="s">
        <v>36</v>
      </c>
      <c r="BA102" s="43">
        <v>1.2E-2</v>
      </c>
      <c r="BB102" s="312" t="s">
        <v>36</v>
      </c>
      <c r="BC102" s="312" t="s">
        <v>36</v>
      </c>
      <c r="BD102" s="312" t="s">
        <v>36</v>
      </c>
      <c r="BE102" s="312" t="s">
        <v>36</v>
      </c>
      <c r="BF102" s="313">
        <v>0</v>
      </c>
      <c r="BG102" s="313">
        <v>8.5000000000000006E-3</v>
      </c>
      <c r="BH102" s="43">
        <v>1.4500000000000001E-2</v>
      </c>
      <c r="BI102" s="312" t="s">
        <v>36</v>
      </c>
      <c r="BJ102" s="312" t="s">
        <v>36</v>
      </c>
      <c r="BK102" s="312" t="s">
        <v>36</v>
      </c>
      <c r="BL102" s="312" t="s">
        <v>36</v>
      </c>
      <c r="BM102" s="312" t="s">
        <v>36</v>
      </c>
      <c r="BN102" s="312" t="s">
        <v>36</v>
      </c>
      <c r="BO102" s="312" t="s">
        <v>36</v>
      </c>
      <c r="BP102" s="312" t="s">
        <v>36</v>
      </c>
      <c r="BQ102" s="312" t="s">
        <v>36</v>
      </c>
      <c r="BR102" s="312" t="s">
        <v>36</v>
      </c>
      <c r="BS102" s="312" t="s">
        <v>36</v>
      </c>
      <c r="BT102" s="312" t="s">
        <v>36</v>
      </c>
      <c r="BU102" s="312" t="s">
        <v>36</v>
      </c>
      <c r="BV102" s="312" t="s">
        <v>36</v>
      </c>
      <c r="BW102" s="312" t="s">
        <v>36</v>
      </c>
      <c r="BX102" s="312" t="s">
        <v>36</v>
      </c>
      <c r="BY102" s="312" t="s">
        <v>36</v>
      </c>
      <c r="BZ102" s="312" t="s">
        <v>36</v>
      </c>
      <c r="CA102" s="312" t="s">
        <v>36</v>
      </c>
      <c r="CB102" s="312" t="s">
        <v>36</v>
      </c>
      <c r="CC102" s="312" t="s">
        <v>36</v>
      </c>
      <c r="CD102" s="312" t="s">
        <v>36</v>
      </c>
      <c r="CE102" s="312" t="s">
        <v>36</v>
      </c>
      <c r="CF102" s="312" t="s">
        <v>36</v>
      </c>
      <c r="CG102" s="312" t="s">
        <v>36</v>
      </c>
      <c r="CH102" s="312" t="s">
        <v>36</v>
      </c>
      <c r="CI102" s="312" t="s">
        <v>36</v>
      </c>
      <c r="CJ102" s="312" t="s">
        <v>36</v>
      </c>
      <c r="CK102" s="312"/>
      <c r="CL102" s="312" t="s">
        <v>36</v>
      </c>
      <c r="CM102" s="312" t="s">
        <v>36</v>
      </c>
      <c r="CN102" s="312" t="s">
        <v>36</v>
      </c>
      <c r="CO102" s="312" t="s">
        <v>36</v>
      </c>
      <c r="CP102" s="328" t="s">
        <v>36</v>
      </c>
      <c r="CQ102" s="328" t="s">
        <v>36</v>
      </c>
      <c r="CR102" s="328" t="s">
        <v>36</v>
      </c>
      <c r="CS102" s="312" t="s">
        <v>36</v>
      </c>
      <c r="CT102" s="312" t="s">
        <v>36</v>
      </c>
      <c r="CU102" s="312" t="s">
        <v>36</v>
      </c>
      <c r="CV102" s="312" t="s">
        <v>36</v>
      </c>
      <c r="CW102" s="312" t="s">
        <v>36</v>
      </c>
      <c r="CX102" s="328" t="s">
        <v>36</v>
      </c>
      <c r="CY102" s="328" t="s">
        <v>36</v>
      </c>
      <c r="CZ102" s="312"/>
      <c r="DA102" s="312" t="s">
        <v>36</v>
      </c>
      <c r="DB102" s="312" t="s">
        <v>36</v>
      </c>
      <c r="DC102" s="312" t="s">
        <v>36</v>
      </c>
      <c r="DD102" s="312" t="s">
        <v>36</v>
      </c>
      <c r="DE102" s="312" t="s">
        <v>36</v>
      </c>
      <c r="DF102" s="312" t="s">
        <v>36</v>
      </c>
      <c r="DG102" s="312" t="s">
        <v>36</v>
      </c>
      <c r="DH102" s="312" t="s">
        <v>36</v>
      </c>
      <c r="DI102" s="312" t="s">
        <v>36</v>
      </c>
      <c r="DJ102" s="312" t="s">
        <v>36</v>
      </c>
      <c r="DK102" s="312" t="s">
        <v>36</v>
      </c>
      <c r="DL102" s="312" t="s">
        <v>36</v>
      </c>
      <c r="DM102" s="312"/>
      <c r="DN102" s="325" t="s">
        <v>36</v>
      </c>
      <c r="DO102" s="308">
        <v>0.88806102745976667</v>
      </c>
      <c r="DP102" s="310">
        <v>1753.6032294771371</v>
      </c>
      <c r="DQ102" s="310">
        <v>206.04837946356358</v>
      </c>
      <c r="DR102" s="310">
        <v>1959.6516089407005</v>
      </c>
      <c r="DS102" s="326" t="s">
        <v>36</v>
      </c>
      <c r="DT102" s="309">
        <v>26.30404844215705</v>
      </c>
      <c r="DU102" s="326" t="s">
        <v>36</v>
      </c>
      <c r="DV102" s="326" t="s">
        <v>36</v>
      </c>
      <c r="DW102" s="326" t="s">
        <v>36</v>
      </c>
      <c r="DX102" s="326" t="s">
        <v>36</v>
      </c>
      <c r="DY102" s="326" t="s">
        <v>36</v>
      </c>
      <c r="DZ102" s="309">
        <v>18.632034313194577</v>
      </c>
      <c r="EA102" s="309">
        <v>31.784058534273104</v>
      </c>
      <c r="EB102" s="309"/>
      <c r="EC102" s="326" t="s">
        <v>36</v>
      </c>
      <c r="ED102" s="326" t="s">
        <v>36</v>
      </c>
      <c r="EE102" s="326" t="s">
        <v>36</v>
      </c>
      <c r="EF102" s="326" t="s">
        <v>36</v>
      </c>
      <c r="EG102" s="326" t="s">
        <v>36</v>
      </c>
      <c r="EH102" s="326" t="s">
        <v>36</v>
      </c>
      <c r="EI102" s="326" t="s">
        <v>36</v>
      </c>
      <c r="EJ102" s="326" t="s">
        <v>36</v>
      </c>
      <c r="EK102" s="326" t="s">
        <v>36</v>
      </c>
      <c r="EL102" s="326" t="s">
        <v>36</v>
      </c>
      <c r="EM102" s="326" t="s">
        <v>36</v>
      </c>
      <c r="EN102" s="326"/>
      <c r="EO102" s="326" t="s">
        <v>36</v>
      </c>
      <c r="EP102" s="326" t="s">
        <v>36</v>
      </c>
      <c r="EQ102" s="326" t="s">
        <v>36</v>
      </c>
      <c r="ER102" s="326" t="s">
        <v>36</v>
      </c>
      <c r="ES102" s="326" t="s">
        <v>36</v>
      </c>
      <c r="ET102" s="326" t="s">
        <v>36</v>
      </c>
      <c r="EU102" s="326" t="s">
        <v>36</v>
      </c>
      <c r="EV102" s="326" t="s">
        <v>36</v>
      </c>
      <c r="EW102" s="326" t="s">
        <v>36</v>
      </c>
      <c r="EX102" s="326" t="s">
        <v>36</v>
      </c>
      <c r="EY102" s="326" t="s">
        <v>36</v>
      </c>
      <c r="EZ102" s="326"/>
      <c r="FA102" s="312" t="s">
        <v>36</v>
      </c>
      <c r="FB102" s="43">
        <v>5.77242894982556E-4</v>
      </c>
      <c r="FC102" s="43">
        <v>1.139848471596173</v>
      </c>
      <c r="FD102" s="43">
        <v>0.1339321954125503</v>
      </c>
      <c r="FE102" s="43">
        <v>1.2737806670087231</v>
      </c>
      <c r="FF102" s="312" t="s">
        <v>36</v>
      </c>
      <c r="FG102" s="43">
        <v>1.7097727073942588E-2</v>
      </c>
      <c r="FH102" s="312" t="s">
        <v>36</v>
      </c>
      <c r="FI102" s="312" t="s">
        <v>36</v>
      </c>
      <c r="FJ102" s="312" t="s">
        <v>36</v>
      </c>
      <c r="FK102" s="312" t="s">
        <v>36</v>
      </c>
      <c r="FL102" s="312" t="s">
        <v>36</v>
      </c>
      <c r="FM102" s="43">
        <v>1.2110890010709334E-2</v>
      </c>
      <c r="FN102" s="43">
        <v>2.0659753547680629E-2</v>
      </c>
      <c r="FO102" s="312" t="s">
        <v>36</v>
      </c>
      <c r="FP102" s="312" t="s">
        <v>36</v>
      </c>
      <c r="FQ102" s="312" t="s">
        <v>36</v>
      </c>
      <c r="FR102" s="312" t="s">
        <v>36</v>
      </c>
      <c r="FS102" s="312" t="s">
        <v>36</v>
      </c>
      <c r="FT102" s="312" t="s">
        <v>36</v>
      </c>
      <c r="FU102" s="312" t="s">
        <v>36</v>
      </c>
      <c r="FV102" s="312" t="s">
        <v>36</v>
      </c>
      <c r="FW102" s="312" t="s">
        <v>36</v>
      </c>
      <c r="FX102" s="312" t="s">
        <v>36</v>
      </c>
      <c r="FY102" s="312" t="s">
        <v>36</v>
      </c>
      <c r="FZ102" s="312" t="s">
        <v>36</v>
      </c>
      <c r="GA102" s="312" t="s">
        <v>36</v>
      </c>
      <c r="GB102" s="312" t="s">
        <v>36</v>
      </c>
      <c r="GC102" s="312" t="s">
        <v>36</v>
      </c>
      <c r="GD102" s="312" t="s">
        <v>36</v>
      </c>
      <c r="GE102" s="312" t="s">
        <v>36</v>
      </c>
      <c r="GF102" s="312" t="s">
        <v>36</v>
      </c>
      <c r="GG102" s="312" t="s">
        <v>36</v>
      </c>
      <c r="GH102" s="312" t="s">
        <v>36</v>
      </c>
      <c r="GI102" s="312" t="s">
        <v>36</v>
      </c>
      <c r="GJ102" s="312" t="s">
        <v>36</v>
      </c>
    </row>
    <row r="103" spans="1:192">
      <c r="A103" s="321">
        <v>14210000</v>
      </c>
      <c r="B103" s="320" t="s">
        <v>206</v>
      </c>
      <c r="C103" s="320" t="s">
        <v>222</v>
      </c>
      <c r="D103" s="320" t="s">
        <v>12</v>
      </c>
      <c r="E103" s="320">
        <v>23.1</v>
      </c>
      <c r="F103" s="319">
        <v>1761.1919150284798</v>
      </c>
      <c r="G103" s="318">
        <v>40757</v>
      </c>
      <c r="H103" s="317">
        <v>0.45833333333333331</v>
      </c>
      <c r="I103" s="309">
        <v>1057.6400000000001</v>
      </c>
      <c r="J103" s="135">
        <v>16</v>
      </c>
      <c r="K103" s="316">
        <v>62</v>
      </c>
      <c r="L103" s="135">
        <v>9.6999999999999993</v>
      </c>
      <c r="M103" s="135">
        <v>99.32</v>
      </c>
      <c r="N103" s="135">
        <v>7.3</v>
      </c>
      <c r="O103" s="135">
        <v>1.8</v>
      </c>
      <c r="P103" s="135">
        <v>0</v>
      </c>
      <c r="Q103" s="135">
        <v>0.70360612461984806</v>
      </c>
      <c r="R103" s="135"/>
      <c r="S103" s="135">
        <v>0.9</v>
      </c>
      <c r="T103" s="43">
        <v>0.10299999999999999</v>
      </c>
      <c r="U103" s="135">
        <v>1.0030000000000001</v>
      </c>
      <c r="V103" s="316">
        <v>10.269192422731802</v>
      </c>
      <c r="W103" s="43">
        <v>1.9199999999999998E-2</v>
      </c>
      <c r="X103" s="311">
        <v>2.2222222222222223</v>
      </c>
      <c r="Y103" s="23">
        <v>1.7268086045980471E-2</v>
      </c>
      <c r="Z103" s="23">
        <v>1.8871265854686525E-2</v>
      </c>
      <c r="AA103" s="174" t="s">
        <v>36</v>
      </c>
      <c r="AB103" s="121" t="s">
        <v>36</v>
      </c>
      <c r="AC103" s="43">
        <v>6.3994999999999996E-2</v>
      </c>
      <c r="AD103" s="43">
        <v>3.4640999999999998E-2</v>
      </c>
      <c r="AE103" s="43">
        <v>2.9277999999999998E-2</v>
      </c>
      <c r="AF103" s="43">
        <v>1.6542000000000001E-2</v>
      </c>
      <c r="AG103" s="43">
        <v>2.4136999999999999E-2</v>
      </c>
      <c r="AH103" s="43">
        <v>2.9803E-2</v>
      </c>
      <c r="AI103" s="43">
        <v>2.6322999999999999E-2</v>
      </c>
      <c r="AJ103" s="43">
        <v>2.6304000000000001E-2</v>
      </c>
      <c r="AK103" s="43">
        <v>1.3410142885892529</v>
      </c>
      <c r="AL103" s="43">
        <v>3.6342042050270362</v>
      </c>
      <c r="AM103" s="43"/>
      <c r="AN103" s="43">
        <v>3.1794816583135127E-2</v>
      </c>
      <c r="AO103" s="43">
        <v>2.0177314001072883E-2</v>
      </c>
      <c r="AP103" s="43">
        <v>3.3634513626786856E-2</v>
      </c>
      <c r="AQ103" s="43">
        <v>3.0590028733932281E-2</v>
      </c>
      <c r="AR103" s="43">
        <v>2.3688088765993803E-2</v>
      </c>
      <c r="AS103" s="43">
        <v>0.13988476171092096</v>
      </c>
      <c r="AT103" s="316">
        <v>22.729292450625</v>
      </c>
      <c r="AU103" s="316">
        <v>14.42424017761873</v>
      </c>
      <c r="AV103" s="316">
        <v>24.04444430930533</v>
      </c>
      <c r="AW103" s="316">
        <v>21.868020762081393</v>
      </c>
      <c r="AX103" s="316">
        <v>16.934002300369539</v>
      </c>
      <c r="AY103" s="315" t="s">
        <v>36</v>
      </c>
      <c r="AZ103" s="43">
        <v>1.0999999999999999E-2</v>
      </c>
      <c r="BA103" s="43">
        <v>1.4999999999999999E-2</v>
      </c>
      <c r="BB103" s="43">
        <v>2.77</v>
      </c>
      <c r="BC103" s="43">
        <v>7.0000000000000001E-3</v>
      </c>
      <c r="BD103" s="43">
        <v>6.0000000000000001E-3</v>
      </c>
      <c r="BE103" s="43">
        <v>8.0000000000000002E-3</v>
      </c>
      <c r="BF103" s="313">
        <v>1.4999999999999999E-2</v>
      </c>
      <c r="BG103" s="313">
        <v>8.5000000000000006E-3</v>
      </c>
      <c r="BH103" s="43">
        <v>1.4500000000000001E-2</v>
      </c>
      <c r="BI103" s="312" t="s">
        <v>36</v>
      </c>
      <c r="BJ103" s="312" t="s">
        <v>36</v>
      </c>
      <c r="BK103" s="312" t="s">
        <v>36</v>
      </c>
      <c r="BL103" s="312" t="s">
        <v>36</v>
      </c>
      <c r="BM103" s="312" t="s">
        <v>36</v>
      </c>
      <c r="BN103" s="312" t="s">
        <v>36</v>
      </c>
      <c r="BO103" s="312" t="s">
        <v>36</v>
      </c>
      <c r="BP103" s="312" t="s">
        <v>36</v>
      </c>
      <c r="BQ103" s="312" t="s">
        <v>36</v>
      </c>
      <c r="BR103" s="312" t="s">
        <v>36</v>
      </c>
      <c r="BS103" s="312" t="s">
        <v>36</v>
      </c>
      <c r="BT103" s="312" t="s">
        <v>36</v>
      </c>
      <c r="BU103" s="312" t="s">
        <v>36</v>
      </c>
      <c r="BV103" s="312" t="s">
        <v>36</v>
      </c>
      <c r="BW103" s="312" t="s">
        <v>36</v>
      </c>
      <c r="BX103" s="312" t="s">
        <v>36</v>
      </c>
      <c r="BY103" s="312" t="s">
        <v>36</v>
      </c>
      <c r="BZ103" s="312" t="s">
        <v>36</v>
      </c>
      <c r="CA103" s="312" t="s">
        <v>36</v>
      </c>
      <c r="CB103" s="312" t="s">
        <v>36</v>
      </c>
      <c r="CC103" s="312" t="s">
        <v>36</v>
      </c>
      <c r="CD103" s="312" t="s">
        <v>36</v>
      </c>
      <c r="CE103" s="312" t="s">
        <v>36</v>
      </c>
      <c r="CF103" s="312" t="s">
        <v>36</v>
      </c>
      <c r="CG103" s="312" t="s">
        <v>36</v>
      </c>
      <c r="CH103" s="312" t="s">
        <v>36</v>
      </c>
      <c r="CI103" s="312" t="s">
        <v>36</v>
      </c>
      <c r="CJ103" s="312" t="s">
        <v>36</v>
      </c>
      <c r="CK103" s="312"/>
      <c r="CL103" s="312" t="s">
        <v>36</v>
      </c>
      <c r="CM103" s="312" t="s">
        <v>36</v>
      </c>
      <c r="CN103" s="312" t="s">
        <v>36</v>
      </c>
      <c r="CO103" s="312" t="s">
        <v>36</v>
      </c>
      <c r="CP103" s="328" t="s">
        <v>36</v>
      </c>
      <c r="CQ103" s="328" t="s">
        <v>36</v>
      </c>
      <c r="CR103" s="328" t="s">
        <v>36</v>
      </c>
      <c r="CS103" s="312" t="s">
        <v>36</v>
      </c>
      <c r="CT103" s="312" t="s">
        <v>36</v>
      </c>
      <c r="CU103" s="312" t="s">
        <v>36</v>
      </c>
      <c r="CV103" s="312" t="s">
        <v>36</v>
      </c>
      <c r="CW103" s="312" t="s">
        <v>36</v>
      </c>
      <c r="CX103" s="328" t="s">
        <v>36</v>
      </c>
      <c r="CY103" s="328" t="s">
        <v>36</v>
      </c>
      <c r="CZ103" s="312"/>
      <c r="DA103" s="312" t="s">
        <v>36</v>
      </c>
      <c r="DB103" s="312" t="s">
        <v>36</v>
      </c>
      <c r="DC103" s="312" t="s">
        <v>36</v>
      </c>
      <c r="DD103" s="312" t="s">
        <v>36</v>
      </c>
      <c r="DE103" s="312" t="s">
        <v>36</v>
      </c>
      <c r="DF103" s="312" t="s">
        <v>36</v>
      </c>
      <c r="DG103" s="312" t="s">
        <v>36</v>
      </c>
      <c r="DH103" s="312" t="s">
        <v>36</v>
      </c>
      <c r="DI103" s="312" t="s">
        <v>36</v>
      </c>
      <c r="DJ103" s="312" t="s">
        <v>36</v>
      </c>
      <c r="DK103" s="312" t="s">
        <v>36</v>
      </c>
      <c r="DL103" s="312" t="s">
        <v>36</v>
      </c>
      <c r="DM103" s="312"/>
      <c r="DN103" s="325" t="s">
        <v>36</v>
      </c>
      <c r="DO103" s="308">
        <v>1.8206583696734131</v>
      </c>
      <c r="DP103" s="310">
        <v>2328.8491605888003</v>
      </c>
      <c r="DQ103" s="310">
        <v>266.52384837849598</v>
      </c>
      <c r="DR103" s="310">
        <v>2595.3730089672972</v>
      </c>
      <c r="DS103" s="309">
        <v>28.463711962751997</v>
      </c>
      <c r="DT103" s="309">
        <v>38.814152676479999</v>
      </c>
      <c r="DU103" s="309">
        <v>7167.6801942566408</v>
      </c>
      <c r="DV103" s="309">
        <v>18.113271249024002</v>
      </c>
      <c r="DW103" s="309">
        <v>15.525661070592001</v>
      </c>
      <c r="DX103" s="309">
        <v>20.700881427456</v>
      </c>
      <c r="DY103" s="309">
        <v>38.814152676479999</v>
      </c>
      <c r="DZ103" s="309">
        <v>21.994686516672001</v>
      </c>
      <c r="EA103" s="309">
        <v>37.520347587263998</v>
      </c>
      <c r="EB103" s="309"/>
      <c r="EC103" s="325" t="s">
        <v>36</v>
      </c>
      <c r="ED103" s="325" t="s">
        <v>36</v>
      </c>
      <c r="EE103" s="325" t="s">
        <v>36</v>
      </c>
      <c r="EF103" s="325" t="s">
        <v>36</v>
      </c>
      <c r="EG103" s="325" t="s">
        <v>36</v>
      </c>
      <c r="EH103" s="325" t="s">
        <v>36</v>
      </c>
      <c r="EI103" s="325" t="s">
        <v>36</v>
      </c>
      <c r="EJ103" s="325" t="s">
        <v>36</v>
      </c>
      <c r="EK103" s="325" t="s">
        <v>36</v>
      </c>
      <c r="EL103" s="325" t="s">
        <v>36</v>
      </c>
      <c r="EM103" s="325" t="s">
        <v>36</v>
      </c>
      <c r="EN103" s="325"/>
      <c r="EO103" s="325" t="s">
        <v>36</v>
      </c>
      <c r="EP103" s="325" t="s">
        <v>36</v>
      </c>
      <c r="EQ103" s="325" t="s">
        <v>36</v>
      </c>
      <c r="ER103" s="325" t="s">
        <v>36</v>
      </c>
      <c r="ES103" s="325" t="s">
        <v>36</v>
      </c>
      <c r="ET103" s="325" t="s">
        <v>36</v>
      </c>
      <c r="EU103" s="325" t="s">
        <v>36</v>
      </c>
      <c r="EV103" s="325" t="s">
        <v>36</v>
      </c>
      <c r="EW103" s="325" t="s">
        <v>36</v>
      </c>
      <c r="EX103" s="325" t="s">
        <v>36</v>
      </c>
      <c r="EY103" s="325" t="s">
        <v>36</v>
      </c>
      <c r="EZ103" s="325"/>
      <c r="FA103" s="312" t="s">
        <v>36</v>
      </c>
      <c r="FB103" s="43">
        <v>1.0337648919106987E-3</v>
      </c>
      <c r="FC103" s="43">
        <v>1.322314246798675</v>
      </c>
      <c r="FD103" s="43">
        <v>0.15133151935584832</v>
      </c>
      <c r="FE103" s="43">
        <v>1.4736457661545239</v>
      </c>
      <c r="FF103" s="43">
        <v>1.6161618571983803E-2</v>
      </c>
      <c r="FG103" s="43">
        <v>2.2038570779977913E-2</v>
      </c>
      <c r="FH103" s="43">
        <v>4.0697894040359222</v>
      </c>
      <c r="FI103" s="43">
        <v>1.0284666363989694E-2</v>
      </c>
      <c r="FJ103" s="43">
        <v>8.8154283119911657E-3</v>
      </c>
      <c r="FK103" s="43">
        <v>1.175390441598822E-2</v>
      </c>
      <c r="FL103" s="43">
        <v>2.2038570779977913E-2</v>
      </c>
      <c r="FM103" s="43">
        <v>1.2488523441987484E-2</v>
      </c>
      <c r="FN103" s="43">
        <v>2.1303951753978648E-2</v>
      </c>
      <c r="FO103" s="312" t="s">
        <v>36</v>
      </c>
      <c r="FP103" s="312" t="s">
        <v>36</v>
      </c>
      <c r="FQ103" s="312" t="s">
        <v>36</v>
      </c>
      <c r="FR103" s="312" t="s">
        <v>36</v>
      </c>
      <c r="FS103" s="312" t="s">
        <v>36</v>
      </c>
      <c r="FT103" s="312" t="s">
        <v>36</v>
      </c>
      <c r="FU103" s="312" t="s">
        <v>36</v>
      </c>
      <c r="FV103" s="312" t="s">
        <v>36</v>
      </c>
      <c r="FW103" s="312" t="s">
        <v>36</v>
      </c>
      <c r="FX103" s="312" t="s">
        <v>36</v>
      </c>
      <c r="FY103" s="312" t="s">
        <v>36</v>
      </c>
      <c r="FZ103" s="312" t="s">
        <v>36</v>
      </c>
      <c r="GA103" s="312" t="s">
        <v>36</v>
      </c>
      <c r="GB103" s="312" t="s">
        <v>36</v>
      </c>
      <c r="GC103" s="312" t="s">
        <v>36</v>
      </c>
      <c r="GD103" s="312" t="s">
        <v>36</v>
      </c>
      <c r="GE103" s="312" t="s">
        <v>36</v>
      </c>
      <c r="GF103" s="312" t="s">
        <v>36</v>
      </c>
      <c r="GG103" s="312" t="s">
        <v>36</v>
      </c>
      <c r="GH103" s="312" t="s">
        <v>36</v>
      </c>
      <c r="GI103" s="312" t="s">
        <v>36</v>
      </c>
      <c r="GJ103" s="312" t="s">
        <v>36</v>
      </c>
    </row>
    <row r="104" spans="1:192">
      <c r="A104" s="321">
        <v>14211005</v>
      </c>
      <c r="B104" s="320" t="s">
        <v>206</v>
      </c>
      <c r="C104" s="320" t="s">
        <v>222</v>
      </c>
      <c r="D104" s="320" t="s">
        <v>207</v>
      </c>
      <c r="E104" s="320">
        <v>3.1</v>
      </c>
      <c r="F104" s="319">
        <v>2429.4088474951677</v>
      </c>
      <c r="G104" s="318">
        <v>40757</v>
      </c>
      <c r="H104" s="317">
        <v>0.41666666666666669</v>
      </c>
      <c r="I104" s="309">
        <v>1056.46</v>
      </c>
      <c r="J104" s="135">
        <v>16.8</v>
      </c>
      <c r="K104" s="316">
        <v>61</v>
      </c>
      <c r="L104" s="135">
        <v>9.4</v>
      </c>
      <c r="M104" s="135">
        <v>96.96</v>
      </c>
      <c r="N104" s="135">
        <v>7.5</v>
      </c>
      <c r="O104" s="135">
        <v>0.2</v>
      </c>
      <c r="P104" s="135">
        <v>0</v>
      </c>
      <c r="Q104" s="135">
        <v>1.4300880395903446</v>
      </c>
      <c r="R104" s="135"/>
      <c r="S104" s="135">
        <v>1</v>
      </c>
      <c r="T104" s="43">
        <v>0.45800000000000002</v>
      </c>
      <c r="U104" s="135">
        <v>1.458</v>
      </c>
      <c r="V104" s="316">
        <v>31.412894375857341</v>
      </c>
      <c r="W104" s="43">
        <v>2.1299999999999999E-2</v>
      </c>
      <c r="X104" s="311">
        <v>2.1</v>
      </c>
      <c r="Y104" s="23">
        <v>2.066802711971101E-2</v>
      </c>
      <c r="Z104" s="23">
        <v>2.5618900056217461E-2</v>
      </c>
      <c r="AA104" s="174" t="s">
        <v>36</v>
      </c>
      <c r="AB104" s="121" t="s">
        <v>36</v>
      </c>
      <c r="AC104" s="43">
        <v>8.0337000000000006E-2</v>
      </c>
      <c r="AD104" s="43">
        <v>4.2124000000000002E-2</v>
      </c>
      <c r="AE104" s="43">
        <v>3.4660999999999997E-2</v>
      </c>
      <c r="AF104" s="43">
        <v>2.0139000000000001E-2</v>
      </c>
      <c r="AG104" s="43">
        <v>3.9031999999999997E-2</v>
      </c>
      <c r="AH104" s="43">
        <v>3.7125999999999999E-2</v>
      </c>
      <c r="AI104" s="43">
        <v>3.2382000000000001E-2</v>
      </c>
      <c r="AJ104" s="43">
        <v>3.3648999999999998E-2</v>
      </c>
      <c r="AK104" s="43">
        <v>1.4333614864864861</v>
      </c>
      <c r="AL104" s="43">
        <v>3.4125627707304012</v>
      </c>
      <c r="AM104" s="43"/>
      <c r="AN104" s="43">
        <v>3.6385457374369289E-2</v>
      </c>
      <c r="AO104" s="43">
        <v>2.365916516167723E-2</v>
      </c>
      <c r="AP104" s="43">
        <v>4.3899774491238372E-2</v>
      </c>
      <c r="AQ104" s="43">
        <v>3.739772466632011E-2</v>
      </c>
      <c r="AR104" s="43">
        <v>3.2304361271870301E-2</v>
      </c>
      <c r="AS104" s="43">
        <v>0.1736464829654753</v>
      </c>
      <c r="AT104" s="316">
        <v>20.953754290320703</v>
      </c>
      <c r="AU104" s="316">
        <v>13.624903169723966</v>
      </c>
      <c r="AV104" s="316">
        <v>25.281119284153078</v>
      </c>
      <c r="AW104" s="316">
        <v>21.536701479727402</v>
      </c>
      <c r="AX104" s="316">
        <v>18.603521776074849</v>
      </c>
      <c r="AY104" s="315" t="s">
        <v>36</v>
      </c>
      <c r="AZ104" s="43">
        <v>0.02</v>
      </c>
      <c r="BA104" s="43">
        <v>1.2E-2</v>
      </c>
      <c r="BB104" s="43">
        <v>2.61</v>
      </c>
      <c r="BC104" s="43">
        <v>2.5000000000000001E-2</v>
      </c>
      <c r="BD104" s="43">
        <v>7.0000000000000001E-3</v>
      </c>
      <c r="BE104" s="43">
        <v>8.9999999999999993E-3</v>
      </c>
      <c r="BF104" s="313">
        <v>3.4000000000000002E-2</v>
      </c>
      <c r="BG104" s="43">
        <v>5.6000000000000001E-2</v>
      </c>
      <c r="BH104" s="43">
        <v>0.09</v>
      </c>
      <c r="BI104" s="312" t="s">
        <v>36</v>
      </c>
      <c r="BJ104" s="312" t="s">
        <v>36</v>
      </c>
      <c r="BK104" s="312" t="s">
        <v>36</v>
      </c>
      <c r="BL104" s="312" t="s">
        <v>36</v>
      </c>
      <c r="BM104" s="312" t="s">
        <v>36</v>
      </c>
      <c r="BN104" s="312" t="s">
        <v>36</v>
      </c>
      <c r="BO104" s="312" t="s">
        <v>36</v>
      </c>
      <c r="BP104" s="312" t="s">
        <v>36</v>
      </c>
      <c r="BQ104" s="312" t="s">
        <v>36</v>
      </c>
      <c r="BR104" s="312" t="s">
        <v>36</v>
      </c>
      <c r="BS104" s="312" t="s">
        <v>36</v>
      </c>
      <c r="BT104" s="312" t="s">
        <v>36</v>
      </c>
      <c r="BU104" s="312" t="s">
        <v>36</v>
      </c>
      <c r="BV104" s="312" t="s">
        <v>36</v>
      </c>
      <c r="BW104" s="312" t="s">
        <v>36</v>
      </c>
      <c r="BX104" s="312" t="s">
        <v>36</v>
      </c>
      <c r="BY104" s="312" t="s">
        <v>36</v>
      </c>
      <c r="BZ104" s="312" t="s">
        <v>36</v>
      </c>
      <c r="CA104" s="312" t="s">
        <v>36</v>
      </c>
      <c r="CB104" s="312" t="s">
        <v>36</v>
      </c>
      <c r="CC104" s="312" t="s">
        <v>36</v>
      </c>
      <c r="CD104" s="312" t="s">
        <v>36</v>
      </c>
      <c r="CE104" s="312" t="s">
        <v>36</v>
      </c>
      <c r="CF104" s="312" t="s">
        <v>36</v>
      </c>
      <c r="CG104" s="312" t="s">
        <v>36</v>
      </c>
      <c r="CH104" s="312" t="s">
        <v>36</v>
      </c>
      <c r="CI104" s="312" t="s">
        <v>36</v>
      </c>
      <c r="CJ104" s="312" t="s">
        <v>36</v>
      </c>
      <c r="CK104" s="312"/>
      <c r="CL104" s="312" t="s">
        <v>36</v>
      </c>
      <c r="CM104" s="312" t="s">
        <v>36</v>
      </c>
      <c r="CN104" s="312" t="s">
        <v>36</v>
      </c>
      <c r="CO104" s="312" t="s">
        <v>36</v>
      </c>
      <c r="CP104" s="328" t="s">
        <v>36</v>
      </c>
      <c r="CQ104" s="328" t="s">
        <v>36</v>
      </c>
      <c r="CR104" s="328" t="s">
        <v>36</v>
      </c>
      <c r="CS104" s="312" t="s">
        <v>36</v>
      </c>
      <c r="CT104" s="312" t="s">
        <v>36</v>
      </c>
      <c r="CU104" s="312" t="s">
        <v>36</v>
      </c>
      <c r="CV104" s="312" t="s">
        <v>36</v>
      </c>
      <c r="CW104" s="312" t="s">
        <v>36</v>
      </c>
      <c r="CX104" s="328" t="s">
        <v>36</v>
      </c>
      <c r="CY104" s="328" t="s">
        <v>36</v>
      </c>
      <c r="CZ104" s="312"/>
      <c r="DA104" s="312" t="s">
        <v>36</v>
      </c>
      <c r="DB104" s="312" t="s">
        <v>36</v>
      </c>
      <c r="DC104" s="312" t="s">
        <v>36</v>
      </c>
      <c r="DD104" s="312" t="s">
        <v>36</v>
      </c>
      <c r="DE104" s="312" t="s">
        <v>36</v>
      </c>
      <c r="DF104" s="312" t="s">
        <v>36</v>
      </c>
      <c r="DG104" s="312" t="s">
        <v>36</v>
      </c>
      <c r="DH104" s="312" t="s">
        <v>36</v>
      </c>
      <c r="DI104" s="312" t="s">
        <v>36</v>
      </c>
      <c r="DJ104" s="312" t="s">
        <v>36</v>
      </c>
      <c r="DK104" s="312" t="s">
        <v>36</v>
      </c>
      <c r="DL104" s="312" t="s">
        <v>36</v>
      </c>
      <c r="DM104" s="312"/>
      <c r="DN104" s="325" t="s">
        <v>36</v>
      </c>
      <c r="DO104" s="308">
        <v>3.6963817391886429</v>
      </c>
      <c r="DP104" s="310">
        <v>2584.7232036480004</v>
      </c>
      <c r="DQ104" s="310">
        <v>1183.803227270784</v>
      </c>
      <c r="DR104" s="310">
        <v>3768.5264309187846</v>
      </c>
      <c r="DS104" s="309">
        <v>51.694464072959995</v>
      </c>
      <c r="DT104" s="309">
        <v>31.016678443776001</v>
      </c>
      <c r="DU104" s="309">
        <v>6746.1275615212789</v>
      </c>
      <c r="DV104" s="309">
        <v>64.6180800912</v>
      </c>
      <c r="DW104" s="309">
        <v>18.093062425535997</v>
      </c>
      <c r="DX104" s="309">
        <v>23.262508832831998</v>
      </c>
      <c r="DY104" s="309">
        <v>87.880588924031997</v>
      </c>
      <c r="DZ104" s="309">
        <v>144.74449940428798</v>
      </c>
      <c r="EA104" s="309">
        <v>232.62508832831998</v>
      </c>
      <c r="EB104" s="309"/>
      <c r="EC104" s="325" t="s">
        <v>36</v>
      </c>
      <c r="ED104" s="325" t="s">
        <v>36</v>
      </c>
      <c r="EE104" s="325" t="s">
        <v>36</v>
      </c>
      <c r="EF104" s="325" t="s">
        <v>36</v>
      </c>
      <c r="EG104" s="325" t="s">
        <v>36</v>
      </c>
      <c r="EH104" s="325" t="s">
        <v>36</v>
      </c>
      <c r="EI104" s="325" t="s">
        <v>36</v>
      </c>
      <c r="EJ104" s="325" t="s">
        <v>36</v>
      </c>
      <c r="EK104" s="325" t="s">
        <v>36</v>
      </c>
      <c r="EL104" s="325" t="s">
        <v>36</v>
      </c>
      <c r="EM104" s="325" t="s">
        <v>36</v>
      </c>
      <c r="EN104" s="325"/>
      <c r="EO104" s="325" t="s">
        <v>36</v>
      </c>
      <c r="EP104" s="325" t="s">
        <v>36</v>
      </c>
      <c r="EQ104" s="325" t="s">
        <v>36</v>
      </c>
      <c r="ER104" s="325" t="s">
        <v>36</v>
      </c>
      <c r="ES104" s="325" t="s">
        <v>36</v>
      </c>
      <c r="ET104" s="325" t="s">
        <v>36</v>
      </c>
      <c r="EU104" s="325" t="s">
        <v>36</v>
      </c>
      <c r="EV104" s="325" t="s">
        <v>36</v>
      </c>
      <c r="EW104" s="325" t="s">
        <v>36</v>
      </c>
      <c r="EX104" s="325" t="s">
        <v>36</v>
      </c>
      <c r="EY104" s="325" t="s">
        <v>36</v>
      </c>
      <c r="EZ104" s="325"/>
      <c r="FA104" s="312" t="s">
        <v>36</v>
      </c>
      <c r="FB104" s="43">
        <v>1.5215148915752826E-3</v>
      </c>
      <c r="FC104" s="43">
        <v>1.063930925547163</v>
      </c>
      <c r="FD104" s="43">
        <v>0.48728036390060059</v>
      </c>
      <c r="FE104" s="43">
        <v>1.5512112894477637</v>
      </c>
      <c r="FF104" s="43">
        <v>2.1278618510943256E-2</v>
      </c>
      <c r="FG104" s="43">
        <v>1.2767171106565955E-2</v>
      </c>
      <c r="FH104" s="43">
        <v>2.7768597156780945</v>
      </c>
      <c r="FI104" s="43">
        <v>2.659827313867907E-2</v>
      </c>
      <c r="FJ104" s="43">
        <v>7.4475164788301391E-3</v>
      </c>
      <c r="FK104" s="43">
        <v>9.5753783299244652E-3</v>
      </c>
      <c r="FL104" s="43">
        <v>3.6173651468603539E-2</v>
      </c>
      <c r="FM104" s="43">
        <v>5.9580131830641113E-2</v>
      </c>
      <c r="FN104" s="43">
        <v>9.5753783299244652E-2</v>
      </c>
      <c r="FO104" s="312" t="s">
        <v>36</v>
      </c>
      <c r="FP104" s="312" t="s">
        <v>36</v>
      </c>
      <c r="FQ104" s="312" t="s">
        <v>36</v>
      </c>
      <c r="FR104" s="312" t="s">
        <v>36</v>
      </c>
      <c r="FS104" s="312" t="s">
        <v>36</v>
      </c>
      <c r="FT104" s="312" t="s">
        <v>36</v>
      </c>
      <c r="FU104" s="312" t="s">
        <v>36</v>
      </c>
      <c r="FV104" s="312" t="s">
        <v>36</v>
      </c>
      <c r="FW104" s="312" t="s">
        <v>36</v>
      </c>
      <c r="FX104" s="312" t="s">
        <v>36</v>
      </c>
      <c r="FY104" s="312" t="s">
        <v>36</v>
      </c>
      <c r="FZ104" s="312" t="s">
        <v>36</v>
      </c>
      <c r="GA104" s="312" t="s">
        <v>36</v>
      </c>
      <c r="GB104" s="312" t="s">
        <v>36</v>
      </c>
      <c r="GC104" s="312" t="s">
        <v>36</v>
      </c>
      <c r="GD104" s="312" t="s">
        <v>36</v>
      </c>
      <c r="GE104" s="312" t="s">
        <v>36</v>
      </c>
      <c r="GF104" s="312" t="s">
        <v>36</v>
      </c>
      <c r="GG104" s="312" t="s">
        <v>36</v>
      </c>
      <c r="GH104" s="312" t="s">
        <v>36</v>
      </c>
      <c r="GI104" s="312" t="s">
        <v>36</v>
      </c>
      <c r="GJ104" s="312" t="s">
        <v>36</v>
      </c>
    </row>
    <row r="105" spans="1:192">
      <c r="A105" s="321">
        <v>14211023</v>
      </c>
      <c r="B105" s="320" t="s">
        <v>206</v>
      </c>
      <c r="C105" s="320" t="s">
        <v>222</v>
      </c>
      <c r="D105" s="320" t="s">
        <v>204</v>
      </c>
      <c r="E105" s="320">
        <v>0.9</v>
      </c>
      <c r="F105" s="319">
        <v>2434.5888237158397</v>
      </c>
      <c r="G105" s="318">
        <v>40757</v>
      </c>
      <c r="H105" s="317">
        <v>0.4861111111111111</v>
      </c>
      <c r="I105" s="309">
        <v>1122.82</v>
      </c>
      <c r="J105" s="135">
        <v>17</v>
      </c>
      <c r="K105" s="316">
        <v>61</v>
      </c>
      <c r="L105" s="135">
        <v>9.8000000000000007</v>
      </c>
      <c r="M105" s="135">
        <v>101.51</v>
      </c>
      <c r="N105" s="135">
        <v>7.7</v>
      </c>
      <c r="O105" s="135">
        <v>0.1</v>
      </c>
      <c r="P105" s="135">
        <v>0</v>
      </c>
      <c r="Q105" s="135">
        <v>1.2973055737748906</v>
      </c>
      <c r="R105" s="135"/>
      <c r="S105" s="135">
        <v>0.9</v>
      </c>
      <c r="T105" s="43">
        <v>0.14599999999999999</v>
      </c>
      <c r="U105" s="135">
        <v>1.046</v>
      </c>
      <c r="V105" s="316">
        <v>13.957934990439769</v>
      </c>
      <c r="W105" s="43">
        <v>2.0400000000000001E-2</v>
      </c>
      <c r="X105" s="311">
        <v>2.4444444444444442</v>
      </c>
      <c r="Y105" s="23">
        <v>1.4685377396643171E-2</v>
      </c>
      <c r="Z105" s="23">
        <v>1.3675952894976735E-2</v>
      </c>
      <c r="AA105" s="23">
        <v>8.9592289924621399E-3</v>
      </c>
      <c r="AB105" s="65">
        <v>1.6391340604195668</v>
      </c>
      <c r="AC105" s="43">
        <v>7.8033000000000005E-2</v>
      </c>
      <c r="AD105" s="43">
        <v>4.1688999999999997E-2</v>
      </c>
      <c r="AE105" s="43">
        <v>3.5667999999999998E-2</v>
      </c>
      <c r="AF105" s="43">
        <v>1.9793000000000002E-2</v>
      </c>
      <c r="AG105" s="43">
        <v>2.8417999999999999E-2</v>
      </c>
      <c r="AH105" s="43">
        <v>3.5054000000000002E-2</v>
      </c>
      <c r="AI105" s="43">
        <v>3.4312000000000002E-2</v>
      </c>
      <c r="AJ105" s="43">
        <v>3.2589E-2</v>
      </c>
      <c r="AK105" s="43">
        <v>1.398408061306575</v>
      </c>
      <c r="AL105" s="43">
        <v>3.6447027124465148</v>
      </c>
      <c r="AM105" s="43"/>
      <c r="AN105" s="43">
        <v>4.0518252939216737E-2</v>
      </c>
      <c r="AO105" s="43">
        <v>2.3530316063724712E-2</v>
      </c>
      <c r="AP105" s="43">
        <v>4.1555178214512767E-2</v>
      </c>
      <c r="AQ105" s="43">
        <v>3.6416507522138625E-2</v>
      </c>
      <c r="AR105" s="43">
        <v>2.8827556477637187E-2</v>
      </c>
      <c r="AS105" s="43">
        <v>0.17084781121723003</v>
      </c>
      <c r="AT105" s="316">
        <v>23.7159918236813</v>
      </c>
      <c r="AU105" s="316">
        <v>13.772676334615912</v>
      </c>
      <c r="AV105" s="316">
        <v>24.322921036240889</v>
      </c>
      <c r="AW105" s="316">
        <v>21.315173582080995</v>
      </c>
      <c r="AX105" s="316">
        <v>16.873237223380901</v>
      </c>
      <c r="AY105" s="315" t="s">
        <v>36</v>
      </c>
      <c r="AZ105" s="314">
        <v>1.4E-2</v>
      </c>
      <c r="BA105" s="314">
        <v>1.4999999999999999E-2</v>
      </c>
      <c r="BB105" s="314">
        <v>4.51</v>
      </c>
      <c r="BC105" s="314">
        <v>2.4E-2</v>
      </c>
      <c r="BD105" s="314">
        <v>6.0000000000000001E-3</v>
      </c>
      <c r="BE105" s="314">
        <v>5.0000000000000001E-3</v>
      </c>
      <c r="BF105" s="313">
        <v>2.9000000000000001E-2</v>
      </c>
      <c r="BG105" s="43">
        <v>1.9E-2</v>
      </c>
      <c r="BH105" s="43">
        <v>5.6000000000000001E-2</v>
      </c>
      <c r="BI105" s="312" t="s">
        <v>36</v>
      </c>
      <c r="BJ105" s="312" t="s">
        <v>36</v>
      </c>
      <c r="BK105" s="312" t="s">
        <v>36</v>
      </c>
      <c r="BL105" s="312" t="s">
        <v>36</v>
      </c>
      <c r="BM105" s="312" t="s">
        <v>36</v>
      </c>
      <c r="BN105" s="312" t="s">
        <v>36</v>
      </c>
      <c r="BO105" s="312" t="s">
        <v>36</v>
      </c>
      <c r="BP105" s="312" t="s">
        <v>36</v>
      </c>
      <c r="BQ105" s="312" t="s">
        <v>36</v>
      </c>
      <c r="BR105" s="312" t="s">
        <v>36</v>
      </c>
      <c r="BS105" s="312" t="s">
        <v>36</v>
      </c>
      <c r="BT105" s="312" t="s">
        <v>36</v>
      </c>
      <c r="BU105" s="312" t="s">
        <v>36</v>
      </c>
      <c r="BV105" s="312" t="s">
        <v>36</v>
      </c>
      <c r="BW105" s="312" t="s">
        <v>36</v>
      </c>
      <c r="BX105" s="312" t="s">
        <v>36</v>
      </c>
      <c r="BY105" s="312" t="s">
        <v>36</v>
      </c>
      <c r="BZ105" s="312" t="s">
        <v>36</v>
      </c>
      <c r="CA105" s="312" t="s">
        <v>36</v>
      </c>
      <c r="CB105" s="312" t="s">
        <v>36</v>
      </c>
      <c r="CC105" s="312" t="s">
        <v>36</v>
      </c>
      <c r="CD105" s="312" t="s">
        <v>36</v>
      </c>
      <c r="CE105" s="312" t="s">
        <v>36</v>
      </c>
      <c r="CF105" s="312" t="s">
        <v>36</v>
      </c>
      <c r="CG105" s="312" t="s">
        <v>36</v>
      </c>
      <c r="CH105" s="312" t="s">
        <v>36</v>
      </c>
      <c r="CI105" s="312" t="s">
        <v>36</v>
      </c>
      <c r="CJ105" s="312" t="s">
        <v>36</v>
      </c>
      <c r="CK105" s="312"/>
      <c r="CL105" s="312" t="s">
        <v>36</v>
      </c>
      <c r="CM105" s="312" t="s">
        <v>36</v>
      </c>
      <c r="CN105" s="312" t="s">
        <v>36</v>
      </c>
      <c r="CO105" s="312" t="s">
        <v>36</v>
      </c>
      <c r="CP105" s="328" t="s">
        <v>36</v>
      </c>
      <c r="CQ105" s="328" t="s">
        <v>36</v>
      </c>
      <c r="CR105" s="328" t="s">
        <v>36</v>
      </c>
      <c r="CS105" s="312" t="s">
        <v>36</v>
      </c>
      <c r="CT105" s="312" t="s">
        <v>36</v>
      </c>
      <c r="CU105" s="312" t="s">
        <v>36</v>
      </c>
      <c r="CV105" s="312" t="s">
        <v>36</v>
      </c>
      <c r="CW105" s="312" t="s">
        <v>36</v>
      </c>
      <c r="CX105" s="328" t="s">
        <v>36</v>
      </c>
      <c r="CY105" s="328" t="s">
        <v>36</v>
      </c>
      <c r="CZ105" s="312"/>
      <c r="DA105" s="312" t="s">
        <v>36</v>
      </c>
      <c r="DB105" s="312" t="s">
        <v>36</v>
      </c>
      <c r="DC105" s="312" t="s">
        <v>36</v>
      </c>
      <c r="DD105" s="312" t="s">
        <v>36</v>
      </c>
      <c r="DE105" s="312" t="s">
        <v>36</v>
      </c>
      <c r="DF105" s="312" t="s">
        <v>36</v>
      </c>
      <c r="DG105" s="312" t="s">
        <v>36</v>
      </c>
      <c r="DH105" s="312" t="s">
        <v>36</v>
      </c>
      <c r="DI105" s="312" t="s">
        <v>36</v>
      </c>
      <c r="DJ105" s="312" t="s">
        <v>36</v>
      </c>
      <c r="DK105" s="312" t="s">
        <v>36</v>
      </c>
      <c r="DL105" s="312" t="s">
        <v>36</v>
      </c>
      <c r="DM105" s="312"/>
      <c r="DN105" s="325" t="s">
        <v>36</v>
      </c>
      <c r="DO105" s="308">
        <v>3.5638006860815175</v>
      </c>
      <c r="DP105" s="310">
        <v>2472.3709527744004</v>
      </c>
      <c r="DQ105" s="310">
        <v>401.07351011673592</v>
      </c>
      <c r="DR105" s="310">
        <v>2873.4444628911365</v>
      </c>
      <c r="DS105" s="309">
        <v>38.459103709823992</v>
      </c>
      <c r="DT105" s="309">
        <v>41.206182546239994</v>
      </c>
      <c r="DU105" s="309">
        <v>12389.325552236156</v>
      </c>
      <c r="DV105" s="309">
        <v>65.929892073983993</v>
      </c>
      <c r="DW105" s="309">
        <v>16.482473018495998</v>
      </c>
      <c r="DX105" s="309">
        <v>13.735394182079999</v>
      </c>
      <c r="DY105" s="309">
        <v>79.665286256063993</v>
      </c>
      <c r="DZ105" s="309">
        <v>52.194497891903993</v>
      </c>
      <c r="EA105" s="309">
        <v>153.83641483929597</v>
      </c>
      <c r="EB105" s="309"/>
      <c r="EC105" s="325" t="s">
        <v>36</v>
      </c>
      <c r="ED105" s="325" t="s">
        <v>36</v>
      </c>
      <c r="EE105" s="325" t="s">
        <v>36</v>
      </c>
      <c r="EF105" s="325" t="s">
        <v>36</v>
      </c>
      <c r="EG105" s="325" t="s">
        <v>36</v>
      </c>
      <c r="EH105" s="325" t="s">
        <v>36</v>
      </c>
      <c r="EI105" s="325" t="s">
        <v>36</v>
      </c>
      <c r="EJ105" s="325" t="s">
        <v>36</v>
      </c>
      <c r="EK105" s="325" t="s">
        <v>36</v>
      </c>
      <c r="EL105" s="325" t="s">
        <v>36</v>
      </c>
      <c r="EM105" s="325" t="s">
        <v>36</v>
      </c>
      <c r="EN105" s="325"/>
      <c r="EO105" s="325" t="s">
        <v>36</v>
      </c>
      <c r="EP105" s="325" t="s">
        <v>36</v>
      </c>
      <c r="EQ105" s="325" t="s">
        <v>36</v>
      </c>
      <c r="ER105" s="325" t="s">
        <v>36</v>
      </c>
      <c r="ES105" s="325" t="s">
        <v>36</v>
      </c>
      <c r="ET105" s="325" t="s">
        <v>36</v>
      </c>
      <c r="EU105" s="325" t="s">
        <v>36</v>
      </c>
      <c r="EV105" s="325" t="s">
        <v>36</v>
      </c>
      <c r="EW105" s="325" t="s">
        <v>36</v>
      </c>
      <c r="EX105" s="325" t="s">
        <v>36</v>
      </c>
      <c r="EY105" s="325" t="s">
        <v>36</v>
      </c>
      <c r="EZ105" s="325"/>
      <c r="FA105" s="312" t="s">
        <v>36</v>
      </c>
      <c r="FB105" s="43">
        <v>1.4638203590543867E-3</v>
      </c>
      <c r="FC105" s="43">
        <v>1.0155188953019569</v>
      </c>
      <c r="FD105" s="43">
        <v>0.16473973190453964</v>
      </c>
      <c r="FE105" s="43">
        <v>1.1802586272064968</v>
      </c>
      <c r="FF105" s="43">
        <v>1.5796960593585992E-2</v>
      </c>
      <c r="FG105" s="43">
        <v>1.6925314921699276E-2</v>
      </c>
      <c r="FH105" s="43">
        <v>5.0888780197909149</v>
      </c>
      <c r="FI105" s="43">
        <v>2.7080503874718845E-2</v>
      </c>
      <c r="FJ105" s="43">
        <v>6.7701259686797112E-3</v>
      </c>
      <c r="FK105" s="43">
        <v>5.6417716405664266E-3</v>
      </c>
      <c r="FL105" s="43">
        <v>3.2722275515285275E-2</v>
      </c>
      <c r="FM105" s="43">
        <v>2.1438732234152418E-2</v>
      </c>
      <c r="FN105" s="43">
        <v>6.3187842374343967E-2</v>
      </c>
      <c r="FO105" s="312" t="s">
        <v>36</v>
      </c>
      <c r="FP105" s="312" t="s">
        <v>36</v>
      </c>
      <c r="FQ105" s="312" t="s">
        <v>36</v>
      </c>
      <c r="FR105" s="312" t="s">
        <v>36</v>
      </c>
      <c r="FS105" s="312" t="s">
        <v>36</v>
      </c>
      <c r="FT105" s="312" t="s">
        <v>36</v>
      </c>
      <c r="FU105" s="312" t="s">
        <v>36</v>
      </c>
      <c r="FV105" s="312" t="s">
        <v>36</v>
      </c>
      <c r="FW105" s="312" t="s">
        <v>36</v>
      </c>
      <c r="FX105" s="312" t="s">
        <v>36</v>
      </c>
      <c r="FY105" s="312" t="s">
        <v>36</v>
      </c>
      <c r="FZ105" s="312" t="s">
        <v>36</v>
      </c>
      <c r="GA105" s="312" t="s">
        <v>36</v>
      </c>
      <c r="GB105" s="312" t="s">
        <v>36</v>
      </c>
      <c r="GC105" s="312" t="s">
        <v>36</v>
      </c>
      <c r="GD105" s="312" t="s">
        <v>36</v>
      </c>
      <c r="GE105" s="312" t="s">
        <v>36</v>
      </c>
      <c r="GF105" s="312" t="s">
        <v>36</v>
      </c>
      <c r="GG105" s="312" t="s">
        <v>36</v>
      </c>
      <c r="GH105" s="312" t="s">
        <v>36</v>
      </c>
      <c r="GI105" s="312" t="s">
        <v>36</v>
      </c>
      <c r="GJ105" s="312" t="s">
        <v>36</v>
      </c>
    </row>
    <row r="106" spans="1:192">
      <c r="A106" s="321">
        <v>14210850</v>
      </c>
      <c r="B106" s="320" t="s">
        <v>218</v>
      </c>
      <c r="C106" s="320" t="s">
        <v>216</v>
      </c>
      <c r="D106" s="320" t="s">
        <v>221</v>
      </c>
      <c r="E106" s="320">
        <v>6.4</v>
      </c>
      <c r="F106" s="319">
        <v>23.309892993024</v>
      </c>
      <c r="G106" s="318">
        <v>40794</v>
      </c>
      <c r="H106" s="317">
        <v>0.47916666666666669</v>
      </c>
      <c r="I106" s="308">
        <v>1.0316000000000001</v>
      </c>
      <c r="J106" s="135">
        <v>15.56</v>
      </c>
      <c r="K106" s="316">
        <v>177</v>
      </c>
      <c r="L106" s="135">
        <v>9.7799999999999994</v>
      </c>
      <c r="M106" s="135">
        <v>98.2</v>
      </c>
      <c r="N106" s="135">
        <v>7.73</v>
      </c>
      <c r="O106" s="135">
        <v>1</v>
      </c>
      <c r="P106" s="331" t="s">
        <v>36</v>
      </c>
      <c r="Q106" s="135">
        <v>1.28</v>
      </c>
      <c r="R106" s="135"/>
      <c r="S106" s="135">
        <v>1.3</v>
      </c>
      <c r="T106" s="43">
        <v>7.2999999999999995E-2</v>
      </c>
      <c r="U106" s="135">
        <v>1.373</v>
      </c>
      <c r="V106" s="316">
        <v>5.3168244719592135</v>
      </c>
      <c r="W106" s="43">
        <v>2.8899999999999999E-2</v>
      </c>
      <c r="X106" s="311">
        <v>2.1538461538461537</v>
      </c>
      <c r="Y106" s="23">
        <v>1.3789930420462063E-2</v>
      </c>
      <c r="Z106" s="23">
        <v>1.6183792615542175E-2</v>
      </c>
      <c r="AA106" s="23">
        <v>1.2575854143127761E-2</v>
      </c>
      <c r="AB106" s="65">
        <v>1.0965402638673056</v>
      </c>
      <c r="AC106" s="43">
        <v>0.21809000000000001</v>
      </c>
      <c r="AD106" s="43">
        <v>0.115414</v>
      </c>
      <c r="AE106" s="43">
        <v>9.7211000000000006E-2</v>
      </c>
      <c r="AF106" s="43">
        <v>5.7237000000000003E-2</v>
      </c>
      <c r="AG106" s="43">
        <v>3.0348E-2</v>
      </c>
      <c r="AH106" s="43">
        <v>4.6429999999999999E-2</v>
      </c>
      <c r="AI106" s="43">
        <v>7.4664999999999995E-2</v>
      </c>
      <c r="AJ106" s="43">
        <v>9.3953999999999996E-2</v>
      </c>
      <c r="AK106" s="43">
        <v>1.5025647601949212</v>
      </c>
      <c r="AL106" s="43">
        <v>7.3288553021373515</v>
      </c>
      <c r="AM106" s="43"/>
      <c r="AN106" s="43">
        <v>0.11727552574436663</v>
      </c>
      <c r="AO106" s="43">
        <v>6.4524222466769199E-2</v>
      </c>
      <c r="AP106" s="43">
        <v>0.11594309300669829</v>
      </c>
      <c r="AQ106" s="43">
        <v>9.931962350639803E-2</v>
      </c>
      <c r="AR106" s="43">
        <v>2.4647705025953391E-2</v>
      </c>
      <c r="AS106" s="43">
        <v>0.42171016975018549</v>
      </c>
      <c r="AT106" s="316">
        <v>27.809508557462301</v>
      </c>
      <c r="AU106" s="316">
        <v>15.300608592150468</v>
      </c>
      <c r="AV106" s="316">
        <v>27.493549201192177</v>
      </c>
      <c r="AW106" s="316">
        <v>23.551631103711212</v>
      </c>
      <c r="AX106" s="316">
        <v>5.8447025454838588</v>
      </c>
      <c r="AY106" s="315" t="s">
        <v>36</v>
      </c>
      <c r="AZ106" s="314">
        <v>0.1</v>
      </c>
      <c r="BA106" s="314">
        <v>8.3000000000000004E-2</v>
      </c>
      <c r="BB106" s="314">
        <v>12.52</v>
      </c>
      <c r="BC106" s="314">
        <v>0.81100000000000005</v>
      </c>
      <c r="BD106" s="43">
        <v>1E-3</v>
      </c>
      <c r="BE106" s="314">
        <v>7.0000000000000001E-3</v>
      </c>
      <c r="BF106" s="313">
        <v>0.81800000000000006</v>
      </c>
      <c r="BG106" s="43">
        <v>1.7000000000000001E-2</v>
      </c>
      <c r="BH106" s="43">
        <v>0.86699999999999999</v>
      </c>
      <c r="BI106" s="312" t="s">
        <v>36</v>
      </c>
      <c r="BJ106" s="43">
        <v>5.4199999999999998E-2</v>
      </c>
      <c r="BK106" s="43">
        <v>4.7E-2</v>
      </c>
      <c r="BL106" s="43">
        <v>2.9000000000000001E-2</v>
      </c>
      <c r="BM106" s="43">
        <v>3.3999999999999998E-3</v>
      </c>
      <c r="BN106" s="43">
        <v>0.13350000000000001</v>
      </c>
      <c r="BO106" s="43">
        <v>0.10269230769230769</v>
      </c>
      <c r="BP106" s="43">
        <v>0</v>
      </c>
      <c r="BQ106" s="43">
        <v>1.4500000000000001E-2</v>
      </c>
      <c r="BR106" s="43">
        <v>1.1000000000000001E-3</v>
      </c>
      <c r="BS106" s="43">
        <v>9.2999999999999992E-3</v>
      </c>
      <c r="BT106" s="43">
        <v>4.7999999999999996E-3</v>
      </c>
      <c r="BU106" s="43">
        <v>2.98E-2</v>
      </c>
      <c r="BV106" s="43">
        <v>2.2923076923076921E-2</v>
      </c>
      <c r="BW106" s="312" t="s">
        <v>36</v>
      </c>
      <c r="BX106" s="43">
        <v>6.3700000000000007E-2</v>
      </c>
      <c r="BY106" s="43">
        <v>5.2200000000000003E-2</v>
      </c>
      <c r="BZ106" s="43">
        <v>3.49E-2</v>
      </c>
      <c r="CA106" s="43">
        <v>4.1999999999999997E-3</v>
      </c>
      <c r="CB106" s="43">
        <v>0.15509999999999999</v>
      </c>
      <c r="CC106" s="43">
        <v>0.11296431172614711</v>
      </c>
      <c r="CD106" s="43">
        <v>0</v>
      </c>
      <c r="CE106" s="43">
        <v>1.55E-2</v>
      </c>
      <c r="CF106" s="43">
        <v>1.1000000000000001E-3</v>
      </c>
      <c r="CG106" s="43">
        <v>1.4E-2</v>
      </c>
      <c r="CH106" s="43">
        <v>5.4000000000000003E-3</v>
      </c>
      <c r="CI106" s="43">
        <v>3.5999999999999997E-2</v>
      </c>
      <c r="CJ106" s="43">
        <v>2.621995630007283E-2</v>
      </c>
      <c r="CK106" s="43"/>
      <c r="CL106" s="43">
        <v>0.45402000368577117</v>
      </c>
      <c r="CM106" s="43">
        <v>0.28688449541900396</v>
      </c>
      <c r="CN106" s="43">
        <v>0.13923564432494717</v>
      </c>
      <c r="CO106" s="43">
        <v>1.3453039001942778E-2</v>
      </c>
      <c r="CP106" s="311">
        <v>0.89359318243166497</v>
      </c>
      <c r="CQ106" s="311">
        <v>8.2485524532153693</v>
      </c>
      <c r="CR106" s="311">
        <v>0.29190170155808715</v>
      </c>
      <c r="CS106" s="43">
        <v>0</v>
      </c>
      <c r="CT106" s="43">
        <v>0.1124536613361046</v>
      </c>
      <c r="CU106" s="43">
        <v>7.9166306819817497E-3</v>
      </c>
      <c r="CV106" s="43">
        <v>5.6920073200438216E-2</v>
      </c>
      <c r="CW106" s="43">
        <v>2.2034116156515671E-2</v>
      </c>
      <c r="CX106" s="311">
        <v>0.19932448137504025</v>
      </c>
      <c r="CY106" s="311">
        <v>1.839918289615756</v>
      </c>
      <c r="CZ106" s="43"/>
      <c r="DA106" s="43">
        <v>0.53359915562331417</v>
      </c>
      <c r="DB106" s="43">
        <v>0.31862490767812779</v>
      </c>
      <c r="DC106" s="43">
        <v>0.16756289610140196</v>
      </c>
      <c r="DD106" s="43">
        <v>1.6618459943576372E-2</v>
      </c>
      <c r="DE106" s="43">
        <v>1.0364054193464203</v>
      </c>
      <c r="DF106" s="43">
        <v>0.29248549330665596</v>
      </c>
      <c r="DG106" s="43">
        <v>0</v>
      </c>
      <c r="DH106" s="43">
        <v>0.12020908625583596</v>
      </c>
      <c r="DI106" s="43">
        <v>7.9166306819817497E-3</v>
      </c>
      <c r="DJ106" s="43">
        <v>8.5686131699584417E-2</v>
      </c>
      <c r="DK106" s="43">
        <v>2.4788380676080132E-2</v>
      </c>
      <c r="DL106" s="43">
        <v>0.23860022931348226</v>
      </c>
      <c r="DM106" s="43"/>
      <c r="DN106" s="325" t="s">
        <v>36</v>
      </c>
      <c r="DO106" s="308">
        <v>3.2305932877823998E-3</v>
      </c>
      <c r="DP106" s="333">
        <v>3.2810713079040004</v>
      </c>
      <c r="DQ106" s="333">
        <v>0.18424477344383999</v>
      </c>
      <c r="DR106" s="333">
        <v>3.4653160813478405</v>
      </c>
      <c r="DS106" s="309">
        <v>0.25239010060799999</v>
      </c>
      <c r="DT106" s="309">
        <v>0.20948378350464</v>
      </c>
      <c r="DU106" s="309">
        <v>31.5992405961216</v>
      </c>
      <c r="DV106" s="309">
        <v>2.0468837159308801</v>
      </c>
      <c r="DW106" s="309">
        <v>2.5239010060800001E-3</v>
      </c>
      <c r="DX106" s="309">
        <v>1.7667307042560001E-2</v>
      </c>
      <c r="DY106" s="309">
        <v>2.0645510229734403</v>
      </c>
      <c r="DZ106" s="309">
        <v>4.290631710336E-2</v>
      </c>
      <c r="EA106" s="309">
        <v>2.18822217227136</v>
      </c>
      <c r="EB106" s="309"/>
      <c r="EC106" s="309">
        <v>0.13679543452953602</v>
      </c>
      <c r="ED106" s="309">
        <v>0.11862334728576003</v>
      </c>
      <c r="EE106" s="309">
        <v>7.319312917632001E-2</v>
      </c>
      <c r="EF106" s="309">
        <v>8.5812634206720011E-3</v>
      </c>
      <c r="EG106" s="309">
        <v>0.33694078431168006</v>
      </c>
      <c r="EH106" s="308">
        <v>0</v>
      </c>
      <c r="EI106" s="308">
        <v>3.6596564588160005E-2</v>
      </c>
      <c r="EJ106" s="308">
        <v>2.7762911066880006E-3</v>
      </c>
      <c r="EK106" s="308">
        <v>2.3472279356544001E-2</v>
      </c>
      <c r="EL106" s="308">
        <v>1.2114724829184001E-2</v>
      </c>
      <c r="EM106" s="308">
        <v>7.5212249981184018E-2</v>
      </c>
      <c r="EN106" s="308"/>
      <c r="EO106" s="308">
        <v>0.16077249408729605</v>
      </c>
      <c r="EP106" s="308">
        <v>0.13174763251737603</v>
      </c>
      <c r="EQ106" s="308">
        <v>8.8084145112192008E-2</v>
      </c>
      <c r="ER106" s="308">
        <v>1.0600384225536E-2</v>
      </c>
      <c r="ES106" s="308">
        <v>0.39145704604300807</v>
      </c>
      <c r="ET106" s="308">
        <v>0</v>
      </c>
      <c r="EU106" s="308">
        <v>3.9120465594240011E-2</v>
      </c>
      <c r="EV106" s="308">
        <v>2.7762911066880006E-3</v>
      </c>
      <c r="EW106" s="308">
        <v>3.5334614085120009E-2</v>
      </c>
      <c r="EX106" s="308">
        <v>1.3629065432832004E-2</v>
      </c>
      <c r="EY106" s="308">
        <v>9.0860436218880014E-2</v>
      </c>
      <c r="EZ106" s="308"/>
      <c r="FA106" s="312" t="s">
        <v>36</v>
      </c>
      <c r="FB106" s="43">
        <v>1.3859322686505794E-4</v>
      </c>
      <c r="FC106" s="43">
        <v>0.14075874603482449</v>
      </c>
      <c r="FD106" s="43">
        <v>7.9041449696478361E-3</v>
      </c>
      <c r="FE106" s="43">
        <v>0.14866289100447233</v>
      </c>
      <c r="FF106" s="43">
        <v>1.0827595848832652E-2</v>
      </c>
      <c r="FG106" s="43">
        <v>8.986904554531102E-3</v>
      </c>
      <c r="FH106" s="43">
        <v>1.3556150002738483</v>
      </c>
      <c r="FI106" s="43">
        <v>8.7811802334032824E-2</v>
      </c>
      <c r="FJ106" s="43">
        <v>1.0827595848832653E-4</v>
      </c>
      <c r="FK106" s="43">
        <v>7.5793170941828572E-4</v>
      </c>
      <c r="FL106" s="43">
        <v>8.8569734043451115E-2</v>
      </c>
      <c r="FM106" s="43">
        <v>1.840691294301551E-3</v>
      </c>
      <c r="FN106" s="43">
        <v>9.3875256009379099E-2</v>
      </c>
      <c r="FO106" s="43">
        <v>5.8685569500672987E-3</v>
      </c>
      <c r="FP106" s="43">
        <v>5.0889700489513481E-3</v>
      </c>
      <c r="FQ106" s="43">
        <v>3.1400027961614695E-3</v>
      </c>
      <c r="FR106" s="43">
        <v>3.6813825886031025E-4</v>
      </c>
      <c r="FS106" s="43">
        <v>1.4454840458191594E-2</v>
      </c>
      <c r="FT106" s="43">
        <v>0</v>
      </c>
      <c r="FU106" s="43">
        <v>1.5700013980807347E-3</v>
      </c>
      <c r="FV106" s="43">
        <v>1.191035543371592E-4</v>
      </c>
      <c r="FW106" s="43">
        <v>1.0069664139414367E-3</v>
      </c>
      <c r="FX106" s="43">
        <v>5.1972460074396732E-4</v>
      </c>
      <c r="FY106" s="43">
        <v>3.2266235629521312E-3</v>
      </c>
      <c r="FZ106" s="43">
        <v>6.8971785557064014E-3</v>
      </c>
      <c r="GA106" s="43">
        <v>5.6520050330906464E-3</v>
      </c>
      <c r="GB106" s="43">
        <v>3.7788309512425959E-3</v>
      </c>
      <c r="GC106" s="43">
        <v>4.5475902565097142E-4</v>
      </c>
      <c r="GD106" s="43">
        <v>1.6793601161539447E-2</v>
      </c>
      <c r="GE106" s="43">
        <v>0</v>
      </c>
      <c r="GF106" s="43">
        <v>1.6782773565690615E-3</v>
      </c>
      <c r="GG106" s="43">
        <v>1.191035543371592E-4</v>
      </c>
      <c r="GH106" s="43">
        <v>1.5158634188365717E-3</v>
      </c>
      <c r="GI106" s="43">
        <v>5.8469017583696339E-4</v>
      </c>
      <c r="GJ106" s="43">
        <v>3.8979345055797556E-3</v>
      </c>
    </row>
    <row r="107" spans="1:192">
      <c r="A107" s="321">
        <v>14210900</v>
      </c>
      <c r="B107" s="320" t="s">
        <v>218</v>
      </c>
      <c r="C107" s="320" t="s">
        <v>216</v>
      </c>
      <c r="D107" s="320" t="s">
        <v>220</v>
      </c>
      <c r="E107" s="320">
        <v>5.8</v>
      </c>
      <c r="F107" s="319">
        <v>4.6619785986047999</v>
      </c>
      <c r="G107" s="318">
        <v>40794</v>
      </c>
      <c r="H107" s="317">
        <v>0.42708333333333331</v>
      </c>
      <c r="I107" s="308">
        <v>0.15690000000000001</v>
      </c>
      <c r="J107" s="135">
        <v>16.21</v>
      </c>
      <c r="K107" s="316">
        <v>176</v>
      </c>
      <c r="L107" s="135">
        <v>9.57</v>
      </c>
      <c r="M107" s="135">
        <v>97.4</v>
      </c>
      <c r="N107" s="135">
        <v>7.8</v>
      </c>
      <c r="O107" s="135">
        <v>2</v>
      </c>
      <c r="P107" s="331" t="s">
        <v>36</v>
      </c>
      <c r="Q107" s="135">
        <v>5.74</v>
      </c>
      <c r="R107" s="135"/>
      <c r="S107" s="135">
        <v>1.9</v>
      </c>
      <c r="T107" s="43">
        <v>1.3140000000000001</v>
      </c>
      <c r="U107" s="135">
        <v>3.214</v>
      </c>
      <c r="V107" s="316">
        <v>40.883634100808962</v>
      </c>
      <c r="W107" s="43">
        <v>5.45E-2</v>
      </c>
      <c r="X107" s="311">
        <v>2.736842105263158</v>
      </c>
      <c r="Y107" s="23">
        <v>1.2559186621103439E-2</v>
      </c>
      <c r="Z107" s="23">
        <v>1.4908496103056661E-2</v>
      </c>
      <c r="AA107" s="23">
        <v>1.3628247300395727E-2</v>
      </c>
      <c r="AB107" s="65">
        <v>0.92155552686065179</v>
      </c>
      <c r="AC107" s="43">
        <v>0.39528799999999997</v>
      </c>
      <c r="AD107" s="43">
        <v>0.20447699999999999</v>
      </c>
      <c r="AE107" s="43">
        <v>0.17356199999999999</v>
      </c>
      <c r="AF107" s="43">
        <v>0.10345699999999999</v>
      </c>
      <c r="AG107" s="43">
        <v>4.8490999999999999E-2</v>
      </c>
      <c r="AH107" s="43">
        <v>8.5678000000000004E-2</v>
      </c>
      <c r="AI107" s="43">
        <v>0.13672300000000001</v>
      </c>
      <c r="AJ107" s="43">
        <v>0.16758400000000001</v>
      </c>
      <c r="AK107" s="43">
        <v>1.4758590730167731</v>
      </c>
      <c r="AL107" s="43">
        <v>7.5159645756232782</v>
      </c>
      <c r="AM107" s="43"/>
      <c r="AN107" s="43">
        <v>0.22930002189819826</v>
      </c>
      <c r="AO107" s="43">
        <v>0.11469138591612472</v>
      </c>
      <c r="AP107" s="43">
        <v>0.20921233237245182</v>
      </c>
      <c r="AQ107" s="43">
        <v>0.17211290230711826</v>
      </c>
      <c r="AR107" s="43">
        <v>4.1193836312973006E-2</v>
      </c>
      <c r="AS107" s="43">
        <v>0.76651047880686607</v>
      </c>
      <c r="AT107" s="316">
        <v>29.91479284864074</v>
      </c>
      <c r="AU107" s="316">
        <v>14.962794258814425</v>
      </c>
      <c r="AV107" s="316">
        <v>27.294125541259046</v>
      </c>
      <c r="AW107" s="316">
        <v>22.454083416449247</v>
      </c>
      <c r="AX107" s="316">
        <v>5.3742039348365411</v>
      </c>
      <c r="AY107" s="315" t="s">
        <v>36</v>
      </c>
      <c r="AZ107" s="314">
        <v>9.0999999999999998E-2</v>
      </c>
      <c r="BA107" s="314">
        <v>9.2999999999999999E-2</v>
      </c>
      <c r="BB107" s="314">
        <v>13.11</v>
      </c>
      <c r="BC107" s="314">
        <v>1.728</v>
      </c>
      <c r="BD107" s="314">
        <v>5.0000000000000001E-3</v>
      </c>
      <c r="BE107" s="314">
        <v>5.0000000000000001E-3</v>
      </c>
      <c r="BF107" s="313">
        <v>1.7329999999999999</v>
      </c>
      <c r="BG107" s="43">
        <v>0.16200000000000001</v>
      </c>
      <c r="BH107" s="43">
        <v>1.89</v>
      </c>
      <c r="BI107" s="312" t="s">
        <v>36</v>
      </c>
      <c r="BJ107" s="43">
        <v>0.1072</v>
      </c>
      <c r="BK107" s="43">
        <v>8.9700000000000002E-2</v>
      </c>
      <c r="BL107" s="43">
        <v>5.67E-2</v>
      </c>
      <c r="BM107" s="43">
        <v>6.8999999999999999E-3</v>
      </c>
      <c r="BN107" s="43">
        <v>0.26050000000000001</v>
      </c>
      <c r="BO107" s="43">
        <v>0.13710526315789476</v>
      </c>
      <c r="BP107" s="43">
        <v>0</v>
      </c>
      <c r="BQ107" s="43">
        <v>2.5499999999999998E-2</v>
      </c>
      <c r="BR107" s="43">
        <v>1.6000000000000001E-3</v>
      </c>
      <c r="BS107" s="43">
        <v>2.3900000000000001E-2</v>
      </c>
      <c r="BT107" s="43">
        <v>9.7999999999999997E-3</v>
      </c>
      <c r="BU107" s="43">
        <v>6.08E-2</v>
      </c>
      <c r="BV107" s="43">
        <v>3.2000000000000001E-2</v>
      </c>
      <c r="BW107" s="312" t="s">
        <v>36</v>
      </c>
      <c r="BX107" s="43">
        <v>0.1399</v>
      </c>
      <c r="BY107" s="43">
        <v>8.9200000000000002E-2</v>
      </c>
      <c r="BZ107" s="43">
        <v>4.9500000000000002E-2</v>
      </c>
      <c r="CA107" s="43">
        <v>4.7999999999999996E-3</v>
      </c>
      <c r="CB107" s="43">
        <v>0.28339999999999999</v>
      </c>
      <c r="CC107" s="43">
        <v>8.8176726820161783E-2</v>
      </c>
      <c r="CD107" s="43">
        <v>2.0999999999999999E-3</v>
      </c>
      <c r="CE107" s="43">
        <v>3.9800000000000002E-2</v>
      </c>
      <c r="CF107" s="43">
        <v>1.6000000000000001E-3</v>
      </c>
      <c r="CG107" s="43">
        <v>4.8899999999999999E-2</v>
      </c>
      <c r="CH107" s="43">
        <v>7.4000000000000003E-3</v>
      </c>
      <c r="CI107" s="43">
        <v>9.98E-2</v>
      </c>
      <c r="CJ107" s="43">
        <v>3.1051649035469819E-2</v>
      </c>
      <c r="CK107" s="43"/>
      <c r="CL107" s="43">
        <v>0.89798790396890538</v>
      </c>
      <c r="CM107" s="43">
        <v>0.54752211146988627</v>
      </c>
      <c r="CN107" s="43">
        <v>0.27222969080084503</v>
      </c>
      <c r="CO107" s="43">
        <v>2.7301755621589752E-2</v>
      </c>
      <c r="CP107" s="311">
        <v>1.7450414618612264</v>
      </c>
      <c r="CQ107" s="311">
        <v>11.02131449596564</v>
      </c>
      <c r="CR107" s="311">
        <v>0.28904655874432766</v>
      </c>
      <c r="CS107" s="43">
        <v>0</v>
      </c>
      <c r="CT107" s="43">
        <v>0.19776333545314947</v>
      </c>
      <c r="CU107" s="43">
        <v>1.1515099173791636E-2</v>
      </c>
      <c r="CV107" s="43">
        <v>0.1462784676871477</v>
      </c>
      <c r="CW107" s="43">
        <v>4.4986320486219492E-2</v>
      </c>
      <c r="CX107" s="311">
        <v>0.4005432228003083</v>
      </c>
      <c r="CY107" s="311">
        <v>2.5297466703177367</v>
      </c>
      <c r="CZ107" s="43"/>
      <c r="DA107" s="43">
        <v>1.1719077216907636</v>
      </c>
      <c r="DB107" s="43">
        <v>0.54447014875266286</v>
      </c>
      <c r="DC107" s="43">
        <v>0.23766084117534089</v>
      </c>
      <c r="DD107" s="43">
        <v>1.8992525649801566E-2</v>
      </c>
      <c r="DE107" s="43">
        <v>1.973031237268569</v>
      </c>
      <c r="DF107" s="43">
        <v>0.22236623169130132</v>
      </c>
      <c r="DG107" s="43">
        <v>2.2222927711990859E-2</v>
      </c>
      <c r="DH107" s="43">
        <v>0.30866591180530784</v>
      </c>
      <c r="DI107" s="43">
        <v>1.1515099173791636E-2</v>
      </c>
      <c r="DJ107" s="43">
        <v>0.29928941715069129</v>
      </c>
      <c r="DK107" s="43">
        <v>3.3969262407961665E-2</v>
      </c>
      <c r="DL107" s="43">
        <v>0.67566261824974339</v>
      </c>
      <c r="DM107" s="43"/>
      <c r="DN107" s="325" t="s">
        <v>36</v>
      </c>
      <c r="DO107" s="308">
        <v>2.2034125528128E-3</v>
      </c>
      <c r="DP107" s="333">
        <v>0.729352587168</v>
      </c>
      <c r="DQ107" s="333">
        <v>0.50440489449407999</v>
      </c>
      <c r="DR107" s="333">
        <v>1.2337574816620802</v>
      </c>
      <c r="DS107" s="309">
        <v>3.4932150227519998E-2</v>
      </c>
      <c r="DT107" s="309">
        <v>3.5699889792960002E-2</v>
      </c>
      <c r="DU107" s="309">
        <v>5.0325328514591998</v>
      </c>
      <c r="DV107" s="309">
        <v>0.66332698454015993</v>
      </c>
      <c r="DW107" s="309">
        <v>1.9193489135999999E-3</v>
      </c>
      <c r="DX107" s="309">
        <v>1.9193489135999999E-3</v>
      </c>
      <c r="DY107" s="309">
        <v>0.66524633345375983</v>
      </c>
      <c r="DZ107" s="309">
        <v>6.2186904800640007E-2</v>
      </c>
      <c r="EA107" s="309">
        <v>0.72551388934079997</v>
      </c>
      <c r="EB107" s="309"/>
      <c r="EC107" s="309">
        <v>4.1150840707584013E-2</v>
      </c>
      <c r="ED107" s="309">
        <v>3.4433119509984005E-2</v>
      </c>
      <c r="EE107" s="309">
        <v>2.1765416680224005E-2</v>
      </c>
      <c r="EF107" s="309">
        <v>2.6487015007680007E-3</v>
      </c>
      <c r="EG107" s="309">
        <v>9.9998078398560022E-2</v>
      </c>
      <c r="EH107" s="308">
        <v>0</v>
      </c>
      <c r="EI107" s="308">
        <v>9.7886794593599995E-3</v>
      </c>
      <c r="EJ107" s="308">
        <v>6.1419165235200004E-4</v>
      </c>
      <c r="EK107" s="308">
        <v>9.1744878070080024E-3</v>
      </c>
      <c r="EL107" s="308">
        <v>3.7619238706560003E-3</v>
      </c>
      <c r="EM107" s="308">
        <v>2.3339282789376005E-2</v>
      </c>
      <c r="EN107" s="308"/>
      <c r="EO107" s="308">
        <v>5.3703382602528008E-2</v>
      </c>
      <c r="EP107" s="308">
        <v>3.4241184618624007E-2</v>
      </c>
      <c r="EQ107" s="308">
        <v>1.9001554244640003E-2</v>
      </c>
      <c r="ER107" s="308">
        <v>1.8425749570560002E-3</v>
      </c>
      <c r="ES107" s="308">
        <v>0.10878869642284801</v>
      </c>
      <c r="ET107" s="308">
        <v>8.0612654371200001E-4</v>
      </c>
      <c r="EU107" s="308">
        <v>1.5278017352256004E-2</v>
      </c>
      <c r="EV107" s="308">
        <v>6.1419165235200004E-4</v>
      </c>
      <c r="EW107" s="308">
        <v>1.8771232375008003E-2</v>
      </c>
      <c r="EX107" s="308">
        <v>2.8406363921280008E-3</v>
      </c>
      <c r="EY107" s="308">
        <v>3.8310204315456009E-2</v>
      </c>
      <c r="EZ107" s="308"/>
      <c r="FA107" s="312" t="s">
        <v>36</v>
      </c>
      <c r="FB107" s="43">
        <v>4.7263463488919063E-4</v>
      </c>
      <c r="FC107" s="43">
        <v>0.15644700458004565</v>
      </c>
      <c r="FD107" s="43">
        <v>0.10819545474641053</v>
      </c>
      <c r="FE107" s="43">
        <v>0.26464245932645619</v>
      </c>
      <c r="FF107" s="43">
        <v>7.4929881140969237E-3</v>
      </c>
      <c r="FG107" s="43">
        <v>7.6576691715496041E-3</v>
      </c>
      <c r="FH107" s="43">
        <v>1.0794843316023151</v>
      </c>
      <c r="FI107" s="43">
        <v>0.14228443363911519</v>
      </c>
      <c r="FJ107" s="43">
        <v>4.1170264363169911E-4</v>
      </c>
      <c r="FK107" s="43">
        <v>4.1170264363169911E-4</v>
      </c>
      <c r="FL107" s="43">
        <v>0.14269613628274688</v>
      </c>
      <c r="FM107" s="43">
        <v>1.3339165653667053E-2</v>
      </c>
      <c r="FN107" s="43">
        <v>0.15562359929278227</v>
      </c>
      <c r="FO107" s="43">
        <v>8.8269046794636312E-3</v>
      </c>
      <c r="FP107" s="43">
        <v>7.3859454267526832E-3</v>
      </c>
      <c r="FQ107" s="43">
        <v>4.6687079787834694E-3</v>
      </c>
      <c r="FR107" s="43">
        <v>5.6814964821174491E-4</v>
      </c>
      <c r="FS107" s="43">
        <v>2.1449707733211528E-2</v>
      </c>
      <c r="FT107" s="43">
        <v>0</v>
      </c>
      <c r="FU107" s="43">
        <v>2.0996834825216652E-3</v>
      </c>
      <c r="FV107" s="43">
        <v>1.3174484596214372E-4</v>
      </c>
      <c r="FW107" s="43">
        <v>1.9679386365595223E-3</v>
      </c>
      <c r="FX107" s="43">
        <v>8.0693718151813036E-4</v>
      </c>
      <c r="FY107" s="43">
        <v>5.0063041465614622E-3</v>
      </c>
      <c r="FZ107" s="43">
        <v>1.1519439968814943E-2</v>
      </c>
      <c r="GA107" s="43">
        <v>7.3447751623895137E-3</v>
      </c>
      <c r="GB107" s="43">
        <v>4.0758561719538219E-3</v>
      </c>
      <c r="GC107" s="43">
        <v>3.952345378864312E-4</v>
      </c>
      <c r="GD107" s="43">
        <v>2.3335305841044707E-2</v>
      </c>
      <c r="GE107" s="43">
        <v>1.7291511032531363E-4</v>
      </c>
      <c r="GF107" s="43">
        <v>3.2771530433083258E-3</v>
      </c>
      <c r="GG107" s="43">
        <v>1.3174484596214372E-4</v>
      </c>
      <c r="GH107" s="43">
        <v>4.0264518547180181E-3</v>
      </c>
      <c r="GI107" s="43">
        <v>6.0931991257491482E-4</v>
      </c>
      <c r="GJ107" s="43">
        <v>8.2175847668887157E-3</v>
      </c>
    </row>
    <row r="108" spans="1:192">
      <c r="A108" s="321">
        <v>452340122251000</v>
      </c>
      <c r="B108" s="320" t="s">
        <v>218</v>
      </c>
      <c r="C108" s="320" t="s">
        <v>216</v>
      </c>
      <c r="D108" s="320" t="s">
        <v>13</v>
      </c>
      <c r="E108" s="320">
        <v>12.1</v>
      </c>
      <c r="F108" s="319">
        <v>126.90941740646399</v>
      </c>
      <c r="G108" s="318">
        <v>40794</v>
      </c>
      <c r="H108" s="317">
        <v>0.51041666666666663</v>
      </c>
      <c r="I108" s="308">
        <v>8.9453999999999994</v>
      </c>
      <c r="J108" s="135">
        <v>17.190000000000001</v>
      </c>
      <c r="K108" s="316">
        <v>97</v>
      </c>
      <c r="L108" s="135">
        <v>10.63</v>
      </c>
      <c r="M108" s="135">
        <v>110.5</v>
      </c>
      <c r="N108" s="135">
        <v>8.09</v>
      </c>
      <c r="O108" s="135">
        <v>1.8</v>
      </c>
      <c r="P108" s="331" t="s">
        <v>36</v>
      </c>
      <c r="Q108" s="135">
        <v>3.37</v>
      </c>
      <c r="R108" s="135"/>
      <c r="S108" s="135">
        <v>1.7</v>
      </c>
      <c r="T108" s="43">
        <v>0.19500000000000001</v>
      </c>
      <c r="U108" s="135">
        <v>1.895</v>
      </c>
      <c r="V108" s="316">
        <v>10.29023746701847</v>
      </c>
      <c r="W108" s="43">
        <v>4.3799999999999999E-2</v>
      </c>
      <c r="X108" s="311">
        <v>2.8235294117647061</v>
      </c>
      <c r="Y108" s="23">
        <v>1.3714026484172807E-2</v>
      </c>
      <c r="Z108" s="23">
        <v>1.4801815590122683E-2</v>
      </c>
      <c r="AA108" s="23">
        <v>1.3119694552849961E-2</v>
      </c>
      <c r="AB108" s="65">
        <v>1.0453007445355305</v>
      </c>
      <c r="AC108" s="43">
        <v>0.26493899999999998</v>
      </c>
      <c r="AD108" s="43">
        <v>0.146535</v>
      </c>
      <c r="AE108" s="43">
        <v>0.11307499999999999</v>
      </c>
      <c r="AF108" s="43">
        <v>7.4646000000000004E-2</v>
      </c>
      <c r="AG108" s="43">
        <v>5.0661999999999999E-2</v>
      </c>
      <c r="AH108" s="43">
        <v>6.6835000000000006E-2</v>
      </c>
      <c r="AI108" s="43">
        <v>8.5983000000000004E-2</v>
      </c>
      <c r="AJ108" s="43">
        <v>0.121253</v>
      </c>
      <c r="AK108" s="43">
        <v>1.4482696897374696</v>
      </c>
      <c r="AL108" s="43">
        <v>7.0046787434231934</v>
      </c>
      <c r="AM108" s="43"/>
      <c r="AN108" s="43">
        <v>0.11507516959984436</v>
      </c>
      <c r="AO108" s="43">
        <v>8.4322194542919726E-2</v>
      </c>
      <c r="AP108" s="43">
        <v>0.15156711795571723</v>
      </c>
      <c r="AQ108" s="43">
        <v>0.12710491850834035</v>
      </c>
      <c r="AR108" s="43">
        <v>4.0555809664292716E-2</v>
      </c>
      <c r="AS108" s="43">
        <v>0.51862521027111441</v>
      </c>
      <c r="AT108" s="316">
        <v>22.188502857330853</v>
      </c>
      <c r="AU108" s="316">
        <v>16.258792066594641</v>
      </c>
      <c r="AV108" s="316">
        <v>29.22478794975752</v>
      </c>
      <c r="AW108" s="316">
        <v>24.508048585199994</v>
      </c>
      <c r="AX108" s="316">
        <v>7.8198685411169899</v>
      </c>
      <c r="AY108" s="315" t="s">
        <v>36</v>
      </c>
      <c r="AZ108" s="314">
        <v>3.1E-2</v>
      </c>
      <c r="BA108" s="314">
        <v>3.6999999999999998E-2</v>
      </c>
      <c r="BB108" s="314">
        <v>9.9600000000000009</v>
      </c>
      <c r="BC108" s="314">
        <v>0.377</v>
      </c>
      <c r="BD108" s="43">
        <v>1E-3</v>
      </c>
      <c r="BE108" s="314">
        <v>8.0000000000000002E-3</v>
      </c>
      <c r="BF108" s="313">
        <v>0.38500000000000001</v>
      </c>
      <c r="BG108" s="43">
        <v>0.04</v>
      </c>
      <c r="BH108" s="43">
        <v>0.45400000000000001</v>
      </c>
      <c r="BI108" s="312" t="s">
        <v>36</v>
      </c>
      <c r="BJ108" s="43">
        <v>0.1072</v>
      </c>
      <c r="BK108" s="43">
        <v>6.0100000000000001E-2</v>
      </c>
      <c r="BL108" s="43">
        <v>2.86E-2</v>
      </c>
      <c r="BM108" s="43">
        <v>2E-3</v>
      </c>
      <c r="BN108" s="43">
        <v>0.19789999999999999</v>
      </c>
      <c r="BO108" s="43">
        <v>0.11641176470588235</v>
      </c>
      <c r="BP108" s="43">
        <v>0</v>
      </c>
      <c r="BQ108" s="43">
        <v>2.87E-2</v>
      </c>
      <c r="BR108" s="43">
        <v>1.2999999999999999E-3</v>
      </c>
      <c r="BS108" s="43">
        <v>2.9600000000000001E-2</v>
      </c>
      <c r="BT108" s="43">
        <v>4.4000000000000003E-3</v>
      </c>
      <c r="BU108" s="43">
        <v>6.3899999999999998E-2</v>
      </c>
      <c r="BV108" s="43">
        <v>3.7588235294117645E-2</v>
      </c>
      <c r="BW108" s="312" t="s">
        <v>36</v>
      </c>
      <c r="BX108" s="43">
        <v>0.1268</v>
      </c>
      <c r="BY108" s="43">
        <v>5.3100000000000001E-2</v>
      </c>
      <c r="BZ108" s="43">
        <v>1.9300000000000001E-2</v>
      </c>
      <c r="CA108" s="43">
        <v>0</v>
      </c>
      <c r="CB108" s="43">
        <v>0.19919999999999999</v>
      </c>
      <c r="CC108" s="43">
        <v>0.10511873350923483</v>
      </c>
      <c r="CD108" s="43">
        <v>2.5999999999999999E-3</v>
      </c>
      <c r="CE108" s="43">
        <v>3.5700000000000003E-2</v>
      </c>
      <c r="CF108" s="43">
        <v>1.1999999999999999E-3</v>
      </c>
      <c r="CG108" s="43">
        <v>4.3799999999999999E-2</v>
      </c>
      <c r="CH108" s="43">
        <v>2.7000000000000001E-3</v>
      </c>
      <c r="CI108" s="43">
        <v>8.5900000000000004E-2</v>
      </c>
      <c r="CJ108" s="43">
        <v>4.5329815303430082E-2</v>
      </c>
      <c r="CK108" s="43"/>
      <c r="CL108" s="43">
        <v>0.89798790396890538</v>
      </c>
      <c r="CM108" s="43">
        <v>0.36684591861025823</v>
      </c>
      <c r="CN108" s="43">
        <v>0.13731515267908584</v>
      </c>
      <c r="CO108" s="43">
        <v>7.9135523540839869E-3</v>
      </c>
      <c r="CP108" s="311">
        <v>1.4100625276123335</v>
      </c>
      <c r="CQ108" s="311">
        <v>9.953382547851767</v>
      </c>
      <c r="CR108" s="311">
        <v>0.1865981340866634</v>
      </c>
      <c r="CS108" s="43">
        <v>0</v>
      </c>
      <c r="CT108" s="43">
        <v>0.22258069519628979</v>
      </c>
      <c r="CU108" s="43">
        <v>9.3560180787057041E-3</v>
      </c>
      <c r="CV108" s="43">
        <v>0.18116496416483566</v>
      </c>
      <c r="CW108" s="43">
        <v>2.0197939810139367E-2</v>
      </c>
      <c r="CX108" s="311">
        <v>0.43329961724997051</v>
      </c>
      <c r="CY108" s="311">
        <v>3.0585855335292038</v>
      </c>
      <c r="CZ108" s="43"/>
      <c r="DA108" s="43">
        <v>1.0621722595453098</v>
      </c>
      <c r="DB108" s="43">
        <v>0.32411844056913003</v>
      </c>
      <c r="DC108" s="43">
        <v>9.266372191280968E-2</v>
      </c>
      <c r="DD108" s="43">
        <v>0</v>
      </c>
      <c r="DE108" s="43">
        <v>1.4789544220272495</v>
      </c>
      <c r="DF108" s="43">
        <v>0.12971523901946982</v>
      </c>
      <c r="DG108" s="43">
        <v>2.7514100976750586E-2</v>
      </c>
      <c r="DH108" s="43">
        <v>0.27686866963440926</v>
      </c>
      <c r="DI108" s="43">
        <v>8.636324380343726E-3</v>
      </c>
      <c r="DJ108" s="43">
        <v>0.26807518346012837</v>
      </c>
      <c r="DK108" s="43">
        <v>1.2394190338040066E-2</v>
      </c>
      <c r="DL108" s="43">
        <v>0.59348846878967199</v>
      </c>
      <c r="DM108" s="43"/>
      <c r="DN108" s="325" t="s">
        <v>36</v>
      </c>
      <c r="DO108" s="308">
        <v>7.375486107162238E-2</v>
      </c>
      <c r="DP108" s="310">
        <v>37.205716267584002</v>
      </c>
      <c r="DQ108" s="333">
        <v>4.2677145130463998</v>
      </c>
      <c r="DR108" s="310">
        <v>41.473430780630402</v>
      </c>
      <c r="DS108" s="309">
        <v>0.67845717899711988</v>
      </c>
      <c r="DT108" s="309">
        <v>0.80977147170623975</v>
      </c>
      <c r="DU108" s="309">
        <v>217.9817258971392</v>
      </c>
      <c r="DV108" s="309">
        <v>8.2509147252230388</v>
      </c>
      <c r="DW108" s="309">
        <v>2.1885715451519995E-2</v>
      </c>
      <c r="DX108" s="309">
        <v>0.17508572361215996</v>
      </c>
      <c r="DY108" s="309">
        <v>8.4260004488351985</v>
      </c>
      <c r="DZ108" s="309">
        <v>0.87542861806079986</v>
      </c>
      <c r="EA108" s="309">
        <v>9.9361148149900789</v>
      </c>
      <c r="EB108" s="309"/>
      <c r="EC108" s="309">
        <v>2.3461486964029441</v>
      </c>
      <c r="ED108" s="309">
        <v>1.315331498636352</v>
      </c>
      <c r="EE108" s="309">
        <v>0.62593146191347204</v>
      </c>
      <c r="EF108" s="309">
        <v>4.3771430903039997E-2</v>
      </c>
      <c r="EG108" s="309">
        <v>4.3311830878558082</v>
      </c>
      <c r="EH108" s="308">
        <v>0</v>
      </c>
      <c r="EI108" s="308">
        <v>0.62812003345862411</v>
      </c>
      <c r="EJ108" s="308">
        <v>2.8451430086975999E-2</v>
      </c>
      <c r="EK108" s="308">
        <v>0.647817177364992</v>
      </c>
      <c r="EL108" s="308">
        <v>9.6297147986688009E-2</v>
      </c>
      <c r="EM108" s="308">
        <v>1.398497217352128</v>
      </c>
      <c r="EN108" s="308"/>
      <c r="EO108" s="308">
        <v>2.7751087192527359</v>
      </c>
      <c r="EP108" s="308">
        <v>1.1621314904757121</v>
      </c>
      <c r="EQ108" s="308">
        <v>0.42239430821433599</v>
      </c>
      <c r="ER108" s="308">
        <v>0</v>
      </c>
      <c r="ES108" s="308">
        <v>4.3596345179427836</v>
      </c>
      <c r="ET108" s="308">
        <v>5.6902860173951998E-2</v>
      </c>
      <c r="EU108" s="308">
        <v>0.78132004161926405</v>
      </c>
      <c r="EV108" s="308">
        <v>2.6262858541823995E-2</v>
      </c>
      <c r="EW108" s="308">
        <v>0.95859433677657591</v>
      </c>
      <c r="EX108" s="308">
        <v>5.9091431719104005E-2</v>
      </c>
      <c r="EY108" s="308">
        <v>1.8799829572855682</v>
      </c>
      <c r="EZ108" s="308"/>
      <c r="FA108" s="312" t="s">
        <v>36</v>
      </c>
      <c r="FB108" s="43">
        <v>5.8116145026023704E-4</v>
      </c>
      <c r="FC108" s="43">
        <v>0.29316749716391788</v>
      </c>
      <c r="FD108" s="43">
        <v>3.362803643939058E-2</v>
      </c>
      <c r="FE108" s="43">
        <v>0.32679553360330849</v>
      </c>
      <c r="FF108" s="43">
        <v>5.3459955365185016E-3</v>
      </c>
      <c r="FG108" s="43">
        <v>6.3807043500382103E-3</v>
      </c>
      <c r="FH108" s="43">
        <v>1.7176166304427187</v>
      </c>
      <c r="FI108" s="43">
        <v>6.5014203782821772E-2</v>
      </c>
      <c r="FJ108" s="43">
        <v>1.7245146891995165E-4</v>
      </c>
      <c r="FK108" s="43">
        <v>1.3796117513596132E-3</v>
      </c>
      <c r="FL108" s="43">
        <v>6.6393815534181388E-2</v>
      </c>
      <c r="FM108" s="43">
        <v>6.8980587567980664E-3</v>
      </c>
      <c r="FN108" s="43">
        <v>7.8292966889658061E-2</v>
      </c>
      <c r="FO108" s="43">
        <v>1.8486797468218821E-2</v>
      </c>
      <c r="FP108" s="43">
        <v>1.0364333282089097E-2</v>
      </c>
      <c r="FQ108" s="43">
        <v>4.9321120111106183E-3</v>
      </c>
      <c r="FR108" s="43">
        <v>3.4490293783990335E-4</v>
      </c>
      <c r="FS108" s="43">
        <v>3.4128145699258441E-2</v>
      </c>
      <c r="FT108" s="43">
        <v>0</v>
      </c>
      <c r="FU108" s="43">
        <v>4.9493571580026142E-3</v>
      </c>
      <c r="FV108" s="43">
        <v>2.241869095959372E-4</v>
      </c>
      <c r="FW108" s="43">
        <v>5.1045634800305703E-3</v>
      </c>
      <c r="FX108" s="43">
        <v>7.5878646324778747E-4</v>
      </c>
      <c r="FY108" s="43">
        <v>1.1019648863984915E-2</v>
      </c>
      <c r="FZ108" s="43">
        <v>2.1866846259049874E-2</v>
      </c>
      <c r="GA108" s="43">
        <v>9.1571729996494343E-3</v>
      </c>
      <c r="GB108" s="43">
        <v>3.3283133501550675E-3</v>
      </c>
      <c r="GC108" s="43">
        <v>0</v>
      </c>
      <c r="GD108" s="43">
        <v>3.4352332608854376E-2</v>
      </c>
      <c r="GE108" s="43">
        <v>4.4837381919187439E-4</v>
      </c>
      <c r="GF108" s="43">
        <v>6.1565174404422758E-3</v>
      </c>
      <c r="GG108" s="43">
        <v>2.0694176270394198E-4</v>
      </c>
      <c r="GH108" s="43">
        <v>7.5533743386938836E-3</v>
      </c>
      <c r="GI108" s="43">
        <v>4.6561896608386959E-4</v>
      </c>
      <c r="GJ108" s="43">
        <v>1.4813581180223851E-2</v>
      </c>
    </row>
    <row r="109" spans="1:192">
      <c r="A109" s="321">
        <v>14210750</v>
      </c>
      <c r="B109" s="320" t="s">
        <v>218</v>
      </c>
      <c r="C109" s="320" t="s">
        <v>216</v>
      </c>
      <c r="D109" s="320" t="s">
        <v>219</v>
      </c>
      <c r="E109" s="320">
        <v>8</v>
      </c>
      <c r="F109" s="319">
        <v>186.479143944192</v>
      </c>
      <c r="G109" s="318">
        <v>40794</v>
      </c>
      <c r="H109" s="317">
        <v>0.5625</v>
      </c>
      <c r="I109" s="309">
        <v>17.5</v>
      </c>
      <c r="J109" s="135">
        <v>19.3</v>
      </c>
      <c r="K109" s="316">
        <v>71</v>
      </c>
      <c r="L109" s="135">
        <v>9.86</v>
      </c>
      <c r="M109" s="135">
        <v>109.3</v>
      </c>
      <c r="N109" s="135">
        <v>8.1</v>
      </c>
      <c r="O109" s="135">
        <v>0.9</v>
      </c>
      <c r="P109" s="135">
        <v>1.6</v>
      </c>
      <c r="Q109" s="135">
        <v>0.69</v>
      </c>
      <c r="R109" s="135"/>
      <c r="S109" s="135">
        <v>1.5</v>
      </c>
      <c r="T109" s="43">
        <v>0.13</v>
      </c>
      <c r="U109" s="135">
        <v>1.63</v>
      </c>
      <c r="V109" s="316">
        <v>7.9754601226993866</v>
      </c>
      <c r="W109" s="43">
        <v>5.0200000000000002E-2</v>
      </c>
      <c r="X109" s="311">
        <v>3.5333333333333337</v>
      </c>
      <c r="Y109" s="23">
        <v>1.1623929307912485E-2</v>
      </c>
      <c r="Z109" s="23">
        <v>1.3262520207579634E-2</v>
      </c>
      <c r="AA109" s="23">
        <v>1.4063397148624007E-2</v>
      </c>
      <c r="AB109" s="65">
        <v>0.82653779773614622</v>
      </c>
      <c r="AC109" s="43">
        <v>0.19822000000000001</v>
      </c>
      <c r="AD109" s="43">
        <v>0.10743</v>
      </c>
      <c r="AE109" s="43">
        <v>8.3880999999999997E-2</v>
      </c>
      <c r="AF109" s="43">
        <v>5.3017000000000002E-2</v>
      </c>
      <c r="AG109" s="43">
        <v>5.3219000000000002E-2</v>
      </c>
      <c r="AH109" s="43">
        <v>6.5956000000000001E-2</v>
      </c>
      <c r="AI109" s="43">
        <v>6.8533999999999998E-2</v>
      </c>
      <c r="AJ109" s="43">
        <v>8.6996000000000004E-2</v>
      </c>
      <c r="AK109" s="43">
        <v>1.4239766558531533</v>
      </c>
      <c r="AL109" s="43">
        <v>4.88511162386202</v>
      </c>
      <c r="AM109" s="43"/>
      <c r="AN109" s="43">
        <v>8.653120631322718E-2</v>
      </c>
      <c r="AO109" s="43">
        <v>6.2343178672537657E-2</v>
      </c>
      <c r="AP109" s="43">
        <v>0.11101946439693146</v>
      </c>
      <c r="AQ109" s="43">
        <v>9.318423870458635E-2</v>
      </c>
      <c r="AR109" s="43">
        <v>4.7946301788935719E-2</v>
      </c>
      <c r="AS109" s="43">
        <v>0.40102438987621836</v>
      </c>
      <c r="AT109" s="316">
        <v>21.577542039260059</v>
      </c>
      <c r="AU109" s="316">
        <v>15.545981802199295</v>
      </c>
      <c r="AV109" s="316">
        <v>27.683968157447762</v>
      </c>
      <c r="AW109" s="316">
        <v>23.236551455972272</v>
      </c>
      <c r="AX109" s="316">
        <v>11.955956545120609</v>
      </c>
      <c r="AY109" s="315" t="s">
        <v>36</v>
      </c>
      <c r="AZ109" s="314">
        <v>1.0999999999999999E-2</v>
      </c>
      <c r="BA109" s="314">
        <v>1.9E-2</v>
      </c>
      <c r="BB109" s="314">
        <v>9.1300000000000008</v>
      </c>
      <c r="BC109" s="314">
        <v>7.0999999999999994E-2</v>
      </c>
      <c r="BD109" s="43">
        <v>1E-3</v>
      </c>
      <c r="BE109" s="314">
        <v>1.2E-2</v>
      </c>
      <c r="BF109" s="313">
        <v>8.299999999999999E-2</v>
      </c>
      <c r="BG109" s="43">
        <v>1.7000000000000001E-2</v>
      </c>
      <c r="BH109" s="43">
        <v>0.113</v>
      </c>
      <c r="BI109" s="312" t="s">
        <v>36</v>
      </c>
      <c r="BJ109" s="43">
        <v>0.10730000000000001</v>
      </c>
      <c r="BK109" s="43">
        <v>5.0200000000000002E-2</v>
      </c>
      <c r="BL109" s="43">
        <v>2.1399999999999999E-2</v>
      </c>
      <c r="BM109" s="43">
        <v>0</v>
      </c>
      <c r="BN109" s="43">
        <v>0.1789</v>
      </c>
      <c r="BO109" s="43">
        <v>0.11926666666666667</v>
      </c>
      <c r="BP109" s="43">
        <v>2.0999999999999999E-3</v>
      </c>
      <c r="BQ109" s="43">
        <v>2.98E-2</v>
      </c>
      <c r="BR109" s="43">
        <v>1E-3</v>
      </c>
      <c r="BS109" s="43">
        <v>3.5299999999999998E-2</v>
      </c>
      <c r="BT109" s="43">
        <v>2.8E-3</v>
      </c>
      <c r="BU109" s="43">
        <v>7.0999999999999994E-2</v>
      </c>
      <c r="BV109" s="43">
        <v>4.7333333333333331E-2</v>
      </c>
      <c r="BW109" s="312" t="s">
        <v>36</v>
      </c>
      <c r="BX109" s="43">
        <v>0.1181</v>
      </c>
      <c r="BY109" s="43">
        <v>4.9799999999999997E-2</v>
      </c>
      <c r="BZ109" s="43">
        <v>1.77E-2</v>
      </c>
      <c r="CA109" s="43">
        <v>0</v>
      </c>
      <c r="CB109" s="43">
        <v>0.18559999999999999</v>
      </c>
      <c r="CC109" s="43">
        <v>0.11386503067484663</v>
      </c>
      <c r="CD109" s="43">
        <v>2.3999999999999998E-3</v>
      </c>
      <c r="CE109" s="43">
        <v>3.4500000000000003E-2</v>
      </c>
      <c r="CF109" s="43">
        <v>1.1000000000000001E-3</v>
      </c>
      <c r="CG109" s="43">
        <v>4.6399999999999997E-2</v>
      </c>
      <c r="CH109" s="43">
        <v>2.3E-3</v>
      </c>
      <c r="CI109" s="43">
        <v>8.6599999999999996E-2</v>
      </c>
      <c r="CJ109" s="43">
        <v>5.3128834355828221E-2</v>
      </c>
      <c r="CK109" s="43"/>
      <c r="CL109" s="43">
        <v>0.89882557925245854</v>
      </c>
      <c r="CM109" s="43">
        <v>0.30641705680923403</v>
      </c>
      <c r="CN109" s="43">
        <v>0.10274630305358171</v>
      </c>
      <c r="CO109" s="43">
        <v>0</v>
      </c>
      <c r="CP109" s="311">
        <v>1.3079889391152744</v>
      </c>
      <c r="CQ109" s="311">
        <v>10.463911512922195</v>
      </c>
      <c r="CR109" s="311">
        <v>0.15002962721531568</v>
      </c>
      <c r="CS109" s="43">
        <v>2.2222927711990859E-2</v>
      </c>
      <c r="CT109" s="43">
        <v>0.23111166260799429</v>
      </c>
      <c r="CU109" s="43">
        <v>7.1969369836197726E-3</v>
      </c>
      <c r="CV109" s="43">
        <v>0.21605146064252356</v>
      </c>
      <c r="CW109" s="43">
        <v>1.2853234424634142E-2</v>
      </c>
      <c r="CX109" s="311">
        <v>0.48943622237076267</v>
      </c>
      <c r="CY109" s="311">
        <v>3.9154897789661014</v>
      </c>
      <c r="CZ109" s="43"/>
      <c r="DA109" s="43">
        <v>0.98929450987619139</v>
      </c>
      <c r="DB109" s="43">
        <v>0.30397548663545521</v>
      </c>
      <c r="DC109" s="43">
        <v>8.498175532936432E-2</v>
      </c>
      <c r="DD109" s="43">
        <v>0</v>
      </c>
      <c r="DE109" s="43">
        <v>1.3782517518410109</v>
      </c>
      <c r="DF109" s="43">
        <v>0.12946265637584384</v>
      </c>
      <c r="DG109" s="43">
        <v>2.5397631670846691E-2</v>
      </c>
      <c r="DH109" s="43">
        <v>0.26756215973073161</v>
      </c>
      <c r="DI109" s="43">
        <v>7.9166306819817497E-3</v>
      </c>
      <c r="DJ109" s="43">
        <v>0.28398832220433695</v>
      </c>
      <c r="DK109" s="43">
        <v>1.055801399166376E-2</v>
      </c>
      <c r="DL109" s="43">
        <v>0.5954227582795607</v>
      </c>
      <c r="DM109" s="43"/>
      <c r="DN109" s="308">
        <v>6.8504486399999995E-2</v>
      </c>
      <c r="DO109" s="308">
        <v>2.9542559759999996E-2</v>
      </c>
      <c r="DP109" s="310">
        <v>64.222956000000011</v>
      </c>
      <c r="DQ109" s="333">
        <v>5.5659895199999996</v>
      </c>
      <c r="DR109" s="310">
        <v>69.788945519999999</v>
      </c>
      <c r="DS109" s="309">
        <v>0.47096834399999993</v>
      </c>
      <c r="DT109" s="309">
        <v>0.81349077599999997</v>
      </c>
      <c r="DU109" s="309">
        <v>390.90372551999997</v>
      </c>
      <c r="DV109" s="309">
        <v>3.0398865839999996</v>
      </c>
      <c r="DW109" s="309">
        <v>4.2815303999999998E-2</v>
      </c>
      <c r="DX109" s="309">
        <v>0.51378364799999998</v>
      </c>
      <c r="DY109" s="309">
        <v>3.5536702319999995</v>
      </c>
      <c r="DZ109" s="309">
        <v>0.72786016800000009</v>
      </c>
      <c r="EA109" s="309">
        <v>4.8381293519999993</v>
      </c>
      <c r="EB109" s="309"/>
      <c r="EC109" s="309">
        <v>4.5940821192000003</v>
      </c>
      <c r="ED109" s="309">
        <v>2.1493282608000004</v>
      </c>
      <c r="EE109" s="309">
        <v>0.91624750560000012</v>
      </c>
      <c r="EF109" s="309">
        <v>0</v>
      </c>
      <c r="EG109" s="309">
        <v>7.6596578856000006</v>
      </c>
      <c r="EH109" s="308">
        <v>8.9912138400000008E-2</v>
      </c>
      <c r="EI109" s="308">
        <v>1.2758960591999999</v>
      </c>
      <c r="EJ109" s="308">
        <v>4.2815304000000005E-2</v>
      </c>
      <c r="EK109" s="308">
        <v>1.5113802312000002</v>
      </c>
      <c r="EL109" s="308">
        <v>0.11988285120000002</v>
      </c>
      <c r="EM109" s="308">
        <v>3.039886584</v>
      </c>
      <c r="EN109" s="308"/>
      <c r="EO109" s="308">
        <v>5.0564874024000002</v>
      </c>
      <c r="EP109" s="308">
        <v>2.1322021391999999</v>
      </c>
      <c r="EQ109" s="308">
        <v>0.75783088080000016</v>
      </c>
      <c r="ER109" s="308">
        <v>0</v>
      </c>
      <c r="ES109" s="308">
        <v>7.9465204223999999</v>
      </c>
      <c r="ET109" s="308">
        <v>0.1027567296</v>
      </c>
      <c r="EU109" s="308">
        <v>1.4771279880000001</v>
      </c>
      <c r="EV109" s="308">
        <v>4.7096834400000002E-2</v>
      </c>
      <c r="EW109" s="308">
        <v>1.9866301056</v>
      </c>
      <c r="EX109" s="308">
        <v>9.8475199200000016E-2</v>
      </c>
      <c r="EY109" s="308">
        <v>3.7078053263999999</v>
      </c>
      <c r="EZ109" s="308"/>
      <c r="FA109" s="43">
        <v>3.6735736206780029E-4</v>
      </c>
      <c r="FB109" s="43">
        <v>1.5842286239173888E-4</v>
      </c>
      <c r="FC109" s="43">
        <v>0.3443975269385629</v>
      </c>
      <c r="FD109" s="43">
        <v>2.9847785668008775E-2</v>
      </c>
      <c r="FE109" s="43">
        <v>0.37424531260657157</v>
      </c>
      <c r="FF109" s="43">
        <v>2.5255818642161269E-3</v>
      </c>
      <c r="FG109" s="43">
        <v>4.3623686745551289E-3</v>
      </c>
      <c r="FH109" s="43">
        <v>2.0962329472993857</v>
      </c>
      <c r="FI109" s="43">
        <v>1.6301482941758639E-2</v>
      </c>
      <c r="FJ109" s="43">
        <v>2.295983512923752E-4</v>
      </c>
      <c r="FK109" s="43">
        <v>2.7551802155085024E-3</v>
      </c>
      <c r="FL109" s="43">
        <v>1.9056663157267142E-2</v>
      </c>
      <c r="FM109" s="43">
        <v>3.9031719719703792E-3</v>
      </c>
      <c r="FN109" s="43">
        <v>2.5944613696038395E-2</v>
      </c>
      <c r="FO109" s="43">
        <v>2.4635903093671863E-2</v>
      </c>
      <c r="FP109" s="43">
        <v>1.1525837234877238E-2</v>
      </c>
      <c r="FQ109" s="43">
        <v>4.9134047176568304E-3</v>
      </c>
      <c r="FR109" s="43">
        <v>0</v>
      </c>
      <c r="FS109" s="43">
        <v>4.1075145046205928E-2</v>
      </c>
      <c r="FT109" s="43">
        <v>4.82156537713988E-4</v>
      </c>
      <c r="FU109" s="43">
        <v>6.8420308685127815E-3</v>
      </c>
      <c r="FV109" s="43">
        <v>2.2959835129237525E-4</v>
      </c>
      <c r="FW109" s="43">
        <v>8.1048218006208456E-3</v>
      </c>
      <c r="FX109" s="43">
        <v>6.4287538361865073E-4</v>
      </c>
      <c r="FY109" s="43">
        <v>1.6301482941758639E-2</v>
      </c>
      <c r="FZ109" s="43">
        <v>2.7115565287629515E-2</v>
      </c>
      <c r="GA109" s="43">
        <v>1.1433997894360285E-2</v>
      </c>
      <c r="GB109" s="43">
        <v>4.0638908178750426E-3</v>
      </c>
      <c r="GC109" s="43">
        <v>0</v>
      </c>
      <c r="GD109" s="43">
        <v>4.2613453999864839E-2</v>
      </c>
      <c r="GE109" s="43">
        <v>5.5103604310170046E-4</v>
      </c>
      <c r="GF109" s="43">
        <v>7.9211431195869448E-3</v>
      </c>
      <c r="GG109" s="43">
        <v>2.5255818642161274E-4</v>
      </c>
      <c r="GH109" s="43">
        <v>1.065336349996621E-2</v>
      </c>
      <c r="GI109" s="43">
        <v>5.2807620797246308E-4</v>
      </c>
      <c r="GJ109" s="43">
        <v>1.9883217221919693E-2</v>
      </c>
    </row>
    <row r="110" spans="1:192">
      <c r="A110" s="321">
        <v>14210150</v>
      </c>
      <c r="B110" s="320" t="s">
        <v>218</v>
      </c>
      <c r="C110" s="320" t="s">
        <v>216</v>
      </c>
      <c r="D110" s="320" t="s">
        <v>217</v>
      </c>
      <c r="E110" s="320">
        <v>16.7</v>
      </c>
      <c r="F110" s="319">
        <v>233.09892993023999</v>
      </c>
      <c r="G110" s="318">
        <v>40794</v>
      </c>
      <c r="H110" s="317">
        <v>0.52777777777777779</v>
      </c>
      <c r="I110" s="309">
        <v>25.2</v>
      </c>
      <c r="J110" s="135">
        <v>18.8</v>
      </c>
      <c r="K110" s="316">
        <v>48</v>
      </c>
      <c r="L110" s="135">
        <v>9.8000000000000007</v>
      </c>
      <c r="M110" s="135">
        <v>107.6</v>
      </c>
      <c r="N110" s="135">
        <v>7.85</v>
      </c>
      <c r="O110" s="135">
        <v>0.2</v>
      </c>
      <c r="P110" s="135">
        <v>1.9</v>
      </c>
      <c r="Q110" s="135">
        <v>1.39</v>
      </c>
      <c r="R110" s="135"/>
      <c r="S110" s="135">
        <v>1.2</v>
      </c>
      <c r="T110" s="43">
        <v>0.125</v>
      </c>
      <c r="U110" s="135">
        <v>1.325</v>
      </c>
      <c r="V110" s="316">
        <v>9.433962264150944</v>
      </c>
      <c r="W110" s="43">
        <v>2.52E-2</v>
      </c>
      <c r="X110" s="311">
        <v>2.0833333333333335</v>
      </c>
      <c r="Y110" s="23">
        <v>1.3326814875472354E-2</v>
      </c>
      <c r="Z110" s="23">
        <v>1.3818622749298789E-2</v>
      </c>
      <c r="AA110" s="23">
        <v>1.2978053642436847E-2</v>
      </c>
      <c r="AB110" s="65">
        <v>1.0268731539138578</v>
      </c>
      <c r="AC110" s="43">
        <v>0.116797</v>
      </c>
      <c r="AD110" s="43">
        <v>6.5744999999999998E-2</v>
      </c>
      <c r="AE110" s="43">
        <v>4.8007000000000001E-2</v>
      </c>
      <c r="AF110" s="43">
        <v>3.5653999999999998E-2</v>
      </c>
      <c r="AG110" s="43">
        <v>3.3408E-2</v>
      </c>
      <c r="AH110" s="43">
        <v>3.7930999999999999E-2</v>
      </c>
      <c r="AI110" s="43">
        <v>3.8869000000000001E-2</v>
      </c>
      <c r="AJ110" s="43">
        <v>5.5767999999999998E-2</v>
      </c>
      <c r="AK110" s="43">
        <v>1.4119825653170739</v>
      </c>
      <c r="AL110" s="43">
        <v>5.8287269461513871</v>
      </c>
      <c r="AM110" s="43"/>
      <c r="AN110" s="43">
        <v>4.4009131519235641E-2</v>
      </c>
      <c r="AO110" s="43">
        <v>4.1555538880178475E-2</v>
      </c>
      <c r="AP110" s="43">
        <v>6.8151098835692411E-2</v>
      </c>
      <c r="AQ110" s="43">
        <v>5.6466882185441297E-2</v>
      </c>
      <c r="AR110" s="43">
        <v>2.5980886980324872E-2</v>
      </c>
      <c r="AS110" s="43">
        <v>0.23616353840087273</v>
      </c>
      <c r="AT110" s="316">
        <v>18.635023770914593</v>
      </c>
      <c r="AU110" s="316">
        <v>17.596085814754588</v>
      </c>
      <c r="AV110" s="316">
        <v>28.857587118300291</v>
      </c>
      <c r="AW110" s="316">
        <v>23.910076283491453</v>
      </c>
      <c r="AX110" s="316">
        <v>11.001227012539061</v>
      </c>
      <c r="AY110" s="315" t="s">
        <v>36</v>
      </c>
      <c r="AZ110" s="313">
        <v>3.5000000000000001E-3</v>
      </c>
      <c r="BA110" s="314">
        <v>8.9999999999999993E-3</v>
      </c>
      <c r="BB110" s="314">
        <v>8.4</v>
      </c>
      <c r="BC110" s="314">
        <v>5.8999999999999997E-2</v>
      </c>
      <c r="BD110" s="43">
        <v>1E-3</v>
      </c>
      <c r="BE110" s="314">
        <v>6.0000000000000001E-3</v>
      </c>
      <c r="BF110" s="313">
        <v>6.5000000000000002E-2</v>
      </c>
      <c r="BG110" s="43">
        <v>2.4E-2</v>
      </c>
      <c r="BH110" s="43">
        <v>9.8000000000000004E-2</v>
      </c>
      <c r="BI110" s="312" t="s">
        <v>36</v>
      </c>
      <c r="BJ110" s="43">
        <v>9.01E-2</v>
      </c>
      <c r="BK110" s="43">
        <v>4.5199999999999997E-2</v>
      </c>
      <c r="BL110" s="43">
        <v>1.7399999999999999E-2</v>
      </c>
      <c r="BM110" s="43">
        <v>1.1000000000000001E-3</v>
      </c>
      <c r="BN110" s="43">
        <v>0.15379999999999999</v>
      </c>
      <c r="BO110" s="43">
        <v>0.12816666666666668</v>
      </c>
      <c r="BP110" s="43">
        <v>0</v>
      </c>
      <c r="BQ110" s="43">
        <v>2.01E-2</v>
      </c>
      <c r="BR110" s="43">
        <v>0</v>
      </c>
      <c r="BS110" s="43">
        <v>1.83E-2</v>
      </c>
      <c r="BT110" s="43">
        <v>2.3999999999999998E-3</v>
      </c>
      <c r="BU110" s="43">
        <v>4.0800000000000003E-2</v>
      </c>
      <c r="BV110" s="43">
        <v>3.4000000000000002E-2</v>
      </c>
      <c r="BW110" s="312" t="s">
        <v>36</v>
      </c>
      <c r="BX110" s="43">
        <v>8.6900000000000005E-2</v>
      </c>
      <c r="BY110" s="43">
        <v>5.5199999999999999E-2</v>
      </c>
      <c r="BZ110" s="43">
        <v>2.86E-2</v>
      </c>
      <c r="CA110" s="43">
        <v>2.5000000000000001E-3</v>
      </c>
      <c r="CB110" s="43">
        <v>0.17319999999999999</v>
      </c>
      <c r="CC110" s="43">
        <v>0.13071698113207547</v>
      </c>
      <c r="CD110" s="43">
        <v>0</v>
      </c>
      <c r="CE110" s="43">
        <v>2.2100000000000002E-2</v>
      </c>
      <c r="CF110" s="43">
        <v>1.1000000000000001E-3</v>
      </c>
      <c r="CG110" s="43">
        <v>2.3099999999999999E-2</v>
      </c>
      <c r="CH110" s="43">
        <v>3.8999999999999998E-3</v>
      </c>
      <c r="CI110" s="43">
        <v>5.0299999999999997E-2</v>
      </c>
      <c r="CJ110" s="43">
        <v>3.7962264150943392E-2</v>
      </c>
      <c r="CK110" s="43"/>
      <c r="CL110" s="43">
        <v>0.75474543048132803</v>
      </c>
      <c r="CM110" s="43">
        <v>0.27589742963699954</v>
      </c>
      <c r="CN110" s="43">
        <v>8.3541386594968306E-2</v>
      </c>
      <c r="CO110" s="43">
        <v>4.3524537947461934E-3</v>
      </c>
      <c r="CP110" s="311">
        <v>1.118536700508042</v>
      </c>
      <c r="CQ110" s="311">
        <v>11.185367005080421</v>
      </c>
      <c r="CR110" s="311">
        <v>0.15727751533810119</v>
      </c>
      <c r="CS110" s="43">
        <v>0</v>
      </c>
      <c r="CT110" s="43">
        <v>0.15588404088660018</v>
      </c>
      <c r="CU110" s="43">
        <v>0</v>
      </c>
      <c r="CV110" s="43">
        <v>0.11200401500731393</v>
      </c>
      <c r="CW110" s="43">
        <v>1.1017058078257836E-2</v>
      </c>
      <c r="CX110" s="311">
        <v>0.27890511397217194</v>
      </c>
      <c r="CY110" s="311">
        <v>2.7890511397217197</v>
      </c>
      <c r="CZ110" s="43"/>
      <c r="DA110" s="43">
        <v>0.72793982140762947</v>
      </c>
      <c r="DB110" s="43">
        <v>0.33693668398146842</v>
      </c>
      <c r="DC110" s="43">
        <v>0.13731515267908584</v>
      </c>
      <c r="DD110" s="43">
        <v>9.891940442604984E-3</v>
      </c>
      <c r="DE110" s="43">
        <v>1.2120835985107887</v>
      </c>
      <c r="DF110" s="43">
        <v>0.21410387348145185</v>
      </c>
      <c r="DG110" s="43">
        <v>0</v>
      </c>
      <c r="DH110" s="43">
        <v>0.17139489072606287</v>
      </c>
      <c r="DI110" s="43">
        <v>7.9166306819817497E-3</v>
      </c>
      <c r="DJ110" s="43">
        <v>0.14138211730431427</v>
      </c>
      <c r="DK110" s="43">
        <v>1.7902719377168985E-2</v>
      </c>
      <c r="DL110" s="43">
        <v>0.33859635808952787</v>
      </c>
      <c r="DM110" s="43"/>
      <c r="DN110" s="308">
        <v>0.11714267174399998</v>
      </c>
      <c r="DO110" s="308">
        <v>8.5699112486399984E-2</v>
      </c>
      <c r="DP110" s="310">
        <v>73.984845312000004</v>
      </c>
      <c r="DQ110" s="333">
        <v>7.7067547199999993</v>
      </c>
      <c r="DR110" s="310">
        <v>81.691600032000011</v>
      </c>
      <c r="DS110" s="309">
        <v>0.21578913215999998</v>
      </c>
      <c r="DT110" s="309">
        <v>0.55488633983999991</v>
      </c>
      <c r="DU110" s="309">
        <v>517.89391718399997</v>
      </c>
      <c r="DV110" s="309">
        <v>3.6375882278399994</v>
      </c>
      <c r="DW110" s="309">
        <v>6.1654037759999995E-2</v>
      </c>
      <c r="DX110" s="309">
        <v>0.36992422655999996</v>
      </c>
      <c r="DY110" s="309">
        <v>4.0075124543999996</v>
      </c>
      <c r="DZ110" s="309">
        <v>1.4796969062399998</v>
      </c>
      <c r="EA110" s="309">
        <v>6.04209570048</v>
      </c>
      <c r="EB110" s="309"/>
      <c r="EC110" s="309">
        <v>5.5550288021760004</v>
      </c>
      <c r="ED110" s="309">
        <v>2.7867625067519999</v>
      </c>
      <c r="EE110" s="309">
        <v>1.0727802570240002</v>
      </c>
      <c r="EF110" s="309">
        <v>6.7819441536000016E-2</v>
      </c>
      <c r="EG110" s="309">
        <v>9.4823910074879993</v>
      </c>
      <c r="EH110" s="308">
        <v>0</v>
      </c>
      <c r="EI110" s="308">
        <v>1.239246158976</v>
      </c>
      <c r="EJ110" s="308">
        <v>0</v>
      </c>
      <c r="EK110" s="308">
        <v>1.1282688910080001</v>
      </c>
      <c r="EL110" s="308">
        <v>0.14796969062400001</v>
      </c>
      <c r="EM110" s="308">
        <v>2.5154847406080001</v>
      </c>
      <c r="EN110" s="308"/>
      <c r="EO110" s="308">
        <v>5.3577358813440004</v>
      </c>
      <c r="EP110" s="308">
        <v>3.4033028843520001</v>
      </c>
      <c r="EQ110" s="308">
        <v>1.7633054799360002</v>
      </c>
      <c r="ER110" s="308">
        <v>0.15413509440000001</v>
      </c>
      <c r="ES110" s="308">
        <v>10.678479340032</v>
      </c>
      <c r="ET110" s="308">
        <v>0</v>
      </c>
      <c r="EU110" s="308">
        <v>1.362554234496</v>
      </c>
      <c r="EV110" s="308">
        <v>6.7819441536000016E-2</v>
      </c>
      <c r="EW110" s="308">
        <v>1.4242082722560001</v>
      </c>
      <c r="EX110" s="308">
        <v>0.24045074726400001</v>
      </c>
      <c r="EY110" s="308">
        <v>3.1011980993279997</v>
      </c>
      <c r="EZ110" s="308"/>
      <c r="FA110" s="43">
        <v>5.0254487130875079E-4</v>
      </c>
      <c r="FB110" s="43">
        <v>3.6765124795745452E-4</v>
      </c>
      <c r="FC110" s="43">
        <v>0.31739676082657953</v>
      </c>
      <c r="FD110" s="43">
        <v>3.3062162586102027E-2</v>
      </c>
      <c r="FE110" s="43">
        <v>0.35045892341268159</v>
      </c>
      <c r="FF110" s="43">
        <v>9.2574055241085684E-4</v>
      </c>
      <c r="FG110" s="43">
        <v>2.3804757061993459E-3</v>
      </c>
      <c r="FH110" s="43">
        <v>2.2217773257860567</v>
      </c>
      <c r="FI110" s="43">
        <v>1.5605340740640157E-2</v>
      </c>
      <c r="FJ110" s="43">
        <v>2.6449730068881622E-4</v>
      </c>
      <c r="FK110" s="43">
        <v>1.5869838041328973E-3</v>
      </c>
      <c r="FL110" s="43">
        <v>1.7192324544773055E-2</v>
      </c>
      <c r="FM110" s="43">
        <v>6.3479352165315894E-3</v>
      </c>
      <c r="FN110" s="43">
        <v>2.5920735467503994E-2</v>
      </c>
      <c r="FO110" s="43">
        <v>2.3831206792062347E-2</v>
      </c>
      <c r="FP110" s="43">
        <v>1.1955277991134494E-2</v>
      </c>
      <c r="FQ110" s="43">
        <v>4.6022530319854036E-3</v>
      </c>
      <c r="FR110" s="43">
        <v>2.9094703075769799E-4</v>
      </c>
      <c r="FS110" s="43">
        <v>4.0679684845939937E-2</v>
      </c>
      <c r="FT110" s="43">
        <v>0</v>
      </c>
      <c r="FU110" s="43">
        <v>5.3163957438452066E-3</v>
      </c>
      <c r="FV110" s="43">
        <v>0</v>
      </c>
      <c r="FW110" s="43">
        <v>4.8403006026053377E-3</v>
      </c>
      <c r="FX110" s="43">
        <v>6.3479352165315907E-4</v>
      </c>
      <c r="FY110" s="43">
        <v>1.0791489868103705E-2</v>
      </c>
      <c r="FZ110" s="43">
        <v>2.2984815429858134E-2</v>
      </c>
      <c r="GA110" s="43">
        <v>1.4600250998022658E-2</v>
      </c>
      <c r="GB110" s="43">
        <v>7.5646227997001455E-3</v>
      </c>
      <c r="GC110" s="43">
        <v>6.6124325172204072E-4</v>
      </c>
      <c r="GD110" s="43">
        <v>4.5810932479302978E-2</v>
      </c>
      <c r="GE110" s="43">
        <v>0</v>
      </c>
      <c r="GF110" s="43">
        <v>5.8453903452228397E-3</v>
      </c>
      <c r="GG110" s="43">
        <v>2.9094703075769799E-4</v>
      </c>
      <c r="GH110" s="43">
        <v>6.1098876459116562E-3</v>
      </c>
      <c r="GI110" s="43">
        <v>1.0315394726863832E-3</v>
      </c>
      <c r="GJ110" s="43">
        <v>1.3304214224647457E-2</v>
      </c>
    </row>
    <row r="111" spans="1:192">
      <c r="A111" s="321">
        <v>14209710</v>
      </c>
      <c r="B111" s="320" t="s">
        <v>206</v>
      </c>
      <c r="C111" s="320" t="s">
        <v>216</v>
      </c>
      <c r="D111" s="320" t="s">
        <v>11</v>
      </c>
      <c r="E111" s="320">
        <v>40.799999999999997</v>
      </c>
      <c r="F111" s="319">
        <v>1538.4529375395839</v>
      </c>
      <c r="G111" s="318">
        <v>40794</v>
      </c>
      <c r="H111" s="317">
        <v>0.38194444444444442</v>
      </c>
      <c r="I111" s="309">
        <v>811.44952050850463</v>
      </c>
      <c r="J111" s="135">
        <v>11.6</v>
      </c>
      <c r="K111" s="316">
        <v>64</v>
      </c>
      <c r="L111" s="135">
        <v>10.8</v>
      </c>
      <c r="M111" s="135">
        <v>102.37</v>
      </c>
      <c r="N111" s="135">
        <v>7.6</v>
      </c>
      <c r="O111" s="135">
        <v>1.1000000000000001</v>
      </c>
      <c r="P111" s="331" t="s">
        <v>36</v>
      </c>
      <c r="Q111" s="135">
        <v>0.39</v>
      </c>
      <c r="R111" s="135"/>
      <c r="S111" s="135">
        <v>0.7</v>
      </c>
      <c r="T111" s="43">
        <v>7.0000000000000007E-2</v>
      </c>
      <c r="U111" s="135">
        <v>0.77</v>
      </c>
      <c r="V111" s="316">
        <v>9.0909090909090917</v>
      </c>
      <c r="W111" s="43">
        <v>0.01</v>
      </c>
      <c r="X111" s="311">
        <v>1.4285714285714286</v>
      </c>
      <c r="Y111" s="23">
        <v>1.2328639782965186E-2</v>
      </c>
      <c r="Z111" s="23">
        <v>1.1544663755223145E-2</v>
      </c>
      <c r="AA111" s="23">
        <v>8.2098071426152976E-3</v>
      </c>
      <c r="AB111" s="65">
        <v>1.5016966377894478</v>
      </c>
      <c r="AC111" s="43">
        <v>5.0255000000000001E-2</v>
      </c>
      <c r="AD111" s="43">
        <v>2.6710999999999999E-2</v>
      </c>
      <c r="AE111" s="43">
        <v>2.0854000000000001E-2</v>
      </c>
      <c r="AF111" s="43">
        <v>1.4574E-2</v>
      </c>
      <c r="AG111" s="43">
        <v>2.2554000000000001E-2</v>
      </c>
      <c r="AH111" s="43">
        <v>1.9654000000000001E-2</v>
      </c>
      <c r="AI111" s="43">
        <v>1.7788999999999999E-2</v>
      </c>
      <c r="AJ111" s="43">
        <v>2.2884000000000002E-2</v>
      </c>
      <c r="AK111" s="43">
        <v>1.4176531293631993</v>
      </c>
      <c r="AL111" s="43">
        <v>4.427462424228767</v>
      </c>
      <c r="AM111" s="43"/>
      <c r="AN111" s="43">
        <v>1.9615331351109946E-2</v>
      </c>
      <c r="AO111" s="43">
        <v>1.6912844188152445E-2</v>
      </c>
      <c r="AP111" s="43">
        <v>2.8559319445810305E-2</v>
      </c>
      <c r="AQ111" s="43">
        <v>2.3434648716034779E-2</v>
      </c>
      <c r="AR111" s="43">
        <v>1.5705489344107006E-2</v>
      </c>
      <c r="AS111" s="43">
        <v>0.10422763304521449</v>
      </c>
      <c r="AT111" s="316">
        <v>18.819703353141211</v>
      </c>
      <c r="AU111" s="316">
        <v>16.22683322455914</v>
      </c>
      <c r="AV111" s="316">
        <v>27.40090953943195</v>
      </c>
      <c r="AW111" s="316">
        <v>22.484103333584009</v>
      </c>
      <c r="AX111" s="316">
        <v>15.068450549283686</v>
      </c>
      <c r="AY111" s="315" t="s">
        <v>36</v>
      </c>
      <c r="AZ111" s="314">
        <v>1.2E-2</v>
      </c>
      <c r="BA111" s="329" t="s">
        <v>36</v>
      </c>
      <c r="BB111" s="314">
        <v>9.26</v>
      </c>
      <c r="BC111" s="314">
        <v>7.0000000000000001E-3</v>
      </c>
      <c r="BD111" s="43">
        <v>1E-3</v>
      </c>
      <c r="BE111" s="43">
        <v>2E-3</v>
      </c>
      <c r="BF111" s="313">
        <v>9.0000000000000011E-3</v>
      </c>
      <c r="BG111" s="43">
        <v>1.7000000000000001E-2</v>
      </c>
      <c r="BH111" s="43">
        <v>2.6000000000000002E-2</v>
      </c>
      <c r="BI111" s="312" t="s">
        <v>36</v>
      </c>
      <c r="BJ111" s="43">
        <v>3.3300000000000003E-2</v>
      </c>
      <c r="BK111" s="43">
        <v>3.85E-2</v>
      </c>
      <c r="BL111" s="43">
        <v>2.1100000000000001E-2</v>
      </c>
      <c r="BM111" s="43">
        <v>3.2000000000000002E-3</v>
      </c>
      <c r="BN111" s="43">
        <v>9.6100000000000005E-2</v>
      </c>
      <c r="BO111" s="43">
        <v>0.13728571428571429</v>
      </c>
      <c r="BP111" s="43">
        <v>0</v>
      </c>
      <c r="BQ111" s="43">
        <v>7.4000000000000003E-3</v>
      </c>
      <c r="BR111" s="43">
        <v>0</v>
      </c>
      <c r="BS111" s="43">
        <v>3.8999999999999998E-3</v>
      </c>
      <c r="BT111" s="43">
        <v>3.3999999999999998E-3</v>
      </c>
      <c r="BU111" s="43">
        <v>1.47E-2</v>
      </c>
      <c r="BV111" s="43">
        <v>2.1000000000000001E-2</v>
      </c>
      <c r="BW111" s="312" t="s">
        <v>36</v>
      </c>
      <c r="BX111" s="43">
        <v>7.6100000000000001E-2</v>
      </c>
      <c r="BY111" s="43">
        <v>7.1000000000000004E-3</v>
      </c>
      <c r="BZ111" s="43">
        <v>0</v>
      </c>
      <c r="CA111" s="43">
        <v>0</v>
      </c>
      <c r="CB111" s="43">
        <v>8.3199999999999996E-2</v>
      </c>
      <c r="CC111" s="43">
        <v>0.10805194805194804</v>
      </c>
      <c r="CD111" s="43">
        <v>0</v>
      </c>
      <c r="CE111" s="43">
        <v>1.7500000000000002E-2</v>
      </c>
      <c r="CF111" s="43">
        <v>0</v>
      </c>
      <c r="CG111" s="43">
        <v>2.0500000000000001E-2</v>
      </c>
      <c r="CH111" s="43">
        <v>0</v>
      </c>
      <c r="CI111" s="43">
        <v>3.7999999999999999E-2</v>
      </c>
      <c r="CJ111" s="43">
        <v>4.9350649350649346E-2</v>
      </c>
      <c r="CK111" s="43"/>
      <c r="CL111" s="43">
        <v>0.27894586942317678</v>
      </c>
      <c r="CM111" s="43">
        <v>0.23500112922620536</v>
      </c>
      <c r="CN111" s="43">
        <v>0.10130593431918572</v>
      </c>
      <c r="CO111" s="43">
        <v>1.2661683766534379E-2</v>
      </c>
      <c r="CP111" s="311">
        <v>0.62791461673510229</v>
      </c>
      <c r="CQ111" s="311">
        <v>10.764250572601755</v>
      </c>
      <c r="CR111" s="311">
        <v>0.33774773096119859</v>
      </c>
      <c r="CS111" s="43">
        <v>0</v>
      </c>
      <c r="CT111" s="43">
        <v>5.7390144406012006E-2</v>
      </c>
      <c r="CU111" s="43">
        <v>0</v>
      </c>
      <c r="CV111" s="43">
        <v>2.3869708116312803E-2</v>
      </c>
      <c r="CW111" s="43">
        <v>1.56074989441986E-2</v>
      </c>
      <c r="CX111" s="311">
        <v>9.6867351466523421E-2</v>
      </c>
      <c r="CY111" s="311">
        <v>1.6605831679975445</v>
      </c>
      <c r="CZ111" s="43"/>
      <c r="DA111" s="43">
        <v>0.6374708907838964</v>
      </c>
      <c r="DB111" s="43">
        <v>4.3337870584572939E-2</v>
      </c>
      <c r="DC111" s="43">
        <v>0</v>
      </c>
      <c r="DD111" s="43">
        <v>0</v>
      </c>
      <c r="DE111" s="43">
        <v>0.68080876136846935</v>
      </c>
      <c r="DF111" s="43">
        <v>2.167881635022105E-2</v>
      </c>
      <c r="DG111" s="43">
        <v>0</v>
      </c>
      <c r="DH111" s="43">
        <v>0.13571993609529864</v>
      </c>
      <c r="DI111" s="43">
        <v>0</v>
      </c>
      <c r="DJ111" s="43">
        <v>0.12546897856010575</v>
      </c>
      <c r="DK111" s="43">
        <v>0</v>
      </c>
      <c r="DL111" s="43">
        <v>0.26118891465540439</v>
      </c>
      <c r="DM111" s="43"/>
      <c r="DN111" s="325" t="s">
        <v>36</v>
      </c>
      <c r="DO111" s="308">
        <v>0.77426049037017619</v>
      </c>
      <c r="DP111" s="310">
        <v>1389.6983160490345</v>
      </c>
      <c r="DQ111" s="310">
        <v>138.96983160490345</v>
      </c>
      <c r="DR111" s="310">
        <v>1528.6681476539381</v>
      </c>
      <c r="DS111" s="309">
        <v>23.823399703697731</v>
      </c>
      <c r="DT111" s="326" t="s">
        <v>36</v>
      </c>
      <c r="DU111" s="309">
        <v>18383.723438020083</v>
      </c>
      <c r="DV111" s="309">
        <v>13.896983160490343</v>
      </c>
      <c r="DW111" s="309">
        <v>1.9852833086414774</v>
      </c>
      <c r="DX111" s="309">
        <v>3.9705666172829548</v>
      </c>
      <c r="DY111" s="309">
        <v>17.867549777773299</v>
      </c>
      <c r="DZ111" s="309">
        <v>33.749816246905119</v>
      </c>
      <c r="EA111" s="309">
        <v>51.617366024678425</v>
      </c>
      <c r="EB111" s="309"/>
      <c r="EC111" s="309">
        <v>66.109934177761218</v>
      </c>
      <c r="ED111" s="309">
        <v>76.433407382696899</v>
      </c>
      <c r="EE111" s="309">
        <v>41.88947781233518</v>
      </c>
      <c r="EF111" s="309">
        <v>6.35290658765273</v>
      </c>
      <c r="EG111" s="309">
        <v>190.78572596044603</v>
      </c>
      <c r="EH111" s="308">
        <v>0</v>
      </c>
      <c r="EI111" s="308">
        <v>14.691096483946938</v>
      </c>
      <c r="EJ111" s="308">
        <v>0</v>
      </c>
      <c r="EK111" s="308">
        <v>7.7426049037017632</v>
      </c>
      <c r="EL111" s="308">
        <v>6.7499632493810244</v>
      </c>
      <c r="EM111" s="308">
        <v>29.183664637029725</v>
      </c>
      <c r="EN111" s="308"/>
      <c r="EO111" s="308">
        <v>151.08005978761648</v>
      </c>
      <c r="EP111" s="308">
        <v>14.095511491354493</v>
      </c>
      <c r="EQ111" s="308">
        <v>0</v>
      </c>
      <c r="ER111" s="308">
        <v>0</v>
      </c>
      <c r="ES111" s="308">
        <v>165.17557127897098</v>
      </c>
      <c r="ET111" s="308">
        <v>0</v>
      </c>
      <c r="EU111" s="308">
        <v>34.742457901225869</v>
      </c>
      <c r="EV111" s="308">
        <v>0</v>
      </c>
      <c r="EW111" s="308">
        <v>40.698307827150302</v>
      </c>
      <c r="EX111" s="308">
        <v>0</v>
      </c>
      <c r="EY111" s="308">
        <v>75.440765728376164</v>
      </c>
      <c r="EZ111" s="308"/>
      <c r="FA111" s="312" t="s">
        <v>36</v>
      </c>
      <c r="FB111" s="43">
        <v>5.0327213233343038E-4</v>
      </c>
      <c r="FC111" s="43">
        <v>0.90330895547025991</v>
      </c>
      <c r="FD111" s="43">
        <v>9.0330895547025988E-2</v>
      </c>
      <c r="FE111" s="43">
        <v>0.99363985101728602</v>
      </c>
      <c r="FF111" s="43">
        <v>1.5485296379490168E-2</v>
      </c>
      <c r="FG111" s="312" t="s">
        <v>36</v>
      </c>
      <c r="FH111" s="43">
        <v>11.949487039506579</v>
      </c>
      <c r="FI111" s="43">
        <v>9.0330895547025974E-3</v>
      </c>
      <c r="FJ111" s="43">
        <v>1.2904413649575139E-3</v>
      </c>
      <c r="FK111" s="43">
        <v>2.5808827299150278E-3</v>
      </c>
      <c r="FL111" s="43">
        <v>1.1613972284617625E-2</v>
      </c>
      <c r="FM111" s="43">
        <v>2.1937503204277738E-2</v>
      </c>
      <c r="FN111" s="43">
        <v>3.3551475488895366E-2</v>
      </c>
      <c r="FO111" s="43">
        <v>4.2971697453085225E-2</v>
      </c>
      <c r="FP111" s="43">
        <v>4.9681992550864293E-2</v>
      </c>
      <c r="FQ111" s="43">
        <v>2.7228312800603546E-2</v>
      </c>
      <c r="FR111" s="43">
        <v>4.1294123678640455E-3</v>
      </c>
      <c r="FS111" s="43">
        <v>0.12401141517241711</v>
      </c>
      <c r="FT111" s="43">
        <v>0</v>
      </c>
      <c r="FU111" s="43">
        <v>9.5492661006856046E-3</v>
      </c>
      <c r="FV111" s="43">
        <v>0</v>
      </c>
      <c r="FW111" s="43">
        <v>5.0327213233343051E-3</v>
      </c>
      <c r="FX111" s="43">
        <v>4.3875006408555482E-3</v>
      </c>
      <c r="FY111" s="43">
        <v>1.8969488064875459E-2</v>
      </c>
      <c r="FZ111" s="43">
        <v>9.8202587873266828E-2</v>
      </c>
      <c r="GA111" s="43">
        <v>9.1621336911983497E-3</v>
      </c>
      <c r="GB111" s="43">
        <v>0</v>
      </c>
      <c r="GC111" s="43">
        <v>0</v>
      </c>
      <c r="GD111" s="43">
        <v>0.10736472156446519</v>
      </c>
      <c r="GE111" s="43">
        <v>0</v>
      </c>
      <c r="GF111" s="43">
        <v>2.2582723886756501E-2</v>
      </c>
      <c r="GG111" s="43">
        <v>0</v>
      </c>
      <c r="GH111" s="43">
        <v>2.6454047981629043E-2</v>
      </c>
      <c r="GI111" s="43">
        <v>0</v>
      </c>
      <c r="GJ111" s="43">
        <v>4.9036771868385537E-2</v>
      </c>
    </row>
    <row r="112" spans="1:192">
      <c r="A112" s="321">
        <v>14210000</v>
      </c>
      <c r="B112" s="320" t="s">
        <v>206</v>
      </c>
      <c r="C112" s="320" t="s">
        <v>216</v>
      </c>
      <c r="D112" s="320" t="s">
        <v>12</v>
      </c>
      <c r="E112" s="320">
        <v>23.1</v>
      </c>
      <c r="F112" s="319">
        <v>1761.1919150284798</v>
      </c>
      <c r="G112" s="318">
        <v>40795</v>
      </c>
      <c r="H112" s="317">
        <v>0.375</v>
      </c>
      <c r="I112" s="309">
        <v>956.77</v>
      </c>
      <c r="J112" s="135">
        <v>14.9</v>
      </c>
      <c r="K112" s="316">
        <v>65</v>
      </c>
      <c r="L112" s="135">
        <v>9.8000000000000007</v>
      </c>
      <c r="M112" s="135">
        <v>98.01</v>
      </c>
      <c r="N112" s="135">
        <v>7.4</v>
      </c>
      <c r="O112" s="135">
        <v>0.9</v>
      </c>
      <c r="P112" s="135">
        <v>0.7</v>
      </c>
      <c r="Q112" s="135">
        <v>0.88</v>
      </c>
      <c r="R112" s="135"/>
      <c r="S112" s="135">
        <v>0.8</v>
      </c>
      <c r="T112" s="43">
        <v>0.12</v>
      </c>
      <c r="U112" s="135">
        <v>0.92</v>
      </c>
      <c r="V112" s="316">
        <v>13.043478260869565</v>
      </c>
      <c r="W112" s="43">
        <v>1.3899999999999999E-2</v>
      </c>
      <c r="X112" s="311">
        <v>1.7499999999999998</v>
      </c>
      <c r="Y112" s="23">
        <v>1.1733152076601992E-2</v>
      </c>
      <c r="Z112" s="23">
        <v>1.2364738594740618E-2</v>
      </c>
      <c r="AA112" s="23">
        <v>9.9111073500680116E-3</v>
      </c>
      <c r="AB112" s="65">
        <v>1.1838386632469962</v>
      </c>
      <c r="AC112" s="43">
        <v>5.4924000000000001E-2</v>
      </c>
      <c r="AD112" s="43">
        <v>3.1981000000000002E-2</v>
      </c>
      <c r="AE112" s="43">
        <v>2.6081E-2</v>
      </c>
      <c r="AF112" s="43">
        <v>1.406E-2</v>
      </c>
      <c r="AG112" s="43">
        <v>3.2946999999999997E-2</v>
      </c>
      <c r="AH112" s="43">
        <v>2.9207E-2</v>
      </c>
      <c r="AI112" s="43">
        <v>2.3795E-2</v>
      </c>
      <c r="AJ112" s="43">
        <v>2.3300000000000001E-2</v>
      </c>
      <c r="AK112" s="43">
        <v>1.387131113608137</v>
      </c>
      <c r="AL112" s="43">
        <v>2.9010815898324771</v>
      </c>
      <c r="AM112" s="43"/>
      <c r="AN112" s="43">
        <v>2.4699001308506021E-2</v>
      </c>
      <c r="AO112" s="43">
        <v>1.654529194679423E-2</v>
      </c>
      <c r="AP112" s="43">
        <v>2.9294472550632646E-2</v>
      </c>
      <c r="AQ112" s="43">
        <v>2.9052477868808425E-2</v>
      </c>
      <c r="AR112" s="43">
        <v>2.6508505940602896E-2</v>
      </c>
      <c r="AS112" s="43">
        <v>0.12609974961534423</v>
      </c>
      <c r="AT112" s="316">
        <v>19.586875774018637</v>
      </c>
      <c r="AU112" s="316">
        <v>13.120796827324504</v>
      </c>
      <c r="AV112" s="316">
        <v>23.231190101481374</v>
      </c>
      <c r="AW112" s="316">
        <v>23.039282756254753</v>
      </c>
      <c r="AX112" s="316">
        <v>21.021854540920717</v>
      </c>
      <c r="AY112" s="315" t="s">
        <v>36</v>
      </c>
      <c r="AZ112" s="314">
        <v>1.4E-2</v>
      </c>
      <c r="BA112" s="314">
        <v>1.4999999999999999E-2</v>
      </c>
      <c r="BB112" s="314">
        <v>6.76</v>
      </c>
      <c r="BC112" s="313">
        <v>2.5000000000000001E-3</v>
      </c>
      <c r="BD112" s="43">
        <v>1E-3</v>
      </c>
      <c r="BE112" s="314">
        <v>6.0000000000000001E-3</v>
      </c>
      <c r="BF112" s="313">
        <v>8.5000000000000006E-3</v>
      </c>
      <c r="BG112" s="43">
        <v>2.1000000000000001E-2</v>
      </c>
      <c r="BH112" s="43">
        <v>2.9500000000000002E-2</v>
      </c>
      <c r="BI112" s="312" t="s">
        <v>36</v>
      </c>
      <c r="BJ112" s="43">
        <v>2.76E-2</v>
      </c>
      <c r="BK112" s="43">
        <v>4.9599999999999998E-2</v>
      </c>
      <c r="BL112" s="43">
        <v>4.0800000000000003E-2</v>
      </c>
      <c r="BM112" s="43">
        <v>9.9000000000000008E-3</v>
      </c>
      <c r="BN112" s="43">
        <v>0.12790000000000001</v>
      </c>
      <c r="BO112" s="322">
        <v>0.15987500000000002</v>
      </c>
      <c r="BP112" s="43">
        <v>0</v>
      </c>
      <c r="BQ112" s="43">
        <v>6.4999999999999997E-3</v>
      </c>
      <c r="BR112" s="43">
        <v>1.1000000000000001E-3</v>
      </c>
      <c r="BS112" s="43">
        <v>2.3E-3</v>
      </c>
      <c r="BT112" s="43">
        <v>6.1999999999999998E-3</v>
      </c>
      <c r="BU112" s="43">
        <v>1.61E-2</v>
      </c>
      <c r="BV112" s="43">
        <v>2.0124999999999997E-2</v>
      </c>
      <c r="BW112" s="312" t="s">
        <v>36</v>
      </c>
      <c r="BX112" s="43">
        <v>3.8399999999999997E-2</v>
      </c>
      <c r="BY112" s="43">
        <v>4.5699999999999998E-2</v>
      </c>
      <c r="BZ112" s="43">
        <v>2.7799999999999998E-2</v>
      </c>
      <c r="CA112" s="43">
        <v>4.0000000000000001E-3</v>
      </c>
      <c r="CB112" s="43">
        <v>0.1159</v>
      </c>
      <c r="CC112" s="43">
        <v>0.12597826086956521</v>
      </c>
      <c r="CD112" s="43">
        <v>2.0999999999999999E-3</v>
      </c>
      <c r="CE112" s="43">
        <v>1.37E-2</v>
      </c>
      <c r="CF112" s="43">
        <v>1.2999999999999999E-3</v>
      </c>
      <c r="CG112" s="43">
        <v>1.0699999999999999E-2</v>
      </c>
      <c r="CH112" s="43">
        <v>4.1999999999999997E-3</v>
      </c>
      <c r="CI112" s="43">
        <v>3.2099999999999997E-2</v>
      </c>
      <c r="CJ112" s="43">
        <v>3.4891304347826078E-2</v>
      </c>
      <c r="CK112" s="43"/>
      <c r="CL112" s="43">
        <v>0.23119837826065098</v>
      </c>
      <c r="CM112" s="43">
        <v>0.30275470154856587</v>
      </c>
      <c r="CN112" s="43">
        <v>0.19589014787785675</v>
      </c>
      <c r="CO112" s="43">
        <v>3.9172084152715739E-2</v>
      </c>
      <c r="CP112" s="311">
        <v>0.76901531183978944</v>
      </c>
      <c r="CQ112" s="311">
        <v>11.535229677596842</v>
      </c>
      <c r="CR112" s="311">
        <v>0.54318002431645507</v>
      </c>
      <c r="CS112" s="43">
        <v>0</v>
      </c>
      <c r="CT112" s="43">
        <v>5.0410261978253788E-2</v>
      </c>
      <c r="CU112" s="43">
        <v>7.9166306819817497E-3</v>
      </c>
      <c r="CV112" s="43">
        <v>1.4077007350646011E-2</v>
      </c>
      <c r="CW112" s="43">
        <v>2.8460733368832744E-2</v>
      </c>
      <c r="CX112" s="311">
        <v>0.1008646333797143</v>
      </c>
      <c r="CY112" s="311">
        <v>1.5129695006957145</v>
      </c>
      <c r="CZ112" s="43"/>
      <c r="DA112" s="43">
        <v>0.321667308884384</v>
      </c>
      <c r="DB112" s="43">
        <v>0.27894939235422295</v>
      </c>
      <c r="DC112" s="43">
        <v>0.13347416938736315</v>
      </c>
      <c r="DD112" s="43">
        <v>1.5827104708167974E-2</v>
      </c>
      <c r="DE112" s="43">
        <v>0.74991797533413806</v>
      </c>
      <c r="DF112" s="43">
        <v>0.35823958220444979</v>
      </c>
      <c r="DG112" s="43">
        <v>2.2222927711990859E-2</v>
      </c>
      <c r="DH112" s="43">
        <v>0.10624932140031952</v>
      </c>
      <c r="DI112" s="43">
        <v>9.3560180787057041E-3</v>
      </c>
      <c r="DJ112" s="43">
        <v>6.5488686370396662E-2</v>
      </c>
      <c r="DK112" s="43">
        <v>1.9279851636951215E-2</v>
      </c>
      <c r="DL112" s="43">
        <v>0.22259680519836395</v>
      </c>
      <c r="DM112" s="43"/>
      <c r="DN112" s="308">
        <v>1.6385759363231995</v>
      </c>
      <c r="DO112" s="308">
        <v>2.0599240342348799</v>
      </c>
      <c r="DP112" s="310">
        <v>1872.6582129408002</v>
      </c>
      <c r="DQ112" s="310">
        <v>280.89873194111999</v>
      </c>
      <c r="DR112" s="310">
        <v>2153.5569448819201</v>
      </c>
      <c r="DS112" s="309">
        <v>32.771518726464002</v>
      </c>
      <c r="DT112" s="309">
        <v>35.112341492639999</v>
      </c>
      <c r="DU112" s="309">
        <v>15823.961899349759</v>
      </c>
      <c r="DV112" s="309">
        <v>5.8520569154399995</v>
      </c>
      <c r="DW112" s="309">
        <v>2.3408227661759997</v>
      </c>
      <c r="DX112" s="309">
        <v>14.044936597055999</v>
      </c>
      <c r="DY112" s="309">
        <v>19.896993512496</v>
      </c>
      <c r="DZ112" s="309">
        <v>49.157278089695993</v>
      </c>
      <c r="EA112" s="309">
        <v>69.054271602191989</v>
      </c>
      <c r="EB112" s="309"/>
      <c r="EC112" s="309">
        <v>64.606708346457609</v>
      </c>
      <c r="ED112" s="309">
        <v>116.10480920232961</v>
      </c>
      <c r="EE112" s="309">
        <v>95.505568859980812</v>
      </c>
      <c r="EF112" s="309">
        <v>23.174145385142403</v>
      </c>
      <c r="EG112" s="309">
        <v>299.39123179391044</v>
      </c>
      <c r="EH112" s="308">
        <v>0</v>
      </c>
      <c r="EI112" s="308">
        <v>15.215347980143999</v>
      </c>
      <c r="EJ112" s="308">
        <v>2.5749050427936004</v>
      </c>
      <c r="EK112" s="308">
        <v>5.3838923622048007</v>
      </c>
      <c r="EL112" s="308">
        <v>14.513101150291201</v>
      </c>
      <c r="EM112" s="308">
        <v>37.687246535433601</v>
      </c>
      <c r="EN112" s="308"/>
      <c r="EO112" s="308">
        <v>89.887594221158409</v>
      </c>
      <c r="EP112" s="308">
        <v>106.9756004142432</v>
      </c>
      <c r="EQ112" s="308">
        <v>65.074872899692807</v>
      </c>
      <c r="ER112" s="308">
        <v>9.3632910647040006</v>
      </c>
      <c r="ES112" s="308">
        <v>271.30135859979845</v>
      </c>
      <c r="ET112" s="308">
        <v>4.9157278089696002</v>
      </c>
      <c r="EU112" s="308">
        <v>32.069271896611205</v>
      </c>
      <c r="EV112" s="308">
        <v>3.0430695960288001</v>
      </c>
      <c r="EW112" s="308">
        <v>25.046803598083198</v>
      </c>
      <c r="EX112" s="308">
        <v>9.8314556179392003</v>
      </c>
      <c r="EY112" s="308">
        <v>75.14041079424959</v>
      </c>
      <c r="EZ112" s="308"/>
      <c r="FA112" s="43">
        <v>9.3037897933837758E-4</v>
      </c>
      <c r="FB112" s="43">
        <v>1.1696192883111035E-3</v>
      </c>
      <c r="FC112" s="43">
        <v>1.0632902621010034</v>
      </c>
      <c r="FD112" s="43">
        <v>0.15949353931515048</v>
      </c>
      <c r="FE112" s="43">
        <v>1.2227838014161536</v>
      </c>
      <c r="FF112" s="43">
        <v>1.8607579586767557E-2</v>
      </c>
      <c r="FG112" s="43">
        <v>1.993669241439381E-2</v>
      </c>
      <c r="FH112" s="43">
        <v>8.9848027147534761</v>
      </c>
      <c r="FI112" s="43">
        <v>3.3227820690656345E-3</v>
      </c>
      <c r="FJ112" s="43">
        <v>1.3291128276262539E-3</v>
      </c>
      <c r="FK112" s="43">
        <v>7.9746769657575226E-3</v>
      </c>
      <c r="FL112" s="43">
        <v>1.1297459034823159E-2</v>
      </c>
      <c r="FM112" s="43">
        <v>2.7911369380151329E-2</v>
      </c>
      <c r="FN112" s="43">
        <v>3.9208828414974486E-2</v>
      </c>
      <c r="FO112" s="43">
        <v>3.6683514042484613E-2</v>
      </c>
      <c r="FP112" s="43">
        <v>6.5923996250262198E-2</v>
      </c>
      <c r="FQ112" s="43">
        <v>5.4227803367151169E-2</v>
      </c>
      <c r="FR112" s="43">
        <v>1.3158216993499916E-2</v>
      </c>
      <c r="FS112" s="43">
        <v>0.1699935306533979</v>
      </c>
      <c r="FT112" s="43">
        <v>0</v>
      </c>
      <c r="FU112" s="43">
        <v>8.6392333795706506E-3</v>
      </c>
      <c r="FV112" s="43">
        <v>1.4620241103888796E-3</v>
      </c>
      <c r="FW112" s="43">
        <v>3.0569595035403845E-3</v>
      </c>
      <c r="FX112" s="43">
        <v>8.2404995312827748E-3</v>
      </c>
      <c r="FY112" s="43">
        <v>2.1398716524782691E-2</v>
      </c>
      <c r="FZ112" s="43">
        <v>5.1037932580848155E-2</v>
      </c>
      <c r="GA112" s="43">
        <v>6.0740456222519806E-2</v>
      </c>
      <c r="GB112" s="43">
        <v>3.6949336608009864E-2</v>
      </c>
      <c r="GC112" s="43">
        <v>5.3164513105050165E-3</v>
      </c>
      <c r="GD112" s="43">
        <v>0.15404417672188286</v>
      </c>
      <c r="GE112" s="43">
        <v>2.7911369380151335E-3</v>
      </c>
      <c r="GF112" s="43">
        <v>1.8208845738479681E-2</v>
      </c>
      <c r="GG112" s="43">
        <v>1.7278466759141303E-3</v>
      </c>
      <c r="GH112" s="43">
        <v>1.4221507255600917E-2</v>
      </c>
      <c r="GI112" s="43">
        <v>5.582273876030267E-3</v>
      </c>
      <c r="GJ112" s="43">
        <v>4.2664521766802743E-2</v>
      </c>
    </row>
    <row r="113" spans="1:192">
      <c r="A113" s="321">
        <v>452255122244500</v>
      </c>
      <c r="B113" s="320" t="s">
        <v>206</v>
      </c>
      <c r="C113" s="320" t="s">
        <v>216</v>
      </c>
      <c r="D113" s="320" t="s">
        <v>209</v>
      </c>
      <c r="E113" s="320">
        <v>13.4</v>
      </c>
      <c r="F113" s="319">
        <v>2033.1406666137598</v>
      </c>
      <c r="G113" s="318">
        <v>40795</v>
      </c>
      <c r="H113" s="317">
        <v>0.47916666666666669</v>
      </c>
      <c r="I113" s="309">
        <v>980</v>
      </c>
      <c r="J113" s="135">
        <v>16.100000000000001</v>
      </c>
      <c r="K113" s="316">
        <v>56</v>
      </c>
      <c r="L113" s="135">
        <v>10.5</v>
      </c>
      <c r="M113" s="135">
        <v>105.8</v>
      </c>
      <c r="N113" s="135">
        <v>7.9</v>
      </c>
      <c r="O113" s="135">
        <v>1</v>
      </c>
      <c r="P113" s="135">
        <v>1.5</v>
      </c>
      <c r="Q113" s="135">
        <v>0.74</v>
      </c>
      <c r="R113" s="135"/>
      <c r="S113" s="135">
        <v>0.8</v>
      </c>
      <c r="T113" s="43">
        <v>0.22800000000000001</v>
      </c>
      <c r="U113" s="135">
        <v>1.028</v>
      </c>
      <c r="V113" s="316">
        <v>22.178988326848248</v>
      </c>
      <c r="W113" s="43">
        <v>1.38E-2</v>
      </c>
      <c r="X113" s="311">
        <v>2</v>
      </c>
      <c r="Y113" s="23">
        <v>1.2023021969944252E-2</v>
      </c>
      <c r="Z113" s="23">
        <v>1.1915267618033753E-2</v>
      </c>
      <c r="AA113" s="23">
        <v>9.5535799311474295E-3</v>
      </c>
      <c r="AB113" s="65">
        <v>1.2584834226116357</v>
      </c>
      <c r="AC113" s="43">
        <v>5.8168999999999998E-2</v>
      </c>
      <c r="AD113" s="43">
        <v>3.1073E-2</v>
      </c>
      <c r="AE113" s="43">
        <v>2.7118E-2</v>
      </c>
      <c r="AF113" s="43">
        <v>1.4847000000000001E-2</v>
      </c>
      <c r="AG113" s="43">
        <v>3.6364E-2</v>
      </c>
      <c r="AH113" s="43">
        <v>3.1888E-2</v>
      </c>
      <c r="AI113" s="43">
        <v>2.5628000000000001E-2</v>
      </c>
      <c r="AJ113" s="43">
        <v>2.4844000000000001E-2</v>
      </c>
      <c r="AK113" s="43">
        <v>1.3821422622022321</v>
      </c>
      <c r="AL113" s="43">
        <v>3.1545227923404182</v>
      </c>
      <c r="AM113" s="43"/>
      <c r="AN113" s="43">
        <v>2.6910139805499129E-2</v>
      </c>
      <c r="AO113" s="43">
        <v>1.7539070297486786E-2</v>
      </c>
      <c r="AP113" s="43">
        <v>3.2227127647891325E-2</v>
      </c>
      <c r="AQ113" s="43">
        <v>2.7934187252756097E-2</v>
      </c>
      <c r="AR113" s="43">
        <v>2.8226744145410852E-2</v>
      </c>
      <c r="AS113" s="43">
        <v>0.13283726914904417</v>
      </c>
      <c r="AT113" s="316">
        <v>20.257974270237217</v>
      </c>
      <c r="AU113" s="316">
        <v>13.203425823070669</v>
      </c>
      <c r="AV113" s="316">
        <v>24.26060687210628</v>
      </c>
      <c r="AW113" s="316">
        <v>21.028877988611601</v>
      </c>
      <c r="AX113" s="316">
        <v>21.249115045974246</v>
      </c>
      <c r="AY113" s="315" t="s">
        <v>36</v>
      </c>
      <c r="AZ113" s="314">
        <v>8.9999999999999993E-3</v>
      </c>
      <c r="BA113" s="314">
        <v>1.2E-2</v>
      </c>
      <c r="BB113" s="314">
        <v>8.25</v>
      </c>
      <c r="BC113" s="313">
        <v>2.5000000000000001E-3</v>
      </c>
      <c r="BD113" s="43">
        <v>1E-3</v>
      </c>
      <c r="BE113" s="43">
        <v>2E-3</v>
      </c>
      <c r="BF113" s="313">
        <v>4.5000000000000005E-3</v>
      </c>
      <c r="BG113" s="43">
        <v>3.9E-2</v>
      </c>
      <c r="BH113" s="43">
        <v>4.3499999999999997E-2</v>
      </c>
      <c r="BI113" s="312" t="s">
        <v>36</v>
      </c>
      <c r="BJ113" s="43">
        <v>4.7399999999999998E-2</v>
      </c>
      <c r="BK113" s="43">
        <v>4.53E-2</v>
      </c>
      <c r="BL113" s="43">
        <v>2.3199999999999998E-2</v>
      </c>
      <c r="BM113" s="43">
        <v>2.8999999999999998E-3</v>
      </c>
      <c r="BN113" s="43">
        <v>0.1188</v>
      </c>
      <c r="BO113" s="322">
        <v>0.14849999999999999</v>
      </c>
      <c r="BP113" s="43">
        <v>0</v>
      </c>
      <c r="BQ113" s="43">
        <v>9.5999999999999992E-3</v>
      </c>
      <c r="BR113" s="43">
        <v>0</v>
      </c>
      <c r="BS113" s="43">
        <v>4.4000000000000003E-3</v>
      </c>
      <c r="BT113" s="43">
        <v>3.3999999999999998E-3</v>
      </c>
      <c r="BU113" s="43">
        <v>1.7399999999999999E-2</v>
      </c>
      <c r="BV113" s="43">
        <v>2.1749999999999999E-2</v>
      </c>
      <c r="BW113" s="312" t="s">
        <v>36</v>
      </c>
      <c r="BX113" s="43">
        <v>8.4099999999999994E-2</v>
      </c>
      <c r="BY113" s="43">
        <v>7.4099999999999999E-2</v>
      </c>
      <c r="BZ113" s="43">
        <v>3.0700000000000002E-2</v>
      </c>
      <c r="CA113" s="43">
        <v>5.3E-3</v>
      </c>
      <c r="CB113" s="43">
        <v>0.19420000000000001</v>
      </c>
      <c r="CC113" s="43">
        <v>0.18891050583657587</v>
      </c>
      <c r="CD113" s="43">
        <v>3.2000000000000002E-3</v>
      </c>
      <c r="CE113" s="43">
        <v>1.2500000000000001E-2</v>
      </c>
      <c r="CF113" s="43">
        <v>1.1000000000000001E-3</v>
      </c>
      <c r="CG113" s="43">
        <v>9.1999999999999998E-3</v>
      </c>
      <c r="CH113" s="43">
        <v>4.4999999999999997E-3</v>
      </c>
      <c r="CI113" s="43">
        <v>3.0499999999999999E-2</v>
      </c>
      <c r="CJ113" s="43">
        <v>2.9669260700389104E-2</v>
      </c>
      <c r="CK113" s="43"/>
      <c r="CL113" s="43">
        <v>0.39705808440416152</v>
      </c>
      <c r="CM113" s="43">
        <v>0.27650782218044423</v>
      </c>
      <c r="CN113" s="43">
        <v>0.11138851545995775</v>
      </c>
      <c r="CO113" s="43">
        <v>1.147465091342178E-2</v>
      </c>
      <c r="CP113" s="311">
        <v>0.79642907295798537</v>
      </c>
      <c r="CQ113" s="311">
        <v>11.946436094369782</v>
      </c>
      <c r="CR113" s="311">
        <v>0.28762395708633326</v>
      </c>
      <c r="CS113" s="43">
        <v>0</v>
      </c>
      <c r="CT113" s="43">
        <v>7.4452079229420973E-2</v>
      </c>
      <c r="CU113" s="43">
        <v>0</v>
      </c>
      <c r="CV113" s="43">
        <v>2.6929927105583677E-2</v>
      </c>
      <c r="CW113" s="43">
        <v>1.56074989441986E-2</v>
      </c>
      <c r="CX113" s="311">
        <v>0.11698950527920325</v>
      </c>
      <c r="CY113" s="311">
        <v>1.7548425791880489</v>
      </c>
      <c r="CZ113" s="43"/>
      <c r="DA113" s="43">
        <v>0.70448491346814313</v>
      </c>
      <c r="DB113" s="43">
        <v>0.45230087469251468</v>
      </c>
      <c r="DC113" s="43">
        <v>0.14739773381985791</v>
      </c>
      <c r="DD113" s="43">
        <v>2.0970913738322564E-2</v>
      </c>
      <c r="DE113" s="43">
        <v>1.3251544357188383</v>
      </c>
      <c r="DF113" s="43">
        <v>0.25589031662685335</v>
      </c>
      <c r="DG113" s="43">
        <v>3.3863508894462262E-2</v>
      </c>
      <c r="DH113" s="43">
        <v>9.6942811496641898E-2</v>
      </c>
      <c r="DI113" s="43">
        <v>7.9166306819817497E-3</v>
      </c>
      <c r="DJ113" s="43">
        <v>5.6308029402584045E-2</v>
      </c>
      <c r="DK113" s="43">
        <v>2.0656983896733441E-2</v>
      </c>
      <c r="DL113" s="43">
        <v>0.2156879643724034</v>
      </c>
      <c r="DM113" s="43"/>
      <c r="DN113" s="308">
        <v>3.5964855359999999</v>
      </c>
      <c r="DO113" s="308">
        <v>1.7742661977600001</v>
      </c>
      <c r="DP113" s="310">
        <v>1918.1256192000001</v>
      </c>
      <c r="DQ113" s="310">
        <v>546.665801472</v>
      </c>
      <c r="DR113" s="310">
        <v>2464.7914206720002</v>
      </c>
      <c r="DS113" s="309">
        <v>21.578913215999993</v>
      </c>
      <c r="DT113" s="309">
        <v>28.771884287999995</v>
      </c>
      <c r="DU113" s="309">
        <v>19780.670447999997</v>
      </c>
      <c r="DV113" s="309">
        <v>5.9941425600000002</v>
      </c>
      <c r="DW113" s="309">
        <v>2.3976570239999999</v>
      </c>
      <c r="DX113" s="309">
        <v>4.7953140479999998</v>
      </c>
      <c r="DY113" s="309">
        <v>10.789456608</v>
      </c>
      <c r="DZ113" s="309">
        <v>93.508623935999992</v>
      </c>
      <c r="EA113" s="309">
        <v>104.29808054399997</v>
      </c>
      <c r="EB113" s="309"/>
      <c r="EC113" s="309">
        <v>113.64894293760001</v>
      </c>
      <c r="ED113" s="309">
        <v>108.61386318720001</v>
      </c>
      <c r="EE113" s="309">
        <v>55.6256429568</v>
      </c>
      <c r="EF113" s="309">
        <v>6.9532053696</v>
      </c>
      <c r="EG113" s="309">
        <v>284.84165445120004</v>
      </c>
      <c r="EH113" s="308">
        <v>0</v>
      </c>
      <c r="EI113" s="308">
        <v>23.017507430400002</v>
      </c>
      <c r="EJ113" s="308">
        <v>0</v>
      </c>
      <c r="EK113" s="308">
        <v>10.549690905600002</v>
      </c>
      <c r="EL113" s="308">
        <v>8.1520338815999995</v>
      </c>
      <c r="EM113" s="308">
        <v>41.719232217600002</v>
      </c>
      <c r="EN113" s="308"/>
      <c r="EO113" s="308">
        <v>201.6429557184</v>
      </c>
      <c r="EP113" s="308">
        <v>177.6663854784</v>
      </c>
      <c r="EQ113" s="308">
        <v>73.608070636800008</v>
      </c>
      <c r="ER113" s="308">
        <v>12.707582227200001</v>
      </c>
      <c r="ES113" s="308">
        <v>465.62499406080008</v>
      </c>
      <c r="ET113" s="308">
        <v>7.672502476800001</v>
      </c>
      <c r="EU113" s="308">
        <v>29.970712800000001</v>
      </c>
      <c r="EV113" s="308">
        <v>2.6374227264000005</v>
      </c>
      <c r="EW113" s="308">
        <v>22.058444620800003</v>
      </c>
      <c r="EX113" s="308">
        <v>10.789456608</v>
      </c>
      <c r="EY113" s="308">
        <v>73.128539232000008</v>
      </c>
      <c r="EZ113" s="308"/>
      <c r="FA113" s="43">
        <v>1.7689309918678797E-3</v>
      </c>
      <c r="FB113" s="43">
        <v>8.7267262265482062E-4</v>
      </c>
      <c r="FC113" s="43">
        <v>0.94342986232953585</v>
      </c>
      <c r="FD113" s="43">
        <v>0.26887751076391769</v>
      </c>
      <c r="FE113" s="43">
        <v>1.2123073730934535</v>
      </c>
      <c r="FF113" s="43">
        <v>1.0613585951207274E-2</v>
      </c>
      <c r="FG113" s="43">
        <v>1.4151447934943034E-2</v>
      </c>
      <c r="FH113" s="43">
        <v>9.7291204552733372</v>
      </c>
      <c r="FI113" s="43">
        <v>2.9482183197797993E-3</v>
      </c>
      <c r="FJ113" s="43">
        <v>1.1792873279119196E-3</v>
      </c>
      <c r="FK113" s="43">
        <v>2.3585746558238392E-3</v>
      </c>
      <c r="FL113" s="43">
        <v>5.306792975603639E-3</v>
      </c>
      <c r="FM113" s="43">
        <v>4.5992205788564867E-2</v>
      </c>
      <c r="FN113" s="43">
        <v>5.1298998764168498E-2</v>
      </c>
      <c r="FO113" s="43">
        <v>5.5898219343025003E-2</v>
      </c>
      <c r="FP113" s="43">
        <v>5.3421715954409969E-2</v>
      </c>
      <c r="FQ113" s="43">
        <v>2.7359466007556538E-2</v>
      </c>
      <c r="FR113" s="43">
        <v>3.4199332509445672E-3</v>
      </c>
      <c r="FS113" s="43">
        <v>0.14009933455593609</v>
      </c>
      <c r="FT113" s="43">
        <v>0</v>
      </c>
      <c r="FU113" s="43">
        <v>1.132115834795443E-2</v>
      </c>
      <c r="FV113" s="43">
        <v>0</v>
      </c>
      <c r="FW113" s="43">
        <v>5.1888642428124477E-3</v>
      </c>
      <c r="FX113" s="43">
        <v>4.0095769149005268E-3</v>
      </c>
      <c r="FY113" s="43">
        <v>2.0519599505667403E-2</v>
      </c>
      <c r="FZ113" s="43">
        <v>9.9178064277392453E-2</v>
      </c>
      <c r="GA113" s="43">
        <v>8.7385190998273257E-2</v>
      </c>
      <c r="GB113" s="43">
        <v>3.6204120966895938E-2</v>
      </c>
      <c r="GC113" s="43">
        <v>6.2502228379331757E-3</v>
      </c>
      <c r="GD113" s="43">
        <v>0.22901759908049485</v>
      </c>
      <c r="GE113" s="43">
        <v>3.7737194493181435E-3</v>
      </c>
      <c r="GF113" s="43">
        <v>1.4741091598898998E-2</v>
      </c>
      <c r="GG113" s="43">
        <v>1.2972160607031119E-3</v>
      </c>
      <c r="GH113" s="43">
        <v>1.0849443416789664E-2</v>
      </c>
      <c r="GI113" s="43">
        <v>5.306792975603639E-3</v>
      </c>
      <c r="GJ113" s="43">
        <v>3.5968263501313553E-2</v>
      </c>
    </row>
    <row r="114" spans="1:192">
      <c r="A114" s="321">
        <v>452335122294500</v>
      </c>
      <c r="B114" s="320" t="s">
        <v>206</v>
      </c>
      <c r="C114" s="320" t="s">
        <v>216</v>
      </c>
      <c r="D114" s="320" t="s">
        <v>208</v>
      </c>
      <c r="E114" s="320">
        <v>7.9</v>
      </c>
      <c r="F114" s="319">
        <v>2382.7890615091201</v>
      </c>
      <c r="G114" s="318">
        <v>40795</v>
      </c>
      <c r="H114" s="317">
        <v>0.40277777777777773</v>
      </c>
      <c r="I114" s="309">
        <v>1000</v>
      </c>
      <c r="J114" s="135">
        <v>15.3</v>
      </c>
      <c r="K114" s="316">
        <v>67</v>
      </c>
      <c r="L114" s="135">
        <v>10.199999999999999</v>
      </c>
      <c r="M114" s="135">
        <v>102</v>
      </c>
      <c r="N114" s="135">
        <v>7.75</v>
      </c>
      <c r="O114" s="135">
        <v>1.1000000000000001</v>
      </c>
      <c r="P114" s="135">
        <v>1</v>
      </c>
      <c r="Q114" s="135">
        <v>0.84</v>
      </c>
      <c r="R114" s="135"/>
      <c r="S114" s="135">
        <v>0.8</v>
      </c>
      <c r="T114" s="43">
        <v>0.11799999999999999</v>
      </c>
      <c r="U114" s="135">
        <v>0.91800000000000004</v>
      </c>
      <c r="V114" s="316">
        <v>12.854030501089323</v>
      </c>
      <c r="W114" s="43">
        <v>1.29E-2</v>
      </c>
      <c r="X114" s="311">
        <v>2</v>
      </c>
      <c r="Y114" s="23">
        <v>1.3597736125811907E-2</v>
      </c>
      <c r="Z114" s="23">
        <v>1.2805466406047343E-2</v>
      </c>
      <c r="AA114" s="23">
        <v>1.0018135215999703E-2</v>
      </c>
      <c r="AB114" s="65">
        <v>1.3573120977739765</v>
      </c>
      <c r="AC114" s="43">
        <v>6.1920000000000003E-2</v>
      </c>
      <c r="AD114" s="43">
        <v>3.4159000000000002E-2</v>
      </c>
      <c r="AE114" s="43">
        <v>2.9339E-2</v>
      </c>
      <c r="AF114" s="43">
        <v>1.6542999999999999E-2</v>
      </c>
      <c r="AG114" s="43">
        <v>3.2453999999999997E-2</v>
      </c>
      <c r="AH114" s="43">
        <v>3.0346999999999999E-2</v>
      </c>
      <c r="AI114" s="43">
        <v>2.5788999999999999E-2</v>
      </c>
      <c r="AJ114" s="43">
        <v>2.7611E-2</v>
      </c>
      <c r="AK114" s="43">
        <v>1.4313192449733276</v>
      </c>
      <c r="AL114" s="43">
        <v>3.6003378957420233</v>
      </c>
      <c r="AM114" s="43"/>
      <c r="AN114" s="43">
        <v>2.7267891832360606E-2</v>
      </c>
      <c r="AO114" s="43">
        <v>1.9025555123584469E-2</v>
      </c>
      <c r="AP114" s="43">
        <v>3.4330876036301625E-2</v>
      </c>
      <c r="AQ114" s="43">
        <v>3.1203513581784012E-2</v>
      </c>
      <c r="AR114" s="43">
        <v>2.4966428620948816E-2</v>
      </c>
      <c r="AS114" s="43">
        <v>0.13679426519497953</v>
      </c>
      <c r="AT114" s="316">
        <v>19.933505102347933</v>
      </c>
      <c r="AU114" s="316">
        <v>13.90815257969069</v>
      </c>
      <c r="AV114" s="316">
        <v>25.096721699091809</v>
      </c>
      <c r="AW114" s="316">
        <v>22.810542194373514</v>
      </c>
      <c r="AX114" s="316">
        <v>18.25107842449605</v>
      </c>
      <c r="AY114" s="315" t="s">
        <v>36</v>
      </c>
      <c r="AZ114" s="314">
        <v>1.4E-2</v>
      </c>
      <c r="BA114" s="314">
        <v>1.4999999999999999E-2</v>
      </c>
      <c r="BB114" s="314">
        <v>7.07</v>
      </c>
      <c r="BC114" s="314">
        <v>7.0000000000000001E-3</v>
      </c>
      <c r="BD114" s="43">
        <v>1E-3</v>
      </c>
      <c r="BE114" s="43">
        <v>2E-3</v>
      </c>
      <c r="BF114" s="313">
        <v>9.0000000000000011E-3</v>
      </c>
      <c r="BG114" s="43">
        <v>1.7000000000000001E-2</v>
      </c>
      <c r="BH114" s="43">
        <v>2.6000000000000002E-2</v>
      </c>
      <c r="BI114" s="312" t="s">
        <v>36</v>
      </c>
      <c r="BJ114" s="322">
        <v>3.9600000000000003E-2</v>
      </c>
      <c r="BK114" s="322">
        <v>6.4500000000000002E-2</v>
      </c>
      <c r="BL114" s="322">
        <v>3.1E-2</v>
      </c>
      <c r="BM114" s="322">
        <v>6.1000000000000004E-3</v>
      </c>
      <c r="BN114" s="322">
        <v>0.1411</v>
      </c>
      <c r="BO114" s="322">
        <v>0.176375</v>
      </c>
      <c r="BP114" s="322">
        <v>0</v>
      </c>
      <c r="BQ114" s="322">
        <v>8.0000000000000002E-3</v>
      </c>
      <c r="BR114" s="322">
        <v>0</v>
      </c>
      <c r="BS114" s="322">
        <v>3.8E-3</v>
      </c>
      <c r="BT114" s="322">
        <v>4.5999999999999999E-3</v>
      </c>
      <c r="BU114" s="322">
        <v>1.6400000000000001E-2</v>
      </c>
      <c r="BV114" s="322">
        <v>2.0500000000000001E-2</v>
      </c>
      <c r="BW114" s="324" t="s">
        <v>36</v>
      </c>
      <c r="BX114" s="322">
        <v>4.3099999999999999E-2</v>
      </c>
      <c r="BY114" s="322">
        <v>4.5900000000000003E-2</v>
      </c>
      <c r="BZ114" s="322">
        <v>3.0300000000000001E-2</v>
      </c>
      <c r="CA114" s="322">
        <v>4.7000000000000002E-3</v>
      </c>
      <c r="CB114" s="322">
        <v>0.124</v>
      </c>
      <c r="CC114" s="322">
        <v>0.13507625272331153</v>
      </c>
      <c r="CD114" s="322">
        <v>0</v>
      </c>
      <c r="CE114" s="322">
        <v>1.11E-2</v>
      </c>
      <c r="CF114" s="322">
        <v>0</v>
      </c>
      <c r="CG114" s="322">
        <v>7.7000000000000002E-3</v>
      </c>
      <c r="CH114" s="322">
        <v>4.4999999999999997E-3</v>
      </c>
      <c r="CI114" s="322">
        <v>2.3300000000000001E-2</v>
      </c>
      <c r="CJ114" s="322">
        <v>2.5381263616557733E-2</v>
      </c>
      <c r="CK114" s="322"/>
      <c r="CL114" s="43">
        <v>0.33171941228702101</v>
      </c>
      <c r="CM114" s="43">
        <v>0.39370319052182456</v>
      </c>
      <c r="CN114" s="43">
        <v>0.14883810255425389</v>
      </c>
      <c r="CO114" s="43">
        <v>2.4136334679956163E-2</v>
      </c>
      <c r="CP114" s="311">
        <v>0.89839704004305554</v>
      </c>
      <c r="CQ114" s="311">
        <v>13.475955600645833</v>
      </c>
      <c r="CR114" s="311">
        <v>0.39545786675121752</v>
      </c>
      <c r="CS114" s="43">
        <v>0</v>
      </c>
      <c r="CT114" s="43">
        <v>6.2043399357850811E-2</v>
      </c>
      <c r="CU114" s="43">
        <v>0</v>
      </c>
      <c r="CV114" s="43">
        <v>2.3257664318458628E-2</v>
      </c>
      <c r="CW114" s="43">
        <v>2.1116027983327519E-2</v>
      </c>
      <c r="CX114" s="311">
        <v>0.10641709165963695</v>
      </c>
      <c r="CY114" s="311">
        <v>1.5962563748945542</v>
      </c>
      <c r="CZ114" s="43"/>
      <c r="DA114" s="43">
        <v>0.36103804721137894</v>
      </c>
      <c r="DB114" s="43">
        <v>0.28017017744111239</v>
      </c>
      <c r="DC114" s="43">
        <v>0.14547724217399655</v>
      </c>
      <c r="DD114" s="43">
        <v>1.8596848032097369E-2</v>
      </c>
      <c r="DE114" s="43">
        <v>0.80528231485858515</v>
      </c>
      <c r="DF114" s="43">
        <v>0.35044109975059751</v>
      </c>
      <c r="DG114" s="43">
        <v>0</v>
      </c>
      <c r="DH114" s="43">
        <v>8.6085216609017995E-2</v>
      </c>
      <c r="DI114" s="43">
        <v>0</v>
      </c>
      <c r="DJ114" s="43">
        <v>4.7127372434771435E-2</v>
      </c>
      <c r="DK114" s="43">
        <v>2.0656983896733441E-2</v>
      </c>
      <c r="DL114" s="43">
        <v>0.15386957294052289</v>
      </c>
      <c r="DM114" s="43"/>
      <c r="DN114" s="308">
        <v>2.4465887999999998</v>
      </c>
      <c r="DO114" s="308">
        <v>2.0551345919999999</v>
      </c>
      <c r="DP114" s="310">
        <v>1957.2710400000001</v>
      </c>
      <c r="DQ114" s="310">
        <v>288.69747839999997</v>
      </c>
      <c r="DR114" s="310">
        <v>2245.9685184</v>
      </c>
      <c r="DS114" s="309">
        <v>34.252243199999995</v>
      </c>
      <c r="DT114" s="309">
        <v>36.698831999999996</v>
      </c>
      <c r="DU114" s="309">
        <v>17297.382815999998</v>
      </c>
      <c r="DV114" s="309">
        <v>17.126121599999998</v>
      </c>
      <c r="DW114" s="309">
        <v>2.4465887999999998</v>
      </c>
      <c r="DX114" s="309">
        <v>4.8931775999999996</v>
      </c>
      <c r="DY114" s="309">
        <v>22.019299200000003</v>
      </c>
      <c r="DZ114" s="309">
        <v>41.592009599999997</v>
      </c>
      <c r="EA114" s="309">
        <v>63.611308800000003</v>
      </c>
      <c r="EB114" s="309"/>
      <c r="EC114" s="309">
        <v>96.884916480000015</v>
      </c>
      <c r="ED114" s="309">
        <v>157.8049776</v>
      </c>
      <c r="EE114" s="309">
        <v>75.844252800000007</v>
      </c>
      <c r="EF114" s="309">
        <v>14.924191680000003</v>
      </c>
      <c r="EG114" s="309">
        <v>345.21367968000004</v>
      </c>
      <c r="EH114" s="308">
        <v>0</v>
      </c>
      <c r="EI114" s="308">
        <v>19.572710400000002</v>
      </c>
      <c r="EJ114" s="308">
        <v>0</v>
      </c>
      <c r="EK114" s="308">
        <v>9.2970374400000004</v>
      </c>
      <c r="EL114" s="308">
        <v>11.254308480000001</v>
      </c>
      <c r="EM114" s="308">
        <v>40.124056320000008</v>
      </c>
      <c r="EN114" s="308"/>
      <c r="EO114" s="308">
        <v>105.44797728000002</v>
      </c>
      <c r="EP114" s="308">
        <v>112.29842592000003</v>
      </c>
      <c r="EQ114" s="308">
        <v>74.131640640000015</v>
      </c>
      <c r="ER114" s="308">
        <v>11.498967360000002</v>
      </c>
      <c r="ES114" s="308">
        <v>303.37701120000003</v>
      </c>
      <c r="ET114" s="308">
        <v>0</v>
      </c>
      <c r="EU114" s="308">
        <v>27.157135680000003</v>
      </c>
      <c r="EV114" s="308">
        <v>0</v>
      </c>
      <c r="EW114" s="308">
        <v>18.838733760000004</v>
      </c>
      <c r="EX114" s="308">
        <v>11.009649600000001</v>
      </c>
      <c r="EY114" s="308">
        <v>57.00551904000001</v>
      </c>
      <c r="EZ114" s="308"/>
      <c r="FA114" s="43">
        <v>1.0267752355932306E-3</v>
      </c>
      <c r="FB114" s="43">
        <v>8.6249119789831379E-4</v>
      </c>
      <c r="FC114" s="43">
        <v>0.82142018847458464</v>
      </c>
      <c r="FD114" s="43">
        <v>0.12115947780000122</v>
      </c>
      <c r="FE114" s="43">
        <v>0.94257966627458589</v>
      </c>
      <c r="FF114" s="43">
        <v>1.4374853298305229E-2</v>
      </c>
      <c r="FG114" s="43">
        <v>1.5401628533898459E-2</v>
      </c>
      <c r="FH114" s="43">
        <v>7.2593009156441406</v>
      </c>
      <c r="FI114" s="43">
        <v>7.1874266491526147E-3</v>
      </c>
      <c r="FJ114" s="43">
        <v>1.0267752355932306E-3</v>
      </c>
      <c r="FK114" s="43">
        <v>2.0535504711864613E-3</v>
      </c>
      <c r="FL114" s="43">
        <v>9.2409771203390782E-3</v>
      </c>
      <c r="FM114" s="43">
        <v>1.7455179005084923E-2</v>
      </c>
      <c r="FN114" s="43">
        <v>2.6696156125424E-2</v>
      </c>
      <c r="FO114" s="43">
        <v>4.0660299329491945E-2</v>
      </c>
      <c r="FP114" s="43">
        <v>6.6227002695763384E-2</v>
      </c>
      <c r="FQ114" s="43">
        <v>3.1830032303390154E-2</v>
      </c>
      <c r="FR114" s="43">
        <v>6.2633289371187093E-3</v>
      </c>
      <c r="FS114" s="43">
        <v>0.14487798574220487</v>
      </c>
      <c r="FT114" s="43">
        <v>0</v>
      </c>
      <c r="FU114" s="43">
        <v>8.2142018847458469E-3</v>
      </c>
      <c r="FV114" s="43">
        <v>0</v>
      </c>
      <c r="FW114" s="43">
        <v>3.9017458952542773E-3</v>
      </c>
      <c r="FX114" s="43">
        <v>4.7231660837288615E-3</v>
      </c>
      <c r="FY114" s="43">
        <v>1.6839113863728987E-2</v>
      </c>
      <c r="FZ114" s="43">
        <v>4.4254012654068253E-2</v>
      </c>
      <c r="GA114" s="43">
        <v>4.7128983313729306E-2</v>
      </c>
      <c r="GB114" s="43">
        <v>3.1111289638474898E-2</v>
      </c>
      <c r="GC114" s="43">
        <v>4.8258436072881857E-3</v>
      </c>
      <c r="GD114" s="43">
        <v>0.12732012921356062</v>
      </c>
      <c r="GE114" s="43">
        <v>0</v>
      </c>
      <c r="GF114" s="43">
        <v>1.1397205115084862E-2</v>
      </c>
      <c r="GG114" s="43">
        <v>0</v>
      </c>
      <c r="GH114" s="43">
        <v>7.9061693140678787E-3</v>
      </c>
      <c r="GI114" s="43">
        <v>4.6204885601695391E-3</v>
      </c>
      <c r="GJ114" s="43">
        <v>2.3923862989322281E-2</v>
      </c>
    </row>
    <row r="115" spans="1:192">
      <c r="A115" s="321">
        <v>14211005</v>
      </c>
      <c r="B115" s="320" t="s">
        <v>206</v>
      </c>
      <c r="C115" s="320" t="s">
        <v>216</v>
      </c>
      <c r="D115" s="320" t="s">
        <v>207</v>
      </c>
      <c r="E115" s="320">
        <v>3.1</v>
      </c>
      <c r="F115" s="319">
        <v>2429.4088474951677</v>
      </c>
      <c r="G115" s="318">
        <v>40795</v>
      </c>
      <c r="H115" s="317">
        <v>0.375</v>
      </c>
      <c r="I115" s="309">
        <v>863.63</v>
      </c>
      <c r="J115" s="135">
        <v>16.8</v>
      </c>
      <c r="K115" s="316">
        <v>66</v>
      </c>
      <c r="L115" s="135">
        <v>9.3000000000000007</v>
      </c>
      <c r="M115" s="135">
        <v>95.93</v>
      </c>
      <c r="N115" s="135">
        <v>7.5</v>
      </c>
      <c r="O115" s="135">
        <v>0.5</v>
      </c>
      <c r="P115" s="135">
        <v>0.6</v>
      </c>
      <c r="Q115" s="135">
        <v>0.89</v>
      </c>
      <c r="R115" s="135"/>
      <c r="S115" s="135">
        <v>0.9</v>
      </c>
      <c r="T115" s="43">
        <v>0.17499999999999999</v>
      </c>
      <c r="U115" s="135">
        <v>1.075</v>
      </c>
      <c r="V115" s="316">
        <v>16.279069767441861</v>
      </c>
      <c r="W115" s="43">
        <v>1.44E-2</v>
      </c>
      <c r="X115" s="311">
        <v>1.9999999999999998</v>
      </c>
      <c r="Y115" s="23">
        <v>1.0613820629194387E-2</v>
      </c>
      <c r="Z115" s="23">
        <v>1.175197051830763E-2</v>
      </c>
      <c r="AA115" s="23">
        <v>7.1052181720733416E-3</v>
      </c>
      <c r="AB115" s="65">
        <v>1.4938064352353611</v>
      </c>
      <c r="AC115" s="43">
        <v>6.8969000000000003E-2</v>
      </c>
      <c r="AD115" s="43">
        <v>3.7613000000000001E-2</v>
      </c>
      <c r="AE115" s="43">
        <v>3.2136999999999999E-2</v>
      </c>
      <c r="AF115" s="43">
        <v>1.7794999999999998E-2</v>
      </c>
      <c r="AG115" s="43">
        <v>3.6330000000000001E-2</v>
      </c>
      <c r="AH115" s="43">
        <v>3.3445999999999997E-2</v>
      </c>
      <c r="AI115" s="43">
        <v>2.9340999999999999E-2</v>
      </c>
      <c r="AJ115" s="43">
        <v>3.0074E-2</v>
      </c>
      <c r="AK115" s="43">
        <v>1.4412146879060583</v>
      </c>
      <c r="AL115" s="43">
        <v>3.5263306408185247</v>
      </c>
      <c r="AM115" s="43"/>
      <c r="AN115" s="43">
        <v>3.1128077483262063E-2</v>
      </c>
      <c r="AO115" s="43">
        <v>2.0657596795186785E-2</v>
      </c>
      <c r="AP115" s="43">
        <v>3.7918460219474287E-2</v>
      </c>
      <c r="AQ115" s="43">
        <v>3.3997964256651081E-2</v>
      </c>
      <c r="AR115" s="43">
        <v>2.8683885138160194E-2</v>
      </c>
      <c r="AS115" s="43">
        <v>0.15238598389273442</v>
      </c>
      <c r="AT115" s="316">
        <v>20.427126359057628</v>
      </c>
      <c r="AU115" s="316">
        <v>13.556100283952503</v>
      </c>
      <c r="AV115" s="316">
        <v>24.883167894342147</v>
      </c>
      <c r="AW115" s="316">
        <v>22.310427368820541</v>
      </c>
      <c r="AX115" s="316">
        <v>18.823178093827178</v>
      </c>
      <c r="AY115" s="315" t="s">
        <v>36</v>
      </c>
      <c r="AZ115" s="314">
        <v>1.4E-2</v>
      </c>
      <c r="BA115" s="314">
        <v>1.4999999999999999E-2</v>
      </c>
      <c r="BB115" s="314">
        <v>8.85</v>
      </c>
      <c r="BC115" s="314">
        <v>8.0000000000000002E-3</v>
      </c>
      <c r="BD115" s="43">
        <v>1E-3</v>
      </c>
      <c r="BE115" s="43">
        <v>2E-3</v>
      </c>
      <c r="BF115" s="313">
        <v>0.01</v>
      </c>
      <c r="BG115" s="43">
        <v>3.6999999999999998E-2</v>
      </c>
      <c r="BH115" s="43">
        <v>4.7E-2</v>
      </c>
      <c r="BI115" s="312" t="s">
        <v>36</v>
      </c>
      <c r="BJ115" s="322">
        <v>3.1899999999999998E-2</v>
      </c>
      <c r="BK115" s="322">
        <v>4.87E-2</v>
      </c>
      <c r="BL115" s="322">
        <v>3.2199999999999999E-2</v>
      </c>
      <c r="BM115" s="322">
        <v>6.1999999999999998E-3</v>
      </c>
      <c r="BN115" s="322">
        <v>0.11899999999999999</v>
      </c>
      <c r="BO115" s="322">
        <v>0.13222222222222221</v>
      </c>
      <c r="BP115" s="322">
        <v>0</v>
      </c>
      <c r="BQ115" s="322">
        <v>9.4000000000000004E-3</v>
      </c>
      <c r="BR115" s="322">
        <v>1E-3</v>
      </c>
      <c r="BS115" s="322">
        <v>4.8999999999999998E-3</v>
      </c>
      <c r="BT115" s="322">
        <v>4.7999999999999996E-3</v>
      </c>
      <c r="BU115" s="322">
        <v>2.0199999999999999E-2</v>
      </c>
      <c r="BV115" s="322">
        <v>2.2444444444444444E-2</v>
      </c>
      <c r="BW115" s="324" t="s">
        <v>36</v>
      </c>
      <c r="BX115" s="322">
        <v>6.5699999999999995E-2</v>
      </c>
      <c r="BY115" s="322">
        <v>5.7500000000000002E-2</v>
      </c>
      <c r="BZ115" s="322">
        <v>2.9000000000000001E-2</v>
      </c>
      <c r="CA115" s="322">
        <v>4.7000000000000002E-3</v>
      </c>
      <c r="CB115" s="322">
        <v>0.15690000000000001</v>
      </c>
      <c r="CC115" s="322">
        <v>0.14595348837209304</v>
      </c>
      <c r="CD115" s="322">
        <v>0</v>
      </c>
      <c r="CE115" s="322">
        <v>1.21E-2</v>
      </c>
      <c r="CF115" s="322">
        <v>0</v>
      </c>
      <c r="CG115" s="322">
        <v>9.4000000000000004E-3</v>
      </c>
      <c r="CH115" s="322">
        <v>4.4000000000000003E-3</v>
      </c>
      <c r="CI115" s="322">
        <v>2.58E-2</v>
      </c>
      <c r="CJ115" s="322">
        <v>2.4E-2</v>
      </c>
      <c r="CK115" s="322"/>
      <c r="CL115" s="43">
        <v>0.26721841545343361</v>
      </c>
      <c r="CM115" s="43">
        <v>0.29726116865756369</v>
      </c>
      <c r="CN115" s="43">
        <v>0.15459957749183792</v>
      </c>
      <c r="CO115" s="43">
        <v>2.4532012297660361E-2</v>
      </c>
      <c r="CP115" s="311">
        <v>0.74361117390049558</v>
      </c>
      <c r="CQ115" s="311">
        <v>9.9148156520066077</v>
      </c>
      <c r="CR115" s="311">
        <v>0.43852616453439641</v>
      </c>
      <c r="CS115" s="43">
        <v>0</v>
      </c>
      <c r="CT115" s="43">
        <v>7.2900994245474707E-2</v>
      </c>
      <c r="CU115" s="43">
        <v>7.1969369836197726E-3</v>
      </c>
      <c r="CV115" s="43">
        <v>2.9990146094854543E-2</v>
      </c>
      <c r="CW115" s="43">
        <v>2.2034116156515671E-2</v>
      </c>
      <c r="CX115" s="311">
        <v>0.13212219348046469</v>
      </c>
      <c r="CY115" s="311">
        <v>1.761629246406196</v>
      </c>
      <c r="CZ115" s="43"/>
      <c r="DA115" s="43">
        <v>0.55035266129437566</v>
      </c>
      <c r="DB115" s="43">
        <v>0.35097571248069631</v>
      </c>
      <c r="DC115" s="43">
        <v>0.13923564432494717</v>
      </c>
      <c r="DD115" s="43">
        <v>1.8596848032097369E-2</v>
      </c>
      <c r="DE115" s="43">
        <v>1.0591608661321164</v>
      </c>
      <c r="DF115" s="43">
        <v>0.27494790063097707</v>
      </c>
      <c r="DG115" s="43">
        <v>0</v>
      </c>
      <c r="DH115" s="43">
        <v>9.3840641528749352E-2</v>
      </c>
      <c r="DI115" s="43">
        <v>0</v>
      </c>
      <c r="DJ115" s="43">
        <v>5.7532116998292401E-2</v>
      </c>
      <c r="DK115" s="43">
        <v>2.0197939810139367E-2</v>
      </c>
      <c r="DL115" s="43">
        <v>0.17157069833718111</v>
      </c>
      <c r="DM115" s="43"/>
      <c r="DN115" s="308">
        <v>1.2677684912063998</v>
      </c>
      <c r="DO115" s="308">
        <v>1.88052326195616</v>
      </c>
      <c r="DP115" s="310">
        <v>1901.6527368096004</v>
      </c>
      <c r="DQ115" s="310">
        <v>369.76580993519991</v>
      </c>
      <c r="DR115" s="310">
        <v>2271.4185467448001</v>
      </c>
      <c r="DS115" s="309">
        <v>29.581264794816001</v>
      </c>
      <c r="DT115" s="309">
        <v>31.694212280159995</v>
      </c>
      <c r="DU115" s="309">
        <v>18699.585245294398</v>
      </c>
      <c r="DV115" s="309">
        <v>16.903579882751998</v>
      </c>
      <c r="DW115" s="309">
        <v>2.1129474853439998</v>
      </c>
      <c r="DX115" s="309">
        <v>4.2258949706879996</v>
      </c>
      <c r="DY115" s="309">
        <v>21.129474853439998</v>
      </c>
      <c r="DZ115" s="309">
        <v>78.179056957727994</v>
      </c>
      <c r="EA115" s="309">
        <v>99.308531811167981</v>
      </c>
      <c r="EB115" s="309"/>
      <c r="EC115" s="309">
        <v>67.403024782473608</v>
      </c>
      <c r="ED115" s="309">
        <v>102.90054253625281</v>
      </c>
      <c r="EE115" s="309">
        <v>68.036909028076806</v>
      </c>
      <c r="EF115" s="309">
        <v>13.100274409132801</v>
      </c>
      <c r="EG115" s="309">
        <v>251.44075075593602</v>
      </c>
      <c r="EH115" s="308">
        <v>0</v>
      </c>
      <c r="EI115" s="308">
        <v>19.861706362233601</v>
      </c>
      <c r="EJ115" s="308">
        <v>2.1129474853440002</v>
      </c>
      <c r="EK115" s="308">
        <v>10.353442678185599</v>
      </c>
      <c r="EL115" s="308">
        <v>10.1421479296512</v>
      </c>
      <c r="EM115" s="308">
        <v>42.681539203948802</v>
      </c>
      <c r="EN115" s="308"/>
      <c r="EO115" s="308">
        <v>138.82064978710079</v>
      </c>
      <c r="EP115" s="308">
        <v>121.49448040728002</v>
      </c>
      <c r="EQ115" s="308">
        <v>61.27547707497601</v>
      </c>
      <c r="ER115" s="308">
        <v>9.9308531811168006</v>
      </c>
      <c r="ES115" s="308">
        <v>331.52146045047363</v>
      </c>
      <c r="ET115" s="308">
        <v>0</v>
      </c>
      <c r="EU115" s="308">
        <v>25.566664572662404</v>
      </c>
      <c r="EV115" s="308">
        <v>0</v>
      </c>
      <c r="EW115" s="308">
        <v>19.861706362233601</v>
      </c>
      <c r="EX115" s="308">
        <v>9.2969689355136023</v>
      </c>
      <c r="EY115" s="308">
        <v>54.514045121875206</v>
      </c>
      <c r="EZ115" s="308"/>
      <c r="FA115" s="43">
        <v>5.2184237845084305E-4</v>
      </c>
      <c r="FB115" s="43">
        <v>7.74066194702084E-4</v>
      </c>
      <c r="FC115" s="43">
        <v>0.78276356767626487</v>
      </c>
      <c r="FD115" s="43">
        <v>0.15220402704816255</v>
      </c>
      <c r="FE115" s="43">
        <v>0.93496759472442736</v>
      </c>
      <c r="FF115" s="43">
        <v>1.2176322163853007E-2</v>
      </c>
      <c r="FG115" s="43">
        <v>1.3046059461271077E-2</v>
      </c>
      <c r="FH115" s="43">
        <v>7.6971750821499354</v>
      </c>
      <c r="FI115" s="43">
        <v>6.9578983793445745E-3</v>
      </c>
      <c r="FJ115" s="43">
        <v>8.6973729741807182E-4</v>
      </c>
      <c r="FK115" s="43">
        <v>1.7394745948361436E-3</v>
      </c>
      <c r="FL115" s="43">
        <v>8.6973729741807188E-3</v>
      </c>
      <c r="FM115" s="43">
        <v>3.218028000446866E-2</v>
      </c>
      <c r="FN115" s="43">
        <v>4.087765297864937E-2</v>
      </c>
      <c r="FO115" s="43">
        <v>2.7744619787636496E-2</v>
      </c>
      <c r="FP115" s="43">
        <v>4.235620638426011E-2</v>
      </c>
      <c r="FQ115" s="43">
        <v>2.8005540976861917E-2</v>
      </c>
      <c r="FR115" s="43">
        <v>5.3923712439920462E-3</v>
      </c>
      <c r="FS115" s="43">
        <v>0.10349873839275056</v>
      </c>
      <c r="FT115" s="43">
        <v>0</v>
      </c>
      <c r="FU115" s="43">
        <v>8.1755305957298789E-3</v>
      </c>
      <c r="FV115" s="43">
        <v>8.6973729741807203E-4</v>
      </c>
      <c r="FW115" s="43">
        <v>4.2617127573485519E-3</v>
      </c>
      <c r="FX115" s="43">
        <v>4.1747390276067452E-3</v>
      </c>
      <c r="FY115" s="43">
        <v>1.7568693407845053E-2</v>
      </c>
      <c r="FZ115" s="43">
        <v>5.7141740440367322E-2</v>
      </c>
      <c r="GA115" s="43">
        <v>5.0009894601539144E-2</v>
      </c>
      <c r="GB115" s="43">
        <v>2.522238162512409E-2</v>
      </c>
      <c r="GC115" s="43">
        <v>4.0877652978649395E-3</v>
      </c>
      <c r="GD115" s="43">
        <v>0.1364617819648955</v>
      </c>
      <c r="GE115" s="43">
        <v>0</v>
      </c>
      <c r="GF115" s="43">
        <v>1.0523821298758671E-2</v>
      </c>
      <c r="GG115" s="43">
        <v>0</v>
      </c>
      <c r="GH115" s="43">
        <v>8.1755305957298789E-3</v>
      </c>
      <c r="GI115" s="43">
        <v>3.8268441086395173E-3</v>
      </c>
      <c r="GJ115" s="43">
        <v>2.2439222273386256E-2</v>
      </c>
    </row>
    <row r="116" spans="1:192">
      <c r="A116" s="321">
        <v>14211023</v>
      </c>
      <c r="B116" s="320" t="s">
        <v>206</v>
      </c>
      <c r="C116" s="320" t="s">
        <v>216</v>
      </c>
      <c r="D116" s="320" t="s">
        <v>204</v>
      </c>
      <c r="E116" s="320">
        <v>0.9</v>
      </c>
      <c r="F116" s="319">
        <v>2434.5888237158397</v>
      </c>
      <c r="G116" s="318">
        <v>40795</v>
      </c>
      <c r="H116" s="317">
        <v>0.39583333333333331</v>
      </c>
      <c r="I116" s="309">
        <v>896.56</v>
      </c>
      <c r="J116" s="135">
        <v>16.7</v>
      </c>
      <c r="K116" s="316">
        <v>66</v>
      </c>
      <c r="L116" s="135">
        <v>9.4</v>
      </c>
      <c r="M116" s="135">
        <v>96.76</v>
      </c>
      <c r="N116" s="135">
        <v>7.6</v>
      </c>
      <c r="O116" s="135">
        <v>0.5</v>
      </c>
      <c r="P116" s="135">
        <v>0.5</v>
      </c>
      <c r="Q116" s="331" t="s">
        <v>36</v>
      </c>
      <c r="R116" s="331"/>
      <c r="S116" s="135">
        <v>1</v>
      </c>
      <c r="T116" s="43">
        <v>0.20699999999999999</v>
      </c>
      <c r="U116" s="135">
        <v>1.2070000000000001</v>
      </c>
      <c r="V116" s="316">
        <v>17.149958574979287</v>
      </c>
      <c r="W116" s="43">
        <v>1.44E-2</v>
      </c>
      <c r="X116" s="311">
        <v>2.1999999999999997</v>
      </c>
      <c r="Y116" s="23">
        <v>1.3501118805259438E-2</v>
      </c>
      <c r="Z116" s="23">
        <v>1.3171566566761148E-2</v>
      </c>
      <c r="AA116" s="23">
        <v>6.5837011735711002E-3</v>
      </c>
      <c r="AB116" s="65">
        <v>2.0506882753817677</v>
      </c>
      <c r="AC116" s="43">
        <v>7.1135000000000004E-2</v>
      </c>
      <c r="AD116" s="43">
        <v>3.7745000000000001E-2</v>
      </c>
      <c r="AE116" s="43">
        <v>3.2918999999999997E-2</v>
      </c>
      <c r="AF116" s="43">
        <v>1.7680999999999999E-2</v>
      </c>
      <c r="AG116" s="43">
        <v>5.2595000000000003E-2</v>
      </c>
      <c r="AH116" s="43">
        <v>3.7880999999999998E-2</v>
      </c>
      <c r="AI116" s="43">
        <v>3.2502000000000003E-2</v>
      </c>
      <c r="AJ116" s="43">
        <v>2.9582000000000001E-2</v>
      </c>
      <c r="AK116" s="43">
        <v>1.4284963698891859</v>
      </c>
      <c r="AL116" s="43">
        <v>2.9729866098098952</v>
      </c>
      <c r="AM116" s="43"/>
      <c r="AN116" s="43">
        <v>3.4780419823068724E-2</v>
      </c>
      <c r="AO116" s="43">
        <v>2.0189899227714286E-2</v>
      </c>
      <c r="AP116" s="43">
        <v>3.8685323431798826E-2</v>
      </c>
      <c r="AQ116" s="43">
        <v>3.3547506352261766E-2</v>
      </c>
      <c r="AR116" s="43">
        <v>3.6969721762141299E-2</v>
      </c>
      <c r="AS116" s="43">
        <v>0.1641728705969849</v>
      </c>
      <c r="AT116" s="316">
        <v>21.185241932236444</v>
      </c>
      <c r="AU116" s="316">
        <v>12.29795102826513</v>
      </c>
      <c r="AV116" s="316">
        <v>23.56377353403559</v>
      </c>
      <c r="AW116" s="316">
        <v>20.434257030575356</v>
      </c>
      <c r="AX116" s="316">
        <v>22.518776474887478</v>
      </c>
      <c r="AY116" s="315" t="s">
        <v>36</v>
      </c>
      <c r="AZ116" s="313">
        <v>3.5000000000000001E-3</v>
      </c>
      <c r="BA116" s="314">
        <v>1.2E-2</v>
      </c>
      <c r="BB116" s="314">
        <v>7.64</v>
      </c>
      <c r="BC116" s="314">
        <v>1.4999999999999999E-2</v>
      </c>
      <c r="BD116" s="43">
        <v>1E-3</v>
      </c>
      <c r="BE116" s="43">
        <v>2E-3</v>
      </c>
      <c r="BF116" s="313">
        <v>1.7000000000000001E-2</v>
      </c>
      <c r="BG116" s="43">
        <v>4.1000000000000002E-2</v>
      </c>
      <c r="BH116" s="43">
        <v>5.8000000000000003E-2</v>
      </c>
      <c r="BI116" s="312" t="s">
        <v>36</v>
      </c>
      <c r="BJ116" s="322">
        <v>4.1099999999999998E-2</v>
      </c>
      <c r="BK116" s="322">
        <v>5.33E-2</v>
      </c>
      <c r="BL116" s="322">
        <v>3.2599999999999997E-2</v>
      </c>
      <c r="BM116" s="322">
        <v>6.1000000000000004E-3</v>
      </c>
      <c r="BN116" s="322">
        <v>0.13300000000000001</v>
      </c>
      <c r="BO116" s="322">
        <v>0.13300000000000001</v>
      </c>
      <c r="BP116" s="322">
        <v>0</v>
      </c>
      <c r="BQ116" s="322">
        <v>9.2999999999999992E-3</v>
      </c>
      <c r="BR116" s="322">
        <v>1E-3</v>
      </c>
      <c r="BS116" s="322">
        <v>4.4999999999999997E-3</v>
      </c>
      <c r="BT116" s="322">
        <v>5.0000000000000001E-3</v>
      </c>
      <c r="BU116" s="322">
        <v>1.9800000000000002E-2</v>
      </c>
      <c r="BV116" s="322">
        <v>1.9800000000000002E-2</v>
      </c>
      <c r="BW116" s="324" t="s">
        <v>36</v>
      </c>
      <c r="BX116" s="322">
        <v>4.8800000000000003E-2</v>
      </c>
      <c r="BY116" s="322">
        <v>5.1700000000000003E-2</v>
      </c>
      <c r="BZ116" s="322">
        <v>3.3500000000000002E-2</v>
      </c>
      <c r="CA116" s="322">
        <v>5.4999999999999997E-3</v>
      </c>
      <c r="CB116" s="322">
        <v>0.1396</v>
      </c>
      <c r="CC116" s="322">
        <v>0.11565865782932891</v>
      </c>
      <c r="CD116" s="322">
        <v>0</v>
      </c>
      <c r="CE116" s="322">
        <v>1.34E-2</v>
      </c>
      <c r="CF116" s="322">
        <v>1.1999999999999999E-3</v>
      </c>
      <c r="CG116" s="322">
        <v>1.04E-2</v>
      </c>
      <c r="CH116" s="322">
        <v>5.0000000000000001E-3</v>
      </c>
      <c r="CI116" s="322">
        <v>0.03</v>
      </c>
      <c r="CJ116" s="322">
        <v>2.485501242750621E-2</v>
      </c>
      <c r="CK116" s="322"/>
      <c r="CL116" s="43">
        <v>0.34428454154031723</v>
      </c>
      <c r="CM116" s="43">
        <v>0.32533922565601936</v>
      </c>
      <c r="CN116" s="43">
        <v>0.15652006913769922</v>
      </c>
      <c r="CO116" s="43">
        <v>2.4136334679956163E-2</v>
      </c>
      <c r="CP116" s="311">
        <v>0.85028017101399189</v>
      </c>
      <c r="CQ116" s="311">
        <v>10.203362052167904</v>
      </c>
      <c r="CR116" s="311">
        <v>0.38628707880666058</v>
      </c>
      <c r="CS116" s="43">
        <v>0</v>
      </c>
      <c r="CT116" s="43">
        <v>7.212545175350156E-2</v>
      </c>
      <c r="CU116" s="43">
        <v>7.1969369836197726E-3</v>
      </c>
      <c r="CV116" s="43">
        <v>2.7541970903437851E-2</v>
      </c>
      <c r="CW116" s="43">
        <v>2.2952204329703827E-2</v>
      </c>
      <c r="CX116" s="311">
        <v>0.129816563970263</v>
      </c>
      <c r="CY116" s="311">
        <v>1.5577987676431562</v>
      </c>
      <c r="CZ116" s="43"/>
      <c r="DA116" s="43">
        <v>0.40878553837390474</v>
      </c>
      <c r="DB116" s="43">
        <v>0.31557294496090438</v>
      </c>
      <c r="DC116" s="43">
        <v>0.16084117534088727</v>
      </c>
      <c r="DD116" s="43">
        <v>2.1762268973730962E-2</v>
      </c>
      <c r="DE116" s="43">
        <v>0.9069619276494274</v>
      </c>
      <c r="DF116" s="43">
        <v>0.3480785306247085</v>
      </c>
      <c r="DG116" s="43">
        <v>0</v>
      </c>
      <c r="DH116" s="43">
        <v>0.10392269392440011</v>
      </c>
      <c r="DI116" s="43">
        <v>8.636324380343726E-3</v>
      </c>
      <c r="DJ116" s="43">
        <v>6.3652554976834141E-2</v>
      </c>
      <c r="DK116" s="43">
        <v>2.2952204329703827E-2</v>
      </c>
      <c r="DL116" s="43">
        <v>0.19916377761128182</v>
      </c>
      <c r="DM116" s="43"/>
      <c r="DN116" s="308">
        <v>1.0967568272639998</v>
      </c>
      <c r="DO116" s="325" t="s">
        <v>36</v>
      </c>
      <c r="DP116" s="310">
        <v>2193.5136545280002</v>
      </c>
      <c r="DQ116" s="310">
        <v>454.05732648729588</v>
      </c>
      <c r="DR116" s="310">
        <v>2647.5709810152966</v>
      </c>
      <c r="DS116" s="309">
        <v>7.6772977908479998</v>
      </c>
      <c r="DT116" s="309">
        <v>26.322163854335997</v>
      </c>
      <c r="DU116" s="309">
        <v>16758.444320593917</v>
      </c>
      <c r="DV116" s="309">
        <v>32.902704817919997</v>
      </c>
      <c r="DW116" s="309">
        <v>2.1935136545279996</v>
      </c>
      <c r="DX116" s="309">
        <v>4.3870273090559992</v>
      </c>
      <c r="DY116" s="309">
        <v>37.289732126975998</v>
      </c>
      <c r="DZ116" s="309">
        <v>89.934059835648</v>
      </c>
      <c r="EA116" s="309">
        <v>127.22379196262398</v>
      </c>
      <c r="EB116" s="309"/>
      <c r="EC116" s="309">
        <v>90.153411201100795</v>
      </c>
      <c r="ED116" s="309">
        <v>116.91427778634241</v>
      </c>
      <c r="EE116" s="309">
        <v>71.508545137612799</v>
      </c>
      <c r="EF116" s="309">
        <v>13.380433292620801</v>
      </c>
      <c r="EG116" s="309">
        <v>291.737316052224</v>
      </c>
      <c r="EH116" s="308">
        <v>0</v>
      </c>
      <c r="EI116" s="308">
        <v>20.3996769871104</v>
      </c>
      <c r="EJ116" s="308">
        <v>2.1935136545280001</v>
      </c>
      <c r="EK116" s="308">
        <v>9.8708114453760007</v>
      </c>
      <c r="EL116" s="308">
        <v>10.967568272640001</v>
      </c>
      <c r="EM116" s="308">
        <v>43.431570359654408</v>
      </c>
      <c r="EN116" s="308"/>
      <c r="EO116" s="308">
        <v>107.0434663409664</v>
      </c>
      <c r="EP116" s="308">
        <v>113.40465593909761</v>
      </c>
      <c r="EQ116" s="308">
        <v>73.482707426688009</v>
      </c>
      <c r="ER116" s="308">
        <v>12.064325099904</v>
      </c>
      <c r="ES116" s="308">
        <v>306.21450617210883</v>
      </c>
      <c r="ET116" s="308">
        <v>0</v>
      </c>
      <c r="EU116" s="308">
        <v>29.393082970675202</v>
      </c>
      <c r="EV116" s="308">
        <v>2.6322163854336003</v>
      </c>
      <c r="EW116" s="308">
        <v>22.812542007091199</v>
      </c>
      <c r="EX116" s="308">
        <v>10.967568272640001</v>
      </c>
      <c r="EY116" s="308">
        <v>65.805409635840007</v>
      </c>
      <c r="EZ116" s="308"/>
      <c r="FA116" s="43">
        <v>4.5048955149233497E-4</v>
      </c>
      <c r="FB116" s="312" t="s">
        <v>36</v>
      </c>
      <c r="FC116" s="43">
        <v>0.90097910298466999</v>
      </c>
      <c r="FD116" s="43">
        <v>0.18650267431782663</v>
      </c>
      <c r="FE116" s="43">
        <v>1.087481777302497</v>
      </c>
      <c r="FF116" s="43">
        <v>3.1534268604463448E-3</v>
      </c>
      <c r="FG116" s="43">
        <v>1.0811749235816038E-2</v>
      </c>
      <c r="FH116" s="43">
        <v>6.8834803468028776</v>
      </c>
      <c r="FI116" s="43">
        <v>1.3514686544770048E-2</v>
      </c>
      <c r="FJ116" s="43">
        <v>9.0097910298466983E-4</v>
      </c>
      <c r="FK116" s="43">
        <v>1.8019582059693397E-3</v>
      </c>
      <c r="FL116" s="43">
        <v>1.5316644750739388E-2</v>
      </c>
      <c r="FM116" s="43">
        <v>3.694014322237147E-2</v>
      </c>
      <c r="FN116" s="43">
        <v>5.2256787973110848E-2</v>
      </c>
      <c r="FO116" s="43">
        <v>3.7030241132669936E-2</v>
      </c>
      <c r="FP116" s="43">
        <v>4.802218618908291E-2</v>
      </c>
      <c r="FQ116" s="43">
        <v>2.937191875730024E-2</v>
      </c>
      <c r="FR116" s="43">
        <v>5.4959725282064872E-3</v>
      </c>
      <c r="FS116" s="43">
        <v>0.1198302206969611</v>
      </c>
      <c r="FT116" s="43">
        <v>0</v>
      </c>
      <c r="FU116" s="43">
        <v>8.3791056577574314E-3</v>
      </c>
      <c r="FV116" s="43">
        <v>9.0097910298466994E-4</v>
      </c>
      <c r="FW116" s="43">
        <v>4.0544059634310152E-3</v>
      </c>
      <c r="FX116" s="43">
        <v>4.5048955149233506E-3</v>
      </c>
      <c r="FY116" s="43">
        <v>1.7839386239096467E-2</v>
      </c>
      <c r="FZ116" s="43">
        <v>4.3967780225651898E-2</v>
      </c>
      <c r="GA116" s="43">
        <v>4.6580619624307443E-2</v>
      </c>
      <c r="GB116" s="43">
        <v>3.0182799949986447E-2</v>
      </c>
      <c r="GC116" s="43">
        <v>4.9553850664156851E-3</v>
      </c>
      <c r="GD116" s="43">
        <v>0.12577668277665993</v>
      </c>
      <c r="GE116" s="43">
        <v>0</v>
      </c>
      <c r="GF116" s="43">
        <v>1.2073119979994579E-2</v>
      </c>
      <c r="GG116" s="43">
        <v>1.0811749235816041E-3</v>
      </c>
      <c r="GH116" s="43">
        <v>9.3701826710405681E-3</v>
      </c>
      <c r="GI116" s="43">
        <v>4.5048955149233506E-3</v>
      </c>
      <c r="GJ116" s="43">
        <v>2.70293730895401E-2</v>
      </c>
    </row>
    <row r="117" spans="1:192">
      <c r="A117" s="321">
        <v>451438122164001</v>
      </c>
      <c r="B117" s="320" t="s">
        <v>211</v>
      </c>
      <c r="C117" s="320" t="s">
        <v>213</v>
      </c>
      <c r="D117" s="320" t="s">
        <v>215</v>
      </c>
      <c r="E117" s="320">
        <v>33.4</v>
      </c>
      <c r="F117" s="319">
        <v>1730.1120577044478</v>
      </c>
      <c r="G117" s="318">
        <v>40794</v>
      </c>
      <c r="H117" s="332" t="s">
        <v>36</v>
      </c>
      <c r="I117" s="326" t="s">
        <v>36</v>
      </c>
      <c r="J117" s="331" t="s">
        <v>36</v>
      </c>
      <c r="K117" s="315" t="s">
        <v>36</v>
      </c>
      <c r="L117" s="331" t="s">
        <v>36</v>
      </c>
      <c r="M117" s="331" t="s">
        <v>36</v>
      </c>
      <c r="N117" s="331" t="s">
        <v>36</v>
      </c>
      <c r="O117" s="331" t="s">
        <v>36</v>
      </c>
      <c r="P117" s="331" t="s">
        <v>36</v>
      </c>
      <c r="Q117" s="331" t="s">
        <v>36</v>
      </c>
      <c r="R117" s="331"/>
      <c r="S117" s="135">
        <v>2.5</v>
      </c>
      <c r="T117" s="312" t="s">
        <v>36</v>
      </c>
      <c r="U117" s="331" t="s">
        <v>36</v>
      </c>
      <c r="V117" s="315" t="s">
        <v>36</v>
      </c>
      <c r="W117" s="43">
        <v>3.6799999999999999E-2</v>
      </c>
      <c r="X117" s="311">
        <v>1.32</v>
      </c>
      <c r="Y117" s="174" t="s">
        <v>36</v>
      </c>
      <c r="Z117" s="174" t="s">
        <v>36</v>
      </c>
      <c r="AA117" s="174" t="s">
        <v>36</v>
      </c>
      <c r="AB117" s="121" t="s">
        <v>36</v>
      </c>
      <c r="AC117" s="43">
        <v>0.30271399999999998</v>
      </c>
      <c r="AD117" s="43">
        <v>0.133436</v>
      </c>
      <c r="AE117" s="43">
        <v>8.8915999999999995E-2</v>
      </c>
      <c r="AF117" s="43">
        <v>5.8446999999999999E-2</v>
      </c>
      <c r="AG117" s="43">
        <v>0.39167600000000002</v>
      </c>
      <c r="AH117" s="43">
        <v>0.24565600000000001</v>
      </c>
      <c r="AI117" s="43">
        <v>0.13178699999999999</v>
      </c>
      <c r="AJ117" s="43">
        <v>0.152557</v>
      </c>
      <c r="AK117" s="43">
        <v>2.2876061888303871</v>
      </c>
      <c r="AL117" s="43">
        <v>1.5451448709076678</v>
      </c>
      <c r="AM117" s="43"/>
      <c r="AN117" s="43">
        <v>2.3009561038802629E-2</v>
      </c>
      <c r="AO117" s="43">
        <v>3.2395694592814675E-2</v>
      </c>
      <c r="AP117" s="43">
        <v>0.24486357956581056</v>
      </c>
      <c r="AQ117" s="43">
        <v>9.6402392617752422E-2</v>
      </c>
      <c r="AR117" s="43">
        <v>0.30703039934161719</v>
      </c>
      <c r="AS117" s="43">
        <v>0.70370162715679752</v>
      </c>
      <c r="AT117" s="316">
        <v>3.2697893753307579</v>
      </c>
      <c r="AU117" s="316">
        <v>4.6036122900134098</v>
      </c>
      <c r="AV117" s="316">
        <v>34.7965060923826</v>
      </c>
      <c r="AW117" s="316">
        <v>13.699327797102312</v>
      </c>
      <c r="AX117" s="316">
        <v>43.630764445170911</v>
      </c>
      <c r="AY117" s="315" t="s">
        <v>36</v>
      </c>
      <c r="AZ117" s="329" t="s">
        <v>36</v>
      </c>
      <c r="BA117" s="329" t="s">
        <v>36</v>
      </c>
      <c r="BB117" s="329" t="s">
        <v>36</v>
      </c>
      <c r="BC117" s="329" t="s">
        <v>36</v>
      </c>
      <c r="BD117" s="329" t="s">
        <v>36</v>
      </c>
      <c r="BE117" s="329" t="s">
        <v>36</v>
      </c>
      <c r="BF117" s="330" t="s">
        <v>36</v>
      </c>
      <c r="BG117" s="312" t="s">
        <v>36</v>
      </c>
      <c r="BH117" s="329" t="s">
        <v>36</v>
      </c>
      <c r="BI117" s="329" t="s">
        <v>36</v>
      </c>
      <c r="BJ117" s="312" t="s">
        <v>36</v>
      </c>
      <c r="BK117" s="312" t="s">
        <v>36</v>
      </c>
      <c r="BL117" s="312" t="s">
        <v>36</v>
      </c>
      <c r="BM117" s="312" t="s">
        <v>36</v>
      </c>
      <c r="BN117" s="312" t="s">
        <v>36</v>
      </c>
      <c r="BO117" s="324" t="s">
        <v>36</v>
      </c>
      <c r="BP117" s="312" t="s">
        <v>36</v>
      </c>
      <c r="BQ117" s="312" t="s">
        <v>36</v>
      </c>
      <c r="BR117" s="312" t="s">
        <v>36</v>
      </c>
      <c r="BS117" s="312" t="s">
        <v>36</v>
      </c>
      <c r="BT117" s="312" t="s">
        <v>36</v>
      </c>
      <c r="BU117" s="312" t="s">
        <v>36</v>
      </c>
      <c r="BV117" s="324" t="s">
        <v>36</v>
      </c>
      <c r="BW117" s="324" t="s">
        <v>36</v>
      </c>
      <c r="BX117" s="312" t="s">
        <v>36</v>
      </c>
      <c r="BY117" s="312" t="s">
        <v>36</v>
      </c>
      <c r="BZ117" s="312" t="s">
        <v>36</v>
      </c>
      <c r="CA117" s="312" t="s">
        <v>36</v>
      </c>
      <c r="CB117" s="312" t="s">
        <v>36</v>
      </c>
      <c r="CC117" s="312" t="s">
        <v>36</v>
      </c>
      <c r="CD117" s="312" t="s">
        <v>36</v>
      </c>
      <c r="CE117" s="312" t="s">
        <v>36</v>
      </c>
      <c r="CF117" s="312" t="s">
        <v>36</v>
      </c>
      <c r="CG117" s="312" t="s">
        <v>36</v>
      </c>
      <c r="CH117" s="312" t="s">
        <v>36</v>
      </c>
      <c r="CI117" s="312" t="s">
        <v>36</v>
      </c>
      <c r="CJ117" s="312" t="s">
        <v>36</v>
      </c>
      <c r="CK117" s="312"/>
      <c r="CL117" s="312" t="s">
        <v>36</v>
      </c>
      <c r="CM117" s="312" t="s">
        <v>36</v>
      </c>
      <c r="CN117" s="312" t="s">
        <v>36</v>
      </c>
      <c r="CO117" s="312" t="s">
        <v>36</v>
      </c>
      <c r="CP117" s="328" t="s">
        <v>36</v>
      </c>
      <c r="CQ117" s="328" t="s">
        <v>36</v>
      </c>
      <c r="CR117" s="328" t="s">
        <v>36</v>
      </c>
      <c r="CS117" s="312" t="s">
        <v>36</v>
      </c>
      <c r="CT117" s="312" t="s">
        <v>36</v>
      </c>
      <c r="CU117" s="312" t="s">
        <v>36</v>
      </c>
      <c r="CV117" s="312" t="s">
        <v>36</v>
      </c>
      <c r="CW117" s="312" t="s">
        <v>36</v>
      </c>
      <c r="CX117" s="328" t="s">
        <v>36</v>
      </c>
      <c r="CY117" s="328" t="s">
        <v>36</v>
      </c>
      <c r="CZ117" s="312"/>
      <c r="DA117" s="312" t="s">
        <v>36</v>
      </c>
      <c r="DB117" s="312" t="s">
        <v>36</v>
      </c>
      <c r="DC117" s="312" t="s">
        <v>36</v>
      </c>
      <c r="DD117" s="312" t="s">
        <v>36</v>
      </c>
      <c r="DE117" s="312" t="s">
        <v>36</v>
      </c>
      <c r="DF117" s="312" t="s">
        <v>36</v>
      </c>
      <c r="DG117" s="312" t="s">
        <v>36</v>
      </c>
      <c r="DH117" s="312" t="s">
        <v>36</v>
      </c>
      <c r="DI117" s="312" t="s">
        <v>36</v>
      </c>
      <c r="DJ117" s="312" t="s">
        <v>36</v>
      </c>
      <c r="DK117" s="312" t="s">
        <v>36</v>
      </c>
      <c r="DL117" s="312" t="s">
        <v>36</v>
      </c>
      <c r="DM117" s="312"/>
      <c r="DN117" s="325" t="s">
        <v>36</v>
      </c>
      <c r="DO117" s="325" t="s">
        <v>36</v>
      </c>
      <c r="DP117" s="327" t="s">
        <v>36</v>
      </c>
      <c r="DQ117" s="327" t="s">
        <v>36</v>
      </c>
      <c r="DR117" s="327" t="s">
        <v>36</v>
      </c>
      <c r="DS117" s="326" t="s">
        <v>36</v>
      </c>
      <c r="DT117" s="326" t="s">
        <v>36</v>
      </c>
      <c r="DU117" s="326" t="s">
        <v>36</v>
      </c>
      <c r="DV117" s="326" t="s">
        <v>36</v>
      </c>
      <c r="DW117" s="326" t="s">
        <v>36</v>
      </c>
      <c r="DX117" s="326" t="s">
        <v>36</v>
      </c>
      <c r="DY117" s="326" t="s">
        <v>36</v>
      </c>
      <c r="DZ117" s="326" t="s">
        <v>36</v>
      </c>
      <c r="EA117" s="326" t="s">
        <v>36</v>
      </c>
      <c r="EB117" s="326"/>
      <c r="EC117" s="325" t="s">
        <v>36</v>
      </c>
      <c r="ED117" s="325" t="s">
        <v>36</v>
      </c>
      <c r="EE117" s="325" t="s">
        <v>36</v>
      </c>
      <c r="EF117" s="325" t="s">
        <v>36</v>
      </c>
      <c r="EG117" s="325" t="s">
        <v>36</v>
      </c>
      <c r="EH117" s="325" t="s">
        <v>36</v>
      </c>
      <c r="EI117" s="325" t="s">
        <v>36</v>
      </c>
      <c r="EJ117" s="325" t="s">
        <v>36</v>
      </c>
      <c r="EK117" s="325" t="s">
        <v>36</v>
      </c>
      <c r="EL117" s="325" t="s">
        <v>36</v>
      </c>
      <c r="EM117" s="325" t="s">
        <v>36</v>
      </c>
      <c r="EN117" s="325"/>
      <c r="EO117" s="325" t="s">
        <v>36</v>
      </c>
      <c r="EP117" s="325" t="s">
        <v>36</v>
      </c>
      <c r="EQ117" s="325" t="s">
        <v>36</v>
      </c>
      <c r="ER117" s="325" t="s">
        <v>36</v>
      </c>
      <c r="ES117" s="325" t="s">
        <v>36</v>
      </c>
      <c r="ET117" s="325" t="s">
        <v>36</v>
      </c>
      <c r="EU117" s="325" t="s">
        <v>36</v>
      </c>
      <c r="EV117" s="325" t="s">
        <v>36</v>
      </c>
      <c r="EW117" s="325" t="s">
        <v>36</v>
      </c>
      <c r="EX117" s="325" t="s">
        <v>36</v>
      </c>
      <c r="EY117" s="325" t="s">
        <v>36</v>
      </c>
      <c r="EZ117" s="325"/>
      <c r="FA117" s="312" t="s">
        <v>36</v>
      </c>
      <c r="FB117" s="312" t="s">
        <v>36</v>
      </c>
      <c r="FC117" s="312" t="s">
        <v>36</v>
      </c>
      <c r="FD117" s="312" t="s">
        <v>36</v>
      </c>
      <c r="FE117" s="312" t="s">
        <v>36</v>
      </c>
      <c r="FF117" s="312" t="s">
        <v>36</v>
      </c>
      <c r="FG117" s="312" t="s">
        <v>36</v>
      </c>
      <c r="FH117" s="312" t="s">
        <v>36</v>
      </c>
      <c r="FI117" s="312" t="s">
        <v>36</v>
      </c>
      <c r="FJ117" s="312" t="s">
        <v>36</v>
      </c>
      <c r="FK117" s="312" t="s">
        <v>36</v>
      </c>
      <c r="FL117" s="312" t="s">
        <v>36</v>
      </c>
      <c r="FM117" s="312" t="s">
        <v>36</v>
      </c>
      <c r="FN117" s="312" t="s">
        <v>36</v>
      </c>
      <c r="FO117" s="312" t="s">
        <v>36</v>
      </c>
      <c r="FP117" s="312" t="s">
        <v>36</v>
      </c>
      <c r="FQ117" s="312" t="s">
        <v>36</v>
      </c>
      <c r="FR117" s="312" t="s">
        <v>36</v>
      </c>
      <c r="FS117" s="312" t="s">
        <v>36</v>
      </c>
      <c r="FT117" s="312" t="s">
        <v>36</v>
      </c>
      <c r="FU117" s="312" t="s">
        <v>36</v>
      </c>
      <c r="FV117" s="312" t="s">
        <v>36</v>
      </c>
      <c r="FW117" s="312" t="s">
        <v>36</v>
      </c>
      <c r="FX117" s="312" t="s">
        <v>36</v>
      </c>
      <c r="FY117" s="312" t="s">
        <v>36</v>
      </c>
      <c r="FZ117" s="312" t="s">
        <v>36</v>
      </c>
      <c r="GA117" s="312" t="s">
        <v>36</v>
      </c>
      <c r="GB117" s="312" t="s">
        <v>36</v>
      </c>
      <c r="GC117" s="312" t="s">
        <v>36</v>
      </c>
      <c r="GD117" s="312" t="s">
        <v>36</v>
      </c>
      <c r="GE117" s="312" t="s">
        <v>36</v>
      </c>
      <c r="GF117" s="312" t="s">
        <v>36</v>
      </c>
      <c r="GG117" s="312" t="s">
        <v>36</v>
      </c>
      <c r="GH117" s="312" t="s">
        <v>36</v>
      </c>
      <c r="GI117" s="312" t="s">
        <v>36</v>
      </c>
      <c r="GJ117" s="312" t="s">
        <v>36</v>
      </c>
    </row>
    <row r="118" spans="1:192">
      <c r="A118" s="321">
        <v>450156122033100</v>
      </c>
      <c r="B118" s="320" t="s">
        <v>206</v>
      </c>
      <c r="C118" s="320" t="s">
        <v>205</v>
      </c>
      <c r="D118" s="320" t="s">
        <v>214</v>
      </c>
      <c r="E118" s="320">
        <v>57</v>
      </c>
      <c r="F118" s="319">
        <v>406.6</v>
      </c>
      <c r="G118" s="318">
        <v>40802</v>
      </c>
      <c r="H118" s="317">
        <v>0.375</v>
      </c>
      <c r="I118" s="309">
        <v>343</v>
      </c>
      <c r="J118" s="135">
        <v>9.9499999999999993</v>
      </c>
      <c r="K118" s="316">
        <v>82</v>
      </c>
      <c r="L118" s="135">
        <v>10.8</v>
      </c>
      <c r="M118" s="135">
        <v>100.7</v>
      </c>
      <c r="N118" s="135">
        <v>7.93</v>
      </c>
      <c r="O118" s="135">
        <v>0.1</v>
      </c>
      <c r="P118" s="135">
        <v>0.4</v>
      </c>
      <c r="Q118" s="135">
        <v>0.35</v>
      </c>
      <c r="R118" s="135"/>
      <c r="S118" s="135">
        <v>0.6</v>
      </c>
      <c r="T118" s="43">
        <v>0.19500000000000001</v>
      </c>
      <c r="U118" s="135">
        <v>0.79499999999999993</v>
      </c>
      <c r="V118" s="316">
        <v>24.528301886792455</v>
      </c>
      <c r="W118" s="43">
        <v>8.8999999999999999E-3</v>
      </c>
      <c r="X118" s="311">
        <v>2.5</v>
      </c>
      <c r="Y118" s="23">
        <v>1.4840367248514676E-2</v>
      </c>
      <c r="Z118" s="23">
        <v>1.3299000699073044E-2</v>
      </c>
      <c r="AA118" s="23">
        <v>1.1180431365966777E-2</v>
      </c>
      <c r="AB118" s="65">
        <v>1.3273519386460115</v>
      </c>
      <c r="AC118" s="43">
        <v>3.4361000000000003E-2</v>
      </c>
      <c r="AD118" s="43">
        <v>1.9238999999999999E-2</v>
      </c>
      <c r="AE118" s="43">
        <v>1.4338E-2</v>
      </c>
      <c r="AF118" s="43">
        <v>1.172E-2</v>
      </c>
      <c r="AG118" s="43">
        <v>2.9190000000000001E-2</v>
      </c>
      <c r="AH118" s="43">
        <v>1.5671999999999998E-2</v>
      </c>
      <c r="AI118" s="43">
        <v>1.2298999999999999E-2</v>
      </c>
      <c r="AJ118" s="43">
        <v>1.78E-2</v>
      </c>
      <c r="AK118" s="43">
        <v>1.4126186926155531</v>
      </c>
      <c r="AL118" s="43">
        <v>3.3771954974383269</v>
      </c>
      <c r="AM118" s="43"/>
      <c r="AN118" s="43">
        <v>9.9357865147372375E-3</v>
      </c>
      <c r="AO118" s="43">
        <v>1.3217979856051424E-2</v>
      </c>
      <c r="AP118" s="43">
        <v>2.169077847400214E-2</v>
      </c>
      <c r="AQ118" s="43">
        <v>1.690434532521071E-2</v>
      </c>
      <c r="AR118" s="43">
        <v>1.6285267946596349E-2</v>
      </c>
      <c r="AS118" s="43">
        <v>7.8034158116597863E-2</v>
      </c>
      <c r="AT118" s="316">
        <v>12.732611915786013</v>
      </c>
      <c r="AU118" s="316">
        <v>16.938710143192996</v>
      </c>
      <c r="AV118" s="316">
        <v>27.796517573229913</v>
      </c>
      <c r="AW118" s="316">
        <v>21.662750945492878</v>
      </c>
      <c r="AX118" s="316">
        <v>20.869409422298197</v>
      </c>
      <c r="AY118" s="315" t="s">
        <v>36</v>
      </c>
      <c r="AZ118" s="314">
        <v>0.02</v>
      </c>
      <c r="BA118" s="314">
        <v>1.4999999999999999E-2</v>
      </c>
      <c r="BB118" s="314">
        <v>9.94</v>
      </c>
      <c r="BC118" s="313">
        <v>2.5000000000000001E-3</v>
      </c>
      <c r="BD118" s="43">
        <v>1E-3</v>
      </c>
      <c r="BE118" s="43">
        <v>2E-3</v>
      </c>
      <c r="BF118" s="313">
        <v>4.5000000000000005E-3</v>
      </c>
      <c r="BG118" s="43">
        <v>1.7999999999999999E-2</v>
      </c>
      <c r="BH118" s="43">
        <v>2.2499999999999999E-2</v>
      </c>
      <c r="BI118" s="312" t="s">
        <v>36</v>
      </c>
      <c r="BJ118" s="43">
        <v>1.34E-2</v>
      </c>
      <c r="BK118" s="43">
        <v>1.9E-2</v>
      </c>
      <c r="BL118" s="43">
        <v>1.84E-2</v>
      </c>
      <c r="BM118" s="43">
        <v>4.4999999999999997E-3</v>
      </c>
      <c r="BN118" s="43">
        <v>5.5399999999999998E-2</v>
      </c>
      <c r="BO118" s="322">
        <v>9.2333333333333337E-2</v>
      </c>
      <c r="BP118" s="43">
        <v>0</v>
      </c>
      <c r="BQ118" s="43">
        <v>5.0000000000000001E-3</v>
      </c>
      <c r="BR118" s="43">
        <v>0</v>
      </c>
      <c r="BS118" s="43">
        <v>2.3E-3</v>
      </c>
      <c r="BT118" s="43">
        <v>3.0999999999999999E-3</v>
      </c>
      <c r="BU118" s="43">
        <v>1.04E-2</v>
      </c>
      <c r="BV118" s="322">
        <v>1.7333333333333333E-2</v>
      </c>
      <c r="BW118" s="324" t="s">
        <v>36</v>
      </c>
      <c r="BX118" s="43">
        <v>1.3899999999999999E-2</v>
      </c>
      <c r="BY118" s="43">
        <v>2.18E-2</v>
      </c>
      <c r="BZ118" s="43">
        <v>2.2100000000000002E-2</v>
      </c>
      <c r="CA118" s="43">
        <v>4.7000000000000002E-3</v>
      </c>
      <c r="CB118" s="43">
        <v>6.25E-2</v>
      </c>
      <c r="CC118" s="322">
        <v>7.8616352201257872E-2</v>
      </c>
      <c r="CD118" s="43">
        <v>0</v>
      </c>
      <c r="CE118" s="43">
        <v>5.8999999999999999E-3</v>
      </c>
      <c r="CF118" s="43">
        <v>0</v>
      </c>
      <c r="CG118" s="43">
        <v>3.8999999999999998E-3</v>
      </c>
      <c r="CH118" s="43">
        <v>3.5000000000000001E-3</v>
      </c>
      <c r="CI118" s="43">
        <v>1.34E-2</v>
      </c>
      <c r="CJ118" s="322">
        <v>1.6855345911949687E-2</v>
      </c>
      <c r="CK118" s="322"/>
      <c r="CL118" s="43">
        <v>0.11224848799611317</v>
      </c>
      <c r="CM118" s="43">
        <v>0.11597458325449096</v>
      </c>
      <c r="CN118" s="43">
        <v>8.8342615709621652E-2</v>
      </c>
      <c r="CO118" s="43">
        <v>1.7805492796688971E-2</v>
      </c>
      <c r="CP118" s="311">
        <v>0.33437117975691477</v>
      </c>
      <c r="CQ118" s="311">
        <v>6.6874235951382959</v>
      </c>
      <c r="CR118" s="311">
        <v>0.52672248805024302</v>
      </c>
      <c r="CS118" s="43">
        <v>0</v>
      </c>
      <c r="CT118" s="43">
        <v>3.8777124598656759E-2</v>
      </c>
      <c r="CU118" s="43">
        <v>0</v>
      </c>
      <c r="CV118" s="43">
        <v>1.4077007350646011E-2</v>
      </c>
      <c r="CW118" s="43">
        <v>1.4230366684416372E-2</v>
      </c>
      <c r="CX118" s="311">
        <v>6.7084498633719153E-2</v>
      </c>
      <c r="CY118" s="311">
        <v>1.3416899726743832</v>
      </c>
      <c r="CZ118" s="43"/>
      <c r="DA118" s="43">
        <v>0.11643686441387857</v>
      </c>
      <c r="DB118" s="43">
        <v>0.13306557447094225</v>
      </c>
      <c r="DC118" s="43">
        <v>0.10610716343383907</v>
      </c>
      <c r="DD118" s="43">
        <v>1.8596848032097369E-2</v>
      </c>
      <c r="DE118" s="43">
        <v>0.37420645035075728</v>
      </c>
      <c r="DF118" s="43">
        <v>0.55584651617170089</v>
      </c>
      <c r="DG118" s="43">
        <v>0</v>
      </c>
      <c r="DH118" s="43">
        <v>4.575700702641497E-2</v>
      </c>
      <c r="DI118" s="43">
        <v>0</v>
      </c>
      <c r="DJ118" s="43">
        <v>2.3869708116312803E-2</v>
      </c>
      <c r="DK118" s="43">
        <v>1.6066543030792677E-2</v>
      </c>
      <c r="DL118" s="43">
        <v>8.5693258173520456E-2</v>
      </c>
      <c r="DM118" s="43"/>
      <c r="DN118" s="308">
        <v>0.33567201080000003</v>
      </c>
      <c r="DO118" s="308">
        <v>0.29371300944999995</v>
      </c>
      <c r="DP118" s="310">
        <v>503.50797504000002</v>
      </c>
      <c r="DQ118" s="310">
        <v>163.64010526500002</v>
      </c>
      <c r="DR118" s="310">
        <v>667.14806692800005</v>
      </c>
      <c r="DS118" s="309">
        <v>16.783600539999998</v>
      </c>
      <c r="DT118" s="309">
        <v>12.587700404999998</v>
      </c>
      <c r="DU118" s="309">
        <v>8341.4494683799985</v>
      </c>
      <c r="DV118" s="309">
        <v>2.0979500674999998</v>
      </c>
      <c r="DW118" s="309">
        <v>0.83918002700000005</v>
      </c>
      <c r="DX118" s="309">
        <v>1.6783600540000001</v>
      </c>
      <c r="DY118" s="309">
        <v>3.7763101214999999</v>
      </c>
      <c r="DZ118" s="309">
        <v>15.105240485999998</v>
      </c>
      <c r="EA118" s="309">
        <v>18.881550607499996</v>
      </c>
      <c r="EB118" s="309"/>
      <c r="EC118" s="309">
        <v>11.245011442560003</v>
      </c>
      <c r="ED118" s="309">
        <v>15.944419209599999</v>
      </c>
      <c r="EE118" s="309">
        <v>15.44091123456</v>
      </c>
      <c r="EF118" s="309">
        <v>3.7763098128000001</v>
      </c>
      <c r="EG118" s="309">
        <v>46.490569695360001</v>
      </c>
      <c r="EH118" s="308">
        <v>0</v>
      </c>
      <c r="EI118" s="308">
        <v>4.1958997920000005</v>
      </c>
      <c r="EJ118" s="308">
        <v>0</v>
      </c>
      <c r="EK118" s="308">
        <v>1.93011390432</v>
      </c>
      <c r="EL118" s="308">
        <v>2.60145787104</v>
      </c>
      <c r="EM118" s="308">
        <v>8.7274715673600003</v>
      </c>
      <c r="EN118" s="308"/>
      <c r="EO118" s="308">
        <v>11.66460142176</v>
      </c>
      <c r="EP118" s="308">
        <v>18.294123093120003</v>
      </c>
      <c r="EQ118" s="308">
        <v>18.545877080640004</v>
      </c>
      <c r="ER118" s="308">
        <v>3.9441458044800006</v>
      </c>
      <c r="ES118" s="308">
        <v>52.448747400000002</v>
      </c>
      <c r="ET118" s="308">
        <v>0</v>
      </c>
      <c r="EU118" s="308">
        <v>4.9511617545600002</v>
      </c>
      <c r="EV118" s="308">
        <v>0</v>
      </c>
      <c r="EW118" s="308">
        <v>3.2728018377599999</v>
      </c>
      <c r="EX118" s="308">
        <v>2.9371298544000006</v>
      </c>
      <c r="EY118" s="308">
        <v>11.245011442560003</v>
      </c>
      <c r="EZ118" s="308"/>
      <c r="FA118" s="43">
        <v>8.2555831480570581E-4</v>
      </c>
      <c r="FB118" s="43">
        <v>7.2236352545499241E-4</v>
      </c>
      <c r="FC118" s="43">
        <v>1.238337370978849</v>
      </c>
      <c r="FD118" s="43">
        <v>0.40245967846778163</v>
      </c>
      <c r="FE118" s="43">
        <v>1.640797016546975</v>
      </c>
      <c r="FF118" s="43">
        <v>4.127791574028529E-2</v>
      </c>
      <c r="FG118" s="43">
        <v>3.0958436805213964E-2</v>
      </c>
      <c r="FH118" s="43">
        <v>20.515124122921783</v>
      </c>
      <c r="FI118" s="43">
        <v>5.1597394675356612E-3</v>
      </c>
      <c r="FJ118" s="43">
        <v>2.0638957870142646E-3</v>
      </c>
      <c r="FK118" s="43">
        <v>4.1277915740285291E-3</v>
      </c>
      <c r="FL118" s="43">
        <v>9.2875310415641895E-3</v>
      </c>
      <c r="FM118" s="43">
        <v>3.7150124166256758E-2</v>
      </c>
      <c r="FN118" s="43">
        <v>4.6437655207820942E-2</v>
      </c>
      <c r="FO118" s="43">
        <v>2.7656201285194301E-2</v>
      </c>
      <c r="FP118" s="43">
        <v>3.9214016747663547E-2</v>
      </c>
      <c r="FQ118" s="43">
        <v>3.7975679376684703E-2</v>
      </c>
      <c r="FR118" s="43">
        <v>9.2875302823413677E-3</v>
      </c>
      <c r="FS118" s="43">
        <v>0.11433981725371373</v>
      </c>
      <c r="FT118" s="43">
        <v>0</v>
      </c>
      <c r="FU118" s="43">
        <v>1.0319478091490409E-2</v>
      </c>
      <c r="FV118" s="43">
        <v>0</v>
      </c>
      <c r="FW118" s="43">
        <v>4.7469599220855878E-3</v>
      </c>
      <c r="FX118" s="43">
        <v>6.3980764167240528E-3</v>
      </c>
      <c r="FY118" s="43">
        <v>2.146451443030005E-2</v>
      </c>
      <c r="FZ118" s="43">
        <v>2.8688149094343335E-2</v>
      </c>
      <c r="GA118" s="43">
        <v>4.4992924478898189E-2</v>
      </c>
      <c r="GB118" s="43">
        <v>4.5612093164387614E-2</v>
      </c>
      <c r="GC118" s="43">
        <v>9.7003094060009853E-3</v>
      </c>
      <c r="GD118" s="43">
        <v>0.1289934761436301</v>
      </c>
      <c r="GE118" s="43">
        <v>0</v>
      </c>
      <c r="GF118" s="43">
        <v>1.2176984147958682E-2</v>
      </c>
      <c r="GG118" s="43">
        <v>0</v>
      </c>
      <c r="GH118" s="43">
        <v>8.0491929113625169E-3</v>
      </c>
      <c r="GI118" s="43">
        <v>7.223634664043287E-3</v>
      </c>
      <c r="GJ118" s="43">
        <v>2.7656201285194301E-2</v>
      </c>
    </row>
    <row r="119" spans="1:192">
      <c r="A119" s="321">
        <v>14209710</v>
      </c>
      <c r="B119" s="320" t="s">
        <v>206</v>
      </c>
      <c r="C119" s="320" t="s">
        <v>205</v>
      </c>
      <c r="D119" s="320" t="s">
        <v>11</v>
      </c>
      <c r="E119" s="320">
        <v>40.799999999999997</v>
      </c>
      <c r="F119" s="319">
        <v>1538.4529375395839</v>
      </c>
      <c r="G119" s="318">
        <v>40802</v>
      </c>
      <c r="H119" s="317">
        <v>0.41666666666666669</v>
      </c>
      <c r="I119" s="309">
        <v>858.39032600992198</v>
      </c>
      <c r="J119" s="135">
        <v>10.76</v>
      </c>
      <c r="K119" s="316">
        <v>66</v>
      </c>
      <c r="L119" s="135">
        <v>10.94</v>
      </c>
      <c r="M119" s="135">
        <v>103.9</v>
      </c>
      <c r="N119" s="135">
        <v>7.94</v>
      </c>
      <c r="O119" s="135">
        <v>0.2</v>
      </c>
      <c r="P119" s="135">
        <v>0.9</v>
      </c>
      <c r="Q119" s="135">
        <v>0.43</v>
      </c>
      <c r="R119" s="135"/>
      <c r="S119" s="135">
        <v>0.7</v>
      </c>
      <c r="T119" s="43">
        <v>0.20399999999999999</v>
      </c>
      <c r="U119" s="135">
        <v>0.90399999999999991</v>
      </c>
      <c r="V119" s="316">
        <v>22.56637168141593</v>
      </c>
      <c r="W119" s="43">
        <v>1.2699999999999999E-2</v>
      </c>
      <c r="X119" s="311">
        <v>2.1428571428571428</v>
      </c>
      <c r="Y119" s="23">
        <v>1.5099127823486925E-2</v>
      </c>
      <c r="Z119" s="23">
        <v>1.3549784902061296E-2</v>
      </c>
      <c r="AA119" s="23">
        <v>1.3212279065279223E-2</v>
      </c>
      <c r="AB119" s="65">
        <v>1.1428102410556997</v>
      </c>
      <c r="AC119" s="43">
        <v>5.2089000000000003E-2</v>
      </c>
      <c r="AD119" s="43">
        <v>2.8420999999999998E-2</v>
      </c>
      <c r="AE119" s="43">
        <v>2.0858999999999999E-2</v>
      </c>
      <c r="AF119" s="43">
        <v>1.5298000000000001E-2</v>
      </c>
      <c r="AG119" s="43">
        <v>2.1455999999999999E-2</v>
      </c>
      <c r="AH119" s="43">
        <v>2.1870000000000001E-2</v>
      </c>
      <c r="AI119" s="43">
        <v>1.8648000000000001E-2</v>
      </c>
      <c r="AJ119" s="43">
        <v>2.4371E-2</v>
      </c>
      <c r="AK119" s="43">
        <v>1.3729508196721307</v>
      </c>
      <c r="AL119" s="43">
        <v>4.1874421594262881</v>
      </c>
      <c r="AM119" s="43"/>
      <c r="AN119" s="43">
        <v>1.8609635636899557E-2</v>
      </c>
      <c r="AO119" s="43">
        <v>1.7921314889730942E-2</v>
      </c>
      <c r="AP119" s="43">
        <v>3.06611115117634E-2</v>
      </c>
      <c r="AQ119" s="43">
        <v>2.4274902131670932E-2</v>
      </c>
      <c r="AR119" s="43">
        <v>1.8537876210348608E-2</v>
      </c>
      <c r="AS119" s="43">
        <v>0.11000484038041344</v>
      </c>
      <c r="AT119" s="316">
        <v>16.917106167823718</v>
      </c>
      <c r="AU119" s="316">
        <v>16.291387567816393</v>
      </c>
      <c r="AV119" s="316">
        <v>27.872511251080063</v>
      </c>
      <c r="AW119" s="316">
        <v>22.067121817298794</v>
      </c>
      <c r="AX119" s="316">
        <v>16.851873195981028</v>
      </c>
      <c r="AY119" s="315" t="s">
        <v>36</v>
      </c>
      <c r="AZ119" s="314">
        <v>1.0999999999999999E-2</v>
      </c>
      <c r="BA119" s="314">
        <v>1.2E-2</v>
      </c>
      <c r="BB119" s="314">
        <v>7.48</v>
      </c>
      <c r="BC119" s="313">
        <v>2.5000000000000001E-3</v>
      </c>
      <c r="BD119" s="43">
        <v>1E-3</v>
      </c>
      <c r="BE119" s="43">
        <v>2E-3</v>
      </c>
      <c r="BF119" s="313">
        <v>4.5000000000000005E-3</v>
      </c>
      <c r="BG119" s="313">
        <v>8.5000000000000006E-3</v>
      </c>
      <c r="BH119" s="43">
        <v>1.4500000000000001E-2</v>
      </c>
      <c r="BI119" s="312" t="s">
        <v>36</v>
      </c>
      <c r="BJ119" s="43">
        <v>2.41E-2</v>
      </c>
      <c r="BK119" s="43">
        <v>2.8299999999999999E-2</v>
      </c>
      <c r="BL119" s="43">
        <v>2.2100000000000002E-2</v>
      </c>
      <c r="BM119" s="43">
        <v>3.7000000000000002E-3</v>
      </c>
      <c r="BN119" s="43">
        <v>7.8299999999999995E-2</v>
      </c>
      <c r="BO119" s="322">
        <v>0.11185714285714286</v>
      </c>
      <c r="BP119" s="43">
        <v>0</v>
      </c>
      <c r="BQ119" s="43">
        <v>7.3000000000000001E-3</v>
      </c>
      <c r="BR119" s="43">
        <v>0</v>
      </c>
      <c r="BS119" s="43">
        <v>2.8E-3</v>
      </c>
      <c r="BT119" s="43">
        <v>4.0000000000000001E-3</v>
      </c>
      <c r="BU119" s="43">
        <v>1.41E-2</v>
      </c>
      <c r="BV119" s="322">
        <v>2.0142857142857143E-2</v>
      </c>
      <c r="BW119" s="324" t="s">
        <v>36</v>
      </c>
      <c r="BX119" s="43">
        <v>2.5999999999999999E-2</v>
      </c>
      <c r="BY119" s="43">
        <v>2.87E-2</v>
      </c>
      <c r="BZ119" s="43">
        <v>2.1700000000000001E-2</v>
      </c>
      <c r="CA119" s="43">
        <v>3.7000000000000002E-3</v>
      </c>
      <c r="CB119" s="43">
        <v>8.0199999999999994E-2</v>
      </c>
      <c r="CC119" s="322">
        <v>8.8716814159292043E-2</v>
      </c>
      <c r="CD119" s="43">
        <v>0</v>
      </c>
      <c r="CE119" s="43">
        <v>8.3999999999999995E-3</v>
      </c>
      <c r="CF119" s="43">
        <v>0</v>
      </c>
      <c r="CG119" s="43">
        <v>5.1999999999999998E-3</v>
      </c>
      <c r="CH119" s="43">
        <v>3.5000000000000001E-3</v>
      </c>
      <c r="CI119" s="43">
        <v>1.7100000000000001E-2</v>
      </c>
      <c r="CJ119" s="322">
        <v>1.8915929203539825E-2</v>
      </c>
      <c r="CK119" s="322"/>
      <c r="CL119" s="43">
        <v>0.2018797433362931</v>
      </c>
      <c r="CM119" s="43">
        <v>0.17274108979484704</v>
      </c>
      <c r="CN119" s="43">
        <v>0.10610716343383907</v>
      </c>
      <c r="CO119" s="43">
        <v>1.4640071855055376E-2</v>
      </c>
      <c r="CP119" s="311">
        <v>0.49536806842003461</v>
      </c>
      <c r="CQ119" s="311">
        <v>8.4920240300577365</v>
      </c>
      <c r="CR119" s="311">
        <v>0.40566027363180512</v>
      </c>
      <c r="CS119" s="43">
        <v>0</v>
      </c>
      <c r="CT119" s="43">
        <v>5.6614601914038866E-2</v>
      </c>
      <c r="CU119" s="43">
        <v>0</v>
      </c>
      <c r="CV119" s="43">
        <v>1.7137226339916885E-2</v>
      </c>
      <c r="CW119" s="43">
        <v>1.8361763463763059E-2</v>
      </c>
      <c r="CX119" s="311">
        <v>9.211359171771881E-2</v>
      </c>
      <c r="CY119" s="311">
        <v>1.5790901437323226</v>
      </c>
      <c r="CZ119" s="43"/>
      <c r="DA119" s="43">
        <v>0.21779557372380168</v>
      </c>
      <c r="DB119" s="43">
        <v>0.17518265996862581</v>
      </c>
      <c r="DC119" s="43">
        <v>0.10418667178797772</v>
      </c>
      <c r="DD119" s="43">
        <v>1.4640071855055376E-2</v>
      </c>
      <c r="DE119" s="43">
        <v>0.51180497733546049</v>
      </c>
      <c r="DF119" s="43">
        <v>0.38583020354270164</v>
      </c>
      <c r="DG119" s="43">
        <v>0</v>
      </c>
      <c r="DH119" s="43">
        <v>6.5145569325743363E-2</v>
      </c>
      <c r="DI119" s="43">
        <v>0</v>
      </c>
      <c r="DJ119" s="43">
        <v>3.1826277488417071E-2</v>
      </c>
      <c r="DK119" s="43">
        <v>1.6066543030792677E-2</v>
      </c>
      <c r="DL119" s="43">
        <v>0.11303838984495311</v>
      </c>
      <c r="DM119" s="43"/>
      <c r="DN119" s="308">
        <v>1.8901153418798016</v>
      </c>
      <c r="DO119" s="308">
        <v>0.90305510778701614</v>
      </c>
      <c r="DP119" s="310">
        <v>1470.0897103509567</v>
      </c>
      <c r="DQ119" s="310">
        <v>428.4261441594216</v>
      </c>
      <c r="DR119" s="310">
        <v>1898.5158545103784</v>
      </c>
      <c r="DS119" s="309">
        <v>23.101409734086459</v>
      </c>
      <c r="DT119" s="309">
        <v>25.201537891730684</v>
      </c>
      <c r="DU119" s="309">
        <v>15708.958619178793</v>
      </c>
      <c r="DV119" s="309">
        <v>5.2503203941105587</v>
      </c>
      <c r="DW119" s="309">
        <v>2.1001281576442237</v>
      </c>
      <c r="DX119" s="309">
        <v>4.2002563152884473</v>
      </c>
      <c r="DY119" s="309">
        <v>9.450576709399007</v>
      </c>
      <c r="DZ119" s="309">
        <v>17.8510893399759</v>
      </c>
      <c r="EA119" s="309">
        <v>30.451858285841244</v>
      </c>
      <c r="EB119" s="309"/>
      <c r="EC119" s="309">
        <v>50.613088599225797</v>
      </c>
      <c r="ED119" s="309">
        <v>59.43362686133154</v>
      </c>
      <c r="EE119" s="309">
        <v>46.412832283937348</v>
      </c>
      <c r="EF119" s="309">
        <v>7.7704741832836293</v>
      </c>
      <c r="EG119" s="309">
        <v>164.44003474354272</v>
      </c>
      <c r="EH119" s="308">
        <v>0</v>
      </c>
      <c r="EI119" s="308">
        <v>15.330935550802835</v>
      </c>
      <c r="EJ119" s="308">
        <v>0</v>
      </c>
      <c r="EK119" s="308">
        <v>5.8803588414038268</v>
      </c>
      <c r="EL119" s="308">
        <v>8.4005126305768965</v>
      </c>
      <c r="EM119" s="308">
        <v>29.611807022783555</v>
      </c>
      <c r="EN119" s="308"/>
      <c r="EO119" s="308">
        <v>54.603332098749824</v>
      </c>
      <c r="EP119" s="308">
        <v>60.273678124389228</v>
      </c>
      <c r="EQ119" s="308">
        <v>45.57278102087966</v>
      </c>
      <c r="ER119" s="308">
        <v>7.7704741832836293</v>
      </c>
      <c r="ES119" s="308">
        <v>168.43027824306674</v>
      </c>
      <c r="ET119" s="308">
        <v>0</v>
      </c>
      <c r="EU119" s="308">
        <v>17.641076524211481</v>
      </c>
      <c r="EV119" s="308">
        <v>0</v>
      </c>
      <c r="EW119" s="308">
        <v>10.920666419749965</v>
      </c>
      <c r="EX119" s="308">
        <v>7.3504485517547842</v>
      </c>
      <c r="EY119" s="308">
        <v>35.912191495716229</v>
      </c>
      <c r="EZ119" s="308"/>
      <c r="FA119" s="43">
        <v>1.2285818407306132E-3</v>
      </c>
      <c r="FB119" s="43">
        <v>5.8698910168240414E-4</v>
      </c>
      <c r="FC119" s="43">
        <v>0.95556365390158826</v>
      </c>
      <c r="FD119" s="43">
        <v>0.27847855056560566</v>
      </c>
      <c r="FE119" s="43">
        <v>1.2340422044671939</v>
      </c>
      <c r="FF119" s="43">
        <v>1.5016000275596384E-2</v>
      </c>
      <c r="FG119" s="43">
        <v>1.6381091209741513E-2</v>
      </c>
      <c r="FH119" s="43">
        <v>10.210880187405541</v>
      </c>
      <c r="FI119" s="43">
        <v>3.4127273353628147E-3</v>
      </c>
      <c r="FJ119" s="43">
        <v>1.3650909341451258E-3</v>
      </c>
      <c r="FK119" s="43">
        <v>2.7301818682902517E-3</v>
      </c>
      <c r="FL119" s="43">
        <v>6.1429092036530668E-3</v>
      </c>
      <c r="FM119" s="43">
        <v>1.1603272940233569E-2</v>
      </c>
      <c r="FN119" s="43">
        <v>1.9793818545104327E-2</v>
      </c>
      <c r="FO119" s="43">
        <v>3.2898691512897538E-2</v>
      </c>
      <c r="FP119" s="43">
        <v>3.863207343630707E-2</v>
      </c>
      <c r="FQ119" s="43">
        <v>3.0168509644607287E-2</v>
      </c>
      <c r="FR119" s="43">
        <v>5.0508364563369669E-3</v>
      </c>
      <c r="FS119" s="43">
        <v>0.10688662014356337</v>
      </c>
      <c r="FT119" s="43">
        <v>0</v>
      </c>
      <c r="FU119" s="43">
        <v>9.9651638192594198E-3</v>
      </c>
      <c r="FV119" s="43">
        <v>0</v>
      </c>
      <c r="FW119" s="43">
        <v>3.822254615606353E-3</v>
      </c>
      <c r="FX119" s="43">
        <v>5.4603637365805051E-3</v>
      </c>
      <c r="FY119" s="43">
        <v>1.9247782171446275E-2</v>
      </c>
      <c r="FZ119" s="43">
        <v>3.5492364287773283E-2</v>
      </c>
      <c r="GA119" s="43">
        <v>3.9178109809965118E-2</v>
      </c>
      <c r="GB119" s="43">
        <v>2.9622473270949235E-2</v>
      </c>
      <c r="GC119" s="43">
        <v>5.0508364563369669E-3</v>
      </c>
      <c r="GD119" s="43">
        <v>0.1094802929184391</v>
      </c>
      <c r="GE119" s="43">
        <v>0</v>
      </c>
      <c r="GF119" s="43">
        <v>1.1466763846819059E-2</v>
      </c>
      <c r="GG119" s="43">
        <v>0</v>
      </c>
      <c r="GH119" s="43">
        <v>7.0984728575546564E-3</v>
      </c>
      <c r="GI119" s="43">
        <v>4.7778182695079417E-3</v>
      </c>
      <c r="GJ119" s="43">
        <v>2.3343054973881658E-2</v>
      </c>
    </row>
    <row r="120" spans="1:192">
      <c r="A120" s="321">
        <v>451438122164001</v>
      </c>
      <c r="B120" s="320" t="s">
        <v>211</v>
      </c>
      <c r="C120" s="320" t="s">
        <v>213</v>
      </c>
      <c r="D120" s="320" t="s">
        <v>14</v>
      </c>
      <c r="E120" s="320">
        <v>33.4</v>
      </c>
      <c r="F120" s="319">
        <v>1730.1120577044478</v>
      </c>
      <c r="G120" s="318">
        <v>40807</v>
      </c>
      <c r="H120" s="317">
        <v>0.625</v>
      </c>
      <c r="I120" s="326" t="s">
        <v>36</v>
      </c>
      <c r="J120" s="135">
        <v>15.94</v>
      </c>
      <c r="K120" s="316">
        <v>64</v>
      </c>
      <c r="L120" s="135">
        <v>9.9499999999999993</v>
      </c>
      <c r="M120" s="135">
        <v>102.6</v>
      </c>
      <c r="N120" s="135">
        <v>7.66</v>
      </c>
      <c r="O120" s="135">
        <v>1</v>
      </c>
      <c r="P120" s="135">
        <v>1.6</v>
      </c>
      <c r="Q120" s="135">
        <v>1.4</v>
      </c>
      <c r="R120" s="135"/>
      <c r="S120" s="135">
        <v>0.8</v>
      </c>
      <c r="T120" s="43">
        <v>0.27100000000000002</v>
      </c>
      <c r="U120" s="135">
        <v>1.0710000000000002</v>
      </c>
      <c r="V120" s="316">
        <v>25.30345471521942</v>
      </c>
      <c r="W120" s="43">
        <v>1.47E-2</v>
      </c>
      <c r="X120" s="311">
        <v>1.875</v>
      </c>
      <c r="Y120" s="23">
        <v>1.771234130859374E-2</v>
      </c>
      <c r="Z120" s="23">
        <v>1.45006223358214E-2</v>
      </c>
      <c r="AA120" s="23">
        <v>1.2430781033006429E-2</v>
      </c>
      <c r="AB120" s="65">
        <v>1.4248775890721281</v>
      </c>
      <c r="AC120" s="43">
        <v>4.6954999999999997E-2</v>
      </c>
      <c r="AD120" s="43">
        <v>2.3741999999999999E-2</v>
      </c>
      <c r="AE120" s="43">
        <v>2.2949000000000001E-2</v>
      </c>
      <c r="AF120" s="43">
        <v>1.0887000000000001E-2</v>
      </c>
      <c r="AG120" s="43">
        <v>3.0161E-2</v>
      </c>
      <c r="AH120" s="43">
        <v>2.878E-2</v>
      </c>
      <c r="AI120" s="43">
        <v>2.2488999999999999E-2</v>
      </c>
      <c r="AJ120" s="43">
        <v>1.8041000000000001E-2</v>
      </c>
      <c r="AK120" s="43">
        <v>1.3523873072360615</v>
      </c>
      <c r="AL120" s="43">
        <v>2.4264861909731894</v>
      </c>
      <c r="AM120" s="43"/>
      <c r="AN120" s="43">
        <v>2.5341688069484652E-2</v>
      </c>
      <c r="AO120" s="43">
        <v>1.3134015083364998E-2</v>
      </c>
      <c r="AP120" s="43">
        <v>2.3629932183246483E-2</v>
      </c>
      <c r="AQ120" s="43">
        <v>2.1716469194288213E-2</v>
      </c>
      <c r="AR120" s="43">
        <v>2.6984233756695224E-2</v>
      </c>
      <c r="AS120" s="43">
        <v>0.11080633828707956</v>
      </c>
      <c r="AT120" s="316">
        <v>22.8702513423274</v>
      </c>
      <c r="AU120" s="316">
        <v>11.853126171660954</v>
      </c>
      <c r="AV120" s="316">
        <v>21.325433678735529</v>
      </c>
      <c r="AW120" s="316">
        <v>19.598580306863578</v>
      </c>
      <c r="AX120" s="316">
        <v>24.352608500412551</v>
      </c>
      <c r="AY120" s="315" t="s">
        <v>36</v>
      </c>
      <c r="AZ120" s="314">
        <v>8.9999999999999993E-3</v>
      </c>
      <c r="BA120" s="314">
        <v>8.9999999999999993E-3</v>
      </c>
      <c r="BB120" s="314">
        <v>7.66</v>
      </c>
      <c r="BC120" s="313">
        <v>2.5000000000000001E-3</v>
      </c>
      <c r="BD120" s="43">
        <v>1E-3</v>
      </c>
      <c r="BE120" s="43">
        <v>2E-3</v>
      </c>
      <c r="BF120" s="313">
        <v>4.5000000000000005E-3</v>
      </c>
      <c r="BG120" s="43">
        <v>2.8000000000000001E-2</v>
      </c>
      <c r="BH120" s="43">
        <v>3.2500000000000001E-2</v>
      </c>
      <c r="BI120" s="312" t="s">
        <v>36</v>
      </c>
      <c r="BJ120" s="43">
        <v>3.2399999999999998E-2</v>
      </c>
      <c r="BK120" s="43">
        <v>3.2899999999999999E-2</v>
      </c>
      <c r="BL120" s="43">
        <v>2.4199999999999999E-2</v>
      </c>
      <c r="BM120" s="43">
        <v>3.8E-3</v>
      </c>
      <c r="BN120" s="43">
        <v>9.3399999999999997E-2</v>
      </c>
      <c r="BO120" s="322">
        <v>0.11674999999999999</v>
      </c>
      <c r="BP120" s="43">
        <v>0</v>
      </c>
      <c r="BQ120" s="43">
        <v>8.5000000000000006E-3</v>
      </c>
      <c r="BR120" s="43">
        <v>0</v>
      </c>
      <c r="BS120" s="43">
        <v>3.8E-3</v>
      </c>
      <c r="BT120" s="43">
        <v>3.5999999999999999E-3</v>
      </c>
      <c r="BU120" s="43">
        <v>1.5900000000000001E-2</v>
      </c>
      <c r="BV120" s="322">
        <v>1.9875E-2</v>
      </c>
      <c r="BW120" s="324" t="s">
        <v>36</v>
      </c>
      <c r="BX120" s="43">
        <v>3.3300000000000003E-2</v>
      </c>
      <c r="BY120" s="43">
        <v>3.3599999999999998E-2</v>
      </c>
      <c r="BZ120" s="43">
        <v>2.53E-2</v>
      </c>
      <c r="CA120" s="43">
        <v>3.8999999999999998E-3</v>
      </c>
      <c r="CB120" s="43">
        <v>9.6000000000000002E-2</v>
      </c>
      <c r="CC120" s="322">
        <v>8.9635854341736682E-2</v>
      </c>
      <c r="CD120" s="43">
        <v>0</v>
      </c>
      <c r="CE120" s="43">
        <v>9.4999999999999998E-3</v>
      </c>
      <c r="CF120" s="43">
        <v>1E-3</v>
      </c>
      <c r="CG120" s="43">
        <v>7.3000000000000001E-3</v>
      </c>
      <c r="CH120" s="43">
        <v>3.5000000000000001E-3</v>
      </c>
      <c r="CI120" s="43">
        <v>2.1399999999999999E-2</v>
      </c>
      <c r="CJ120" s="322">
        <v>1.99813258636788E-2</v>
      </c>
      <c r="CK120" s="322"/>
      <c r="CL120" s="43">
        <v>0.27140679187119898</v>
      </c>
      <c r="CM120" s="43">
        <v>0.20081914679330276</v>
      </c>
      <c r="CN120" s="43">
        <v>0.11618974457461109</v>
      </c>
      <c r="CO120" s="43">
        <v>1.5035749472759574E-2</v>
      </c>
      <c r="CP120" s="311">
        <v>0.6034514327118724</v>
      </c>
      <c r="CQ120" s="311">
        <v>9.0517714906780871</v>
      </c>
      <c r="CR120" s="311">
        <v>0.3590754505726716</v>
      </c>
      <c r="CS120" s="43">
        <v>0</v>
      </c>
      <c r="CT120" s="43">
        <v>6.5921111817716482E-2</v>
      </c>
      <c r="CU120" s="43">
        <v>0</v>
      </c>
      <c r="CV120" s="43">
        <v>2.3257664318458628E-2</v>
      </c>
      <c r="CW120" s="43">
        <v>1.6525587117386754E-2</v>
      </c>
      <c r="CX120" s="311">
        <v>0.10570436325356186</v>
      </c>
      <c r="CY120" s="311">
        <v>1.5855654488034279</v>
      </c>
      <c r="CZ120" s="43"/>
      <c r="DA120" s="43">
        <v>0.27894586942317678</v>
      </c>
      <c r="DB120" s="43">
        <v>0.20509189459741559</v>
      </c>
      <c r="DC120" s="43">
        <v>0.12147109660072979</v>
      </c>
      <c r="DD120" s="43">
        <v>1.5431427090463773E-2</v>
      </c>
      <c r="DE120" s="43">
        <v>0.62094028771178589</v>
      </c>
      <c r="DF120" s="43">
        <v>0.36122110366997312</v>
      </c>
      <c r="DG120" s="43">
        <v>0</v>
      </c>
      <c r="DH120" s="43">
        <v>7.367653673744784E-2</v>
      </c>
      <c r="DI120" s="43">
        <v>7.1969369836197726E-3</v>
      </c>
      <c r="DJ120" s="43">
        <v>4.4679197243354736E-2</v>
      </c>
      <c r="DK120" s="43">
        <v>1.6066543030792677E-2</v>
      </c>
      <c r="DL120" s="43">
        <v>0.14161921399521504</v>
      </c>
      <c r="DM120" s="43"/>
      <c r="DN120" s="325" t="s">
        <v>36</v>
      </c>
      <c r="DO120" s="325" t="s">
        <v>36</v>
      </c>
      <c r="DP120" s="327" t="s">
        <v>36</v>
      </c>
      <c r="DQ120" s="327" t="s">
        <v>36</v>
      </c>
      <c r="DR120" s="327" t="s">
        <v>36</v>
      </c>
      <c r="DS120" s="326" t="s">
        <v>36</v>
      </c>
      <c r="DT120" s="326" t="s">
        <v>36</v>
      </c>
      <c r="DU120" s="326" t="s">
        <v>36</v>
      </c>
      <c r="DV120" s="326" t="s">
        <v>36</v>
      </c>
      <c r="DW120" s="326" t="s">
        <v>36</v>
      </c>
      <c r="DX120" s="326" t="s">
        <v>36</v>
      </c>
      <c r="DY120" s="326" t="s">
        <v>36</v>
      </c>
      <c r="DZ120" s="326" t="s">
        <v>36</v>
      </c>
      <c r="EA120" s="326" t="s">
        <v>36</v>
      </c>
      <c r="EB120" s="326"/>
      <c r="EC120" s="326" t="s">
        <v>36</v>
      </c>
      <c r="ED120" s="326" t="s">
        <v>36</v>
      </c>
      <c r="EE120" s="326" t="s">
        <v>36</v>
      </c>
      <c r="EF120" s="326" t="s">
        <v>36</v>
      </c>
      <c r="EG120" s="326" t="s">
        <v>36</v>
      </c>
      <c r="EH120" s="325" t="s">
        <v>36</v>
      </c>
      <c r="EI120" s="325" t="s">
        <v>36</v>
      </c>
      <c r="EJ120" s="325" t="s">
        <v>36</v>
      </c>
      <c r="EK120" s="325" t="s">
        <v>36</v>
      </c>
      <c r="EL120" s="325" t="s">
        <v>36</v>
      </c>
      <c r="EM120" s="325" t="s">
        <v>36</v>
      </c>
      <c r="EN120" s="325"/>
      <c r="EO120" s="325" t="s">
        <v>36</v>
      </c>
      <c r="EP120" s="325" t="s">
        <v>36</v>
      </c>
      <c r="EQ120" s="325" t="s">
        <v>36</v>
      </c>
      <c r="ER120" s="325" t="s">
        <v>36</v>
      </c>
      <c r="ES120" s="325" t="s">
        <v>36</v>
      </c>
      <c r="ET120" s="325" t="s">
        <v>36</v>
      </c>
      <c r="EU120" s="325" t="s">
        <v>36</v>
      </c>
      <c r="EV120" s="325" t="s">
        <v>36</v>
      </c>
      <c r="EW120" s="325" t="s">
        <v>36</v>
      </c>
      <c r="EX120" s="325" t="s">
        <v>36</v>
      </c>
      <c r="EY120" s="325" t="s">
        <v>36</v>
      </c>
      <c r="EZ120" s="325"/>
      <c r="FA120" s="312" t="s">
        <v>36</v>
      </c>
      <c r="FB120" s="312" t="s">
        <v>36</v>
      </c>
      <c r="FC120" s="312" t="s">
        <v>36</v>
      </c>
      <c r="FD120" s="312" t="s">
        <v>36</v>
      </c>
      <c r="FE120" s="312" t="s">
        <v>36</v>
      </c>
      <c r="FF120" s="312" t="s">
        <v>36</v>
      </c>
      <c r="FG120" s="312" t="s">
        <v>36</v>
      </c>
      <c r="FH120" s="312" t="s">
        <v>36</v>
      </c>
      <c r="FI120" s="312" t="s">
        <v>36</v>
      </c>
      <c r="FJ120" s="312" t="s">
        <v>36</v>
      </c>
      <c r="FK120" s="312" t="s">
        <v>36</v>
      </c>
      <c r="FL120" s="312" t="s">
        <v>36</v>
      </c>
      <c r="FM120" s="312" t="s">
        <v>36</v>
      </c>
      <c r="FN120" s="312" t="s">
        <v>36</v>
      </c>
      <c r="FO120" s="312" t="s">
        <v>36</v>
      </c>
      <c r="FP120" s="312" t="s">
        <v>36</v>
      </c>
      <c r="FQ120" s="312" t="s">
        <v>36</v>
      </c>
      <c r="FR120" s="312" t="s">
        <v>36</v>
      </c>
      <c r="FS120" s="312" t="s">
        <v>36</v>
      </c>
      <c r="FT120" s="312" t="s">
        <v>36</v>
      </c>
      <c r="FU120" s="312" t="s">
        <v>36</v>
      </c>
      <c r="FV120" s="312" t="s">
        <v>36</v>
      </c>
      <c r="FW120" s="312" t="s">
        <v>36</v>
      </c>
      <c r="FX120" s="312" t="s">
        <v>36</v>
      </c>
      <c r="FY120" s="312" t="s">
        <v>36</v>
      </c>
      <c r="FZ120" s="312" t="s">
        <v>36</v>
      </c>
      <c r="GA120" s="312" t="s">
        <v>36</v>
      </c>
      <c r="GB120" s="312" t="s">
        <v>36</v>
      </c>
      <c r="GC120" s="312" t="s">
        <v>36</v>
      </c>
      <c r="GD120" s="312" t="s">
        <v>36</v>
      </c>
      <c r="GE120" s="312" t="s">
        <v>36</v>
      </c>
      <c r="GF120" s="312" t="s">
        <v>36</v>
      </c>
      <c r="GG120" s="312" t="s">
        <v>36</v>
      </c>
      <c r="GH120" s="312" t="s">
        <v>36</v>
      </c>
      <c r="GI120" s="312" t="s">
        <v>36</v>
      </c>
      <c r="GJ120" s="312" t="s">
        <v>36</v>
      </c>
    </row>
    <row r="121" spans="1:192">
      <c r="A121" s="321">
        <v>451438122164002</v>
      </c>
      <c r="B121" s="320" t="s">
        <v>211</v>
      </c>
      <c r="C121" s="320" t="s">
        <v>212</v>
      </c>
      <c r="D121" s="320" t="s">
        <v>14</v>
      </c>
      <c r="E121" s="320">
        <v>33.4</v>
      </c>
      <c r="F121" s="319">
        <v>1730.1120577044478</v>
      </c>
      <c r="G121" s="318">
        <v>40807</v>
      </c>
      <c r="H121" s="317">
        <v>0.60416666666666663</v>
      </c>
      <c r="I121" s="326" t="s">
        <v>36</v>
      </c>
      <c r="J121" s="135">
        <v>14.92</v>
      </c>
      <c r="K121" s="316">
        <v>67</v>
      </c>
      <c r="L121" s="135">
        <v>9.76</v>
      </c>
      <c r="M121" s="135">
        <v>98.5</v>
      </c>
      <c r="N121" s="135">
        <v>7.62</v>
      </c>
      <c r="O121" s="135">
        <v>0.5</v>
      </c>
      <c r="P121" s="135">
        <v>2.1</v>
      </c>
      <c r="Q121" s="135">
        <v>2.5299999999999998</v>
      </c>
      <c r="R121" s="135"/>
      <c r="S121" s="135">
        <v>0.8</v>
      </c>
      <c r="T121" s="43">
        <v>0.29899999999999999</v>
      </c>
      <c r="U121" s="135">
        <v>1.099</v>
      </c>
      <c r="V121" s="316">
        <v>27.206551410373066</v>
      </c>
      <c r="W121" s="43">
        <v>1.44E-2</v>
      </c>
      <c r="X121" s="311">
        <v>2.625</v>
      </c>
      <c r="Y121" s="23">
        <v>1.5585799271240847E-2</v>
      </c>
      <c r="Z121" s="23">
        <v>1.5344627441882044E-2</v>
      </c>
      <c r="AA121" s="23">
        <v>1.3967566967010483E-2</v>
      </c>
      <c r="AB121" s="65">
        <v>1.1158564199514784</v>
      </c>
      <c r="AC121" s="43">
        <v>5.3881999999999999E-2</v>
      </c>
      <c r="AD121" s="43">
        <v>2.9680999999999999E-2</v>
      </c>
      <c r="AE121" s="43">
        <v>2.6255000000000001E-2</v>
      </c>
      <c r="AF121" s="43">
        <v>1.3308E-2</v>
      </c>
      <c r="AG121" s="43">
        <v>2.7449999999999999E-2</v>
      </c>
      <c r="AH121" s="43">
        <v>2.6419999999999999E-2</v>
      </c>
      <c r="AI121" s="43">
        <v>2.2991999999999999E-2</v>
      </c>
      <c r="AJ121" s="43">
        <v>2.2463E-2</v>
      </c>
      <c r="AK121" s="43">
        <v>1.3858181151896416</v>
      </c>
      <c r="AL121" s="43">
        <v>3.168616442749896</v>
      </c>
      <c r="AM121" s="43"/>
      <c r="AN121" s="43">
        <v>2.5411613011270422E-2</v>
      </c>
      <c r="AO121" s="43">
        <v>1.5772339184423265E-2</v>
      </c>
      <c r="AP121" s="43">
        <v>2.9192506593572219E-2</v>
      </c>
      <c r="AQ121" s="43">
        <v>2.7353015237548843E-2</v>
      </c>
      <c r="AR121" s="43">
        <v>2.3729380113206161E-2</v>
      </c>
      <c r="AS121" s="43">
        <v>0.12145885414002092</v>
      </c>
      <c r="AT121" s="316">
        <v>20.921993041343249</v>
      </c>
      <c r="AU121" s="316">
        <v>12.985746733820248</v>
      </c>
      <c r="AV121" s="316">
        <v>24.034893792031284</v>
      </c>
      <c r="AW121" s="316">
        <v>22.520396253710395</v>
      </c>
      <c r="AX121" s="316">
        <v>19.536970179094819</v>
      </c>
      <c r="AY121" s="315" t="s">
        <v>36</v>
      </c>
      <c r="AZ121" s="314">
        <v>8.9999999999999993E-3</v>
      </c>
      <c r="BA121" s="314">
        <v>8.9999999999999993E-3</v>
      </c>
      <c r="BB121" s="314">
        <v>9.2200000000000006</v>
      </c>
      <c r="BC121" s="313">
        <v>2.5000000000000001E-3</v>
      </c>
      <c r="BD121" s="43">
        <v>1E-3</v>
      </c>
      <c r="BE121" s="43">
        <v>2E-3</v>
      </c>
      <c r="BF121" s="313">
        <v>4.5000000000000005E-3</v>
      </c>
      <c r="BG121" s="43">
        <v>2.4E-2</v>
      </c>
      <c r="BH121" s="43">
        <v>2.8500000000000001E-2</v>
      </c>
      <c r="BI121" s="312" t="s">
        <v>36</v>
      </c>
      <c r="BJ121" s="43">
        <v>4.3400000000000001E-2</v>
      </c>
      <c r="BK121" s="43">
        <v>3.9100000000000003E-2</v>
      </c>
      <c r="BL121" s="43">
        <v>0.02</v>
      </c>
      <c r="BM121" s="43">
        <v>2.7000000000000001E-3</v>
      </c>
      <c r="BN121" s="43">
        <v>0.1052</v>
      </c>
      <c r="BO121" s="322">
        <v>0.13150000000000001</v>
      </c>
      <c r="BP121" s="43">
        <v>0</v>
      </c>
      <c r="BQ121" s="43">
        <v>1.0800000000000001E-2</v>
      </c>
      <c r="BR121" s="43">
        <v>0</v>
      </c>
      <c r="BS121" s="43">
        <v>4.8999999999999998E-3</v>
      </c>
      <c r="BT121" s="43">
        <v>3.0000000000000001E-3</v>
      </c>
      <c r="BU121" s="43">
        <v>1.8700000000000001E-2</v>
      </c>
      <c r="BV121" s="322">
        <v>2.3375E-2</v>
      </c>
      <c r="BW121" s="324" t="s">
        <v>36</v>
      </c>
      <c r="BX121" s="43">
        <v>4.9500000000000002E-2</v>
      </c>
      <c r="BY121" s="43">
        <v>3.6999999999999998E-2</v>
      </c>
      <c r="BZ121" s="43">
        <v>2.1700000000000001E-2</v>
      </c>
      <c r="CA121" s="43">
        <v>2.8E-3</v>
      </c>
      <c r="CB121" s="43">
        <v>0.111</v>
      </c>
      <c r="CC121" s="322">
        <v>0.10100090991810737</v>
      </c>
      <c r="CD121" s="43">
        <v>0</v>
      </c>
      <c r="CE121" s="43">
        <v>1.14E-2</v>
      </c>
      <c r="CF121" s="43">
        <v>0</v>
      </c>
      <c r="CG121" s="43">
        <v>9.7000000000000003E-3</v>
      </c>
      <c r="CH121" s="43">
        <v>2.8999999999999998E-3</v>
      </c>
      <c r="CI121" s="43">
        <v>2.4E-2</v>
      </c>
      <c r="CJ121" s="322">
        <v>2.1838034576888082E-2</v>
      </c>
      <c r="CK121" s="322"/>
      <c r="CL121" s="43">
        <v>0.36355107306203815</v>
      </c>
      <c r="CM121" s="43">
        <v>0.2386634844868735</v>
      </c>
      <c r="CN121" s="43">
        <v>9.6024582293067026E-2</v>
      </c>
      <c r="CO121" s="43">
        <v>1.0683295678013382E-2</v>
      </c>
      <c r="CP121" s="311">
        <v>0.70892243551999201</v>
      </c>
      <c r="CQ121" s="311">
        <v>10.633836532799881</v>
      </c>
      <c r="CR121" s="311">
        <v>0.27810168836300125</v>
      </c>
      <c r="CS121" s="43">
        <v>0</v>
      </c>
      <c r="CT121" s="43">
        <v>8.375858913309861E-2</v>
      </c>
      <c r="CU121" s="43">
        <v>0</v>
      </c>
      <c r="CV121" s="43">
        <v>2.9990146094854543E-2</v>
      </c>
      <c r="CW121" s="43">
        <v>1.3771322597822296E-2</v>
      </c>
      <c r="CX121" s="311">
        <v>0.12752005782577544</v>
      </c>
      <c r="CY121" s="311">
        <v>1.9128008673866317</v>
      </c>
      <c r="CZ121" s="43"/>
      <c r="DA121" s="43">
        <v>0.41464926535877628</v>
      </c>
      <c r="DB121" s="43">
        <v>0.22584524107453502</v>
      </c>
      <c r="DC121" s="43">
        <v>0.10418667178797772</v>
      </c>
      <c r="DD121" s="43">
        <v>1.1078973295717581E-2</v>
      </c>
      <c r="DE121" s="43">
        <v>0.7557601515170066</v>
      </c>
      <c r="DF121" s="43">
        <v>0.25972276055744697</v>
      </c>
      <c r="DG121" s="43">
        <v>0</v>
      </c>
      <c r="DH121" s="43">
        <v>8.8411844084937408E-2</v>
      </c>
      <c r="DI121" s="43">
        <v>0</v>
      </c>
      <c r="DJ121" s="43">
        <v>5.9368248391854929E-2</v>
      </c>
      <c r="DK121" s="43">
        <v>1.3312278511228218E-2</v>
      </c>
      <c r="DL121" s="43">
        <v>0.16109237098802054</v>
      </c>
      <c r="DM121" s="43"/>
      <c r="DN121" s="325" t="s">
        <v>36</v>
      </c>
      <c r="DO121" s="325" t="s">
        <v>36</v>
      </c>
      <c r="DP121" s="327" t="s">
        <v>36</v>
      </c>
      <c r="DQ121" s="327" t="s">
        <v>36</v>
      </c>
      <c r="DR121" s="327" t="s">
        <v>36</v>
      </c>
      <c r="DS121" s="326" t="s">
        <v>36</v>
      </c>
      <c r="DT121" s="326" t="s">
        <v>36</v>
      </c>
      <c r="DU121" s="326" t="s">
        <v>36</v>
      </c>
      <c r="DV121" s="326" t="s">
        <v>36</v>
      </c>
      <c r="DW121" s="326" t="s">
        <v>36</v>
      </c>
      <c r="DX121" s="326" t="s">
        <v>36</v>
      </c>
      <c r="DY121" s="326" t="s">
        <v>36</v>
      </c>
      <c r="DZ121" s="326" t="s">
        <v>36</v>
      </c>
      <c r="EA121" s="326" t="s">
        <v>36</v>
      </c>
      <c r="EB121" s="326"/>
      <c r="EC121" s="326" t="s">
        <v>36</v>
      </c>
      <c r="ED121" s="326" t="s">
        <v>36</v>
      </c>
      <c r="EE121" s="326" t="s">
        <v>36</v>
      </c>
      <c r="EF121" s="326" t="s">
        <v>36</v>
      </c>
      <c r="EG121" s="326" t="s">
        <v>36</v>
      </c>
      <c r="EH121" s="325" t="s">
        <v>36</v>
      </c>
      <c r="EI121" s="325" t="s">
        <v>36</v>
      </c>
      <c r="EJ121" s="325" t="s">
        <v>36</v>
      </c>
      <c r="EK121" s="325" t="s">
        <v>36</v>
      </c>
      <c r="EL121" s="325" t="s">
        <v>36</v>
      </c>
      <c r="EM121" s="325" t="s">
        <v>36</v>
      </c>
      <c r="EN121" s="325"/>
      <c r="EO121" s="325" t="s">
        <v>36</v>
      </c>
      <c r="EP121" s="325" t="s">
        <v>36</v>
      </c>
      <c r="EQ121" s="325" t="s">
        <v>36</v>
      </c>
      <c r="ER121" s="325" t="s">
        <v>36</v>
      </c>
      <c r="ES121" s="325" t="s">
        <v>36</v>
      </c>
      <c r="ET121" s="325" t="s">
        <v>36</v>
      </c>
      <c r="EU121" s="325" t="s">
        <v>36</v>
      </c>
      <c r="EV121" s="325" t="s">
        <v>36</v>
      </c>
      <c r="EW121" s="325" t="s">
        <v>36</v>
      </c>
      <c r="EX121" s="325" t="s">
        <v>36</v>
      </c>
      <c r="EY121" s="325" t="s">
        <v>36</v>
      </c>
      <c r="EZ121" s="325"/>
      <c r="FA121" s="312" t="s">
        <v>36</v>
      </c>
      <c r="FB121" s="312" t="s">
        <v>36</v>
      </c>
      <c r="FC121" s="312" t="s">
        <v>36</v>
      </c>
      <c r="FD121" s="312" t="s">
        <v>36</v>
      </c>
      <c r="FE121" s="312" t="s">
        <v>36</v>
      </c>
      <c r="FF121" s="312" t="s">
        <v>36</v>
      </c>
      <c r="FG121" s="312" t="s">
        <v>36</v>
      </c>
      <c r="FH121" s="312" t="s">
        <v>36</v>
      </c>
      <c r="FI121" s="312" t="s">
        <v>36</v>
      </c>
      <c r="FJ121" s="312" t="s">
        <v>36</v>
      </c>
      <c r="FK121" s="312" t="s">
        <v>36</v>
      </c>
      <c r="FL121" s="312" t="s">
        <v>36</v>
      </c>
      <c r="FM121" s="312" t="s">
        <v>36</v>
      </c>
      <c r="FN121" s="312" t="s">
        <v>36</v>
      </c>
      <c r="FO121" s="312" t="s">
        <v>36</v>
      </c>
      <c r="FP121" s="312" t="s">
        <v>36</v>
      </c>
      <c r="FQ121" s="312" t="s">
        <v>36</v>
      </c>
      <c r="FR121" s="312" t="s">
        <v>36</v>
      </c>
      <c r="FS121" s="312" t="s">
        <v>36</v>
      </c>
      <c r="FT121" s="312" t="s">
        <v>36</v>
      </c>
      <c r="FU121" s="312" t="s">
        <v>36</v>
      </c>
      <c r="FV121" s="312" t="s">
        <v>36</v>
      </c>
      <c r="FW121" s="312" t="s">
        <v>36</v>
      </c>
      <c r="FX121" s="312" t="s">
        <v>36</v>
      </c>
      <c r="FY121" s="312" t="s">
        <v>36</v>
      </c>
      <c r="FZ121" s="312" t="s">
        <v>36</v>
      </c>
      <c r="GA121" s="312" t="s">
        <v>36</v>
      </c>
      <c r="GB121" s="312" t="s">
        <v>36</v>
      </c>
      <c r="GC121" s="312" t="s">
        <v>36</v>
      </c>
      <c r="GD121" s="312" t="s">
        <v>36</v>
      </c>
      <c r="GE121" s="312" t="s">
        <v>36</v>
      </c>
      <c r="GF121" s="312" t="s">
        <v>36</v>
      </c>
      <c r="GG121" s="312" t="s">
        <v>36</v>
      </c>
      <c r="GH121" s="312" t="s">
        <v>36</v>
      </c>
      <c r="GI121" s="312" t="s">
        <v>36</v>
      </c>
      <c r="GJ121" s="312" t="s">
        <v>36</v>
      </c>
    </row>
    <row r="122" spans="1:192">
      <c r="A122" s="321">
        <v>451438122164003</v>
      </c>
      <c r="B122" s="320" t="s">
        <v>211</v>
      </c>
      <c r="C122" s="320" t="s">
        <v>210</v>
      </c>
      <c r="D122" s="320" t="s">
        <v>14</v>
      </c>
      <c r="E122" s="320">
        <v>33.4</v>
      </c>
      <c r="F122" s="319">
        <v>1730.1120577044478</v>
      </c>
      <c r="G122" s="318">
        <v>40807</v>
      </c>
      <c r="H122" s="317">
        <v>0.58333333333333337</v>
      </c>
      <c r="I122" s="326" t="s">
        <v>36</v>
      </c>
      <c r="J122" s="135">
        <v>13.32</v>
      </c>
      <c r="K122" s="316">
        <v>67</v>
      </c>
      <c r="L122" s="135">
        <v>9.65</v>
      </c>
      <c r="M122" s="135">
        <v>94</v>
      </c>
      <c r="N122" s="135">
        <v>7.52</v>
      </c>
      <c r="O122" s="135">
        <v>0.9</v>
      </c>
      <c r="P122" s="135">
        <v>0.8</v>
      </c>
      <c r="Q122" s="135">
        <v>0.62</v>
      </c>
      <c r="R122" s="135"/>
      <c r="S122" s="135">
        <v>0.8</v>
      </c>
      <c r="T122" s="43">
        <v>0.27300000000000002</v>
      </c>
      <c r="U122" s="135">
        <v>1.073</v>
      </c>
      <c r="V122" s="316">
        <v>25.442684063373719</v>
      </c>
      <c r="W122" s="43">
        <v>1.4999999999999999E-2</v>
      </c>
      <c r="X122" s="311">
        <v>2.125</v>
      </c>
      <c r="Y122" s="23">
        <v>1.3504228797100911E-2</v>
      </c>
      <c r="Z122" s="23">
        <v>1.3036263449041456E-2</v>
      </c>
      <c r="AA122" s="23">
        <v>1.2698069583624563E-2</v>
      </c>
      <c r="AB122" s="65">
        <v>1.0634867534917254</v>
      </c>
      <c r="AC122" s="43">
        <v>5.5E-2</v>
      </c>
      <c r="AD122" s="43">
        <v>3.0575000000000001E-2</v>
      </c>
      <c r="AE122" s="43">
        <v>2.4560999999999999E-2</v>
      </c>
      <c r="AF122" s="43">
        <v>1.5531E-2</v>
      </c>
      <c r="AG122" s="43">
        <v>2.9086999999999998E-2</v>
      </c>
      <c r="AH122" s="43">
        <v>2.4386999999999999E-2</v>
      </c>
      <c r="AI122" s="43">
        <v>2.1763999999999999E-2</v>
      </c>
      <c r="AJ122" s="43">
        <v>2.4718E-2</v>
      </c>
      <c r="AK122" s="43">
        <v>1.3913433002967686</v>
      </c>
      <c r="AL122" s="43">
        <v>3.6412550778952553</v>
      </c>
      <c r="AM122" s="43"/>
      <c r="AN122" s="43">
        <v>2.2596921053145265E-2</v>
      </c>
      <c r="AO122" s="43">
        <v>1.8067294823369672E-2</v>
      </c>
      <c r="AP122" s="43">
        <v>3.1175778487241582E-2</v>
      </c>
      <c r="AQ122" s="43">
        <v>2.7275248593840704E-2</v>
      </c>
      <c r="AR122" s="43">
        <v>2.2001749307027706E-2</v>
      </c>
      <c r="AS122" s="43">
        <v>0.12111699226462493</v>
      </c>
      <c r="AT122" s="316">
        <v>18.657102220449733</v>
      </c>
      <c r="AU122" s="316">
        <v>14.917225473940912</v>
      </c>
      <c r="AV122" s="316">
        <v>25.740218531126128</v>
      </c>
      <c r="AW122" s="316">
        <v>22.519753903934323</v>
      </c>
      <c r="AX122" s="316">
        <v>18.165699870548909</v>
      </c>
      <c r="AY122" s="315" t="s">
        <v>36</v>
      </c>
      <c r="AZ122" s="314">
        <v>1.2999999999999999E-2</v>
      </c>
      <c r="BA122" s="314">
        <v>1.2E-2</v>
      </c>
      <c r="BB122" s="314">
        <v>9.1199999999999992</v>
      </c>
      <c r="BC122" s="313">
        <v>2.5000000000000001E-3</v>
      </c>
      <c r="BD122" s="43">
        <v>1E-3</v>
      </c>
      <c r="BE122" s="43">
        <v>2E-3</v>
      </c>
      <c r="BF122" s="313">
        <v>4.5000000000000005E-3</v>
      </c>
      <c r="BG122" s="43">
        <v>3.4000000000000002E-2</v>
      </c>
      <c r="BH122" s="43">
        <v>3.8500000000000006E-2</v>
      </c>
      <c r="BI122" s="312" t="s">
        <v>36</v>
      </c>
      <c r="BJ122" s="43">
        <v>7.2800000000000004E-2</v>
      </c>
      <c r="BK122" s="43">
        <v>5.91E-2</v>
      </c>
      <c r="BL122" s="43">
        <v>2.9100000000000001E-2</v>
      </c>
      <c r="BM122" s="43">
        <v>5.1999999999999998E-3</v>
      </c>
      <c r="BN122" s="43">
        <v>0.16619999999999999</v>
      </c>
      <c r="BO122" s="322">
        <v>0.20774999999999996</v>
      </c>
      <c r="BP122" s="43">
        <v>0</v>
      </c>
      <c r="BQ122" s="43">
        <v>9.1000000000000004E-3</v>
      </c>
      <c r="BR122" s="43">
        <v>1E-3</v>
      </c>
      <c r="BS122" s="43">
        <v>4.1000000000000003E-3</v>
      </c>
      <c r="BT122" s="43">
        <v>4.4000000000000003E-3</v>
      </c>
      <c r="BU122" s="43">
        <v>1.8700000000000001E-2</v>
      </c>
      <c r="BV122" s="322">
        <v>2.3375E-2</v>
      </c>
      <c r="BW122" s="324" t="s">
        <v>36</v>
      </c>
      <c r="BX122" s="43">
        <v>5.3199999999999997E-2</v>
      </c>
      <c r="BY122" s="43">
        <v>4.19E-2</v>
      </c>
      <c r="BZ122" s="43">
        <v>2.3900000000000001E-2</v>
      </c>
      <c r="CA122" s="43">
        <v>3.5999999999999999E-3</v>
      </c>
      <c r="CB122" s="43">
        <v>0.1227</v>
      </c>
      <c r="CC122" s="322">
        <v>0.11435228331780056</v>
      </c>
      <c r="CD122" s="43">
        <v>0</v>
      </c>
      <c r="CE122" s="43">
        <v>1.12E-2</v>
      </c>
      <c r="CF122" s="43">
        <v>0</v>
      </c>
      <c r="CG122" s="43">
        <v>9.9000000000000008E-3</v>
      </c>
      <c r="CH122" s="43">
        <v>3.5000000000000001E-3</v>
      </c>
      <c r="CI122" s="43">
        <v>2.46E-2</v>
      </c>
      <c r="CJ122" s="322">
        <v>2.2926374650512584E-2</v>
      </c>
      <c r="CK122" s="322"/>
      <c r="CL122" s="43">
        <v>0.60982760642664469</v>
      </c>
      <c r="CM122" s="43">
        <v>0.36074199317581135</v>
      </c>
      <c r="CN122" s="43">
        <v>0.13971576723641252</v>
      </c>
      <c r="CO122" s="43">
        <v>2.0575236120618366E-2</v>
      </c>
      <c r="CP122" s="311">
        <v>1.130860602959487</v>
      </c>
      <c r="CQ122" s="311">
        <v>16.962909044392305</v>
      </c>
      <c r="CR122" s="311">
        <v>0.26086289147899921</v>
      </c>
      <c r="CS122" s="43">
        <v>0</v>
      </c>
      <c r="CT122" s="43">
        <v>7.0574366769555294E-2</v>
      </c>
      <c r="CU122" s="43">
        <v>7.1969369836197726E-3</v>
      </c>
      <c r="CV122" s="43">
        <v>2.5093795712021156E-2</v>
      </c>
      <c r="CW122" s="43">
        <v>2.0197939810139367E-2</v>
      </c>
      <c r="CX122" s="311">
        <v>0.12306303927533559</v>
      </c>
      <c r="CY122" s="311">
        <v>1.8459455891300338</v>
      </c>
      <c r="CZ122" s="43"/>
      <c r="DA122" s="43">
        <v>0.44564325085024031</v>
      </c>
      <c r="DB122" s="43">
        <v>0.25575447570332477</v>
      </c>
      <c r="DC122" s="43">
        <v>0.11474937584021511</v>
      </c>
      <c r="DD122" s="43">
        <v>1.4244394237351176E-2</v>
      </c>
      <c r="DE122" s="43">
        <v>0.83039149663113143</v>
      </c>
      <c r="DF122" s="43">
        <v>0.26894336591033424</v>
      </c>
      <c r="DG122" s="43">
        <v>0</v>
      </c>
      <c r="DH122" s="43">
        <v>8.6860759100991128E-2</v>
      </c>
      <c r="DI122" s="43">
        <v>0</v>
      </c>
      <c r="DJ122" s="43">
        <v>6.0592335987563271E-2</v>
      </c>
      <c r="DK122" s="43">
        <v>1.6066543030792677E-2</v>
      </c>
      <c r="DL122" s="43">
        <v>0.16351963811934705</v>
      </c>
      <c r="DM122" s="43"/>
      <c r="DN122" s="325" t="s">
        <v>36</v>
      </c>
      <c r="DO122" s="325" t="s">
        <v>36</v>
      </c>
      <c r="DP122" s="327" t="s">
        <v>36</v>
      </c>
      <c r="DQ122" s="327" t="s">
        <v>36</v>
      </c>
      <c r="DR122" s="327" t="s">
        <v>36</v>
      </c>
      <c r="DS122" s="326" t="s">
        <v>36</v>
      </c>
      <c r="DT122" s="326" t="s">
        <v>36</v>
      </c>
      <c r="DU122" s="326" t="s">
        <v>36</v>
      </c>
      <c r="DV122" s="326" t="s">
        <v>36</v>
      </c>
      <c r="DW122" s="326" t="s">
        <v>36</v>
      </c>
      <c r="DX122" s="326" t="s">
        <v>36</v>
      </c>
      <c r="DY122" s="326" t="s">
        <v>36</v>
      </c>
      <c r="DZ122" s="326" t="s">
        <v>36</v>
      </c>
      <c r="EA122" s="326" t="s">
        <v>36</v>
      </c>
      <c r="EB122" s="326"/>
      <c r="EC122" s="326" t="s">
        <v>36</v>
      </c>
      <c r="ED122" s="326" t="s">
        <v>36</v>
      </c>
      <c r="EE122" s="326" t="s">
        <v>36</v>
      </c>
      <c r="EF122" s="326" t="s">
        <v>36</v>
      </c>
      <c r="EG122" s="326" t="s">
        <v>36</v>
      </c>
      <c r="EH122" s="325" t="s">
        <v>36</v>
      </c>
      <c r="EI122" s="325" t="s">
        <v>36</v>
      </c>
      <c r="EJ122" s="325" t="s">
        <v>36</v>
      </c>
      <c r="EK122" s="325" t="s">
        <v>36</v>
      </c>
      <c r="EL122" s="325" t="s">
        <v>36</v>
      </c>
      <c r="EM122" s="325" t="s">
        <v>36</v>
      </c>
      <c r="EN122" s="325"/>
      <c r="EO122" s="325" t="s">
        <v>36</v>
      </c>
      <c r="EP122" s="325" t="s">
        <v>36</v>
      </c>
      <c r="EQ122" s="325" t="s">
        <v>36</v>
      </c>
      <c r="ER122" s="325" t="s">
        <v>36</v>
      </c>
      <c r="ES122" s="325" t="s">
        <v>36</v>
      </c>
      <c r="ET122" s="325" t="s">
        <v>36</v>
      </c>
      <c r="EU122" s="325" t="s">
        <v>36</v>
      </c>
      <c r="EV122" s="325" t="s">
        <v>36</v>
      </c>
      <c r="EW122" s="325" t="s">
        <v>36</v>
      </c>
      <c r="EX122" s="325" t="s">
        <v>36</v>
      </c>
      <c r="EY122" s="325" t="s">
        <v>36</v>
      </c>
      <c r="EZ122" s="325"/>
      <c r="FA122" s="312" t="s">
        <v>36</v>
      </c>
      <c r="FB122" s="312" t="s">
        <v>36</v>
      </c>
      <c r="FC122" s="312" t="s">
        <v>36</v>
      </c>
      <c r="FD122" s="312" t="s">
        <v>36</v>
      </c>
      <c r="FE122" s="312" t="s">
        <v>36</v>
      </c>
      <c r="FF122" s="312" t="s">
        <v>36</v>
      </c>
      <c r="FG122" s="312" t="s">
        <v>36</v>
      </c>
      <c r="FH122" s="312" t="s">
        <v>36</v>
      </c>
      <c r="FI122" s="312" t="s">
        <v>36</v>
      </c>
      <c r="FJ122" s="312" t="s">
        <v>36</v>
      </c>
      <c r="FK122" s="312" t="s">
        <v>36</v>
      </c>
      <c r="FL122" s="312" t="s">
        <v>36</v>
      </c>
      <c r="FM122" s="312" t="s">
        <v>36</v>
      </c>
      <c r="FN122" s="312" t="s">
        <v>36</v>
      </c>
      <c r="FO122" s="312" t="s">
        <v>36</v>
      </c>
      <c r="FP122" s="312" t="s">
        <v>36</v>
      </c>
      <c r="FQ122" s="312" t="s">
        <v>36</v>
      </c>
      <c r="FR122" s="312" t="s">
        <v>36</v>
      </c>
      <c r="FS122" s="312" t="s">
        <v>36</v>
      </c>
      <c r="FT122" s="312" t="s">
        <v>36</v>
      </c>
      <c r="FU122" s="312" t="s">
        <v>36</v>
      </c>
      <c r="FV122" s="312" t="s">
        <v>36</v>
      </c>
      <c r="FW122" s="312" t="s">
        <v>36</v>
      </c>
      <c r="FX122" s="312" t="s">
        <v>36</v>
      </c>
      <c r="FY122" s="312" t="s">
        <v>36</v>
      </c>
      <c r="FZ122" s="312" t="s">
        <v>36</v>
      </c>
      <c r="GA122" s="312" t="s">
        <v>36</v>
      </c>
      <c r="GB122" s="312" t="s">
        <v>36</v>
      </c>
      <c r="GC122" s="312" t="s">
        <v>36</v>
      </c>
      <c r="GD122" s="312" t="s">
        <v>36</v>
      </c>
      <c r="GE122" s="312" t="s">
        <v>36</v>
      </c>
      <c r="GF122" s="312" t="s">
        <v>36</v>
      </c>
      <c r="GG122" s="312" t="s">
        <v>36</v>
      </c>
      <c r="GH122" s="312" t="s">
        <v>36</v>
      </c>
      <c r="GI122" s="312" t="s">
        <v>36</v>
      </c>
      <c r="GJ122" s="312" t="s">
        <v>36</v>
      </c>
    </row>
    <row r="123" spans="1:192">
      <c r="A123" s="321">
        <v>14210000</v>
      </c>
      <c r="B123" s="320" t="s">
        <v>206</v>
      </c>
      <c r="C123" s="320" t="s">
        <v>205</v>
      </c>
      <c r="D123" s="320" t="s">
        <v>12</v>
      </c>
      <c r="E123" s="320">
        <v>23.1</v>
      </c>
      <c r="F123" s="319">
        <v>1761.1919150284798</v>
      </c>
      <c r="G123" s="318">
        <v>40808</v>
      </c>
      <c r="H123" s="317">
        <v>0.375</v>
      </c>
      <c r="I123" s="309">
        <v>942.67</v>
      </c>
      <c r="J123" s="135">
        <v>13.6</v>
      </c>
      <c r="K123" s="316">
        <v>65</v>
      </c>
      <c r="L123" s="135">
        <v>10</v>
      </c>
      <c r="M123" s="135">
        <v>97.2</v>
      </c>
      <c r="N123" s="135">
        <v>7.4</v>
      </c>
      <c r="O123" s="135">
        <v>1</v>
      </c>
      <c r="P123" s="135">
        <v>0.8</v>
      </c>
      <c r="Q123" s="135">
        <v>1.03</v>
      </c>
      <c r="R123" s="135"/>
      <c r="S123" s="135">
        <v>0.8</v>
      </c>
      <c r="T123" s="43">
        <v>0.22800000000000001</v>
      </c>
      <c r="U123" s="135">
        <v>1.028</v>
      </c>
      <c r="V123" s="316">
        <v>22.178988326848248</v>
      </c>
      <c r="W123" s="43">
        <v>1.6299999999999999E-2</v>
      </c>
      <c r="X123" s="311">
        <v>2.125</v>
      </c>
      <c r="Y123" s="23">
        <v>1.4233404144644713E-2</v>
      </c>
      <c r="Z123" s="23">
        <v>1.3660009480532604E-2</v>
      </c>
      <c r="AA123" s="23">
        <v>1.4699257850646958E-2</v>
      </c>
      <c r="AB123" s="65">
        <v>0.96830767167052989</v>
      </c>
      <c r="AC123" s="43">
        <v>5.6821000000000003E-2</v>
      </c>
      <c r="AD123" s="43">
        <v>3.1167E-2</v>
      </c>
      <c r="AE123" s="43">
        <v>2.5937000000000002E-2</v>
      </c>
      <c r="AF123" s="43">
        <v>1.4755000000000001E-2</v>
      </c>
      <c r="AG123" s="43">
        <v>4.2972999999999997E-2</v>
      </c>
      <c r="AH123" s="43">
        <v>2.8258999999999999E-2</v>
      </c>
      <c r="AI123" s="43">
        <v>2.3045E-2</v>
      </c>
      <c r="AJ123" s="43">
        <v>2.4607E-2</v>
      </c>
      <c r="AK123" s="43">
        <v>1.3926042486231307</v>
      </c>
      <c r="AL123" s="43">
        <v>2.8633105133347163</v>
      </c>
      <c r="AM123" s="43"/>
      <c r="AN123" s="43">
        <v>2.1862071675592364E-2</v>
      </c>
      <c r="AO123" s="43">
        <v>1.7426112146844724E-2</v>
      </c>
      <c r="AP123" s="43">
        <v>3.2389792626603853E-2</v>
      </c>
      <c r="AQ123" s="43">
        <v>2.8576494289681367E-2</v>
      </c>
      <c r="AR123" s="43">
        <v>2.9850323506170142E-2</v>
      </c>
      <c r="AS123" s="43">
        <v>0.13010479424489246</v>
      </c>
      <c r="AT123" s="316">
        <v>16.803432803899618</v>
      </c>
      <c r="AU123" s="316">
        <v>13.393904696581789</v>
      </c>
      <c r="AV123" s="316">
        <v>24.89515687303382</v>
      </c>
      <c r="AW123" s="316">
        <v>21.964213121841354</v>
      </c>
      <c r="AX123" s="316">
        <v>22.943292504643409</v>
      </c>
      <c r="AY123" s="315" t="s">
        <v>36</v>
      </c>
      <c r="AZ123" s="314">
        <v>1.0999999999999999E-2</v>
      </c>
      <c r="BA123" s="314">
        <v>1.2E-2</v>
      </c>
      <c r="BB123" s="314">
        <v>8.94</v>
      </c>
      <c r="BC123" s="313">
        <v>2.5000000000000001E-3</v>
      </c>
      <c r="BD123" s="43">
        <v>1E-3</v>
      </c>
      <c r="BE123" s="43">
        <v>2E-3</v>
      </c>
      <c r="BF123" s="313">
        <v>4.5000000000000005E-3</v>
      </c>
      <c r="BG123" s="43">
        <v>1.7999999999999999E-2</v>
      </c>
      <c r="BH123" s="43">
        <v>2.2499999999999999E-2</v>
      </c>
      <c r="BI123" s="312" t="s">
        <v>36</v>
      </c>
      <c r="BJ123" s="43">
        <v>4.8899999999999999E-2</v>
      </c>
      <c r="BK123" s="43">
        <v>5.1200000000000002E-2</v>
      </c>
      <c r="BL123" s="43">
        <v>2.9899999999999999E-2</v>
      </c>
      <c r="BM123" s="43">
        <v>5.4000000000000003E-3</v>
      </c>
      <c r="BN123" s="43">
        <v>0.1353</v>
      </c>
      <c r="BO123" s="322">
        <v>0.169125</v>
      </c>
      <c r="BP123" s="43">
        <v>0</v>
      </c>
      <c r="BQ123" s="43">
        <v>9.1000000000000004E-3</v>
      </c>
      <c r="BR123" s="43">
        <v>0</v>
      </c>
      <c r="BS123" s="43">
        <v>4.0000000000000001E-3</v>
      </c>
      <c r="BT123" s="43">
        <v>4.7000000000000002E-3</v>
      </c>
      <c r="BU123" s="43">
        <v>1.78E-2</v>
      </c>
      <c r="BV123" s="322">
        <v>2.2249999999999999E-2</v>
      </c>
      <c r="BW123" s="324" t="s">
        <v>36</v>
      </c>
      <c r="BX123" s="43">
        <v>3.9699999999999999E-2</v>
      </c>
      <c r="BY123" s="43">
        <v>5.4699999999999999E-2</v>
      </c>
      <c r="BZ123" s="43">
        <v>4.0500000000000001E-2</v>
      </c>
      <c r="CA123" s="43">
        <v>8.8000000000000005E-3</v>
      </c>
      <c r="CB123" s="43">
        <v>0.14380000000000001</v>
      </c>
      <c r="CC123" s="322">
        <v>0.13988326848249028</v>
      </c>
      <c r="CD123" s="43">
        <v>0</v>
      </c>
      <c r="CE123" s="43">
        <v>8.8000000000000005E-3</v>
      </c>
      <c r="CF123" s="43">
        <v>1E-3</v>
      </c>
      <c r="CG123" s="43">
        <v>6.1999999999999998E-3</v>
      </c>
      <c r="CH123" s="43">
        <v>5.1999999999999998E-3</v>
      </c>
      <c r="CI123" s="43">
        <v>2.12E-2</v>
      </c>
      <c r="CJ123" s="322">
        <v>2.0622568093385214E-2</v>
      </c>
      <c r="CK123" s="322"/>
      <c r="CL123" s="43">
        <v>0.40962321365745774</v>
      </c>
      <c r="CM123" s="43">
        <v>0.31252098224368091</v>
      </c>
      <c r="CN123" s="43">
        <v>0.14355675052813519</v>
      </c>
      <c r="CO123" s="43">
        <v>2.1366591356026764E-2</v>
      </c>
      <c r="CP123" s="311">
        <v>0.88706753778530067</v>
      </c>
      <c r="CQ123" s="311">
        <v>13.30601306677951</v>
      </c>
      <c r="CR123" s="311">
        <v>0.33228774582502685</v>
      </c>
      <c r="CS123" s="43">
        <v>0</v>
      </c>
      <c r="CT123" s="43">
        <v>7.0574366769555294E-2</v>
      </c>
      <c r="CU123" s="43">
        <v>0</v>
      </c>
      <c r="CV123" s="43">
        <v>2.4481751914166978E-2</v>
      </c>
      <c r="CW123" s="43">
        <v>2.1575072069921597E-2</v>
      </c>
      <c r="CX123" s="311">
        <v>0.11663119075364387</v>
      </c>
      <c r="CY123" s="311">
        <v>1.7494678613046579</v>
      </c>
      <c r="CZ123" s="43"/>
      <c r="DA123" s="43">
        <v>0.33255708757057406</v>
      </c>
      <c r="DB123" s="43">
        <v>0.33388472126424501</v>
      </c>
      <c r="DC123" s="43">
        <v>0.19444977914346073</v>
      </c>
      <c r="DD123" s="43">
        <v>3.4819630357969547E-2</v>
      </c>
      <c r="DE123" s="43">
        <v>0.89571121833624934</v>
      </c>
      <c r="DF123" s="43">
        <v>0.44478058120675068</v>
      </c>
      <c r="DG123" s="43">
        <v>0</v>
      </c>
      <c r="DH123" s="43">
        <v>6.8247739293635895E-2</v>
      </c>
      <c r="DI123" s="43">
        <v>7.1969369836197726E-3</v>
      </c>
      <c r="DJ123" s="43">
        <v>3.7946715466958818E-2</v>
      </c>
      <c r="DK123" s="43">
        <v>2.3870292502891979E-2</v>
      </c>
      <c r="DL123" s="43">
        <v>0.13726168424710644</v>
      </c>
      <c r="DM123" s="43"/>
      <c r="DN123" s="308">
        <v>1.8450606912767999</v>
      </c>
      <c r="DO123" s="308">
        <v>2.3755156400188797</v>
      </c>
      <c r="DP123" s="310">
        <v>1845.0606912768001</v>
      </c>
      <c r="DQ123" s="310">
        <v>525.84229701388801</v>
      </c>
      <c r="DR123" s="310">
        <v>2370.902988290688</v>
      </c>
      <c r="DS123" s="309">
        <v>25.369584505055993</v>
      </c>
      <c r="DT123" s="309">
        <v>27.675910369151996</v>
      </c>
      <c r="DU123" s="309">
        <v>20618.553225018237</v>
      </c>
      <c r="DV123" s="309">
        <v>5.7658146602399993</v>
      </c>
      <c r="DW123" s="309">
        <v>2.3063258640959998</v>
      </c>
      <c r="DX123" s="309">
        <v>4.6126517281919996</v>
      </c>
      <c r="DY123" s="309">
        <v>10.378466388431999</v>
      </c>
      <c r="DZ123" s="309">
        <v>41.513865553727989</v>
      </c>
      <c r="EA123" s="309">
        <v>51.892331942159998</v>
      </c>
      <c r="EB123" s="309"/>
      <c r="EC123" s="309">
        <v>112.7793347542944</v>
      </c>
      <c r="ED123" s="309">
        <v>118.08388424171521</v>
      </c>
      <c r="EE123" s="309">
        <v>68.959143336470405</v>
      </c>
      <c r="EF123" s="309">
        <v>12.4541596661184</v>
      </c>
      <c r="EG123" s="309">
        <v>312.04588941218884</v>
      </c>
      <c r="EH123" s="308">
        <v>0</v>
      </c>
      <c r="EI123" s="308">
        <v>20.9875653632736</v>
      </c>
      <c r="EJ123" s="308">
        <v>0</v>
      </c>
      <c r="EK123" s="308">
        <v>9.2253034563840011</v>
      </c>
      <c r="EL123" s="308">
        <v>10.839731561251201</v>
      </c>
      <c r="EM123" s="308">
        <v>41.052600380908807</v>
      </c>
      <c r="EN123" s="308"/>
      <c r="EO123" s="308">
        <v>91.561136804611195</v>
      </c>
      <c r="EP123" s="308">
        <v>126.1560247660512</v>
      </c>
      <c r="EQ123" s="308">
        <v>93.406197495888009</v>
      </c>
      <c r="ER123" s="308">
        <v>20.295667604044802</v>
      </c>
      <c r="ES123" s="308">
        <v>331.64965925700483</v>
      </c>
      <c r="ET123" s="308">
        <v>0</v>
      </c>
      <c r="EU123" s="308">
        <v>20.295667604044802</v>
      </c>
      <c r="EV123" s="308">
        <v>2.3063258640960003</v>
      </c>
      <c r="EW123" s="308">
        <v>14.2992203573952</v>
      </c>
      <c r="EX123" s="308">
        <v>11.9928944932992</v>
      </c>
      <c r="EY123" s="308">
        <v>48.894108318835208</v>
      </c>
      <c r="EZ123" s="308"/>
      <c r="FA123" s="43">
        <v>1.0476204640349849E-3</v>
      </c>
      <c r="FB123" s="43">
        <v>1.3488113474450431E-3</v>
      </c>
      <c r="FC123" s="43">
        <v>1.0476204640349851</v>
      </c>
      <c r="FD123" s="43">
        <v>0.29857183224997075</v>
      </c>
      <c r="FE123" s="43">
        <v>1.3461922962849557</v>
      </c>
      <c r="FF123" s="43">
        <v>1.4404781380481041E-2</v>
      </c>
      <c r="FG123" s="43">
        <v>1.5714306960524775E-2</v>
      </c>
      <c r="FH123" s="43">
        <v>11.707158685590956</v>
      </c>
      <c r="FI123" s="43">
        <v>3.273813950109328E-3</v>
      </c>
      <c r="FJ123" s="43">
        <v>1.3095255800437313E-3</v>
      </c>
      <c r="FK123" s="43">
        <v>2.6190511600874627E-3</v>
      </c>
      <c r="FL123" s="43">
        <v>5.8928651101967907E-3</v>
      </c>
      <c r="FM123" s="43">
        <v>2.3571460440787159E-2</v>
      </c>
      <c r="FN123" s="43">
        <v>2.9464325550983959E-2</v>
      </c>
      <c r="FO123" s="43">
        <v>6.4035800864138459E-2</v>
      </c>
      <c r="FP123" s="43">
        <v>6.7047709698239047E-2</v>
      </c>
      <c r="FQ123" s="43">
        <v>3.9154814843307573E-2</v>
      </c>
      <c r="FR123" s="43">
        <v>7.0714381322361493E-3</v>
      </c>
      <c r="FS123" s="43">
        <v>0.17717881097991686</v>
      </c>
      <c r="FT123" s="43">
        <v>0</v>
      </c>
      <c r="FU123" s="43">
        <v>1.1916682778397955E-2</v>
      </c>
      <c r="FV123" s="43">
        <v>0</v>
      </c>
      <c r="FW123" s="43">
        <v>5.2381023201749262E-3</v>
      </c>
      <c r="FX123" s="43">
        <v>6.1547702262055373E-3</v>
      </c>
      <c r="FY123" s="43">
        <v>2.3309555324778422E-2</v>
      </c>
      <c r="FZ123" s="43">
        <v>5.1988165527736128E-2</v>
      </c>
      <c r="GA123" s="43">
        <v>7.1631049228392099E-2</v>
      </c>
      <c r="GB123" s="43">
        <v>5.3035785991771126E-2</v>
      </c>
      <c r="GC123" s="43">
        <v>1.1523825104384837E-2</v>
      </c>
      <c r="GD123" s="43">
        <v>0.18830977841028859</v>
      </c>
      <c r="GE123" s="43">
        <v>0</v>
      </c>
      <c r="GF123" s="43">
        <v>1.1523825104384837E-2</v>
      </c>
      <c r="GG123" s="43">
        <v>1.3095255800437315E-3</v>
      </c>
      <c r="GH123" s="43">
        <v>8.1190585962711333E-3</v>
      </c>
      <c r="GI123" s="43">
        <v>6.8095330162274035E-3</v>
      </c>
      <c r="GJ123" s="43">
        <v>2.7761942296927109E-2</v>
      </c>
    </row>
    <row r="124" spans="1:192">
      <c r="A124" s="321">
        <v>452255122244500</v>
      </c>
      <c r="B124" s="320" t="s">
        <v>206</v>
      </c>
      <c r="C124" s="320" t="s">
        <v>205</v>
      </c>
      <c r="D124" s="320" t="s">
        <v>209</v>
      </c>
      <c r="E124" s="320">
        <v>13.4</v>
      </c>
      <c r="F124" s="319">
        <v>2033.1406666137598</v>
      </c>
      <c r="G124" s="318">
        <v>40808</v>
      </c>
      <c r="H124" s="317">
        <v>0.5</v>
      </c>
      <c r="I124" s="309">
        <v>968.67</v>
      </c>
      <c r="J124" s="135">
        <v>14.5</v>
      </c>
      <c r="K124" s="316">
        <v>65</v>
      </c>
      <c r="L124" s="135">
        <v>10.9</v>
      </c>
      <c r="M124" s="135">
        <v>107.2</v>
      </c>
      <c r="N124" s="135">
        <v>8.02</v>
      </c>
      <c r="O124" s="135">
        <v>1.5</v>
      </c>
      <c r="P124" s="135">
        <v>1</v>
      </c>
      <c r="Q124" s="135">
        <v>0.67</v>
      </c>
      <c r="R124" s="135"/>
      <c r="S124" s="135">
        <v>1</v>
      </c>
      <c r="T124" s="43">
        <v>0.20899999999999999</v>
      </c>
      <c r="U124" s="135">
        <v>1.2090000000000001</v>
      </c>
      <c r="V124" s="316">
        <v>17.287014061207607</v>
      </c>
      <c r="W124" s="43">
        <v>1.6799999999999999E-2</v>
      </c>
      <c r="X124" s="311">
        <v>1.9</v>
      </c>
      <c r="Y124" s="23">
        <v>1.4303950807079647E-2</v>
      </c>
      <c r="Z124" s="23">
        <v>1.3986985485535106E-2</v>
      </c>
      <c r="AA124" s="23">
        <v>1.3267321307212126E-2</v>
      </c>
      <c r="AB124" s="65">
        <v>1.0781340464939226</v>
      </c>
      <c r="AC124" s="43">
        <v>5.9728999999999997E-2</v>
      </c>
      <c r="AD124" s="43">
        <v>3.2148000000000003E-2</v>
      </c>
      <c r="AE124" s="43">
        <v>2.6724999999999999E-2</v>
      </c>
      <c r="AF124" s="43">
        <v>1.6227999999999999E-2</v>
      </c>
      <c r="AG124" s="43">
        <v>3.8628000000000003E-2</v>
      </c>
      <c r="AH124" s="43">
        <v>3.3724999999999998E-2</v>
      </c>
      <c r="AI124" s="43">
        <v>2.7223000000000001E-2</v>
      </c>
      <c r="AJ124" s="43">
        <v>2.6262000000000001E-2</v>
      </c>
      <c r="AK124" s="43">
        <v>1.3845952043653909</v>
      </c>
      <c r="AL124" s="43">
        <v>2.9616862407665629</v>
      </c>
      <c r="AM124" s="43"/>
      <c r="AN124" s="43">
        <v>2.511876613277441E-2</v>
      </c>
      <c r="AO124" s="43">
        <v>1.8580448870103537E-2</v>
      </c>
      <c r="AP124" s="43">
        <v>3.37391194403125E-2</v>
      </c>
      <c r="AQ124" s="43">
        <v>2.8441674549248525E-2</v>
      </c>
      <c r="AR124" s="43">
        <v>3.1286878468739121E-2</v>
      </c>
      <c r="AS124" s="43">
        <v>0.13716688746117811</v>
      </c>
      <c r="AT124" s="316">
        <v>18.312558225747953</v>
      </c>
      <c r="AU124" s="316">
        <v>13.545870445855455</v>
      </c>
      <c r="AV124" s="316">
        <v>24.597131322865057</v>
      </c>
      <c r="AW124" s="316">
        <v>20.735087801200038</v>
      </c>
      <c r="AX124" s="316">
        <v>22.809352204331489</v>
      </c>
      <c r="AY124" s="315" t="s">
        <v>36</v>
      </c>
      <c r="AZ124" s="314">
        <v>8.9999999999999993E-3</v>
      </c>
      <c r="BA124" s="314">
        <v>1.2E-2</v>
      </c>
      <c r="BB124" s="314">
        <v>7.91</v>
      </c>
      <c r="BC124" s="313">
        <v>2.5000000000000001E-3</v>
      </c>
      <c r="BD124" s="43">
        <v>1E-3</v>
      </c>
      <c r="BE124" s="43">
        <v>2E-3</v>
      </c>
      <c r="BF124" s="313">
        <v>4.5000000000000005E-3</v>
      </c>
      <c r="BG124" s="313">
        <v>8.5000000000000006E-3</v>
      </c>
      <c r="BH124" s="43">
        <v>1.4500000000000001E-2</v>
      </c>
      <c r="BI124" s="312" t="s">
        <v>36</v>
      </c>
      <c r="BJ124" s="43">
        <v>7.2499999999999995E-2</v>
      </c>
      <c r="BK124" s="43">
        <v>5.5500000000000001E-2</v>
      </c>
      <c r="BL124" s="43">
        <v>2.6100000000000002E-2</v>
      </c>
      <c r="BM124" s="43">
        <v>3.7000000000000002E-3</v>
      </c>
      <c r="BN124" s="43">
        <v>0.1578</v>
      </c>
      <c r="BO124" s="322">
        <v>0.1578</v>
      </c>
      <c r="BP124" s="43">
        <v>0</v>
      </c>
      <c r="BQ124" s="43">
        <v>1.06E-2</v>
      </c>
      <c r="BR124" s="43">
        <v>0</v>
      </c>
      <c r="BS124" s="43">
        <v>4.0000000000000001E-3</v>
      </c>
      <c r="BT124" s="43">
        <v>3.8E-3</v>
      </c>
      <c r="BU124" s="43">
        <v>1.84E-2</v>
      </c>
      <c r="BV124" s="322">
        <v>1.84E-2</v>
      </c>
      <c r="BW124" s="324" t="s">
        <v>36</v>
      </c>
      <c r="BX124" s="43">
        <v>0.1303</v>
      </c>
      <c r="BY124" s="43">
        <v>7.46E-2</v>
      </c>
      <c r="BZ124" s="43">
        <v>2.7400000000000001E-2</v>
      </c>
      <c r="CA124" s="43">
        <v>4.1999999999999997E-3</v>
      </c>
      <c r="CB124" s="43">
        <v>0.2366</v>
      </c>
      <c r="CC124" s="322">
        <v>0.19569892473118278</v>
      </c>
      <c r="CD124" s="43">
        <v>3.8E-3</v>
      </c>
      <c r="CE124" s="43">
        <v>1.46E-2</v>
      </c>
      <c r="CF124" s="43">
        <v>0</v>
      </c>
      <c r="CG124" s="43">
        <v>1.11E-2</v>
      </c>
      <c r="CH124" s="43">
        <v>3.5999999999999999E-3</v>
      </c>
      <c r="CI124" s="43">
        <v>3.3099999999999997E-2</v>
      </c>
      <c r="CJ124" s="322">
        <v>2.7377998345740277E-2</v>
      </c>
      <c r="CK124" s="322"/>
      <c r="CL124" s="43">
        <v>0.60731458057598542</v>
      </c>
      <c r="CM124" s="43">
        <v>0.33876786161180256</v>
      </c>
      <c r="CN124" s="43">
        <v>0.12531207989245247</v>
      </c>
      <c r="CO124" s="43">
        <v>1.4640071855055376E-2</v>
      </c>
      <c r="CP124" s="311">
        <v>1.086034593935296</v>
      </c>
      <c r="CQ124" s="311">
        <v>13.032415127223553</v>
      </c>
      <c r="CR124" s="311">
        <v>0.24128096503736265</v>
      </c>
      <c r="CS124" s="43">
        <v>0</v>
      </c>
      <c r="CT124" s="43">
        <v>8.220750414915233E-2</v>
      </c>
      <c r="CU124" s="43">
        <v>0</v>
      </c>
      <c r="CV124" s="43">
        <v>2.4481751914166978E-2</v>
      </c>
      <c r="CW124" s="43">
        <v>1.7443675290574907E-2</v>
      </c>
      <c r="CX124" s="311">
        <v>0.12413293135389421</v>
      </c>
      <c r="CY124" s="311">
        <v>1.4895951762467305</v>
      </c>
      <c r="CZ124" s="43"/>
      <c r="DA124" s="43">
        <v>1.0914908944696677</v>
      </c>
      <c r="DB124" s="43">
        <v>0.45535283740973814</v>
      </c>
      <c r="DC124" s="43">
        <v>0.13155367774150184</v>
      </c>
      <c r="DD124" s="43">
        <v>1.6618459943576372E-2</v>
      </c>
      <c r="DE124" s="43">
        <v>1.6950158695644841</v>
      </c>
      <c r="DF124" s="43">
        <v>0.17798546824804901</v>
      </c>
      <c r="DG124" s="43">
        <v>4.0212916812173927E-2</v>
      </c>
      <c r="DH124" s="43">
        <v>0.11322920382807773</v>
      </c>
      <c r="DI124" s="43">
        <v>0</v>
      </c>
      <c r="DJ124" s="43">
        <v>6.7936861561813361E-2</v>
      </c>
      <c r="DK124" s="43">
        <v>1.6525587117386754E-2</v>
      </c>
      <c r="DL124" s="43">
        <v>0.23790456931945175</v>
      </c>
      <c r="DM124" s="43"/>
      <c r="DN124" s="308">
        <v>2.3699371728959995</v>
      </c>
      <c r="DO124" s="308">
        <v>1.5878579058403199</v>
      </c>
      <c r="DP124" s="310">
        <v>2369.937172896</v>
      </c>
      <c r="DQ124" s="310">
        <v>495.31686913526391</v>
      </c>
      <c r="DR124" s="310">
        <v>2865.2540420312644</v>
      </c>
      <c r="DS124" s="309">
        <v>21.329434556063994</v>
      </c>
      <c r="DT124" s="309">
        <v>28.439246074751996</v>
      </c>
      <c r="DU124" s="309">
        <v>18746.203037607356</v>
      </c>
      <c r="DV124" s="309">
        <v>5.9248429322399998</v>
      </c>
      <c r="DW124" s="309">
        <v>2.3699371728959999</v>
      </c>
      <c r="DX124" s="309">
        <v>4.7398743457919998</v>
      </c>
      <c r="DY124" s="309">
        <v>10.664717278032001</v>
      </c>
      <c r="DZ124" s="309">
        <v>20.144465969616</v>
      </c>
      <c r="EA124" s="309">
        <v>34.364089006991996</v>
      </c>
      <c r="EB124" s="309"/>
      <c r="EC124" s="309">
        <v>171.82044503495999</v>
      </c>
      <c r="ED124" s="309">
        <v>131.531513095728</v>
      </c>
      <c r="EE124" s="309">
        <v>61.855360212585609</v>
      </c>
      <c r="EF124" s="309">
        <v>8.768767539715201</v>
      </c>
      <c r="EG124" s="309">
        <v>373.9760858829888</v>
      </c>
      <c r="EH124" s="308">
        <v>0</v>
      </c>
      <c r="EI124" s="308">
        <v>25.1213340326976</v>
      </c>
      <c r="EJ124" s="308">
        <v>0</v>
      </c>
      <c r="EK124" s="308">
        <v>9.4797486915840015</v>
      </c>
      <c r="EL124" s="308">
        <v>9.0057612570048011</v>
      </c>
      <c r="EM124" s="308">
        <v>43.606843981286403</v>
      </c>
      <c r="EN124" s="308"/>
      <c r="EO124" s="308">
        <v>308.80281362834882</v>
      </c>
      <c r="EP124" s="308">
        <v>176.79731309804163</v>
      </c>
      <c r="EQ124" s="308">
        <v>64.936278537350404</v>
      </c>
      <c r="ER124" s="308">
        <v>9.9537361261632</v>
      </c>
      <c r="ES124" s="308">
        <v>560.72713510719359</v>
      </c>
      <c r="ET124" s="308">
        <v>9.0057612570048011</v>
      </c>
      <c r="EU124" s="308">
        <v>34.601082724281603</v>
      </c>
      <c r="EV124" s="308">
        <v>0</v>
      </c>
      <c r="EW124" s="308">
        <v>26.306302619145601</v>
      </c>
      <c r="EX124" s="308">
        <v>8.5317738224256008</v>
      </c>
      <c r="EY124" s="308">
        <v>78.444920422857592</v>
      </c>
      <c r="EZ124" s="308"/>
      <c r="FA124" s="43">
        <v>1.1656533223759582E-3</v>
      </c>
      <c r="FB124" s="43">
        <v>7.8098772599189217E-4</v>
      </c>
      <c r="FC124" s="43">
        <v>1.1656533223759584</v>
      </c>
      <c r="FD124" s="43">
        <v>0.24362154437657527</v>
      </c>
      <c r="FE124" s="43">
        <v>1.4092748667525339</v>
      </c>
      <c r="FF124" s="43">
        <v>1.0490879901383624E-2</v>
      </c>
      <c r="FG124" s="43">
        <v>1.3987839868511499E-2</v>
      </c>
      <c r="FH124" s="43">
        <v>9.2203177799938292</v>
      </c>
      <c r="FI124" s="43">
        <v>2.914133305939896E-3</v>
      </c>
      <c r="FJ124" s="43">
        <v>1.1656533223759584E-3</v>
      </c>
      <c r="FK124" s="43">
        <v>2.3313066447519168E-3</v>
      </c>
      <c r="FL124" s="43">
        <v>5.2454399506918136E-3</v>
      </c>
      <c r="FM124" s="43">
        <v>9.9080532401956464E-3</v>
      </c>
      <c r="FN124" s="43">
        <v>1.6901973174451395E-2</v>
      </c>
      <c r="FO124" s="43">
        <v>8.4509865872256978E-2</v>
      </c>
      <c r="FP124" s="43">
        <v>6.4693759391865696E-2</v>
      </c>
      <c r="FQ124" s="43">
        <v>3.0423551714012519E-2</v>
      </c>
      <c r="FR124" s="43">
        <v>4.3129172927910469E-3</v>
      </c>
      <c r="FS124" s="43">
        <v>0.18394009427092622</v>
      </c>
      <c r="FT124" s="43">
        <v>0</v>
      </c>
      <c r="FU124" s="43">
        <v>1.2355925217185159E-2</v>
      </c>
      <c r="FV124" s="43">
        <v>0</v>
      </c>
      <c r="FW124" s="43">
        <v>4.6626132895038344E-3</v>
      </c>
      <c r="FX124" s="43">
        <v>4.4294826250286436E-3</v>
      </c>
      <c r="FY124" s="43">
        <v>2.1448021131717638E-2</v>
      </c>
      <c r="FZ124" s="43">
        <v>0.1518846279055874</v>
      </c>
      <c r="GA124" s="43">
        <v>8.6957737849246514E-2</v>
      </c>
      <c r="GB124" s="43">
        <v>3.1938901033101263E-2</v>
      </c>
      <c r="GC124" s="43">
        <v>4.8957439539790253E-3</v>
      </c>
      <c r="GD124" s="43">
        <v>0.27579357607415178</v>
      </c>
      <c r="GE124" s="43">
        <v>4.4294826250286436E-3</v>
      </c>
      <c r="GF124" s="43">
        <v>1.7018538506689E-2</v>
      </c>
      <c r="GG124" s="43">
        <v>0</v>
      </c>
      <c r="GH124" s="43">
        <v>1.293875187837314E-2</v>
      </c>
      <c r="GI124" s="43">
        <v>4.1963519605534511E-3</v>
      </c>
      <c r="GJ124" s="43">
        <v>3.8583124970644221E-2</v>
      </c>
    </row>
    <row r="125" spans="1:192">
      <c r="A125" s="321">
        <v>452335122294500</v>
      </c>
      <c r="B125" s="320" t="s">
        <v>206</v>
      </c>
      <c r="C125" s="320" t="s">
        <v>205</v>
      </c>
      <c r="D125" s="320" t="s">
        <v>208</v>
      </c>
      <c r="E125" s="320">
        <v>7.9</v>
      </c>
      <c r="F125" s="319">
        <v>2382.7890615091201</v>
      </c>
      <c r="G125" s="318">
        <v>40808</v>
      </c>
      <c r="H125" s="317">
        <v>0.39583333333333331</v>
      </c>
      <c r="I125" s="309">
        <v>993.76</v>
      </c>
      <c r="J125" s="135">
        <v>13.8</v>
      </c>
      <c r="K125" s="316">
        <v>68</v>
      </c>
      <c r="L125" s="135">
        <v>10.7</v>
      </c>
      <c r="M125" s="135">
        <v>104</v>
      </c>
      <c r="N125" s="135">
        <v>7.8</v>
      </c>
      <c r="O125" s="135">
        <v>1.6</v>
      </c>
      <c r="P125" s="135">
        <v>1</v>
      </c>
      <c r="Q125" s="135">
        <v>1.04</v>
      </c>
      <c r="R125" s="135"/>
      <c r="S125" s="135">
        <v>0.9</v>
      </c>
      <c r="T125" s="43">
        <v>0.25600000000000001</v>
      </c>
      <c r="U125" s="135">
        <v>1.1560000000000001</v>
      </c>
      <c r="V125" s="316">
        <v>22.145328719723182</v>
      </c>
      <c r="W125" s="43">
        <v>1.6500000000000001E-2</v>
      </c>
      <c r="X125" s="311">
        <v>2.1111111111111112</v>
      </c>
      <c r="Y125" s="23">
        <v>1.4358143404126174E-2</v>
      </c>
      <c r="Z125" s="23">
        <v>1.3824554156977708E-2</v>
      </c>
      <c r="AA125" s="23">
        <v>1.5308963835239397E-2</v>
      </c>
      <c r="AB125" s="65">
        <v>0.93789126152845503</v>
      </c>
      <c r="AC125" s="43">
        <v>6.6374000000000002E-2</v>
      </c>
      <c r="AD125" s="43">
        <v>3.5778999999999998E-2</v>
      </c>
      <c r="AE125" s="43">
        <v>2.9465999999999999E-2</v>
      </c>
      <c r="AF125" s="43">
        <v>1.7904E-2</v>
      </c>
      <c r="AG125" s="43">
        <v>3.3500000000000002E-2</v>
      </c>
      <c r="AH125" s="43">
        <v>3.1934999999999998E-2</v>
      </c>
      <c r="AI125" s="43">
        <v>2.7205E-2</v>
      </c>
      <c r="AJ125" s="43">
        <v>2.9437000000000001E-2</v>
      </c>
      <c r="AK125" s="43">
        <v>1.4249868061219588</v>
      </c>
      <c r="AL125" s="43">
        <v>3.6213679278557662</v>
      </c>
      <c r="AM125" s="43"/>
      <c r="AN125" s="43">
        <v>2.7324593561682476E-2</v>
      </c>
      <c r="AO125" s="43">
        <v>2.0343362605897187E-2</v>
      </c>
      <c r="AP125" s="43">
        <v>3.7247267558053319E-2</v>
      </c>
      <c r="AQ125" s="43">
        <v>3.2081349813876267E-2</v>
      </c>
      <c r="AR125" s="43">
        <v>2.7618622304159044E-2</v>
      </c>
      <c r="AS125" s="43">
        <v>0.1446151958436683</v>
      </c>
      <c r="AT125" s="316">
        <v>18.894690424663857</v>
      </c>
      <c r="AU125" s="316">
        <v>14.067237185702627</v>
      </c>
      <c r="AV125" s="316">
        <v>25.756122889269744</v>
      </c>
      <c r="AW125" s="316">
        <v>22.183941062844319</v>
      </c>
      <c r="AX125" s="316">
        <v>19.098008437519447</v>
      </c>
      <c r="AY125" s="315" t="s">
        <v>36</v>
      </c>
      <c r="AZ125" s="314">
        <v>1.2E-2</v>
      </c>
      <c r="BA125" s="314">
        <v>1.2E-2</v>
      </c>
      <c r="BB125" s="314">
        <v>8.61</v>
      </c>
      <c r="BC125" s="314">
        <v>0.01</v>
      </c>
      <c r="BD125" s="43">
        <v>1E-3</v>
      </c>
      <c r="BE125" s="43">
        <v>2E-3</v>
      </c>
      <c r="BF125" s="313">
        <v>1.2E-2</v>
      </c>
      <c r="BG125" s="43">
        <v>2.5999999999999999E-2</v>
      </c>
      <c r="BH125" s="43">
        <v>3.7999999999999999E-2</v>
      </c>
      <c r="BI125" s="312" t="s">
        <v>36</v>
      </c>
      <c r="BJ125" s="322">
        <v>4.1700000000000001E-2</v>
      </c>
      <c r="BK125" s="322">
        <v>4.8099999999999997E-2</v>
      </c>
      <c r="BL125" s="322">
        <v>3.1699999999999999E-2</v>
      </c>
      <c r="BM125" s="322">
        <v>5.7999999999999996E-3</v>
      </c>
      <c r="BN125" s="322">
        <v>0.12740000000000001</v>
      </c>
      <c r="BO125" s="322">
        <v>0.14155555555555557</v>
      </c>
      <c r="BP125" s="323">
        <v>2.3999999999999998E-3</v>
      </c>
      <c r="BQ125" s="323">
        <v>9.9000000000000008E-3</v>
      </c>
      <c r="BR125" s="323">
        <v>0</v>
      </c>
      <c r="BS125" s="323">
        <v>3.8999999999999998E-3</v>
      </c>
      <c r="BT125" s="323">
        <v>4.3E-3</v>
      </c>
      <c r="BU125" s="322">
        <v>2.0500000000000001E-2</v>
      </c>
      <c r="BV125" s="322">
        <v>2.2777777777777779E-2</v>
      </c>
      <c r="BW125" s="324" t="s">
        <v>36</v>
      </c>
      <c r="BX125" s="322">
        <v>0.10539999999999999</v>
      </c>
      <c r="BY125" s="322">
        <v>8.3000000000000004E-2</v>
      </c>
      <c r="BZ125" s="322">
        <v>3.0700000000000002E-2</v>
      </c>
      <c r="CA125" s="322">
        <v>5.7999999999999996E-3</v>
      </c>
      <c r="CB125" s="322">
        <v>0.2248</v>
      </c>
      <c r="CC125" s="322">
        <v>0.19446366782006899</v>
      </c>
      <c r="CD125" s="323">
        <v>0</v>
      </c>
      <c r="CE125" s="323">
        <v>1.0500000000000001E-2</v>
      </c>
      <c r="CF125" s="323">
        <v>1E-3</v>
      </c>
      <c r="CG125" s="323">
        <v>7.4999999999999997E-3</v>
      </c>
      <c r="CH125" s="323">
        <v>4.7999999999999996E-3</v>
      </c>
      <c r="CI125" s="322">
        <v>2.3800000000000002E-2</v>
      </c>
      <c r="CJ125" s="322">
        <v>2.0588235294117647E-2</v>
      </c>
      <c r="CK125" s="322"/>
      <c r="CL125" s="43">
        <v>0.34931059324163577</v>
      </c>
      <c r="CM125" s="43">
        <v>0.29359881339689547</v>
      </c>
      <c r="CN125" s="43">
        <v>0.15219896293451124</v>
      </c>
      <c r="CO125" s="43">
        <v>2.2949301826843561E-2</v>
      </c>
      <c r="CP125" s="311">
        <v>0.81805767139988605</v>
      </c>
      <c r="CQ125" s="311">
        <v>10.907435618665147</v>
      </c>
      <c r="CR125" s="311">
        <v>0.37309576468618011</v>
      </c>
      <c r="CS125" s="43">
        <v>0</v>
      </c>
      <c r="CT125" s="43">
        <v>8.1431961657179197E-2</v>
      </c>
      <c r="CU125" s="43">
        <v>7.1969369836197726E-3</v>
      </c>
      <c r="CV125" s="43">
        <v>4.5903284839063085E-2</v>
      </c>
      <c r="CW125" s="43">
        <v>2.2034116156515671E-2</v>
      </c>
      <c r="CX125" s="311">
        <v>0.15656629963637775</v>
      </c>
      <c r="CY125" s="311">
        <v>2.0875506618183701</v>
      </c>
      <c r="CZ125" s="43"/>
      <c r="DA125" s="43">
        <v>0.88290974886494977</v>
      </c>
      <c r="DB125" s="43">
        <v>0.5066258110590921</v>
      </c>
      <c r="DC125" s="43">
        <v>0.14739773381985791</v>
      </c>
      <c r="DD125" s="43">
        <v>2.2949301826843561E-2</v>
      </c>
      <c r="DE125" s="43">
        <v>1.5598825955707434</v>
      </c>
      <c r="DF125" s="43">
        <v>0.22845436880458361</v>
      </c>
      <c r="DG125" s="43">
        <v>2.5397631670846691E-2</v>
      </c>
      <c r="DH125" s="43">
        <v>7.6778706705340385E-2</v>
      </c>
      <c r="DI125" s="43">
        <v>0</v>
      </c>
      <c r="DJ125" s="43">
        <v>2.3869708116312803E-2</v>
      </c>
      <c r="DK125" s="43">
        <v>1.9738895723545289E-2</v>
      </c>
      <c r="DL125" s="43">
        <v>0.14578494221604515</v>
      </c>
      <c r="DM125" s="43"/>
      <c r="DN125" s="308">
        <v>2.431322085888</v>
      </c>
      <c r="DO125" s="308">
        <v>2.5285749693235204</v>
      </c>
      <c r="DP125" s="310">
        <v>2188.1898772992004</v>
      </c>
      <c r="DQ125" s="310">
        <v>622.41845398732789</v>
      </c>
      <c r="DR125" s="310">
        <v>2810.6083312865289</v>
      </c>
      <c r="DS125" s="309">
        <v>29.175865030655995</v>
      </c>
      <c r="DT125" s="309">
        <v>29.175865030655995</v>
      </c>
      <c r="DU125" s="309">
        <v>20933.683159495675</v>
      </c>
      <c r="DV125" s="309">
        <v>24.313220858879998</v>
      </c>
      <c r="DW125" s="309">
        <v>2.4313220858879996</v>
      </c>
      <c r="DX125" s="309">
        <v>4.8626441717759992</v>
      </c>
      <c r="DY125" s="309">
        <v>29.175865030655995</v>
      </c>
      <c r="DZ125" s="309">
        <v>63.214374233087995</v>
      </c>
      <c r="EA125" s="309">
        <v>92.390239263743979</v>
      </c>
      <c r="EB125" s="309"/>
      <c r="EC125" s="309">
        <v>101.3861309815296</v>
      </c>
      <c r="ED125" s="309">
        <v>116.94659233121281</v>
      </c>
      <c r="EE125" s="309">
        <v>77.072910122649603</v>
      </c>
      <c r="EF125" s="309">
        <v>14.1016680981504</v>
      </c>
      <c r="EG125" s="309">
        <v>309.75043374213129</v>
      </c>
      <c r="EH125" s="308">
        <v>5.8351730061311997</v>
      </c>
      <c r="EI125" s="308">
        <v>24.070088650291204</v>
      </c>
      <c r="EJ125" s="308">
        <v>0</v>
      </c>
      <c r="EK125" s="308">
        <v>9.4821561349632013</v>
      </c>
      <c r="EL125" s="308">
        <v>10.454684969318402</v>
      </c>
      <c r="EM125" s="308">
        <v>49.842102760704009</v>
      </c>
      <c r="EN125" s="308"/>
      <c r="EO125" s="308">
        <v>256.26134785259518</v>
      </c>
      <c r="EP125" s="308">
        <v>201.79973312870405</v>
      </c>
      <c r="EQ125" s="308">
        <v>74.641588036761618</v>
      </c>
      <c r="ER125" s="308">
        <v>14.1016680981504</v>
      </c>
      <c r="ES125" s="308">
        <v>546.56120490762248</v>
      </c>
      <c r="ET125" s="308">
        <v>0</v>
      </c>
      <c r="EU125" s="308">
        <v>25.528881901824004</v>
      </c>
      <c r="EV125" s="308">
        <v>2.431322085888</v>
      </c>
      <c r="EW125" s="308">
        <v>18.234915644160001</v>
      </c>
      <c r="EX125" s="308">
        <v>11.670346012262399</v>
      </c>
      <c r="EY125" s="308">
        <v>57.86546564413441</v>
      </c>
      <c r="EZ125" s="308"/>
      <c r="FA125" s="43">
        <v>1.020368158123129E-3</v>
      </c>
      <c r="FB125" s="43">
        <v>1.0611828844480542E-3</v>
      </c>
      <c r="FC125" s="43">
        <v>0.91833134231081626</v>
      </c>
      <c r="FD125" s="43">
        <v>0.26121424847952096</v>
      </c>
      <c r="FE125" s="43">
        <v>1.1795455907903376</v>
      </c>
      <c r="FF125" s="43">
        <v>1.2244417897477546E-2</v>
      </c>
      <c r="FG125" s="43">
        <v>1.2244417897477546E-2</v>
      </c>
      <c r="FH125" s="43">
        <v>8.7853698414401382</v>
      </c>
      <c r="FI125" s="43">
        <v>1.020368158123129E-2</v>
      </c>
      <c r="FJ125" s="43">
        <v>1.0203681581231288E-3</v>
      </c>
      <c r="FK125" s="43">
        <v>2.0407363162462575E-3</v>
      </c>
      <c r="FL125" s="43">
        <v>1.2244417897477546E-2</v>
      </c>
      <c r="FM125" s="43">
        <v>2.6529572111201351E-2</v>
      </c>
      <c r="FN125" s="43">
        <v>3.8773990008678892E-2</v>
      </c>
      <c r="FO125" s="43">
        <v>4.2549352193734478E-2</v>
      </c>
      <c r="FP125" s="43">
        <v>4.9079708405722511E-2</v>
      </c>
      <c r="FQ125" s="43">
        <v>3.2345670612503194E-2</v>
      </c>
      <c r="FR125" s="43">
        <v>5.918135317114148E-3</v>
      </c>
      <c r="FS125" s="43">
        <v>0.12999490334488667</v>
      </c>
      <c r="FT125" s="43">
        <v>2.4488835794955095E-3</v>
      </c>
      <c r="FU125" s="43">
        <v>1.0101644765418978E-2</v>
      </c>
      <c r="FV125" s="43">
        <v>0</v>
      </c>
      <c r="FW125" s="43">
        <v>3.9794358166802034E-3</v>
      </c>
      <c r="FX125" s="43">
        <v>4.3875830799294559E-3</v>
      </c>
      <c r="FY125" s="43">
        <v>2.091754724152415E-2</v>
      </c>
      <c r="FZ125" s="43">
        <v>0.10754680386617779</v>
      </c>
      <c r="GA125" s="43">
        <v>8.4690557124219731E-2</v>
      </c>
      <c r="GB125" s="43">
        <v>3.1325302454380068E-2</v>
      </c>
      <c r="GC125" s="43">
        <v>5.918135317114148E-3</v>
      </c>
      <c r="GD125" s="43">
        <v>0.22937876194607942</v>
      </c>
      <c r="GE125" s="43">
        <v>0</v>
      </c>
      <c r="GF125" s="43">
        <v>1.0713865660292856E-2</v>
      </c>
      <c r="GG125" s="43">
        <v>1.020368158123129E-3</v>
      </c>
      <c r="GH125" s="43">
        <v>7.6527611859234677E-3</v>
      </c>
      <c r="GI125" s="43">
        <v>4.8977671589910191E-3</v>
      </c>
      <c r="GJ125" s="43">
        <v>2.4284762163330476E-2</v>
      </c>
    </row>
    <row r="126" spans="1:192">
      <c r="A126" s="321">
        <v>14211005</v>
      </c>
      <c r="B126" s="320" t="s">
        <v>206</v>
      </c>
      <c r="C126" s="320" t="s">
        <v>205</v>
      </c>
      <c r="D126" s="320" t="s">
        <v>207</v>
      </c>
      <c r="E126" s="320">
        <v>3.1</v>
      </c>
      <c r="F126" s="319">
        <v>2429.4088474951677</v>
      </c>
      <c r="G126" s="318">
        <v>40808</v>
      </c>
      <c r="H126" s="317">
        <v>0.375</v>
      </c>
      <c r="I126" s="309">
        <v>943.76</v>
      </c>
      <c r="J126" s="135">
        <v>15.1</v>
      </c>
      <c r="K126" s="316">
        <v>67</v>
      </c>
      <c r="L126" s="135">
        <v>9.5</v>
      </c>
      <c r="M126" s="135">
        <v>94.52</v>
      </c>
      <c r="N126" s="135">
        <v>7.5</v>
      </c>
      <c r="O126" s="135">
        <v>0.8</v>
      </c>
      <c r="P126" s="135">
        <v>0.6</v>
      </c>
      <c r="Q126" s="135">
        <v>1.1299999999999999</v>
      </c>
      <c r="R126" s="135"/>
      <c r="S126" s="135">
        <v>1</v>
      </c>
      <c r="T126" s="43">
        <v>0.23400000000000001</v>
      </c>
      <c r="U126" s="135">
        <v>1.234</v>
      </c>
      <c r="V126" s="316">
        <v>18.962722852512158</v>
      </c>
      <c r="W126" s="43">
        <v>1.8200000000000001E-2</v>
      </c>
      <c r="X126" s="311">
        <v>2.1</v>
      </c>
      <c r="Y126" s="23">
        <v>1.1308511283248619E-2</v>
      </c>
      <c r="Z126" s="23">
        <v>1.2012638776679515E-2</v>
      </c>
      <c r="AA126" s="23">
        <v>1.2926299397600798E-2</v>
      </c>
      <c r="AB126" s="65">
        <v>0.87484522332412862</v>
      </c>
      <c r="AC126" s="43">
        <v>7.3413000000000006E-2</v>
      </c>
      <c r="AD126" s="43">
        <v>4.0107999999999998E-2</v>
      </c>
      <c r="AE126" s="43">
        <v>3.2349999999999997E-2</v>
      </c>
      <c r="AF126" s="43">
        <v>1.9283999999999999E-2</v>
      </c>
      <c r="AG126" s="43">
        <v>2.8305E-2</v>
      </c>
      <c r="AH126" s="43">
        <v>3.1186999999999999E-2</v>
      </c>
      <c r="AI126" s="43">
        <v>2.8659E-2</v>
      </c>
      <c r="AJ126" s="43">
        <v>3.1899999999999998E-2</v>
      </c>
      <c r="AK126" s="43">
        <v>1.4507878409141628</v>
      </c>
      <c r="AL126" s="43">
        <v>3.9091746249055155</v>
      </c>
      <c r="AM126" s="43"/>
      <c r="AN126" s="43">
        <v>3.1194376283537106E-2</v>
      </c>
      <c r="AO126" s="43">
        <v>2.2559341086101182E-2</v>
      </c>
      <c r="AP126" s="43">
        <v>4.0919472613129108E-2</v>
      </c>
      <c r="AQ126" s="43">
        <v>3.5458715651898343E-2</v>
      </c>
      <c r="AR126" s="43">
        <v>2.5973316768501353E-2</v>
      </c>
      <c r="AS126" s="43">
        <v>0.15610522240316707</v>
      </c>
      <c r="AT126" s="316">
        <v>19.982916524709577</v>
      </c>
      <c r="AU126" s="316">
        <v>14.451368595368335</v>
      </c>
      <c r="AV126" s="316">
        <v>26.212750594242088</v>
      </c>
      <c r="AW126" s="316">
        <v>22.714624857533888</v>
      </c>
      <c r="AX126" s="316">
        <v>16.638339428146129</v>
      </c>
      <c r="AY126" s="315" t="s">
        <v>36</v>
      </c>
      <c r="AZ126" s="314">
        <v>8.0000000000000002E-3</v>
      </c>
      <c r="BA126" s="314">
        <v>1.2E-2</v>
      </c>
      <c r="BB126" s="314">
        <v>7.59</v>
      </c>
      <c r="BC126" s="314">
        <v>1.0999999999999999E-2</v>
      </c>
      <c r="BD126" s="43">
        <v>1E-3</v>
      </c>
      <c r="BE126" s="314">
        <v>4.0000000000000001E-3</v>
      </c>
      <c r="BF126" s="313">
        <v>1.4999999999999999E-2</v>
      </c>
      <c r="BG126" s="43">
        <v>1.9E-2</v>
      </c>
      <c r="BH126" s="43">
        <v>3.4000000000000002E-2</v>
      </c>
      <c r="BI126" s="312" t="s">
        <v>36</v>
      </c>
      <c r="BJ126" s="43">
        <v>5.2299999999999999E-2</v>
      </c>
      <c r="BK126" s="43">
        <v>6.0499999999999998E-2</v>
      </c>
      <c r="BL126" s="43">
        <v>3.56E-2</v>
      </c>
      <c r="BM126" s="43">
        <v>7.4000000000000003E-3</v>
      </c>
      <c r="BN126" s="43">
        <v>0.15579999999999999</v>
      </c>
      <c r="BO126" s="43">
        <v>0.15579999999999999</v>
      </c>
      <c r="BP126" s="43">
        <v>0</v>
      </c>
      <c r="BQ126" s="43">
        <v>1.1599999999999999E-2</v>
      </c>
      <c r="BR126" s="43">
        <v>1.1999999999999999E-3</v>
      </c>
      <c r="BS126" s="43">
        <v>4.4999999999999997E-3</v>
      </c>
      <c r="BT126" s="43">
        <v>5.1999999999999998E-3</v>
      </c>
      <c r="BU126" s="43">
        <v>2.24E-2</v>
      </c>
      <c r="BV126" s="43">
        <v>2.24E-2</v>
      </c>
      <c r="BW126" s="312" t="s">
        <v>36</v>
      </c>
      <c r="BX126" s="43">
        <v>0.109</v>
      </c>
      <c r="BY126" s="43">
        <v>6.7900000000000002E-2</v>
      </c>
      <c r="BZ126" s="43">
        <v>3.3799999999999997E-2</v>
      </c>
      <c r="CA126" s="43">
        <v>6.1999999999999998E-3</v>
      </c>
      <c r="CB126" s="43">
        <v>0.21690000000000001</v>
      </c>
      <c r="CC126" s="43">
        <v>0.17576985413290114</v>
      </c>
      <c r="CD126" s="43">
        <v>6.4999999999999997E-3</v>
      </c>
      <c r="CE126" s="43">
        <v>2.01E-2</v>
      </c>
      <c r="CF126" s="43">
        <v>1.4E-3</v>
      </c>
      <c r="CG126" s="43">
        <v>1.54E-2</v>
      </c>
      <c r="CH126" s="43">
        <v>4.3E-3</v>
      </c>
      <c r="CI126" s="43">
        <v>4.7699999999999999E-2</v>
      </c>
      <c r="CJ126" s="43">
        <v>3.8654781199351701E-2</v>
      </c>
      <c r="CK126" s="43"/>
      <c r="CL126" s="43">
        <v>0.43810417329826257</v>
      </c>
      <c r="CM126" s="43">
        <v>0.369287488784037</v>
      </c>
      <c r="CN126" s="43">
        <v>0.17092375648165931</v>
      </c>
      <c r="CO126" s="43">
        <v>2.9280143710110753E-2</v>
      </c>
      <c r="CP126" s="311">
        <v>1.0075955622740695</v>
      </c>
      <c r="CQ126" s="311">
        <v>12.091146747288835</v>
      </c>
      <c r="CR126" s="311">
        <v>0.35928203504703576</v>
      </c>
      <c r="CS126" s="43">
        <v>0</v>
      </c>
      <c r="CT126" s="43">
        <v>8.9962929068883674E-2</v>
      </c>
      <c r="CU126" s="43">
        <v>8.636324380343726E-3</v>
      </c>
      <c r="CV126" s="43">
        <v>2.7541970903437851E-2</v>
      </c>
      <c r="CW126" s="43">
        <v>2.3870292502891979E-2</v>
      </c>
      <c r="CX126" s="311">
        <v>0.15001151685555725</v>
      </c>
      <c r="CY126" s="311">
        <v>1.800138202266687</v>
      </c>
      <c r="CZ126" s="43"/>
      <c r="DA126" s="43">
        <v>0.91306605907286087</v>
      </c>
      <c r="DB126" s="43">
        <v>0.41445653699894403</v>
      </c>
      <c r="DC126" s="43">
        <v>0.16228154407528325</v>
      </c>
      <c r="DD126" s="43">
        <v>2.4532012297660361E-2</v>
      </c>
      <c r="DE126" s="43">
        <v>1.5143361524447485</v>
      </c>
      <c r="DF126" s="43">
        <v>0.21783648710348127</v>
      </c>
      <c r="DG126" s="43">
        <v>6.8785252441876457E-2</v>
      </c>
      <c r="DH126" s="43">
        <v>0.15588404088660018</v>
      </c>
      <c r="DI126" s="43">
        <v>1.007571177706768E-2</v>
      </c>
      <c r="DJ126" s="43">
        <v>9.425474486954287E-2</v>
      </c>
      <c r="DK126" s="43">
        <v>1.9738895723545289E-2</v>
      </c>
      <c r="DL126" s="43">
        <v>0.3487386456986325</v>
      </c>
      <c r="DM126" s="43"/>
      <c r="DN126" s="308">
        <v>1.3853955875327997</v>
      </c>
      <c r="DO126" s="308">
        <v>2.6091616898534395</v>
      </c>
      <c r="DP126" s="310">
        <v>2308.992645888</v>
      </c>
      <c r="DQ126" s="310">
        <v>540.30427913779192</v>
      </c>
      <c r="DR126" s="310">
        <v>2849.2969250257925</v>
      </c>
      <c r="DS126" s="309">
        <v>18.471941167103999</v>
      </c>
      <c r="DT126" s="309">
        <v>27.707911750655999</v>
      </c>
      <c r="DU126" s="309">
        <v>17525.254182289918</v>
      </c>
      <c r="DV126" s="309">
        <v>25.398919104767995</v>
      </c>
      <c r="DW126" s="309">
        <v>2.3089926458879999</v>
      </c>
      <c r="DX126" s="309">
        <v>9.2359705835519996</v>
      </c>
      <c r="DY126" s="309">
        <v>34.634889688319994</v>
      </c>
      <c r="DZ126" s="309">
        <v>43.87086027187199</v>
      </c>
      <c r="EA126" s="309">
        <v>78.505749960191991</v>
      </c>
      <c r="EB126" s="309"/>
      <c r="EC126" s="309">
        <v>120.76031537994241</v>
      </c>
      <c r="ED126" s="309">
        <v>139.694055076224</v>
      </c>
      <c r="EE126" s="309">
        <v>82.200138193612801</v>
      </c>
      <c r="EF126" s="309">
        <v>17.086545579571201</v>
      </c>
      <c r="EG126" s="309">
        <v>359.74105422935037</v>
      </c>
      <c r="EH126" s="308">
        <v>0</v>
      </c>
      <c r="EI126" s="308">
        <v>26.784314692300804</v>
      </c>
      <c r="EJ126" s="308">
        <v>2.7707911750656002</v>
      </c>
      <c r="EK126" s="308">
        <v>10.390466906496</v>
      </c>
      <c r="EL126" s="308">
        <v>12.006761758617602</v>
      </c>
      <c r="EM126" s="308">
        <v>51.721435267891202</v>
      </c>
      <c r="EN126" s="308"/>
      <c r="EO126" s="308">
        <v>251.68019840179201</v>
      </c>
      <c r="EP126" s="308">
        <v>156.78060065579521</v>
      </c>
      <c r="EQ126" s="308">
        <v>78.043951431014392</v>
      </c>
      <c r="ER126" s="308">
        <v>14.315754404505601</v>
      </c>
      <c r="ES126" s="308">
        <v>500.82050489310728</v>
      </c>
      <c r="ET126" s="308">
        <v>15.008452198272</v>
      </c>
      <c r="EU126" s="308">
        <v>46.410752182348801</v>
      </c>
      <c r="EV126" s="308">
        <v>3.2325897042432001</v>
      </c>
      <c r="EW126" s="308">
        <v>35.5584867466752</v>
      </c>
      <c r="EX126" s="308">
        <v>9.9286683773184023</v>
      </c>
      <c r="EY126" s="308">
        <v>110.13894920885761</v>
      </c>
      <c r="EZ126" s="308"/>
      <c r="FA126" s="43">
        <v>5.7026036970319195E-4</v>
      </c>
      <c r="FB126" s="43">
        <v>1.0739903629410114E-3</v>
      </c>
      <c r="FC126" s="43">
        <v>0.95043394950532001</v>
      </c>
      <c r="FD126" s="43">
        <v>0.22240154418424485</v>
      </c>
      <c r="FE126" s="43">
        <v>1.1728354936895651</v>
      </c>
      <c r="FF126" s="43">
        <v>7.6034715960425605E-3</v>
      </c>
      <c r="FG126" s="43">
        <v>1.1405207394063839E-2</v>
      </c>
      <c r="FH126" s="43">
        <v>7.2137936767453787</v>
      </c>
      <c r="FI126" s="43">
        <v>1.0454773444558519E-2</v>
      </c>
      <c r="FJ126" s="43">
        <v>9.5043394950532006E-4</v>
      </c>
      <c r="FK126" s="43">
        <v>3.8017357980212802E-3</v>
      </c>
      <c r="FL126" s="43">
        <v>1.4256509242579799E-2</v>
      </c>
      <c r="FM126" s="43">
        <v>1.8058245040601075E-2</v>
      </c>
      <c r="FN126" s="43">
        <v>3.2314754283180876E-2</v>
      </c>
      <c r="FO126" s="43">
        <v>4.970769555912824E-2</v>
      </c>
      <c r="FP126" s="43">
        <v>5.7501253945071863E-2</v>
      </c>
      <c r="FQ126" s="43">
        <v>3.3835448602389392E-2</v>
      </c>
      <c r="FR126" s="43">
        <v>7.0332112263393684E-3</v>
      </c>
      <c r="FS126" s="43">
        <v>0.14807760933292885</v>
      </c>
      <c r="FT126" s="43">
        <v>0</v>
      </c>
      <c r="FU126" s="43">
        <v>1.1025033814261714E-2</v>
      </c>
      <c r="FV126" s="43">
        <v>1.1405207394063841E-3</v>
      </c>
      <c r="FW126" s="43">
        <v>4.27695277277394E-3</v>
      </c>
      <c r="FX126" s="43">
        <v>4.9422565374276648E-3</v>
      </c>
      <c r="FY126" s="43">
        <v>2.1289720468919169E-2</v>
      </c>
      <c r="FZ126" s="43">
        <v>0.10359730049607987</v>
      </c>
      <c r="GA126" s="43">
        <v>6.4534465171411232E-2</v>
      </c>
      <c r="GB126" s="43">
        <v>3.2124667493279815E-2</v>
      </c>
      <c r="GC126" s="43">
        <v>5.8926904869329843E-3</v>
      </c>
      <c r="GD126" s="43">
        <v>0.20614912364770396</v>
      </c>
      <c r="GE126" s="43">
        <v>6.1778206717845799E-3</v>
      </c>
      <c r="GF126" s="43">
        <v>1.9103722385056934E-2</v>
      </c>
      <c r="GG126" s="43">
        <v>1.3306075293074481E-3</v>
      </c>
      <c r="GH126" s="43">
        <v>1.4636682822381928E-2</v>
      </c>
      <c r="GI126" s="43">
        <v>4.0868659828728771E-3</v>
      </c>
      <c r="GJ126" s="43">
        <v>4.5335699391403771E-2</v>
      </c>
    </row>
    <row r="127" spans="1:192" ht="15.75" thickBot="1">
      <c r="A127" s="307">
        <v>14211023</v>
      </c>
      <c r="B127" s="306" t="s">
        <v>206</v>
      </c>
      <c r="C127" s="306" t="s">
        <v>205</v>
      </c>
      <c r="D127" s="306" t="s">
        <v>204</v>
      </c>
      <c r="E127" s="306">
        <v>0.9</v>
      </c>
      <c r="F127" s="305">
        <v>2434.5888237158397</v>
      </c>
      <c r="G127" s="304">
        <v>40808</v>
      </c>
      <c r="H127" s="303">
        <v>0.41666666666666669</v>
      </c>
      <c r="I127" s="290">
        <v>930.15</v>
      </c>
      <c r="J127" s="302">
        <v>14.9</v>
      </c>
      <c r="K127" s="299">
        <v>67</v>
      </c>
      <c r="L127" s="302">
        <v>9.8000000000000007</v>
      </c>
      <c r="M127" s="302">
        <v>97.08</v>
      </c>
      <c r="N127" s="302">
        <v>7.6</v>
      </c>
      <c r="O127" s="302">
        <v>1</v>
      </c>
      <c r="P127" s="302">
        <v>0</v>
      </c>
      <c r="Q127" s="302">
        <v>1.1499999999999999</v>
      </c>
      <c r="R127" s="302"/>
      <c r="S127" s="302">
        <v>0.9</v>
      </c>
      <c r="T127" s="287">
        <v>0.20799999999999999</v>
      </c>
      <c r="U127" s="302">
        <v>1.1080000000000001</v>
      </c>
      <c r="V127" s="299">
        <v>18.772563176895307</v>
      </c>
      <c r="W127" s="287">
        <v>1.7899999999999999E-2</v>
      </c>
      <c r="X127" s="293">
        <v>2.2222222222222223</v>
      </c>
      <c r="Y127" s="301">
        <v>1.2279739003657556E-2</v>
      </c>
      <c r="Z127" s="301">
        <v>1.26654847729951E-2</v>
      </c>
      <c r="AA127" s="301">
        <v>1.448732744157313E-2</v>
      </c>
      <c r="AB127" s="300">
        <v>0.84761934547150275</v>
      </c>
      <c r="AC127" s="287">
        <v>7.3661000000000004E-2</v>
      </c>
      <c r="AD127" s="287">
        <v>4.0075E-2</v>
      </c>
      <c r="AE127" s="287">
        <v>3.4311000000000001E-2</v>
      </c>
      <c r="AF127" s="287">
        <v>1.9719E-2</v>
      </c>
      <c r="AG127" s="287">
        <v>3.3724999999999998E-2</v>
      </c>
      <c r="AH127" s="287">
        <v>3.4949000000000001E-2</v>
      </c>
      <c r="AI127" s="287">
        <v>3.1900999999999999E-2</v>
      </c>
      <c r="AJ127" s="287">
        <v>3.1975000000000003E-2</v>
      </c>
      <c r="AK127" s="287">
        <v>1.4405011369209495</v>
      </c>
      <c r="AL127" s="287">
        <v>3.683216553646488</v>
      </c>
      <c r="AM127" s="287"/>
      <c r="AN127" s="287">
        <v>3.5310249341246311E-2</v>
      </c>
      <c r="AO127" s="287">
        <v>2.2563092141051108E-2</v>
      </c>
      <c r="AP127" s="287">
        <v>4.0704188889152663E-2</v>
      </c>
      <c r="AQ127" s="287">
        <v>3.5120404771744801E-2</v>
      </c>
      <c r="AR127" s="287">
        <v>3.0129996021532338E-2</v>
      </c>
      <c r="AS127" s="287">
        <v>0.16382793116472721</v>
      </c>
      <c r="AT127" s="299">
        <v>21.55325352045265</v>
      </c>
      <c r="AU127" s="299">
        <v>13.772433052556931</v>
      </c>
      <c r="AV127" s="299">
        <v>24.845695480476426</v>
      </c>
      <c r="AW127" s="299">
        <v>21.43737305480078</v>
      </c>
      <c r="AX127" s="299">
        <v>18.391244891713217</v>
      </c>
      <c r="AY127" s="298" t="s">
        <v>36</v>
      </c>
      <c r="AZ127" s="296">
        <v>3.5000000000000001E-3</v>
      </c>
      <c r="BA127" s="297">
        <v>1.2E-2</v>
      </c>
      <c r="BB127" s="297">
        <v>8.64</v>
      </c>
      <c r="BC127" s="297">
        <v>1.2999999999999999E-2</v>
      </c>
      <c r="BD127" s="287">
        <v>1E-3</v>
      </c>
      <c r="BE127" s="287">
        <v>2E-3</v>
      </c>
      <c r="BF127" s="296">
        <v>1.4999999999999999E-2</v>
      </c>
      <c r="BG127" s="296">
        <v>8.5000000000000006E-3</v>
      </c>
      <c r="BH127" s="287">
        <v>1.4500000000000001E-2</v>
      </c>
      <c r="BI127" s="288" t="s">
        <v>36</v>
      </c>
      <c r="BJ127" s="294">
        <v>5.3699999999999998E-2</v>
      </c>
      <c r="BK127" s="294">
        <v>5.3900000000000003E-2</v>
      </c>
      <c r="BL127" s="294">
        <v>3.7699999999999997E-2</v>
      </c>
      <c r="BM127" s="294">
        <v>6.7000000000000002E-3</v>
      </c>
      <c r="BN127" s="294">
        <v>0.152</v>
      </c>
      <c r="BO127" s="294">
        <v>0.16888888888888889</v>
      </c>
      <c r="BP127" s="294">
        <v>0</v>
      </c>
      <c r="BQ127" s="294">
        <v>1.09E-2</v>
      </c>
      <c r="BR127" s="294">
        <v>1.1000000000000001E-3</v>
      </c>
      <c r="BS127" s="294">
        <v>7.7000000000000002E-3</v>
      </c>
      <c r="BT127" s="294">
        <v>5.1999999999999998E-3</v>
      </c>
      <c r="BU127" s="294">
        <v>2.4799999999999999E-2</v>
      </c>
      <c r="BV127" s="294">
        <v>2.7555555555555555E-2</v>
      </c>
      <c r="BW127" s="295" t="s">
        <v>36</v>
      </c>
      <c r="BX127" s="294">
        <v>0.11219999999999999</v>
      </c>
      <c r="BY127" s="294">
        <v>7.3499999999999996E-2</v>
      </c>
      <c r="BZ127" s="294">
        <v>3.15E-2</v>
      </c>
      <c r="CA127" s="294">
        <v>5.7999999999999996E-3</v>
      </c>
      <c r="CB127" s="294">
        <v>0.223</v>
      </c>
      <c r="CC127" s="294">
        <v>0.20126353790613716</v>
      </c>
      <c r="CD127" s="294">
        <v>3.2000000000000002E-3</v>
      </c>
      <c r="CE127" s="294">
        <v>1.2200000000000001E-2</v>
      </c>
      <c r="CF127" s="294">
        <v>1E-3</v>
      </c>
      <c r="CG127" s="294">
        <v>4.0000000000000001E-3</v>
      </c>
      <c r="CH127" s="294">
        <v>5.1000000000000004E-3</v>
      </c>
      <c r="CI127" s="294">
        <v>2.5399999999999999E-2</v>
      </c>
      <c r="CJ127" s="294">
        <v>2.2924187725631765E-2</v>
      </c>
      <c r="CK127" s="294"/>
      <c r="CL127" s="287">
        <v>0.44983162726800574</v>
      </c>
      <c r="CM127" s="287">
        <v>0.32900158091668752</v>
      </c>
      <c r="CN127" s="287">
        <v>0.18100633762243132</v>
      </c>
      <c r="CO127" s="287">
        <v>2.6510400386181358E-2</v>
      </c>
      <c r="CP127" s="293">
        <v>0.98634994619330596</v>
      </c>
      <c r="CQ127" s="293">
        <v>13.151332615910746</v>
      </c>
      <c r="CR127" s="293">
        <v>0.35208769236117582</v>
      </c>
      <c r="CS127" s="287">
        <v>0</v>
      </c>
      <c r="CT127" s="287">
        <v>8.4534131625071729E-2</v>
      </c>
      <c r="CU127" s="287">
        <v>7.9166306819817497E-3</v>
      </c>
      <c r="CV127" s="287">
        <v>4.7127372434771435E-2</v>
      </c>
      <c r="CW127" s="287">
        <v>2.3870292502891979E-2</v>
      </c>
      <c r="CX127" s="293">
        <v>0.16344842724471692</v>
      </c>
      <c r="CY127" s="293">
        <v>2.1793123632628926</v>
      </c>
      <c r="CZ127" s="287"/>
      <c r="DA127" s="287">
        <v>0.93987166814655942</v>
      </c>
      <c r="DB127" s="287">
        <v>0.44863851943184657</v>
      </c>
      <c r="DC127" s="287">
        <v>0.15123871711158057</v>
      </c>
      <c r="DD127" s="287">
        <v>2.2949301826843561E-2</v>
      </c>
      <c r="DE127" s="287">
        <v>1.5626982065168302</v>
      </c>
      <c r="DF127" s="287">
        <v>0.21197935383331695</v>
      </c>
      <c r="DG127" s="287">
        <v>3.3863508894462262E-2</v>
      </c>
      <c r="DH127" s="287">
        <v>9.4616184020722499E-2</v>
      </c>
      <c r="DI127" s="287">
        <v>7.1969369836197726E-3</v>
      </c>
      <c r="DJ127" s="287">
        <v>2.4481751914166978E-2</v>
      </c>
      <c r="DK127" s="287">
        <v>2.3411248416297905E-2</v>
      </c>
      <c r="DL127" s="287">
        <v>0.18356963022926945</v>
      </c>
      <c r="DM127" s="287"/>
      <c r="DN127" s="292" t="s">
        <v>36</v>
      </c>
      <c r="DO127" s="289">
        <v>2.6170487581679995</v>
      </c>
      <c r="DP127" s="291">
        <v>2048.1251150880003</v>
      </c>
      <c r="DQ127" s="291">
        <v>473.34447104255992</v>
      </c>
      <c r="DR127" s="291">
        <v>2521.4695861305609</v>
      </c>
      <c r="DS127" s="290">
        <v>7.9649310031199994</v>
      </c>
      <c r="DT127" s="290">
        <v>27.308334867839996</v>
      </c>
      <c r="DU127" s="290">
        <v>19662.0011048448</v>
      </c>
      <c r="DV127" s="290">
        <v>29.584029440159995</v>
      </c>
      <c r="DW127" s="290">
        <v>2.2756945723199999</v>
      </c>
      <c r="DX127" s="290">
        <v>4.5513891446399999</v>
      </c>
      <c r="DY127" s="290">
        <v>34.135418584799993</v>
      </c>
      <c r="DZ127" s="290">
        <v>19.343403864719999</v>
      </c>
      <c r="EA127" s="290">
        <v>32.997571298639997</v>
      </c>
      <c r="EB127" s="290"/>
      <c r="EC127" s="290">
        <v>122.204798533584</v>
      </c>
      <c r="ED127" s="290">
        <v>122.65993744804803</v>
      </c>
      <c r="EE127" s="290">
        <v>85.793685376463998</v>
      </c>
      <c r="EF127" s="290">
        <v>15.247153634544002</v>
      </c>
      <c r="EG127" s="290">
        <v>345.90557499264003</v>
      </c>
      <c r="EH127" s="289">
        <v>0</v>
      </c>
      <c r="EI127" s="289">
        <v>24.805070838288</v>
      </c>
      <c r="EJ127" s="289">
        <v>2.5032640295520006</v>
      </c>
      <c r="EK127" s="289">
        <v>17.522848206864001</v>
      </c>
      <c r="EL127" s="289">
        <v>11.833611776064002</v>
      </c>
      <c r="EM127" s="289">
        <v>56.437225393535996</v>
      </c>
      <c r="EN127" s="289"/>
      <c r="EO127" s="289">
        <v>255.33293101430399</v>
      </c>
      <c r="EP127" s="289">
        <v>167.26355106552001</v>
      </c>
      <c r="EQ127" s="289">
        <v>71.684379028080002</v>
      </c>
      <c r="ER127" s="289">
        <v>13.199028519455998</v>
      </c>
      <c r="ES127" s="289">
        <v>507.47988962736008</v>
      </c>
      <c r="ET127" s="289">
        <v>7.2822226314240011</v>
      </c>
      <c r="EU127" s="289">
        <v>27.763473782304004</v>
      </c>
      <c r="EV127" s="289">
        <v>2.2756945723200004</v>
      </c>
      <c r="EW127" s="289">
        <v>9.1027782892800015</v>
      </c>
      <c r="EX127" s="289">
        <v>11.606042318832001</v>
      </c>
      <c r="EY127" s="289">
        <v>57.802642136928</v>
      </c>
      <c r="EZ127" s="289"/>
      <c r="FA127" s="288" t="s">
        <v>36</v>
      </c>
      <c r="FB127" s="287">
        <v>1.0749448665313746E-3</v>
      </c>
      <c r="FC127" s="287">
        <v>0.84126119989411952</v>
      </c>
      <c r="FD127" s="287">
        <v>0.19442481064219644</v>
      </c>
      <c r="FE127" s="287">
        <v>1.0356860105363161</v>
      </c>
      <c r="FF127" s="287">
        <v>3.2715713329215753E-3</v>
      </c>
      <c r="FG127" s="287">
        <v>1.1216815998588257E-2</v>
      </c>
      <c r="FH127" s="287">
        <v>8.0761075189835463</v>
      </c>
      <c r="FI127" s="287">
        <v>1.2151550665137277E-2</v>
      </c>
      <c r="FJ127" s="287">
        <v>9.3473466654902149E-4</v>
      </c>
      <c r="FK127" s="287">
        <v>1.869469333098043E-3</v>
      </c>
      <c r="FL127" s="287">
        <v>1.402101999823532E-2</v>
      </c>
      <c r="FM127" s="287">
        <v>7.9452446656666821E-3</v>
      </c>
      <c r="FN127" s="287">
        <v>1.3553652664960811E-2</v>
      </c>
      <c r="FO127" s="287">
        <v>5.0195251593682454E-2</v>
      </c>
      <c r="FP127" s="287">
        <v>5.0382198526992272E-2</v>
      </c>
      <c r="FQ127" s="287">
        <v>3.5239496928898113E-2</v>
      </c>
      <c r="FR127" s="287">
        <v>6.2627222658784452E-3</v>
      </c>
      <c r="FS127" s="287">
        <v>0.1420796693154513</v>
      </c>
      <c r="FT127" s="287">
        <v>0</v>
      </c>
      <c r="FU127" s="287">
        <v>1.0188607865384334E-2</v>
      </c>
      <c r="FV127" s="287">
        <v>1.0282081332039239E-3</v>
      </c>
      <c r="FW127" s="287">
        <v>7.1974569324274665E-3</v>
      </c>
      <c r="FX127" s="287">
        <v>4.8606202660549129E-3</v>
      </c>
      <c r="FY127" s="287">
        <v>2.3181419730415733E-2</v>
      </c>
      <c r="FZ127" s="287">
        <v>0.10487722958680022</v>
      </c>
      <c r="GA127" s="287">
        <v>6.8702997991353085E-2</v>
      </c>
      <c r="GB127" s="287">
        <v>2.9444141996294179E-2</v>
      </c>
      <c r="GC127" s="287">
        <v>5.4214610659843246E-3</v>
      </c>
      <c r="GD127" s="287">
        <v>0.20844583064043185</v>
      </c>
      <c r="GE127" s="287">
        <v>2.9911509329568695E-3</v>
      </c>
      <c r="GF127" s="287">
        <v>1.1403762931898065E-2</v>
      </c>
      <c r="GG127" s="287">
        <v>9.3473466654902171E-4</v>
      </c>
      <c r="GH127" s="287">
        <v>3.7389386661960868E-3</v>
      </c>
      <c r="GI127" s="287">
        <v>4.7671467994000105E-3</v>
      </c>
      <c r="GJ127" s="287">
        <v>2.3742260530345147E-2</v>
      </c>
    </row>
  </sheetData>
  <mergeCells count="12">
    <mergeCell ref="FA5:GJ5"/>
    <mergeCell ref="AZ5:BH5"/>
    <mergeCell ref="DN5:EY5"/>
    <mergeCell ref="I5:Q5"/>
    <mergeCell ref="BJ5:BV5"/>
    <mergeCell ref="BX5:CJ5"/>
    <mergeCell ref="CL5:DL5"/>
    <mergeCell ref="A3:K4"/>
    <mergeCell ref="A1:K2"/>
    <mergeCell ref="A5:H5"/>
    <mergeCell ref="S5:AL5"/>
    <mergeCell ref="AN5:AX5"/>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6"/>
  <sheetViews>
    <sheetView topLeftCell="Y1" zoomScaleNormal="100" workbookViewId="0">
      <selection activeCell="AH1" sqref="AH1:AN1"/>
    </sheetView>
  </sheetViews>
  <sheetFormatPr defaultRowHeight="15"/>
  <cols>
    <col min="1" max="1" width="53.42578125" style="136" customWidth="1"/>
    <col min="2" max="2" width="8.7109375" style="136" bestFit="1" customWidth="1"/>
    <col min="3" max="3" width="5.7109375" style="136" customWidth="1"/>
    <col min="4" max="4" width="11" style="136" customWidth="1"/>
    <col min="5" max="5" width="11.140625" style="136" customWidth="1"/>
    <col min="6" max="6" width="11.28515625" style="136" customWidth="1"/>
    <col min="7" max="8" width="8.42578125" style="136" customWidth="1"/>
    <col min="9" max="9" width="9.140625" style="136" customWidth="1"/>
    <col min="10" max="12" width="8.42578125" style="136" customWidth="1"/>
    <col min="13" max="13" width="9.5703125" style="136" customWidth="1"/>
    <col min="14" max="16" width="8.42578125" style="136" customWidth="1"/>
    <col min="17" max="17" width="2" style="136" customWidth="1"/>
    <col min="18" max="22" width="13.5703125" style="136" bestFit="1" customWidth="1"/>
    <col min="23" max="23" width="12.42578125" style="136" bestFit="1" customWidth="1"/>
    <col min="24" max="28" width="12.7109375" style="136" customWidth="1"/>
    <col min="29" max="29" width="2.42578125" style="136" customWidth="1"/>
    <col min="30" max="30" width="10.7109375" style="136" customWidth="1"/>
    <col min="31" max="31" width="12.140625" style="136" customWidth="1"/>
    <col min="32" max="32" width="13.28515625" style="136" bestFit="1" customWidth="1"/>
    <col min="33" max="33" width="11" style="136" customWidth="1"/>
    <col min="34" max="34" width="12.5703125" style="136" bestFit="1" customWidth="1"/>
    <col min="35" max="35" width="13.42578125" style="136" bestFit="1" customWidth="1"/>
    <col min="36" max="36" width="12.7109375" style="136" bestFit="1" customWidth="1"/>
    <col min="37" max="38" width="13.28515625" style="136" bestFit="1" customWidth="1"/>
    <col min="39" max="39" width="13.140625" style="136" bestFit="1" customWidth="1"/>
    <col min="40" max="40" width="18.28515625" style="136" customWidth="1"/>
    <col min="41" max="16384" width="9.140625" style="136"/>
  </cols>
  <sheetData>
    <row r="1" spans="1:40">
      <c r="A1" s="369" t="s">
        <v>567</v>
      </c>
      <c r="AH1" s="427"/>
      <c r="AI1" s="428"/>
      <c r="AJ1" s="428"/>
      <c r="AK1" s="428"/>
      <c r="AL1" s="428"/>
      <c r="AM1" s="428"/>
      <c r="AN1" s="428"/>
    </row>
    <row r="3" spans="1:40" ht="15.75" thickBot="1">
      <c r="A3" s="421"/>
      <c r="B3" s="421"/>
      <c r="C3" s="421"/>
      <c r="D3" s="422" t="s">
        <v>566</v>
      </c>
      <c r="E3" s="425"/>
      <c r="F3" s="425"/>
      <c r="G3" s="425"/>
      <c r="H3" s="425"/>
      <c r="I3" s="425"/>
      <c r="J3" s="425"/>
      <c r="K3" s="425"/>
      <c r="L3" s="425"/>
      <c r="M3" s="425"/>
      <c r="N3" s="425"/>
      <c r="O3" s="425"/>
      <c r="P3" s="425"/>
      <c r="Q3" s="357"/>
      <c r="R3" s="422" t="s">
        <v>467</v>
      </c>
      <c r="S3" s="422"/>
      <c r="T3" s="422"/>
      <c r="U3" s="422"/>
      <c r="V3" s="422"/>
      <c r="W3" s="422"/>
      <c r="X3" s="422"/>
      <c r="Y3" s="422"/>
      <c r="Z3" s="422"/>
      <c r="AA3" s="422"/>
      <c r="AB3" s="422"/>
      <c r="AC3" s="47"/>
      <c r="AD3" s="426" t="s">
        <v>518</v>
      </c>
      <c r="AE3" s="426"/>
      <c r="AF3" s="426"/>
      <c r="AG3" s="426"/>
      <c r="AH3" s="426"/>
      <c r="AI3" s="426"/>
      <c r="AJ3" s="426"/>
      <c r="AK3" s="426"/>
      <c r="AL3" s="426"/>
      <c r="AM3" s="426"/>
      <c r="AN3" s="426"/>
    </row>
    <row r="4" spans="1:40" s="365" customFormat="1" ht="90">
      <c r="A4" s="351"/>
      <c r="B4" s="352"/>
      <c r="C4" s="351"/>
      <c r="D4" s="348" t="s">
        <v>454</v>
      </c>
      <c r="E4" s="347" t="s">
        <v>517</v>
      </c>
      <c r="F4" s="347" t="s">
        <v>516</v>
      </c>
      <c r="G4" s="347" t="s">
        <v>444</v>
      </c>
      <c r="H4" s="347" t="s">
        <v>443</v>
      </c>
      <c r="I4" s="347" t="s">
        <v>442</v>
      </c>
      <c r="J4" s="347" t="s">
        <v>441</v>
      </c>
      <c r="K4" s="347" t="s">
        <v>440</v>
      </c>
      <c r="L4" s="347" t="s">
        <v>439</v>
      </c>
      <c r="M4" s="347" t="s">
        <v>438</v>
      </c>
      <c r="N4" s="347" t="s">
        <v>437</v>
      </c>
      <c r="O4" s="347" t="s">
        <v>436</v>
      </c>
      <c r="P4" s="347" t="s">
        <v>435</v>
      </c>
      <c r="Q4" s="347"/>
      <c r="R4" s="347" t="s">
        <v>515</v>
      </c>
      <c r="S4" s="347" t="s">
        <v>514</v>
      </c>
      <c r="T4" s="347" t="s">
        <v>513</v>
      </c>
      <c r="U4" s="347" t="s">
        <v>512</v>
      </c>
      <c r="V4" s="347" t="s">
        <v>511</v>
      </c>
      <c r="W4" s="347" t="s">
        <v>429</v>
      </c>
      <c r="X4" s="349" t="s">
        <v>428</v>
      </c>
      <c r="Y4" s="349" t="s">
        <v>427</v>
      </c>
      <c r="Z4" s="349" t="s">
        <v>426</v>
      </c>
      <c r="AA4" s="349" t="s">
        <v>425</v>
      </c>
      <c r="AB4" s="349" t="s">
        <v>424</v>
      </c>
      <c r="AC4" s="349"/>
      <c r="AD4" s="368" t="s">
        <v>594</v>
      </c>
      <c r="AE4" s="368" t="s">
        <v>510</v>
      </c>
      <c r="AF4" s="368" t="s">
        <v>509</v>
      </c>
      <c r="AG4" s="368" t="s">
        <v>508</v>
      </c>
      <c r="AH4" s="368" t="s">
        <v>593</v>
      </c>
      <c r="AI4" s="368" t="s">
        <v>507</v>
      </c>
      <c r="AJ4" s="368" t="s">
        <v>506</v>
      </c>
      <c r="AK4" s="368" t="s">
        <v>505</v>
      </c>
      <c r="AL4" s="368" t="s">
        <v>504</v>
      </c>
      <c r="AM4" s="368" t="s">
        <v>503</v>
      </c>
      <c r="AN4" s="368" t="s">
        <v>502</v>
      </c>
    </row>
    <row r="5" spans="1:40" s="365" customFormat="1" ht="45">
      <c r="A5" s="367"/>
      <c r="B5" s="352"/>
      <c r="C5" s="367"/>
      <c r="D5" s="350" t="s">
        <v>15</v>
      </c>
      <c r="E5" s="366" t="s">
        <v>148</v>
      </c>
      <c r="F5" s="350" t="s">
        <v>147</v>
      </c>
      <c r="G5" s="347" t="s">
        <v>501</v>
      </c>
      <c r="H5" s="347" t="s">
        <v>500</v>
      </c>
      <c r="I5" s="347" t="s">
        <v>499</v>
      </c>
      <c r="J5" s="347" t="s">
        <v>498</v>
      </c>
      <c r="K5" s="347" t="s">
        <v>497</v>
      </c>
      <c r="L5" s="347" t="s">
        <v>496</v>
      </c>
      <c r="M5" s="347" t="s">
        <v>495</v>
      </c>
      <c r="N5" s="347" t="s">
        <v>494</v>
      </c>
      <c r="O5" s="347" t="s">
        <v>493</v>
      </c>
      <c r="P5" s="347" t="s">
        <v>492</v>
      </c>
      <c r="Q5" s="347"/>
      <c r="R5" s="347" t="s">
        <v>491</v>
      </c>
      <c r="S5" s="347" t="s">
        <v>490</v>
      </c>
      <c r="T5" s="347" t="s">
        <v>489</v>
      </c>
      <c r="U5" s="347" t="s">
        <v>488</v>
      </c>
      <c r="V5" s="347" t="s">
        <v>487</v>
      </c>
      <c r="W5" s="347" t="s">
        <v>486</v>
      </c>
      <c r="X5" s="347" t="s">
        <v>485</v>
      </c>
      <c r="Y5" s="347" t="s">
        <v>484</v>
      </c>
      <c r="Z5" s="347" t="s">
        <v>483</v>
      </c>
      <c r="AA5" s="347" t="s">
        <v>482</v>
      </c>
      <c r="AB5" s="347" t="s">
        <v>481</v>
      </c>
      <c r="AC5" s="347"/>
      <c r="AD5" s="366" t="s">
        <v>41</v>
      </c>
      <c r="AE5" s="366" t="s">
        <v>0</v>
      </c>
      <c r="AF5" s="366" t="s">
        <v>1</v>
      </c>
      <c r="AG5" s="366" t="s">
        <v>2</v>
      </c>
      <c r="AH5" s="366" t="s">
        <v>479</v>
      </c>
      <c r="AI5" s="366" t="s">
        <v>3</v>
      </c>
      <c r="AJ5" s="366" t="s">
        <v>4</v>
      </c>
      <c r="AK5" s="366" t="s">
        <v>5</v>
      </c>
      <c r="AL5" s="366" t="s">
        <v>6</v>
      </c>
      <c r="AM5" s="366" t="s">
        <v>7</v>
      </c>
      <c r="AN5" s="366" t="s">
        <v>478</v>
      </c>
    </row>
    <row r="6" spans="1:40" s="357" customFormat="1" ht="30" customHeight="1" thickBot="1">
      <c r="A6" s="364" t="s">
        <v>9</v>
      </c>
      <c r="B6" s="363" t="s">
        <v>8</v>
      </c>
      <c r="C6" s="362" t="s">
        <v>10</v>
      </c>
      <c r="D6" s="361" t="s">
        <v>15</v>
      </c>
      <c r="E6" s="358" t="s">
        <v>148</v>
      </c>
      <c r="F6" s="361" t="s">
        <v>147</v>
      </c>
      <c r="G6" s="360" t="s">
        <v>142</v>
      </c>
      <c r="H6" s="360" t="s">
        <v>141</v>
      </c>
      <c r="I6" s="360" t="s">
        <v>140</v>
      </c>
      <c r="J6" s="360" t="s">
        <v>139</v>
      </c>
      <c r="K6" s="360" t="s">
        <v>138</v>
      </c>
      <c r="L6" s="360" t="s">
        <v>137</v>
      </c>
      <c r="M6" s="360" t="s">
        <v>136</v>
      </c>
      <c r="N6" s="360" t="s">
        <v>135</v>
      </c>
      <c r="O6" s="360" t="s">
        <v>134</v>
      </c>
      <c r="P6" s="360" t="s">
        <v>133</v>
      </c>
      <c r="Q6" s="360"/>
      <c r="R6" s="360" t="s">
        <v>24</v>
      </c>
      <c r="S6" s="360" t="s">
        <v>25</v>
      </c>
      <c r="T6" s="360" t="s">
        <v>26</v>
      </c>
      <c r="U6" s="360" t="s">
        <v>27</v>
      </c>
      <c r="V6" s="360" t="s">
        <v>28</v>
      </c>
      <c r="W6" s="341" t="s">
        <v>132</v>
      </c>
      <c r="X6" s="359" t="s">
        <v>29</v>
      </c>
      <c r="Y6" s="359" t="s">
        <v>30</v>
      </c>
      <c r="Z6" s="359" t="s">
        <v>31</v>
      </c>
      <c r="AA6" s="359" t="s">
        <v>32</v>
      </c>
      <c r="AB6" s="359" t="s">
        <v>33</v>
      </c>
      <c r="AC6" s="359"/>
      <c r="AD6" s="358" t="s">
        <v>176</v>
      </c>
      <c r="AE6" s="358" t="s">
        <v>175</v>
      </c>
      <c r="AF6" s="358" t="s">
        <v>477</v>
      </c>
      <c r="AG6" s="358" t="s">
        <v>476</v>
      </c>
      <c r="AH6" s="358" t="s">
        <v>122</v>
      </c>
      <c r="AI6" s="358" t="s">
        <v>475</v>
      </c>
      <c r="AJ6" s="358" t="s">
        <v>174</v>
      </c>
      <c r="AK6" s="358" t="s">
        <v>178</v>
      </c>
      <c r="AL6" s="358" t="s">
        <v>173</v>
      </c>
      <c r="AM6" s="358" t="s">
        <v>474</v>
      </c>
      <c r="AN6" s="358" t="s">
        <v>123</v>
      </c>
    </row>
    <row r="7" spans="1:40">
      <c r="A7" s="320" t="s">
        <v>471</v>
      </c>
      <c r="B7" s="318">
        <v>40282</v>
      </c>
      <c r="C7" s="317">
        <v>0.57291666666666663</v>
      </c>
      <c r="D7" s="135">
        <v>1.1000000000000001</v>
      </c>
      <c r="E7" s="43">
        <v>1.01E-2</v>
      </c>
      <c r="F7" s="311">
        <v>0.9181818181818181</v>
      </c>
      <c r="G7" s="43">
        <v>3.1371999999999997E-2</v>
      </c>
      <c r="H7" s="43">
        <v>1.2921999999999999E-2</v>
      </c>
      <c r="I7" s="43">
        <v>1.2769000000000001E-2</v>
      </c>
      <c r="J7" s="43">
        <v>3.6619999999999999E-3</v>
      </c>
      <c r="K7" s="43">
        <v>3.2376000000000002E-2</v>
      </c>
      <c r="L7" s="43">
        <v>2.4759E-2</v>
      </c>
      <c r="M7" s="43">
        <v>1.2629E-2</v>
      </c>
      <c r="N7" s="43">
        <v>7.9830000000000005E-3</v>
      </c>
      <c r="O7" s="43">
        <v>1.5569620253164558</v>
      </c>
      <c r="P7" s="43">
        <v>1.8685566458264411</v>
      </c>
      <c r="Q7" s="43"/>
      <c r="R7" s="43">
        <v>2.3344020560154208E-2</v>
      </c>
      <c r="S7" s="43">
        <v>2.190267565990982E-3</v>
      </c>
      <c r="T7" s="43">
        <v>1.541279445982085E-2</v>
      </c>
      <c r="U7" s="43">
        <v>8.8404803740093785E-3</v>
      </c>
      <c r="V7" s="43">
        <v>1.9450397679773506E-2</v>
      </c>
      <c r="W7" s="43">
        <v>6.9237960639748922E-2</v>
      </c>
      <c r="X7" s="316">
        <v>33.715638566559115</v>
      </c>
      <c r="Y7" s="316">
        <v>3.1633912174090928</v>
      </c>
      <c r="Z7" s="316">
        <v>22.2606129894769</v>
      </c>
      <c r="AA7" s="316">
        <v>12.768256448232437</v>
      </c>
      <c r="AB7" s="316">
        <v>28.092100778322461</v>
      </c>
      <c r="AC7" s="316"/>
      <c r="AD7" s="43">
        <v>1.7899999999999999E-2</v>
      </c>
      <c r="AE7" s="43">
        <v>1E-3</v>
      </c>
      <c r="AF7" s="43">
        <v>0</v>
      </c>
      <c r="AG7" s="43">
        <v>0</v>
      </c>
      <c r="AH7" s="43">
        <v>1.89E-2</v>
      </c>
      <c r="AI7" s="43">
        <v>0</v>
      </c>
      <c r="AJ7" s="43">
        <v>1.1599999999999999E-2</v>
      </c>
      <c r="AK7" s="43">
        <v>0</v>
      </c>
      <c r="AL7" s="43">
        <v>1.15E-2</v>
      </c>
      <c r="AM7" s="43">
        <v>0</v>
      </c>
      <c r="AN7" s="43">
        <v>2.3099999999999999E-2</v>
      </c>
    </row>
    <row r="8" spans="1:40">
      <c r="A8" s="320" t="s">
        <v>470</v>
      </c>
      <c r="B8" s="318">
        <v>40282</v>
      </c>
      <c r="C8" s="317">
        <v>0.625</v>
      </c>
      <c r="D8" s="135">
        <v>1</v>
      </c>
      <c r="E8" s="43">
        <v>8.3999999999999995E-3</v>
      </c>
      <c r="F8" s="311">
        <v>0.89999999999999991</v>
      </c>
      <c r="G8" s="43">
        <v>2.5683000000000001E-2</v>
      </c>
      <c r="H8" s="43">
        <v>9.8189999999999996E-3</v>
      </c>
      <c r="I8" s="43">
        <v>1.001E-2</v>
      </c>
      <c r="J8" s="43">
        <v>2.9069999999999999E-3</v>
      </c>
      <c r="K8" s="43">
        <v>2.2988999999999999E-2</v>
      </c>
      <c r="L8" s="43">
        <v>2.2416999999999999E-2</v>
      </c>
      <c r="M8" s="43">
        <v>1.091E-2</v>
      </c>
      <c r="N8" s="43">
        <v>6.3369999999999998E-3</v>
      </c>
      <c r="O8" s="43">
        <v>1.5744471744471744</v>
      </c>
      <c r="P8" s="43">
        <v>1.7352163931357603</v>
      </c>
      <c r="Q8" s="43"/>
      <c r="R8" s="43">
        <v>2.0070169907995965E-2</v>
      </c>
      <c r="S8" s="43">
        <v>1.5216955274080935E-3</v>
      </c>
      <c r="T8" s="43">
        <v>1.2331742046346777E-2</v>
      </c>
      <c r="U8" s="43">
        <v>6.2712463120140885E-3</v>
      </c>
      <c r="V8" s="43">
        <v>1.6293842152677474E-2</v>
      </c>
      <c r="W8" s="43">
        <v>5.6488695946442402E-2</v>
      </c>
      <c r="X8" s="316">
        <v>35.529533071580786</v>
      </c>
      <c r="Y8" s="316">
        <v>2.6938053745316246</v>
      </c>
      <c r="Z8" s="316">
        <v>21.830459775595894</v>
      </c>
      <c r="AA8" s="316">
        <v>11.101772145634111</v>
      </c>
      <c r="AB8" s="316">
        <v>28.84442963265758</v>
      </c>
      <c r="AC8" s="316"/>
      <c r="AD8" s="43">
        <v>2.3599999999999999E-2</v>
      </c>
      <c r="AE8" s="43">
        <v>1.1000000000000001E-3</v>
      </c>
      <c r="AF8" s="43">
        <v>0</v>
      </c>
      <c r="AG8" s="43">
        <v>0</v>
      </c>
      <c r="AH8" s="43">
        <v>2.47E-2</v>
      </c>
      <c r="AI8" s="43">
        <v>0</v>
      </c>
      <c r="AJ8" s="43">
        <v>1.12E-2</v>
      </c>
      <c r="AK8" s="43">
        <v>0</v>
      </c>
      <c r="AL8" s="43">
        <v>1.0200000000000001E-2</v>
      </c>
      <c r="AM8" s="43">
        <v>0</v>
      </c>
      <c r="AN8" s="43">
        <v>2.1400000000000002E-2</v>
      </c>
    </row>
    <row r="9" spans="1:40">
      <c r="A9" s="320" t="s">
        <v>471</v>
      </c>
      <c r="B9" s="318">
        <v>40310</v>
      </c>
      <c r="C9" s="317">
        <v>0.47916666666666669</v>
      </c>
      <c r="D9" s="135">
        <v>0.9</v>
      </c>
      <c r="E9" s="43">
        <v>7.4999999999999997E-3</v>
      </c>
      <c r="F9" s="311">
        <v>1.1111111111111112</v>
      </c>
      <c r="G9" s="43">
        <v>3.0225999999999999E-2</v>
      </c>
      <c r="H9" s="43">
        <v>1.4808999999999999E-2</v>
      </c>
      <c r="I9" s="43">
        <v>1.2381E-2</v>
      </c>
      <c r="J9" s="43">
        <v>3.558E-3</v>
      </c>
      <c r="K9" s="43">
        <v>1.0684000000000001E-2</v>
      </c>
      <c r="L9" s="43">
        <v>6.9179999999999997E-3</v>
      </c>
      <c r="M9" s="43">
        <v>8.4139999999999996E-3</v>
      </c>
      <c r="N9" s="43">
        <v>8.0520000000000001E-3</v>
      </c>
      <c r="O9" s="43">
        <v>1.5845573640333461</v>
      </c>
      <c r="P9" s="43">
        <v>5.3942414174972315</v>
      </c>
      <c r="Q9" s="43"/>
      <c r="R9" s="43">
        <v>2.1159208816472385E-2</v>
      </c>
      <c r="S9" s="43">
        <v>3.0252402586946987E-3</v>
      </c>
      <c r="T9" s="43">
        <v>1.5106906156626835E-2</v>
      </c>
      <c r="U9" s="43">
        <v>1.0692793547544285E-2</v>
      </c>
      <c r="V9" s="43">
        <v>2.6216465990017883E-3</v>
      </c>
      <c r="W9" s="43">
        <v>5.2605795378339995E-2</v>
      </c>
      <c r="X9" s="316">
        <v>40.222201117378248</v>
      </c>
      <c r="Y9" s="316">
        <v>5.7507737254749625</v>
      </c>
      <c r="Z9" s="316">
        <v>28.717189898904138</v>
      </c>
      <c r="AA9" s="316">
        <v>20.326265329973427</v>
      </c>
      <c r="AB9" s="316">
        <v>4.9835699282692145</v>
      </c>
      <c r="AC9" s="316"/>
      <c r="AD9" s="43">
        <v>2.1499999999999998E-2</v>
      </c>
      <c r="AE9" s="43">
        <v>1.1000000000000001E-3</v>
      </c>
      <c r="AF9" s="43">
        <v>0</v>
      </c>
      <c r="AG9" s="43">
        <v>0</v>
      </c>
      <c r="AH9" s="43">
        <v>2.2599999999999999E-2</v>
      </c>
      <c r="AI9" s="43">
        <v>0</v>
      </c>
      <c r="AJ9" s="43">
        <v>1.11E-2</v>
      </c>
      <c r="AK9" s="43">
        <v>0</v>
      </c>
      <c r="AL9" s="43">
        <v>1.14E-2</v>
      </c>
      <c r="AM9" s="43">
        <v>0</v>
      </c>
      <c r="AN9" s="43">
        <v>2.2499999999999999E-2</v>
      </c>
    </row>
    <row r="10" spans="1:40">
      <c r="A10" s="320" t="s">
        <v>470</v>
      </c>
      <c r="B10" s="318">
        <v>40310</v>
      </c>
      <c r="C10" s="317">
        <v>0.54861111111111105</v>
      </c>
      <c r="D10" s="135">
        <v>0.9</v>
      </c>
      <c r="E10" s="43">
        <v>6.1999999999999998E-3</v>
      </c>
      <c r="F10" s="311">
        <v>1.1111111111111112</v>
      </c>
      <c r="G10" s="43">
        <v>2.1170999999999999E-2</v>
      </c>
      <c r="H10" s="43">
        <v>9.1579999999999995E-3</v>
      </c>
      <c r="I10" s="43">
        <v>9.4979999999999995E-3</v>
      </c>
      <c r="J10" s="43">
        <v>2.1180000000000001E-3</v>
      </c>
      <c r="K10" s="43">
        <v>2.3342000000000002E-2</v>
      </c>
      <c r="L10" s="43">
        <v>9.9369999999999997E-3</v>
      </c>
      <c r="M10" s="43">
        <v>8.5389999999999997E-3</v>
      </c>
      <c r="N10" s="43">
        <v>4.999E-3</v>
      </c>
      <c r="O10" s="43">
        <v>1.5128443206437627</v>
      </c>
      <c r="P10" s="43">
        <v>2.1070894170643735</v>
      </c>
      <c r="Q10" s="43"/>
      <c r="R10" s="43">
        <v>1.7264097122916999E-2</v>
      </c>
      <c r="S10" s="43">
        <v>1.4469286198146294E-3</v>
      </c>
      <c r="T10" s="43">
        <v>1.015561352694465E-2</v>
      </c>
      <c r="U10" s="43">
        <v>6.4624724452931525E-3</v>
      </c>
      <c r="V10" s="43">
        <v>1.0660606806726147E-2</v>
      </c>
      <c r="W10" s="43">
        <v>4.5989718521695581E-2</v>
      </c>
      <c r="X10" s="316">
        <v>37.5390362843223</v>
      </c>
      <c r="Y10" s="316">
        <v>3.1462002080574663</v>
      </c>
      <c r="Z10" s="316">
        <v>22.082356347003419</v>
      </c>
      <c r="AA10" s="316">
        <v>14.051993908691767</v>
      </c>
      <c r="AB10" s="316">
        <v>23.180413251925039</v>
      </c>
      <c r="AC10" s="316"/>
      <c r="AD10" s="43">
        <v>2.5000000000000001E-2</v>
      </c>
      <c r="AE10" s="43">
        <v>1.1000000000000001E-3</v>
      </c>
      <c r="AF10" s="43">
        <v>0</v>
      </c>
      <c r="AG10" s="43">
        <v>0</v>
      </c>
      <c r="AH10" s="43">
        <v>2.6100000000000002E-2</v>
      </c>
      <c r="AI10" s="43">
        <v>0</v>
      </c>
      <c r="AJ10" s="43">
        <v>1.26E-2</v>
      </c>
      <c r="AK10" s="43">
        <v>0</v>
      </c>
      <c r="AL10" s="43">
        <v>1.14E-2</v>
      </c>
      <c r="AM10" s="43">
        <v>0</v>
      </c>
      <c r="AN10" s="43">
        <v>2.4E-2</v>
      </c>
    </row>
    <row r="11" spans="1:40">
      <c r="A11" s="320" t="s">
        <v>471</v>
      </c>
      <c r="B11" s="318">
        <v>40334</v>
      </c>
      <c r="C11" s="317">
        <v>0.53472222222222221</v>
      </c>
      <c r="D11" s="135">
        <v>1.1000000000000001</v>
      </c>
      <c r="E11" s="43">
        <v>5.4000000000000003E-3</v>
      </c>
      <c r="F11" s="311">
        <v>0.72727272727272729</v>
      </c>
      <c r="G11" s="43">
        <v>4.6332999999999999E-2</v>
      </c>
      <c r="H11" s="43">
        <v>2.5128000000000001E-2</v>
      </c>
      <c r="I11" s="43">
        <v>2.0671999999999999E-2</v>
      </c>
      <c r="J11" s="43">
        <v>6.7320000000000001E-3</v>
      </c>
      <c r="K11" s="43">
        <v>2.3762999999999999E-2</v>
      </c>
      <c r="L11" s="43">
        <v>1.0453E-2</v>
      </c>
      <c r="M11" s="43">
        <v>1.2732E-2</v>
      </c>
      <c r="N11" s="43">
        <v>1.4401000000000001E-2</v>
      </c>
      <c r="O11" s="43">
        <v>1.5725165562913896</v>
      </c>
      <c r="P11" s="43">
        <v>5.8934977635913706</v>
      </c>
      <c r="Q11" s="43"/>
      <c r="R11" s="43">
        <v>2.8517359083771988E-2</v>
      </c>
      <c r="S11" s="43">
        <v>5.5932135044380682E-3</v>
      </c>
      <c r="T11" s="43">
        <v>2.4312078191633984E-2</v>
      </c>
      <c r="U11" s="43">
        <v>2.0402536957472447E-2</v>
      </c>
      <c r="V11" s="43">
        <v>6.8800771236815876E-3</v>
      </c>
      <c r="W11" s="43">
        <v>8.5705264860998082E-2</v>
      </c>
      <c r="X11" s="316">
        <v>33.273754103698465</v>
      </c>
      <c r="Y11" s="316">
        <v>6.5261025836737989</v>
      </c>
      <c r="Z11" s="316">
        <v>28.367076668002561</v>
      </c>
      <c r="AA11" s="316">
        <v>23.805465149150987</v>
      </c>
      <c r="AB11" s="316">
        <v>8.0276014954741779</v>
      </c>
      <c r="AC11" s="316"/>
      <c r="AD11" s="43">
        <v>2.4299999999999999E-2</v>
      </c>
      <c r="AE11" s="43">
        <v>0</v>
      </c>
      <c r="AF11" s="43">
        <v>0</v>
      </c>
      <c r="AG11" s="43">
        <v>0</v>
      </c>
      <c r="AH11" s="43">
        <v>2.4299999999999999E-2</v>
      </c>
      <c r="AI11" s="43">
        <v>0</v>
      </c>
      <c r="AJ11" s="43">
        <v>1.7000000000000001E-2</v>
      </c>
      <c r="AK11" s="43">
        <v>0</v>
      </c>
      <c r="AL11" s="43">
        <v>1.4800000000000001E-2</v>
      </c>
      <c r="AM11" s="43">
        <v>0</v>
      </c>
      <c r="AN11" s="43">
        <v>3.1800000000000002E-2</v>
      </c>
    </row>
    <row r="12" spans="1:40">
      <c r="A12" s="320" t="s">
        <v>470</v>
      </c>
      <c r="B12" s="318">
        <v>40334</v>
      </c>
      <c r="C12" s="317">
        <v>0.56944444444444442</v>
      </c>
      <c r="D12" s="135">
        <v>1.1000000000000001</v>
      </c>
      <c r="E12" s="43">
        <v>5.4000000000000003E-3</v>
      </c>
      <c r="F12" s="311">
        <v>0.54545454545454541</v>
      </c>
      <c r="G12" s="43">
        <v>3.6903999999999999E-2</v>
      </c>
      <c r="H12" s="43">
        <v>1.9387999999999999E-2</v>
      </c>
      <c r="I12" s="43">
        <v>1.6744999999999999E-2</v>
      </c>
      <c r="J12" s="43">
        <v>4.7359999999999998E-3</v>
      </c>
      <c r="K12" s="43">
        <v>2.2568000000000001E-2</v>
      </c>
      <c r="L12" s="43">
        <v>8.737E-3</v>
      </c>
      <c r="M12" s="43">
        <v>1.0246E-2</v>
      </c>
      <c r="N12" s="43">
        <v>1.0921999999999999E-2</v>
      </c>
      <c r="O12" s="43">
        <v>1.6111866969009812</v>
      </c>
      <c r="P12" s="43">
        <v>5.5894355293637554</v>
      </c>
      <c r="Q12" s="43"/>
      <c r="R12" s="43">
        <v>2.5151867073676292E-2</v>
      </c>
      <c r="S12" s="43">
        <v>3.4723166431078751E-3</v>
      </c>
      <c r="T12" s="43">
        <v>1.8968872516053462E-2</v>
      </c>
      <c r="U12" s="43">
        <v>1.5290617495594818E-2</v>
      </c>
      <c r="V12" s="43">
        <v>6.1190053794525322E-3</v>
      </c>
      <c r="W12" s="43">
        <v>6.900267910788499E-2</v>
      </c>
      <c r="X12" s="316">
        <v>36.450565976361013</v>
      </c>
      <c r="Y12" s="316">
        <v>5.0321475745585804</v>
      </c>
      <c r="Z12" s="316">
        <v>27.490052214343475</v>
      </c>
      <c r="AA12" s="316">
        <v>22.159454811440135</v>
      </c>
      <c r="AB12" s="316">
        <v>8.8677794232967813</v>
      </c>
      <c r="AC12" s="316"/>
      <c r="AD12" s="43">
        <v>3.5900000000000001E-2</v>
      </c>
      <c r="AE12" s="43">
        <v>1.1999999999999999E-3</v>
      </c>
      <c r="AF12" s="43">
        <v>0</v>
      </c>
      <c r="AG12" s="43">
        <v>0</v>
      </c>
      <c r="AH12" s="43">
        <v>3.7100000000000001E-2</v>
      </c>
      <c r="AI12" s="43">
        <v>0</v>
      </c>
      <c r="AJ12" s="43">
        <v>2.0299999999999999E-2</v>
      </c>
      <c r="AK12" s="43">
        <v>0</v>
      </c>
      <c r="AL12" s="43">
        <v>1.7100000000000001E-2</v>
      </c>
      <c r="AM12" s="43">
        <v>0</v>
      </c>
      <c r="AN12" s="43">
        <v>3.7400000000000003E-2</v>
      </c>
    </row>
    <row r="13" spans="1:40">
      <c r="A13" s="320" t="s">
        <v>471</v>
      </c>
      <c r="B13" s="318">
        <v>40367</v>
      </c>
      <c r="C13" s="317">
        <v>0.49305555555555558</v>
      </c>
      <c r="D13" s="135">
        <v>0.8</v>
      </c>
      <c r="E13" s="43">
        <v>2.3E-3</v>
      </c>
      <c r="F13" s="311">
        <v>1.3749999999999998</v>
      </c>
      <c r="G13" s="43">
        <v>2.2383E-2</v>
      </c>
      <c r="H13" s="43">
        <v>9.5080000000000008E-3</v>
      </c>
      <c r="I13" s="43">
        <v>9.7210000000000005E-3</v>
      </c>
      <c r="J13" s="43">
        <v>2.6840000000000002E-3</v>
      </c>
      <c r="K13" s="43">
        <v>1.6227999999999999E-2</v>
      </c>
      <c r="L13" s="43">
        <v>7.737E-3</v>
      </c>
      <c r="M13" s="43">
        <v>7.437E-3</v>
      </c>
      <c r="N13" s="43">
        <v>5.8139999999999997E-3</v>
      </c>
      <c r="O13" s="43">
        <v>1.5670619235836623</v>
      </c>
      <c r="P13" s="43">
        <v>2.4007775641677869</v>
      </c>
      <c r="Q13" s="43"/>
      <c r="R13" s="43">
        <v>1.5920723126080706E-2</v>
      </c>
      <c r="S13" s="43">
        <v>2.098545672648556E-3</v>
      </c>
      <c r="T13" s="43">
        <v>9.674784215843767E-3</v>
      </c>
      <c r="U13" s="43">
        <v>7.6211152694651597E-3</v>
      </c>
      <c r="V13" s="43">
        <v>7.1308476201190256E-3</v>
      </c>
      <c r="W13" s="43">
        <v>4.2446015904157218E-2</v>
      </c>
      <c r="X13" s="316">
        <v>37.508168403907632</v>
      </c>
      <c r="Y13" s="316">
        <v>4.9440345058227759</v>
      </c>
      <c r="Z13" s="316">
        <v>22.793150334036902</v>
      </c>
      <c r="AA13" s="316">
        <v>17.954842420719956</v>
      </c>
      <c r="AB13" s="316">
        <v>16.799804335512725</v>
      </c>
      <c r="AC13" s="316"/>
      <c r="AD13" s="43">
        <v>1.4800000000000001E-2</v>
      </c>
      <c r="AE13" s="43">
        <v>1.4E-3</v>
      </c>
      <c r="AF13" s="43">
        <v>0</v>
      </c>
      <c r="AG13" s="43">
        <v>0</v>
      </c>
      <c r="AH13" s="43">
        <v>1.6199999999999999E-2</v>
      </c>
      <c r="AI13" s="43">
        <v>0</v>
      </c>
      <c r="AJ13" s="43">
        <v>8.5000000000000006E-3</v>
      </c>
      <c r="AK13" s="43">
        <v>0</v>
      </c>
      <c r="AL13" s="43">
        <v>8.5000000000000006E-3</v>
      </c>
      <c r="AM13" s="43">
        <v>0</v>
      </c>
      <c r="AN13" s="43">
        <v>1.7000000000000001E-2</v>
      </c>
    </row>
    <row r="14" spans="1:40">
      <c r="A14" s="320" t="s">
        <v>470</v>
      </c>
      <c r="B14" s="318">
        <v>40367</v>
      </c>
      <c r="C14" s="317">
        <v>0.54861111111111105</v>
      </c>
      <c r="D14" s="135">
        <v>0.8</v>
      </c>
      <c r="E14" s="43">
        <v>2.3999999999999998E-3</v>
      </c>
      <c r="F14" s="311">
        <v>1.1249999999999998</v>
      </c>
      <c r="G14" s="43">
        <v>2.3167E-2</v>
      </c>
      <c r="H14" s="43">
        <v>9.0629999999999999E-3</v>
      </c>
      <c r="I14" s="43">
        <v>9.691E-3</v>
      </c>
      <c r="J14" s="43">
        <v>2.3860000000000001E-3</v>
      </c>
      <c r="K14" s="43">
        <v>3.0717999999999999E-2</v>
      </c>
      <c r="L14" s="43">
        <v>7.9310000000000005E-3</v>
      </c>
      <c r="M14" s="43">
        <v>7.2880000000000002E-3</v>
      </c>
      <c r="N14" s="43">
        <v>5.4799999999999996E-3</v>
      </c>
      <c r="O14" s="43">
        <v>1.5353448275862065</v>
      </c>
      <c r="P14" s="43">
        <v>2.5337601644513201</v>
      </c>
      <c r="Q14" s="43"/>
      <c r="R14" s="43">
        <v>1.4689021614607641E-2</v>
      </c>
      <c r="S14" s="43">
        <v>1.6923432585965014E-3</v>
      </c>
      <c r="T14" s="43">
        <v>1.0664610240774626E-2</v>
      </c>
      <c r="U14" s="43">
        <v>7.6899258756117526E-3</v>
      </c>
      <c r="V14" s="43">
        <v>1.103690702912789E-2</v>
      </c>
      <c r="W14" s="43">
        <v>4.5772808018718414E-2</v>
      </c>
      <c r="X14" s="316">
        <v>32.091152477690869</v>
      </c>
      <c r="Y14" s="316">
        <v>3.6972677269535912</v>
      </c>
      <c r="Z14" s="316">
        <v>23.299008084479809</v>
      </c>
      <c r="AA14" s="316">
        <v>16.800205642762883</v>
      </c>
      <c r="AB14" s="316">
        <v>24.112366068112834</v>
      </c>
      <c r="AC14" s="316"/>
      <c r="AD14" s="43">
        <v>2.0199999999999999E-2</v>
      </c>
      <c r="AE14" s="43">
        <v>1.8E-3</v>
      </c>
      <c r="AF14" s="43">
        <v>0</v>
      </c>
      <c r="AG14" s="43">
        <v>0</v>
      </c>
      <c r="AH14" s="43">
        <v>2.1999999999999999E-2</v>
      </c>
      <c r="AI14" s="43">
        <v>0</v>
      </c>
      <c r="AJ14" s="43">
        <v>8.3999999999999995E-3</v>
      </c>
      <c r="AK14" s="43">
        <v>1.1999999999999999E-3</v>
      </c>
      <c r="AL14" s="43">
        <v>7.3000000000000001E-3</v>
      </c>
      <c r="AM14" s="43">
        <v>0</v>
      </c>
      <c r="AN14" s="43">
        <v>1.6899999999999998E-2</v>
      </c>
    </row>
    <row r="15" spans="1:40">
      <c r="A15" s="320" t="s">
        <v>471</v>
      </c>
      <c r="B15" s="318">
        <v>40393</v>
      </c>
      <c r="C15" s="317">
        <v>0.47916666666666669</v>
      </c>
      <c r="D15" s="135">
        <v>0.8</v>
      </c>
      <c r="E15" s="43">
        <v>3.0999999999999999E-3</v>
      </c>
      <c r="F15" s="311">
        <v>1</v>
      </c>
      <c r="G15" s="43">
        <v>2.3564999999999999E-2</v>
      </c>
      <c r="H15" s="43">
        <v>1.0692E-2</v>
      </c>
      <c r="I15" s="43">
        <v>9.1870000000000007E-3</v>
      </c>
      <c r="J15" s="43">
        <v>2.787E-3</v>
      </c>
      <c r="K15" s="43">
        <v>1.6660000000000001E-2</v>
      </c>
      <c r="L15" s="43">
        <v>5.7169999999999999E-3</v>
      </c>
      <c r="M15" s="43">
        <v>6.1850000000000004E-3</v>
      </c>
      <c r="N15" s="43">
        <v>6.228E-3</v>
      </c>
      <c r="O15" s="43">
        <v>1.5897700852492882</v>
      </c>
      <c r="P15" s="43">
        <v>3.3014823976813314</v>
      </c>
      <c r="Q15" s="43"/>
      <c r="R15" s="43">
        <v>1.49052186765829E-2</v>
      </c>
      <c r="S15" s="43">
        <v>2.2692333007680913E-3</v>
      </c>
      <c r="T15" s="43">
        <v>1.1971456947424911E-2</v>
      </c>
      <c r="U15" s="43">
        <v>7.9686018506196724E-3</v>
      </c>
      <c r="V15" s="43">
        <v>5.5797014498406078E-3</v>
      </c>
      <c r="W15" s="43">
        <v>4.2694212225236186E-2</v>
      </c>
      <c r="X15" s="316">
        <v>34.911567399228304</v>
      </c>
      <c r="Y15" s="316">
        <v>5.3150841355184131</v>
      </c>
      <c r="Z15" s="316">
        <v>28.039999623997478</v>
      </c>
      <c r="AA15" s="316">
        <v>18.664360894120207</v>
      </c>
      <c r="AB15" s="316">
        <v>13.068987947135591</v>
      </c>
      <c r="AC15" s="316"/>
      <c r="AD15" s="43">
        <v>1.41E-2</v>
      </c>
      <c r="AE15" s="43">
        <v>1.9E-3</v>
      </c>
      <c r="AF15" s="43">
        <v>0</v>
      </c>
      <c r="AG15" s="43">
        <v>0</v>
      </c>
      <c r="AH15" s="43">
        <v>1.6E-2</v>
      </c>
      <c r="AI15" s="43">
        <v>0</v>
      </c>
      <c r="AJ15" s="43">
        <v>7.7000000000000002E-3</v>
      </c>
      <c r="AK15" s="43">
        <v>0</v>
      </c>
      <c r="AL15" s="43">
        <v>6.8999999999999999E-3</v>
      </c>
      <c r="AM15" s="43">
        <v>0</v>
      </c>
      <c r="AN15" s="43">
        <v>1.46E-2</v>
      </c>
    </row>
    <row r="16" spans="1:40">
      <c r="A16" s="320" t="s">
        <v>470</v>
      </c>
      <c r="B16" s="318">
        <v>40393</v>
      </c>
      <c r="C16" s="317">
        <v>0.54861111111111105</v>
      </c>
      <c r="D16" s="135">
        <v>0.9</v>
      </c>
      <c r="E16" s="43">
        <v>7.0000000000000001E-3</v>
      </c>
      <c r="F16" s="311">
        <v>0.88888888888888884</v>
      </c>
      <c r="G16" s="43">
        <v>2.4768999999999999E-2</v>
      </c>
      <c r="H16" s="43">
        <v>1.0876E-2</v>
      </c>
      <c r="I16" s="43">
        <v>1.0161999999999999E-2</v>
      </c>
      <c r="J16" s="43">
        <v>3.0370000000000002E-3</v>
      </c>
      <c r="K16" s="43">
        <v>1.4796E-2</v>
      </c>
      <c r="L16" s="43">
        <v>5.7809999999999997E-3</v>
      </c>
      <c r="M16" s="43">
        <v>6.8710000000000004E-3</v>
      </c>
      <c r="N16" s="43">
        <v>6.4929999999999996E-3</v>
      </c>
      <c r="O16" s="43">
        <v>1.6124585141690047</v>
      </c>
      <c r="P16" s="43">
        <v>3.6916977232156847</v>
      </c>
      <c r="Q16" s="43"/>
      <c r="R16" s="43">
        <v>1.6929568362280802E-2</v>
      </c>
      <c r="S16" s="43">
        <v>2.6785243913998685E-3</v>
      </c>
      <c r="T16" s="43">
        <v>1.2192183312630908E-2</v>
      </c>
      <c r="U16" s="43">
        <v>8.1598168431467957E-3</v>
      </c>
      <c r="V16" s="43">
        <v>5.2859746198716372E-3</v>
      </c>
      <c r="W16" s="43">
        <v>4.5246067529330011E-2</v>
      </c>
      <c r="X16" s="316">
        <v>37.416662456480864</v>
      </c>
      <c r="Y16" s="316">
        <v>5.9199053921394595</v>
      </c>
      <c r="Z16" s="316">
        <v>26.946393307501317</v>
      </c>
      <c r="AA16" s="316">
        <v>18.034311684341031</v>
      </c>
      <c r="AB16" s="316">
        <v>11.682727159537327</v>
      </c>
      <c r="AC16" s="316"/>
      <c r="AD16" s="43">
        <v>1.7299999999999999E-2</v>
      </c>
      <c r="AE16" s="43">
        <v>2.3E-3</v>
      </c>
      <c r="AF16" s="43">
        <v>0</v>
      </c>
      <c r="AG16" s="43">
        <v>0</v>
      </c>
      <c r="AH16" s="43">
        <v>1.9599999999999999E-2</v>
      </c>
      <c r="AI16" s="43">
        <v>0</v>
      </c>
      <c r="AJ16" s="43">
        <v>7.4000000000000003E-3</v>
      </c>
      <c r="AK16" s="43">
        <v>0</v>
      </c>
      <c r="AL16" s="43">
        <v>5.8999999999999999E-3</v>
      </c>
      <c r="AM16" s="43">
        <v>0</v>
      </c>
      <c r="AN16" s="43">
        <v>1.3299999999999999E-2</v>
      </c>
    </row>
    <row r="17" spans="1:40">
      <c r="A17" s="320" t="s">
        <v>471</v>
      </c>
      <c r="B17" s="318">
        <v>40428</v>
      </c>
      <c r="C17" s="317">
        <v>0.5</v>
      </c>
      <c r="D17" s="135">
        <v>0.8</v>
      </c>
      <c r="E17" s="43">
        <v>8.2000000000000007E-3</v>
      </c>
      <c r="F17" s="311">
        <v>1</v>
      </c>
      <c r="G17" s="43">
        <v>3.2184999999999998E-2</v>
      </c>
      <c r="H17" s="43">
        <v>1.3350000000000001E-2</v>
      </c>
      <c r="I17" s="43">
        <v>1.2666999999999999E-2</v>
      </c>
      <c r="J17" s="43">
        <v>3.5750000000000001E-3</v>
      </c>
      <c r="K17" s="43">
        <v>3.721E-2</v>
      </c>
      <c r="L17" s="43">
        <v>1.0651000000000001E-2</v>
      </c>
      <c r="M17" s="43">
        <v>9.2300000000000004E-3</v>
      </c>
      <c r="N17" s="43">
        <v>8.0780000000000001E-3</v>
      </c>
      <c r="O17" s="43">
        <v>1.562152501985703</v>
      </c>
      <c r="P17" s="43">
        <v>3.3045760606914287</v>
      </c>
      <c r="Q17" s="43"/>
      <c r="R17" s="43">
        <v>2.2276217367254186E-2</v>
      </c>
      <c r="S17" s="43">
        <v>2.3029121821100469E-3</v>
      </c>
      <c r="T17" s="43">
        <v>1.7300113257131187E-2</v>
      </c>
      <c r="U17" s="43">
        <v>9.9711713506226395E-3</v>
      </c>
      <c r="V17" s="43">
        <v>1.2899654055228516E-2</v>
      </c>
      <c r="W17" s="43">
        <v>6.4750068212346579E-2</v>
      </c>
      <c r="X17" s="316">
        <v>34.40338826238726</v>
      </c>
      <c r="Y17" s="316">
        <v>3.5566173838731592</v>
      </c>
      <c r="Z17" s="316">
        <v>26.718293485646694</v>
      </c>
      <c r="AA17" s="316">
        <v>15.399476210468812</v>
      </c>
      <c r="AB17" s="316">
        <v>19.922224657624071</v>
      </c>
      <c r="AC17" s="316"/>
      <c r="AD17" s="43">
        <v>1.55E-2</v>
      </c>
      <c r="AE17" s="43">
        <v>1.9E-3</v>
      </c>
      <c r="AF17" s="43">
        <v>0</v>
      </c>
      <c r="AG17" s="43">
        <v>0</v>
      </c>
      <c r="AH17" s="43">
        <v>1.7399999999999999E-2</v>
      </c>
      <c r="AI17" s="43">
        <v>0</v>
      </c>
      <c r="AJ17" s="43">
        <v>8.5000000000000006E-3</v>
      </c>
      <c r="AK17" s="43">
        <v>1.2999999999999999E-3</v>
      </c>
      <c r="AL17" s="43">
        <v>7.4000000000000003E-3</v>
      </c>
      <c r="AM17" s="43">
        <v>0</v>
      </c>
      <c r="AN17" s="43">
        <v>1.72E-2</v>
      </c>
    </row>
    <row r="18" spans="1:40">
      <c r="A18" s="320" t="s">
        <v>470</v>
      </c>
      <c r="B18" s="318">
        <v>40428</v>
      </c>
      <c r="C18" s="317">
        <v>0.54861111111111105</v>
      </c>
      <c r="D18" s="135">
        <v>0.8</v>
      </c>
      <c r="E18" s="43">
        <v>4.1000000000000003E-3</v>
      </c>
      <c r="F18" s="311">
        <v>1.1249999999999998</v>
      </c>
      <c r="G18" s="43">
        <v>2.5184000000000002E-2</v>
      </c>
      <c r="H18" s="43">
        <v>9.6659999999999992E-3</v>
      </c>
      <c r="I18" s="43">
        <v>9.0430000000000007E-3</v>
      </c>
      <c r="J18" s="43">
        <v>2.8170000000000001E-3</v>
      </c>
      <c r="K18" s="43">
        <v>1.8120000000000001E-2</v>
      </c>
      <c r="L18" s="43">
        <v>6.7369999999999999E-3</v>
      </c>
      <c r="M18" s="43">
        <v>7.2579999999999997E-3</v>
      </c>
      <c r="N18" s="43">
        <v>6.1330000000000004E-3</v>
      </c>
      <c r="O18" s="43">
        <v>1.5859053497942377</v>
      </c>
      <c r="P18" s="43">
        <v>3.3496485317361282</v>
      </c>
      <c r="Q18" s="43"/>
      <c r="R18" s="43">
        <v>1.9817170510775195E-2</v>
      </c>
      <c r="S18" s="43">
        <v>1.8542402037043325E-3</v>
      </c>
      <c r="T18" s="43">
        <v>1.2750095595134583E-2</v>
      </c>
      <c r="U18" s="43">
        <v>5.8862541302993664E-3</v>
      </c>
      <c r="V18" s="43">
        <v>6.1149543390761974E-3</v>
      </c>
      <c r="W18" s="43">
        <v>4.6422714778989675E-2</v>
      </c>
      <c r="X18" s="316">
        <v>42.688521352362166</v>
      </c>
      <c r="Y18" s="316">
        <v>3.9942519788686246</v>
      </c>
      <c r="Z18" s="316">
        <v>27.465208908689487</v>
      </c>
      <c r="AA18" s="316">
        <v>12.679685275457887</v>
      </c>
      <c r="AB18" s="316">
        <v>13.172332484621833</v>
      </c>
      <c r="AC18" s="316"/>
      <c r="AD18" s="43">
        <v>1.5699999999999999E-2</v>
      </c>
      <c r="AE18" s="43">
        <v>1.9E-3</v>
      </c>
      <c r="AF18" s="43">
        <v>0</v>
      </c>
      <c r="AG18" s="43">
        <v>0</v>
      </c>
      <c r="AH18" s="43">
        <v>1.7600000000000001E-2</v>
      </c>
      <c r="AI18" s="43">
        <v>0</v>
      </c>
      <c r="AJ18" s="43">
        <v>8.9999999999999993E-3</v>
      </c>
      <c r="AK18" s="43">
        <v>1.1000000000000001E-3</v>
      </c>
      <c r="AL18" s="43">
        <v>6.7999999999999996E-3</v>
      </c>
      <c r="AM18" s="43">
        <v>0</v>
      </c>
      <c r="AN18" s="43">
        <v>1.6899999999999998E-2</v>
      </c>
    </row>
    <row r="19" spans="1:40">
      <c r="A19" s="320" t="s">
        <v>471</v>
      </c>
      <c r="B19" s="318">
        <v>40456</v>
      </c>
      <c r="C19" s="317">
        <v>0.47916666666666669</v>
      </c>
      <c r="D19" s="135">
        <v>1.1000000000000001</v>
      </c>
      <c r="E19" s="43">
        <v>1.14E-2</v>
      </c>
      <c r="F19" s="311">
        <v>0.99999999999999989</v>
      </c>
      <c r="G19" s="43">
        <v>3.8073999999999997E-2</v>
      </c>
      <c r="H19" s="43">
        <v>1.8571000000000001E-2</v>
      </c>
      <c r="I19" s="43">
        <v>1.8592999999999998E-2</v>
      </c>
      <c r="J19" s="43">
        <v>4.8390000000000004E-3</v>
      </c>
      <c r="K19" s="43">
        <v>1.8100999999999999E-2</v>
      </c>
      <c r="L19" s="43">
        <v>9.3900000000000008E-3</v>
      </c>
      <c r="M19" s="43">
        <v>1.1103E-2</v>
      </c>
      <c r="N19" s="43">
        <v>1.0749999999999999E-2</v>
      </c>
      <c r="O19" s="43">
        <v>1.5414756764749364</v>
      </c>
      <c r="P19" s="43">
        <v>4.9239672051979984</v>
      </c>
      <c r="Q19" s="43"/>
      <c r="R19" s="43">
        <v>2.439221616098201E-2</v>
      </c>
      <c r="S19" s="43">
        <v>4.8115795804334E-3</v>
      </c>
      <c r="T19" s="43">
        <v>1.7676244825961366E-2</v>
      </c>
      <c r="U19" s="43">
        <v>1.6674082008583637E-2</v>
      </c>
      <c r="V19" s="43">
        <v>6.8477187119502583E-3</v>
      </c>
      <c r="W19" s="43">
        <v>7.040184128791066E-2</v>
      </c>
      <c r="X19" s="316">
        <v>34.647128135795818</v>
      </c>
      <c r="Y19" s="316">
        <v>6.8344513331068804</v>
      </c>
      <c r="Z19" s="316">
        <v>25.107645627724107</v>
      </c>
      <c r="AA19" s="316">
        <v>23.684156129375122</v>
      </c>
      <c r="AB19" s="316">
        <v>9.7266187739980907</v>
      </c>
      <c r="AC19" s="316"/>
      <c r="AD19" s="43">
        <v>2.9700000000000001E-2</v>
      </c>
      <c r="AE19" s="43">
        <v>3.3999999999999998E-3</v>
      </c>
      <c r="AF19" s="43">
        <v>0</v>
      </c>
      <c r="AG19" s="43">
        <v>0</v>
      </c>
      <c r="AH19" s="43">
        <v>3.3099999999999997E-2</v>
      </c>
      <c r="AI19" s="43">
        <v>0</v>
      </c>
      <c r="AJ19" s="43">
        <v>1.0500000000000001E-2</v>
      </c>
      <c r="AK19" s="43">
        <v>0</v>
      </c>
      <c r="AL19" s="43">
        <v>1.54E-2</v>
      </c>
      <c r="AM19" s="43">
        <v>0</v>
      </c>
      <c r="AN19" s="43">
        <v>2.5899999999999999E-2</v>
      </c>
    </row>
    <row r="20" spans="1:40">
      <c r="A20" s="320" t="s">
        <v>470</v>
      </c>
      <c r="B20" s="318">
        <v>40456</v>
      </c>
      <c r="C20" s="317">
        <v>0.54861111111111105</v>
      </c>
      <c r="D20" s="135">
        <v>1</v>
      </c>
      <c r="E20" s="43">
        <v>8.0999999999999996E-3</v>
      </c>
      <c r="F20" s="311">
        <v>0.8</v>
      </c>
      <c r="G20" s="43">
        <v>2.7342000000000002E-2</v>
      </c>
      <c r="H20" s="43">
        <v>1.1756000000000001E-2</v>
      </c>
      <c r="I20" s="43">
        <v>1.0765E-2</v>
      </c>
      <c r="J20" s="43">
        <v>2.9190000000000002E-3</v>
      </c>
      <c r="K20" s="43">
        <v>3.1589999999999999E-3</v>
      </c>
      <c r="L20" s="43">
        <v>4.921E-3</v>
      </c>
      <c r="M20" s="43">
        <v>6.9439999999999997E-3</v>
      </c>
      <c r="N20" s="43">
        <v>6.9080000000000001E-3</v>
      </c>
      <c r="O20" s="43">
        <v>1.5497089639115236</v>
      </c>
      <c r="P20" s="43">
        <v>7.3173900762640063</v>
      </c>
      <c r="Q20" s="43"/>
      <c r="R20" s="43">
        <v>1.9289036570713555E-2</v>
      </c>
      <c r="S20" s="43">
        <v>2.9907148803311997E-3</v>
      </c>
      <c r="T20" s="43">
        <v>1.2094861497199303E-2</v>
      </c>
      <c r="U20" s="43">
        <v>8.754703908074913E-3</v>
      </c>
      <c r="V20" s="43">
        <v>4.7868254586462734E-4</v>
      </c>
      <c r="W20" s="43">
        <v>4.36079994021836E-2</v>
      </c>
      <c r="X20" s="316">
        <v>44.232794063347214</v>
      </c>
      <c r="Y20" s="316">
        <v>6.8581795113981867</v>
      </c>
      <c r="Z20" s="316">
        <v>27.735419333622701</v>
      </c>
      <c r="AA20" s="316">
        <v>20.075912740992507</v>
      </c>
      <c r="AB20" s="316">
        <v>1.0976943506393877</v>
      </c>
      <c r="AC20" s="316"/>
      <c r="AD20" s="43">
        <v>2.2100000000000002E-2</v>
      </c>
      <c r="AE20" s="43">
        <v>2.3E-3</v>
      </c>
      <c r="AF20" s="43">
        <v>0</v>
      </c>
      <c r="AG20" s="43">
        <v>0</v>
      </c>
      <c r="AH20" s="43">
        <v>2.4400000000000002E-2</v>
      </c>
      <c r="AI20" s="43">
        <v>0</v>
      </c>
      <c r="AJ20" s="43">
        <v>0.01</v>
      </c>
      <c r="AK20" s="43">
        <v>0</v>
      </c>
      <c r="AL20" s="43">
        <v>8.9999999999999993E-3</v>
      </c>
      <c r="AM20" s="43">
        <v>0</v>
      </c>
      <c r="AN20" s="43">
        <v>1.9E-2</v>
      </c>
    </row>
    <row r="21" spans="1:40">
      <c r="A21" s="320" t="s">
        <v>471</v>
      </c>
      <c r="B21" s="318">
        <v>40461</v>
      </c>
      <c r="C21" s="317">
        <v>0.51736111111111105</v>
      </c>
      <c r="D21" s="135">
        <v>1.1000000000000001</v>
      </c>
      <c r="E21" s="43">
        <v>1.12E-2</v>
      </c>
      <c r="F21" s="311">
        <v>1.0909090909090908</v>
      </c>
      <c r="G21" s="43">
        <v>6.8078E-2</v>
      </c>
      <c r="H21" s="43">
        <v>2.8632999999999999E-2</v>
      </c>
      <c r="I21" s="43">
        <v>3.0071000000000001E-2</v>
      </c>
      <c r="J21" s="43">
        <v>7.0689999999999998E-3</v>
      </c>
      <c r="K21" s="43">
        <v>3.1147000000000001E-2</v>
      </c>
      <c r="L21" s="43">
        <v>2.0358000000000001E-2</v>
      </c>
      <c r="M21" s="43">
        <v>2.6932000000000001E-2</v>
      </c>
      <c r="N21" s="43">
        <v>1.6171999999999999E-2</v>
      </c>
      <c r="O21" s="43">
        <v>1.5759343484279211</v>
      </c>
      <c r="P21" s="43">
        <v>4.4251867080213048</v>
      </c>
      <c r="Q21" s="43"/>
      <c r="R21" s="43">
        <v>6.425468332455371E-2</v>
      </c>
      <c r="S21" s="43">
        <v>5.1603467009066779E-3</v>
      </c>
      <c r="T21" s="43">
        <v>2.8833952198762332E-2</v>
      </c>
      <c r="U21" s="43">
        <v>1.919444317822306E-2</v>
      </c>
      <c r="V21" s="43">
        <v>1.4310383555812191E-2</v>
      </c>
      <c r="W21" s="43">
        <v>0.13175380895825797</v>
      </c>
      <c r="X21" s="316">
        <v>48.76874819225209</v>
      </c>
      <c r="Y21" s="316">
        <v>3.9166584569418945</v>
      </c>
      <c r="Z21" s="316">
        <v>21.884720014354546</v>
      </c>
      <c r="AA21" s="316">
        <v>14.568416146742454</v>
      </c>
      <c r="AB21" s="316">
        <v>10.861457189709016</v>
      </c>
      <c r="AC21" s="316"/>
      <c r="AD21" s="43">
        <v>2.29E-2</v>
      </c>
      <c r="AE21" s="43">
        <v>2.3999999999999998E-3</v>
      </c>
      <c r="AF21" s="43">
        <v>0</v>
      </c>
      <c r="AG21" s="43">
        <v>0</v>
      </c>
      <c r="AH21" s="43">
        <v>2.53E-2</v>
      </c>
      <c r="AI21" s="43">
        <v>0</v>
      </c>
      <c r="AJ21" s="43">
        <v>9.1000000000000004E-3</v>
      </c>
      <c r="AK21" s="43">
        <v>0</v>
      </c>
      <c r="AL21" s="43">
        <v>1.11E-2</v>
      </c>
      <c r="AM21" s="43">
        <v>0</v>
      </c>
      <c r="AN21" s="43">
        <v>2.0199999999999999E-2</v>
      </c>
    </row>
    <row r="22" spans="1:40">
      <c r="A22" s="320" t="s">
        <v>470</v>
      </c>
      <c r="B22" s="318">
        <v>40461</v>
      </c>
      <c r="C22" s="317">
        <v>0.63194444444444442</v>
      </c>
      <c r="D22" s="135">
        <v>1.2</v>
      </c>
      <c r="E22" s="43">
        <v>1.0699999999999999E-2</v>
      </c>
      <c r="F22" s="311">
        <v>0.91666666666666663</v>
      </c>
      <c r="G22" s="43">
        <v>3.7657999999999997E-2</v>
      </c>
      <c r="H22" s="43">
        <v>1.5873999999999999E-2</v>
      </c>
      <c r="I22" s="43">
        <v>3.3297E-2</v>
      </c>
      <c r="J22" s="43">
        <v>3.8760000000000001E-3</v>
      </c>
      <c r="K22" s="43">
        <v>2.9184999999999999E-2</v>
      </c>
      <c r="L22" s="43">
        <v>3.7712000000000002E-2</v>
      </c>
      <c r="M22" s="43">
        <v>2.5828E-2</v>
      </c>
      <c r="N22" s="43">
        <v>8.7880000000000007E-3</v>
      </c>
      <c r="O22" s="43">
        <v>1.5471497069792219</v>
      </c>
      <c r="P22" s="43">
        <v>1.6966944280660377</v>
      </c>
      <c r="Q22" s="43"/>
      <c r="R22" s="43">
        <v>4.244653391736667E-2</v>
      </c>
      <c r="S22" s="43">
        <v>3.0409486442027145E-3</v>
      </c>
      <c r="T22" s="43">
        <v>9.9742438018603878E-3</v>
      </c>
      <c r="U22" s="43">
        <v>1.8312654813101244E-2</v>
      </c>
      <c r="V22" s="43">
        <v>2.7944466404280135E-2</v>
      </c>
      <c r="W22" s="43">
        <v>0.10171884758081115</v>
      </c>
      <c r="X22" s="316">
        <v>41.729271346339985</v>
      </c>
      <c r="Y22" s="316">
        <v>2.9895626194416081</v>
      </c>
      <c r="Z22" s="316">
        <v>9.8056987855041218</v>
      </c>
      <c r="AA22" s="316">
        <v>18.00320712299915</v>
      </c>
      <c r="AB22" s="316">
        <v>27.472260125715135</v>
      </c>
      <c r="AC22" s="316"/>
      <c r="AD22" s="43">
        <v>2.3300000000000001E-2</v>
      </c>
      <c r="AE22" s="43">
        <v>2.3E-3</v>
      </c>
      <c r="AF22" s="43">
        <v>0</v>
      </c>
      <c r="AG22" s="43">
        <v>0</v>
      </c>
      <c r="AH22" s="43">
        <v>2.5600000000000001E-2</v>
      </c>
      <c r="AI22" s="43">
        <v>0</v>
      </c>
      <c r="AJ22" s="43">
        <v>1.06E-2</v>
      </c>
      <c r="AK22" s="43">
        <v>0</v>
      </c>
      <c r="AL22" s="43">
        <v>1.0699999999999999E-2</v>
      </c>
      <c r="AM22" s="43">
        <v>0</v>
      </c>
      <c r="AN22" s="43">
        <v>2.1299999999999999E-2</v>
      </c>
    </row>
    <row r="23" spans="1:40">
      <c r="A23" s="320" t="s">
        <v>471</v>
      </c>
      <c r="B23" s="318">
        <v>40483</v>
      </c>
      <c r="C23" s="317">
        <v>0.47916666666666669</v>
      </c>
      <c r="D23" s="135">
        <v>1.2</v>
      </c>
      <c r="E23" s="43">
        <v>1.46E-2</v>
      </c>
      <c r="F23" s="311">
        <v>1.0833333333333335</v>
      </c>
      <c r="G23" s="43">
        <v>6.9467000000000001E-2</v>
      </c>
      <c r="H23" s="43">
        <v>3.8212000000000003E-2</v>
      </c>
      <c r="I23" s="43">
        <v>3.1954000000000003E-2</v>
      </c>
      <c r="J23" s="43">
        <v>1.2111E-2</v>
      </c>
      <c r="K23" s="43">
        <v>3.1316999999999998E-2</v>
      </c>
      <c r="L23" s="43">
        <v>2.4228E-2</v>
      </c>
      <c r="M23" s="43">
        <v>2.4597000000000001E-2</v>
      </c>
      <c r="N23" s="43">
        <v>2.4760000000000001E-2</v>
      </c>
      <c r="O23" s="43">
        <v>1.5793014230271663</v>
      </c>
      <c r="P23" s="43">
        <v>3.9162712252657297</v>
      </c>
      <c r="Q23" s="43"/>
      <c r="R23" s="43">
        <v>4.2195359691839823E-2</v>
      </c>
      <c r="S23" s="43">
        <v>1.0244300499057158E-2</v>
      </c>
      <c r="T23" s="43">
        <v>3.748297344270185E-2</v>
      </c>
      <c r="U23" s="43">
        <v>3.0683139969773756E-2</v>
      </c>
      <c r="V23" s="43">
        <v>1.8467371189286874E-2</v>
      </c>
      <c r="W23" s="43">
        <v>0.13907314479265948</v>
      </c>
      <c r="X23" s="316">
        <v>30.34040810305094</v>
      </c>
      <c r="Y23" s="316">
        <v>7.3661241459162499</v>
      </c>
      <c r="Z23" s="316">
        <v>26.95198522948786</v>
      </c>
      <c r="AA23" s="316">
        <v>22.062591606394211</v>
      </c>
      <c r="AB23" s="316">
        <v>13.278890915150726</v>
      </c>
      <c r="AC23" s="316"/>
      <c r="AD23" s="43">
        <v>2.47E-2</v>
      </c>
      <c r="AE23" s="43">
        <v>1.4E-3</v>
      </c>
      <c r="AF23" s="43">
        <v>0</v>
      </c>
      <c r="AG23" s="43">
        <v>0</v>
      </c>
      <c r="AH23" s="43">
        <v>2.6100000000000002E-2</v>
      </c>
      <c r="AI23" s="43">
        <v>0</v>
      </c>
      <c r="AJ23" s="43">
        <v>1.34E-2</v>
      </c>
      <c r="AK23" s="43">
        <v>1.1999999999999999E-3</v>
      </c>
      <c r="AL23" s="43">
        <v>1.41E-2</v>
      </c>
      <c r="AM23" s="43">
        <v>0</v>
      </c>
      <c r="AN23" s="43">
        <v>2.87E-2</v>
      </c>
    </row>
    <row r="24" spans="1:40">
      <c r="A24" s="320" t="s">
        <v>470</v>
      </c>
      <c r="B24" s="318">
        <v>40483</v>
      </c>
      <c r="C24" s="317">
        <v>0.54861111111111105</v>
      </c>
      <c r="D24" s="135">
        <v>1.2</v>
      </c>
      <c r="E24" s="43">
        <v>1.6199999999999999E-2</v>
      </c>
      <c r="F24" s="311">
        <v>0.91666666666666663</v>
      </c>
      <c r="G24" s="43">
        <v>7.3637999999999995E-2</v>
      </c>
      <c r="H24" s="43">
        <v>3.6359000000000002E-2</v>
      </c>
      <c r="I24" s="43">
        <v>3.1821000000000002E-2</v>
      </c>
      <c r="J24" s="43">
        <v>1.3297E-2</v>
      </c>
      <c r="K24" s="43">
        <v>2.2997E-2</v>
      </c>
      <c r="L24" s="43">
        <v>2.2880000000000001E-2</v>
      </c>
      <c r="M24" s="43">
        <v>2.4968000000000001E-2</v>
      </c>
      <c r="N24" s="43">
        <v>2.6565999999999999E-2</v>
      </c>
      <c r="O24" s="43">
        <v>1.5846525679758299</v>
      </c>
      <c r="P24" s="43">
        <v>3.7265294503704527</v>
      </c>
      <c r="Q24" s="43"/>
      <c r="R24" s="43">
        <v>5.0847701619335758E-2</v>
      </c>
      <c r="S24" s="43">
        <v>9.2862518864683351E-3</v>
      </c>
      <c r="T24" s="43">
        <v>3.9902754823722991E-2</v>
      </c>
      <c r="U24" s="43">
        <v>2.6996358769533758E-2</v>
      </c>
      <c r="V24" s="43">
        <v>1.6210990613523369E-2</v>
      </c>
      <c r="W24" s="43">
        <v>0.14324405771258422</v>
      </c>
      <c r="X24" s="316">
        <v>35.497250239420367</v>
      </c>
      <c r="Y24" s="316">
        <v>6.4828182297802384</v>
      </c>
      <c r="Z24" s="316">
        <v>27.85648177028531</v>
      </c>
      <c r="AA24" s="316">
        <v>18.846407453565234</v>
      </c>
      <c r="AB24" s="316">
        <v>11.317042306948839</v>
      </c>
      <c r="AC24" s="316"/>
      <c r="AD24" s="43">
        <v>3.7999999999999999E-2</v>
      </c>
      <c r="AE24" s="43">
        <v>2.3E-3</v>
      </c>
      <c r="AF24" s="43">
        <v>0</v>
      </c>
      <c r="AG24" s="43">
        <v>0</v>
      </c>
      <c r="AH24" s="43">
        <v>4.0300000000000002E-2</v>
      </c>
      <c r="AI24" s="43">
        <v>0</v>
      </c>
      <c r="AJ24" s="43">
        <v>1.9300000000000001E-2</v>
      </c>
      <c r="AK24" s="43">
        <v>1.2999999999999999E-3</v>
      </c>
      <c r="AL24" s="43">
        <v>2.0400000000000001E-2</v>
      </c>
      <c r="AM24" s="43">
        <v>0</v>
      </c>
      <c r="AN24" s="43">
        <v>4.1000000000000002E-2</v>
      </c>
    </row>
    <row r="25" spans="1:40">
      <c r="A25" s="320" t="s">
        <v>473</v>
      </c>
      <c r="B25" s="318">
        <v>40484</v>
      </c>
      <c r="C25" s="332" t="s">
        <v>36</v>
      </c>
      <c r="D25" s="135">
        <v>1.3</v>
      </c>
      <c r="E25" s="43">
        <v>1.5699999999999999E-2</v>
      </c>
      <c r="F25" s="311">
        <v>0.92307692307692302</v>
      </c>
      <c r="G25" s="43">
        <v>8.6195999999999995E-2</v>
      </c>
      <c r="H25" s="43">
        <v>4.4755000000000003E-2</v>
      </c>
      <c r="I25" s="43">
        <v>4.1168000000000003E-2</v>
      </c>
      <c r="J25" s="43">
        <v>1.4148000000000001E-2</v>
      </c>
      <c r="K25" s="43">
        <v>6.9750000000000003E-3</v>
      </c>
      <c r="L25" s="43">
        <v>1.7215000000000001E-2</v>
      </c>
      <c r="M25" s="43">
        <v>2.8722000000000001E-2</v>
      </c>
      <c r="N25" s="43">
        <v>2.8333000000000001E-2</v>
      </c>
      <c r="O25" s="43">
        <v>1.5555802085644548</v>
      </c>
      <c r="P25" s="43">
        <v>6.0477661706440591</v>
      </c>
      <c r="Q25" s="43"/>
      <c r="R25" s="43">
        <v>5.9846137534335341E-2</v>
      </c>
      <c r="S25" s="43">
        <v>1.4410955238004165E-2</v>
      </c>
      <c r="T25" s="43">
        <v>4.0516065243607104E-2</v>
      </c>
      <c r="U25" s="43">
        <v>3.8611744908176628E-2</v>
      </c>
      <c r="V25" s="43">
        <v>5.578819862743052E-3</v>
      </c>
      <c r="W25" s="43">
        <v>0.1589637227868663</v>
      </c>
      <c r="X25" s="316">
        <v>37.647669848909622</v>
      </c>
      <c r="Y25" s="316">
        <v>9.0655622461270191</v>
      </c>
      <c r="Z25" s="316">
        <v>25.487617258391591</v>
      </c>
      <c r="AA25" s="316">
        <v>24.289658188205667</v>
      </c>
      <c r="AB25" s="316">
        <v>3.5094924583660911</v>
      </c>
      <c r="AC25" s="316"/>
      <c r="AD25" s="43">
        <v>4.5900000000000003E-2</v>
      </c>
      <c r="AE25" s="43">
        <v>3.3999999999999998E-3</v>
      </c>
      <c r="AF25" s="43">
        <v>0</v>
      </c>
      <c r="AG25" s="43">
        <v>0</v>
      </c>
      <c r="AH25" s="43">
        <v>4.9299999999999997E-2</v>
      </c>
      <c r="AI25" s="43">
        <v>0</v>
      </c>
      <c r="AJ25" s="43">
        <v>1.1299999999999999E-2</v>
      </c>
      <c r="AK25" s="43">
        <v>1.6000000000000001E-3</v>
      </c>
      <c r="AL25" s="43">
        <v>3.2899999999999999E-2</v>
      </c>
      <c r="AM25" s="43">
        <v>0</v>
      </c>
      <c r="AN25" s="43">
        <v>4.58E-2</v>
      </c>
    </row>
    <row r="26" spans="1:40">
      <c r="A26" s="320" t="s">
        <v>472</v>
      </c>
      <c r="B26" s="318">
        <v>40484</v>
      </c>
      <c r="C26" s="332" t="s">
        <v>36</v>
      </c>
      <c r="D26" s="135">
        <v>1.3</v>
      </c>
      <c r="E26" s="43">
        <v>1.3899999999999999E-2</v>
      </c>
      <c r="F26" s="311">
        <v>0.76923076923076916</v>
      </c>
      <c r="G26" s="43">
        <v>7.1356000000000003E-2</v>
      </c>
      <c r="H26" s="43">
        <v>3.9565999999999997E-2</v>
      </c>
      <c r="I26" s="43">
        <v>4.7167000000000001E-2</v>
      </c>
      <c r="J26" s="43">
        <v>1.2083999999999999E-2</v>
      </c>
      <c r="K26" s="43">
        <v>3.2441999999999999E-2</v>
      </c>
      <c r="L26" s="43">
        <v>2.3324000000000001E-2</v>
      </c>
      <c r="M26" s="43">
        <v>3.0084E-2</v>
      </c>
      <c r="N26" s="43">
        <v>2.4323999999999998E-2</v>
      </c>
      <c r="O26" s="43">
        <v>1.5692769120427719</v>
      </c>
      <c r="P26" s="43">
        <v>3.5448678003224035</v>
      </c>
      <c r="Q26" s="43"/>
      <c r="R26" s="43">
        <v>5.067240178082201E-2</v>
      </c>
      <c r="S26" s="43">
        <v>1.1074730528372495E-2</v>
      </c>
      <c r="T26" s="43">
        <v>3.1773432628398393E-2</v>
      </c>
      <c r="U26" s="43">
        <v>4.0660787782396166E-2</v>
      </c>
      <c r="V26" s="43">
        <v>2.017848208837111E-2</v>
      </c>
      <c r="W26" s="43">
        <v>0.15435983480836016</v>
      </c>
      <c r="X26" s="316">
        <v>32.827452713805044</v>
      </c>
      <c r="Y26" s="316">
        <v>7.1746193186342309</v>
      </c>
      <c r="Z26" s="316">
        <v>20.584002741286646</v>
      </c>
      <c r="AA26" s="316">
        <v>26.341559533849651</v>
      </c>
      <c r="AB26" s="316">
        <v>13.072365692424439</v>
      </c>
      <c r="AC26" s="316"/>
      <c r="AD26" s="43">
        <v>4.4999999999999998E-2</v>
      </c>
      <c r="AE26" s="43">
        <v>3.2000000000000002E-3</v>
      </c>
      <c r="AF26" s="43">
        <v>0</v>
      </c>
      <c r="AG26" s="43">
        <v>0</v>
      </c>
      <c r="AH26" s="43">
        <v>4.82E-2</v>
      </c>
      <c r="AI26" s="43">
        <v>0</v>
      </c>
      <c r="AJ26" s="43">
        <v>2.1499999999999998E-2</v>
      </c>
      <c r="AK26" s="43">
        <v>1.1999999999999999E-3</v>
      </c>
      <c r="AL26" s="43">
        <v>3.3099999999999997E-2</v>
      </c>
      <c r="AM26" s="43">
        <v>0</v>
      </c>
      <c r="AN26" s="43">
        <v>5.5800000000000002E-2</v>
      </c>
    </row>
    <row r="27" spans="1:40">
      <c r="A27" s="320" t="s">
        <v>471</v>
      </c>
      <c r="B27" s="318">
        <v>40519</v>
      </c>
      <c r="C27" s="317">
        <v>0.47916666666666669</v>
      </c>
      <c r="D27" s="135">
        <v>1</v>
      </c>
      <c r="E27" s="43">
        <v>1.17E-2</v>
      </c>
      <c r="F27" s="311">
        <v>1.0999999999999999</v>
      </c>
      <c r="G27" s="43">
        <v>5.1783999999999997E-2</v>
      </c>
      <c r="H27" s="43">
        <v>2.6689999999999998E-2</v>
      </c>
      <c r="I27" s="43">
        <v>2.2454999999999999E-2</v>
      </c>
      <c r="J27" s="43">
        <v>7.5810000000000001E-3</v>
      </c>
      <c r="K27" s="43">
        <v>1.1223E-2</v>
      </c>
      <c r="L27" s="43">
        <v>2.0226999999999998E-2</v>
      </c>
      <c r="M27" s="43">
        <v>1.9734000000000002E-2</v>
      </c>
      <c r="N27" s="43">
        <v>1.643E-2</v>
      </c>
      <c r="O27" s="43">
        <v>1.5482077822503353</v>
      </c>
      <c r="P27" s="43">
        <v>3.2618885895488785</v>
      </c>
      <c r="Q27" s="43"/>
      <c r="R27" s="43">
        <v>3.6079062559180829E-2</v>
      </c>
      <c r="S27" s="43">
        <v>6.7754427978663828E-3</v>
      </c>
      <c r="T27" s="43">
        <v>2.5693039403747474E-2</v>
      </c>
      <c r="U27" s="43">
        <v>1.9957954578856581E-2</v>
      </c>
      <c r="V27" s="43">
        <v>1.2605901094226822E-2</v>
      </c>
      <c r="W27" s="43">
        <v>0.10111140043387809</v>
      </c>
      <c r="X27" s="316">
        <v>35.68248724116404</v>
      </c>
      <c r="Y27" s="316">
        <v>6.7009682081272235</v>
      </c>
      <c r="Z27" s="316">
        <v>25.410625600571585</v>
      </c>
      <c r="AA27" s="316">
        <v>19.738579916028467</v>
      </c>
      <c r="AB27" s="316">
        <v>12.467339034108685</v>
      </c>
      <c r="AC27" s="316"/>
      <c r="AD27" s="43">
        <v>2.01E-2</v>
      </c>
      <c r="AE27" s="43">
        <v>1.4E-3</v>
      </c>
      <c r="AF27" s="43">
        <v>0</v>
      </c>
      <c r="AG27" s="43">
        <v>0</v>
      </c>
      <c r="AH27" s="43">
        <v>2.1499999999999998E-2</v>
      </c>
      <c r="AI27" s="43">
        <v>0</v>
      </c>
      <c r="AJ27" s="43">
        <v>1.06E-2</v>
      </c>
      <c r="AK27" s="43">
        <v>0</v>
      </c>
      <c r="AL27" s="43">
        <v>1.4999999999999999E-2</v>
      </c>
      <c r="AM27" s="43">
        <v>0</v>
      </c>
      <c r="AN27" s="43">
        <v>2.5600000000000001E-2</v>
      </c>
    </row>
    <row r="28" spans="1:40">
      <c r="A28" s="320" t="s">
        <v>470</v>
      </c>
      <c r="B28" s="318">
        <v>40519</v>
      </c>
      <c r="C28" s="317">
        <v>0.54861111111111105</v>
      </c>
      <c r="D28" s="135">
        <v>1</v>
      </c>
      <c r="E28" s="43">
        <v>8.8000000000000005E-3</v>
      </c>
      <c r="F28" s="311">
        <v>1.0999999999999999</v>
      </c>
      <c r="G28" s="43">
        <v>4.1723000000000003E-2</v>
      </c>
      <c r="H28" s="43">
        <v>1.7153000000000002E-2</v>
      </c>
      <c r="I28" s="43">
        <v>1.3596E-2</v>
      </c>
      <c r="J28" s="43">
        <v>6.9280000000000001E-3</v>
      </c>
      <c r="K28" s="43">
        <v>4.3730000000000002E-3</v>
      </c>
      <c r="L28" s="43">
        <v>1.1499000000000001E-2</v>
      </c>
      <c r="M28" s="43">
        <v>1.2137999999999999E-2</v>
      </c>
      <c r="N28" s="43">
        <v>1.355E-2</v>
      </c>
      <c r="O28" s="43">
        <v>1.5553262240568739</v>
      </c>
      <c r="P28" s="43">
        <v>4.251651680927492</v>
      </c>
      <c r="Q28" s="43"/>
      <c r="R28" s="43">
        <v>3.1925795083586554E-2</v>
      </c>
      <c r="S28" s="43">
        <v>3.5344790239729309E-3</v>
      </c>
      <c r="T28" s="43">
        <v>2.3066542837376788E-2</v>
      </c>
      <c r="U28" s="43">
        <v>8.9675522012108173E-3</v>
      </c>
      <c r="V28" s="43">
        <v>4.480023396497947E-3</v>
      </c>
      <c r="W28" s="43">
        <v>7.1974392542645038E-2</v>
      </c>
      <c r="X28" s="316">
        <v>44.357158088788907</v>
      </c>
      <c r="Y28" s="316">
        <v>4.9107451957704837</v>
      </c>
      <c r="Z28" s="316">
        <v>32.048263309356578</v>
      </c>
      <c r="AA28" s="316">
        <v>12.459364899672501</v>
      </c>
      <c r="AB28" s="316">
        <v>6.2244685064115268</v>
      </c>
      <c r="AC28" s="316"/>
      <c r="AD28" s="43">
        <v>2.3E-2</v>
      </c>
      <c r="AE28" s="43">
        <v>1.5E-3</v>
      </c>
      <c r="AF28" s="43">
        <v>0</v>
      </c>
      <c r="AG28" s="43">
        <v>0</v>
      </c>
      <c r="AH28" s="43">
        <v>2.4500000000000001E-2</v>
      </c>
      <c r="AI28" s="43">
        <v>0</v>
      </c>
      <c r="AJ28" s="43">
        <v>0.01</v>
      </c>
      <c r="AK28" s="43">
        <v>0</v>
      </c>
      <c r="AL28" s="43">
        <v>9.1000000000000004E-3</v>
      </c>
      <c r="AM28" s="43">
        <v>0</v>
      </c>
      <c r="AN28" s="43">
        <v>1.9099999999999999E-2</v>
      </c>
    </row>
    <row r="29" spans="1:40">
      <c r="A29" s="320" t="s">
        <v>471</v>
      </c>
      <c r="B29" s="318">
        <v>40561</v>
      </c>
      <c r="C29" s="317">
        <v>0.47916666666666669</v>
      </c>
      <c r="D29" s="135">
        <v>1.3</v>
      </c>
      <c r="E29" s="43">
        <v>1.3299999999999999E-2</v>
      </c>
      <c r="F29" s="311">
        <v>1.1538461538461537</v>
      </c>
      <c r="G29" s="43">
        <v>4.9512E-2</v>
      </c>
      <c r="H29" s="43">
        <v>2.5649000000000002E-2</v>
      </c>
      <c r="I29" s="43">
        <v>2.3418000000000001E-2</v>
      </c>
      <c r="J29" s="43">
        <v>6.2789999999999999E-3</v>
      </c>
      <c r="K29" s="43">
        <v>2.4483999999999999E-2</v>
      </c>
      <c r="L29" s="43">
        <v>1.9841000000000001E-2</v>
      </c>
      <c r="M29" s="43">
        <v>1.8613000000000001E-2</v>
      </c>
      <c r="N29" s="43">
        <v>1.4581E-2</v>
      </c>
      <c r="O29" s="43">
        <v>1.634872486237501</v>
      </c>
      <c r="P29" s="43">
        <v>2.8173377519298608</v>
      </c>
      <c r="Q29" s="43"/>
      <c r="R29" s="43">
        <v>3.668420453103409E-2</v>
      </c>
      <c r="S29" s="43">
        <v>4.3293517757926215E-3</v>
      </c>
      <c r="T29" s="43">
        <v>2.481731660873232E-2</v>
      </c>
      <c r="U29" s="43">
        <v>1.9630341212617201E-2</v>
      </c>
      <c r="V29" s="43">
        <v>1.6091246443442866E-2</v>
      </c>
      <c r="W29" s="43">
        <v>0.1015524605716191</v>
      </c>
      <c r="X29" s="316">
        <v>36.123402943213605</v>
      </c>
      <c r="Y29" s="316">
        <v>4.2631677769534484</v>
      </c>
      <c r="Z29" s="316">
        <v>24.437927421000399</v>
      </c>
      <c r="AA29" s="316">
        <v>19.330246753374382</v>
      </c>
      <c r="AB29" s="316">
        <v>15.845255105458167</v>
      </c>
      <c r="AC29" s="316"/>
      <c r="AD29" s="43">
        <v>3.78E-2</v>
      </c>
      <c r="AE29" s="43">
        <v>1.1999999999999999E-3</v>
      </c>
      <c r="AF29" s="43">
        <v>0</v>
      </c>
      <c r="AG29" s="43">
        <v>0</v>
      </c>
      <c r="AH29" s="43">
        <v>3.9E-2</v>
      </c>
      <c r="AI29" s="43">
        <v>0</v>
      </c>
      <c r="AJ29" s="43">
        <v>1.9900000000000001E-2</v>
      </c>
      <c r="AK29" s="43">
        <v>0</v>
      </c>
      <c r="AL29" s="43">
        <v>2.1100000000000001E-2</v>
      </c>
      <c r="AM29" s="43">
        <v>0</v>
      </c>
      <c r="AN29" s="43">
        <v>4.1000000000000002E-2</v>
      </c>
    </row>
    <row r="30" spans="1:40">
      <c r="A30" s="320" t="s">
        <v>470</v>
      </c>
      <c r="B30" s="318">
        <v>40561</v>
      </c>
      <c r="C30" s="317">
        <v>0.54861111111111105</v>
      </c>
      <c r="D30" s="135">
        <v>1.1000000000000001</v>
      </c>
      <c r="E30" s="43">
        <v>9.9000000000000008E-3</v>
      </c>
      <c r="F30" s="311">
        <v>1.1818181818181817</v>
      </c>
      <c r="G30" s="43">
        <v>3.8682000000000001E-2</v>
      </c>
      <c r="H30" s="43">
        <v>1.6403999999999998E-2</v>
      </c>
      <c r="I30" s="43">
        <v>1.4291999999999999E-2</v>
      </c>
      <c r="J30" s="43">
        <v>4.5890000000000002E-3</v>
      </c>
      <c r="K30" s="43">
        <v>1.8852000000000001E-2</v>
      </c>
      <c r="L30" s="43">
        <v>1.4233000000000001E-2</v>
      </c>
      <c r="M30" s="43">
        <v>1.2071E-2</v>
      </c>
      <c r="N30" s="43">
        <v>1.0614999999999999E-2</v>
      </c>
      <c r="O30" s="43">
        <v>1.6470963624760675</v>
      </c>
      <c r="P30" s="43">
        <v>3.4114680959367605</v>
      </c>
      <c r="Q30" s="43"/>
      <c r="R30" s="43">
        <v>3.1534015022320387E-2</v>
      </c>
      <c r="S30" s="43">
        <v>1.646822029616718E-3</v>
      </c>
      <c r="T30" s="43">
        <v>2.1121447400941067E-2</v>
      </c>
      <c r="U30" s="43">
        <v>9.5411691703052772E-3</v>
      </c>
      <c r="V30" s="43">
        <v>1.0221916088792691E-2</v>
      </c>
      <c r="W30" s="43">
        <v>7.4065369711976137E-2</v>
      </c>
      <c r="X30" s="316">
        <v>42.575923329552268</v>
      </c>
      <c r="Y30" s="316">
        <v>2.2234710175900627</v>
      </c>
      <c r="Z30" s="316">
        <v>28.517305028082234</v>
      </c>
      <c r="AA30" s="316">
        <v>12.882092140238788</v>
      </c>
      <c r="AB30" s="316">
        <v>13.801208484536653</v>
      </c>
      <c r="AC30" s="316"/>
      <c r="AD30" s="43">
        <v>2.6599999999999999E-2</v>
      </c>
      <c r="AE30" s="43">
        <v>1.1000000000000001E-3</v>
      </c>
      <c r="AF30" s="43">
        <v>0</v>
      </c>
      <c r="AG30" s="43">
        <v>0</v>
      </c>
      <c r="AH30" s="43">
        <v>2.7699999999999999E-2</v>
      </c>
      <c r="AI30" s="43">
        <v>0</v>
      </c>
      <c r="AJ30" s="43">
        <v>1.6199999999999999E-2</v>
      </c>
      <c r="AK30" s="43">
        <v>0</v>
      </c>
      <c r="AL30" s="43">
        <v>1.44E-2</v>
      </c>
      <c r="AM30" s="43">
        <v>0</v>
      </c>
      <c r="AN30" s="43">
        <v>3.0599999999999999E-2</v>
      </c>
    </row>
    <row r="31" spans="1:40">
      <c r="A31" s="320" t="s">
        <v>471</v>
      </c>
      <c r="B31" s="318">
        <v>40590</v>
      </c>
      <c r="C31" s="317">
        <v>0.47916666666666669</v>
      </c>
      <c r="D31" s="135">
        <v>1</v>
      </c>
      <c r="E31" s="43">
        <v>1.0699999999999999E-2</v>
      </c>
      <c r="F31" s="311">
        <v>1.0999999999999999</v>
      </c>
      <c r="G31" s="43">
        <v>4.3593E-2</v>
      </c>
      <c r="H31" s="43">
        <v>1.8334E-2</v>
      </c>
      <c r="I31" s="43">
        <v>1.4080000000000001E-2</v>
      </c>
      <c r="J31" s="43">
        <v>8.3639999999999999E-3</v>
      </c>
      <c r="K31" s="43">
        <v>1.4300000000000001E-3</v>
      </c>
      <c r="L31" s="43">
        <v>6.6049999999999998E-3</v>
      </c>
      <c r="M31" s="43">
        <v>1.0371E-2</v>
      </c>
      <c r="N31" s="43">
        <v>1.5551000000000001E-2</v>
      </c>
      <c r="O31" s="43">
        <v>1.5615828357453696</v>
      </c>
      <c r="P31" s="43">
        <v>5.9188284960422175</v>
      </c>
      <c r="Q31" s="43"/>
      <c r="R31" s="43">
        <v>2.8990692612701111E-2</v>
      </c>
      <c r="S31" s="43">
        <v>4.553455366932308E-3</v>
      </c>
      <c r="T31" s="43">
        <v>2.6078182215297008E-2</v>
      </c>
      <c r="U31" s="43">
        <v>1.0671601400111287E-2</v>
      </c>
      <c r="V31" s="43">
        <v>5.9429713041579679E-4</v>
      </c>
      <c r="W31" s="43">
        <v>7.0888228725457511E-2</v>
      </c>
      <c r="X31" s="316">
        <v>40.896342219212372</v>
      </c>
      <c r="Y31" s="316">
        <v>6.4234294590253498</v>
      </c>
      <c r="Z31" s="316">
        <v>36.787746970367962</v>
      </c>
      <c r="AA31" s="316">
        <v>15.054123360087404</v>
      </c>
      <c r="AB31" s="316">
        <v>0.83835799130691457</v>
      </c>
      <c r="AC31" s="316"/>
      <c r="AD31" s="43">
        <v>2.3400000000000001E-2</v>
      </c>
      <c r="AE31" s="43">
        <v>1.4E-3</v>
      </c>
      <c r="AF31" s="43">
        <v>0</v>
      </c>
      <c r="AG31" s="43">
        <v>0</v>
      </c>
      <c r="AH31" s="43">
        <v>2.4899999999999999E-2</v>
      </c>
      <c r="AI31" s="43">
        <v>0</v>
      </c>
      <c r="AJ31" s="43">
        <v>9.5999999999999992E-3</v>
      </c>
      <c r="AK31" s="43">
        <v>0</v>
      </c>
      <c r="AL31" s="43">
        <v>8.6999999999999994E-3</v>
      </c>
      <c r="AM31" s="43">
        <v>0</v>
      </c>
      <c r="AN31" s="43">
        <v>1.83E-2</v>
      </c>
    </row>
    <row r="32" spans="1:40">
      <c r="A32" s="320" t="s">
        <v>470</v>
      </c>
      <c r="B32" s="318">
        <v>40590</v>
      </c>
      <c r="C32" s="317">
        <v>0.54861111111111105</v>
      </c>
      <c r="D32" s="135">
        <v>0.9</v>
      </c>
      <c r="E32" s="43">
        <v>1.0999999999999999E-2</v>
      </c>
      <c r="F32" s="311">
        <v>1.2222222222222221</v>
      </c>
      <c r="G32" s="43">
        <v>2.9628999999999999E-2</v>
      </c>
      <c r="H32" s="43">
        <v>1.1802999999999999E-2</v>
      </c>
      <c r="I32" s="43">
        <v>9.0709999999999992E-3</v>
      </c>
      <c r="J32" s="43">
        <v>4.2220000000000001E-3</v>
      </c>
      <c r="K32" s="43">
        <v>3.4299999999999999E-4</v>
      </c>
      <c r="L32" s="43">
        <v>5.6090000000000003E-3</v>
      </c>
      <c r="M32" s="43">
        <v>7.0530000000000002E-3</v>
      </c>
      <c r="N32" s="43">
        <v>9.0259999999999993E-3</v>
      </c>
      <c r="O32" s="43">
        <v>1.6056917844997307</v>
      </c>
      <c r="P32" s="43">
        <v>4.5341916539612637</v>
      </c>
      <c r="Q32" s="43"/>
      <c r="R32" s="43">
        <v>2.3564315815008174E-2</v>
      </c>
      <c r="S32" s="43">
        <v>2.3835497473684141E-3</v>
      </c>
      <c r="T32" s="43">
        <v>1.6453903946002123E-2</v>
      </c>
      <c r="U32" s="43">
        <v>5.7485123437879355E-3</v>
      </c>
      <c r="V32" s="43">
        <v>6.4060108874886218E-4</v>
      </c>
      <c r="W32" s="43">
        <v>4.8790882940915506E-2</v>
      </c>
      <c r="X32" s="316">
        <v>48.296555410862211</v>
      </c>
      <c r="Y32" s="316">
        <v>4.8852359369163931</v>
      </c>
      <c r="Z32" s="316">
        <v>33.723316640789989</v>
      </c>
      <c r="AA32" s="316">
        <v>11.781939570040647</v>
      </c>
      <c r="AB32" s="316">
        <v>1.3129524413907687</v>
      </c>
      <c r="AC32" s="316"/>
      <c r="AD32" s="43">
        <v>2.29E-2</v>
      </c>
      <c r="AE32" s="43">
        <v>1.1999999999999999E-3</v>
      </c>
      <c r="AF32" s="43">
        <v>0</v>
      </c>
      <c r="AG32" s="43">
        <v>0</v>
      </c>
      <c r="AH32" s="43">
        <v>2.4199999999999999E-2</v>
      </c>
      <c r="AI32" s="43">
        <v>0</v>
      </c>
      <c r="AJ32" s="43">
        <v>8.6999999999999994E-3</v>
      </c>
      <c r="AK32" s="43">
        <v>0</v>
      </c>
      <c r="AL32" s="43">
        <v>1.03E-2</v>
      </c>
      <c r="AM32" s="43">
        <v>0</v>
      </c>
      <c r="AN32" s="43">
        <v>1.9099999999999999E-2</v>
      </c>
    </row>
    <row r="33" spans="1:40">
      <c r="A33" s="320" t="s">
        <v>471</v>
      </c>
      <c r="B33" s="318">
        <v>40618</v>
      </c>
      <c r="C33" s="317">
        <v>0.47916666666666669</v>
      </c>
      <c r="D33" s="135">
        <v>0.9</v>
      </c>
      <c r="E33" s="43">
        <v>1.2699999999999999E-2</v>
      </c>
      <c r="F33" s="311">
        <v>1.7777777777777777</v>
      </c>
      <c r="G33" s="43">
        <v>5.3506999999999999E-2</v>
      </c>
      <c r="H33" s="43">
        <v>2.5746999999999999E-2</v>
      </c>
      <c r="I33" s="43">
        <v>1.9349999999999999E-2</v>
      </c>
      <c r="J33" s="43">
        <v>8.1980000000000004E-3</v>
      </c>
      <c r="K33" s="43">
        <v>1.3802E-2</v>
      </c>
      <c r="L33" s="43">
        <v>1.4985E-2</v>
      </c>
      <c r="M33" s="43">
        <v>1.5610000000000001E-2</v>
      </c>
      <c r="N33" s="43">
        <v>1.7377E-2</v>
      </c>
      <c r="O33" s="43">
        <v>1.6167152392591886</v>
      </c>
      <c r="P33" s="43">
        <v>3.8823175067977407</v>
      </c>
      <c r="Q33" s="43"/>
      <c r="R33" s="43">
        <v>3.5901927846565457E-2</v>
      </c>
      <c r="S33" s="43">
        <v>5.5052054835062854E-3</v>
      </c>
      <c r="T33" s="43">
        <v>2.9709110623632386E-2</v>
      </c>
      <c r="U33" s="43">
        <v>1.6495077812444678E-2</v>
      </c>
      <c r="V33" s="43">
        <v>9.2163708108607897E-3</v>
      </c>
      <c r="W33" s="43">
        <v>9.68276925770096E-2</v>
      </c>
      <c r="X33" s="316">
        <v>37.078161103562095</v>
      </c>
      <c r="Y33" s="316">
        <v>5.6855692178431827</v>
      </c>
      <c r="Z33" s="316">
        <v>30.682452336663864</v>
      </c>
      <c r="AA33" s="316">
        <v>17.035496120415871</v>
      </c>
      <c r="AB33" s="316">
        <v>9.5183212215149808</v>
      </c>
      <c r="AC33" s="316"/>
      <c r="AD33" s="43">
        <v>2.7300000000000001E-2</v>
      </c>
      <c r="AE33" s="43">
        <v>1.4E-3</v>
      </c>
      <c r="AF33" s="43">
        <v>0</v>
      </c>
      <c r="AG33" s="43">
        <v>0</v>
      </c>
      <c r="AH33" s="43">
        <v>2.87E-2</v>
      </c>
      <c r="AI33" s="43">
        <v>0</v>
      </c>
      <c r="AJ33" s="43">
        <v>1.32E-2</v>
      </c>
      <c r="AK33" s="43">
        <v>0</v>
      </c>
      <c r="AL33" s="43">
        <v>1.43E-2</v>
      </c>
      <c r="AM33" s="43">
        <v>0</v>
      </c>
      <c r="AN33" s="43">
        <v>2.75E-2</v>
      </c>
    </row>
    <row r="34" spans="1:40">
      <c r="A34" s="320" t="s">
        <v>470</v>
      </c>
      <c r="B34" s="318">
        <v>40618</v>
      </c>
      <c r="C34" s="317">
        <v>0.54861111111111105</v>
      </c>
      <c r="D34" s="135">
        <v>0.8</v>
      </c>
      <c r="E34" s="43">
        <v>1.0800000000000001E-2</v>
      </c>
      <c r="F34" s="311">
        <v>1.3749999999999998</v>
      </c>
      <c r="G34" s="43">
        <v>4.0422E-2</v>
      </c>
      <c r="H34" s="43">
        <v>1.5007E-2</v>
      </c>
      <c r="I34" s="43">
        <v>1.2644000000000001E-2</v>
      </c>
      <c r="J34" s="43">
        <v>6.4089999999999998E-3</v>
      </c>
      <c r="K34" s="43">
        <v>6.7809999999999997E-3</v>
      </c>
      <c r="L34" s="43">
        <v>8.855E-3</v>
      </c>
      <c r="M34" s="43">
        <v>1.0999999999999999E-2</v>
      </c>
      <c r="N34" s="43">
        <v>1.2225E-2</v>
      </c>
      <c r="O34" s="43">
        <v>1.5551442430431444</v>
      </c>
      <c r="P34" s="43">
        <v>4.1056534665777376</v>
      </c>
      <c r="Q34" s="43"/>
      <c r="R34" s="43">
        <v>3.1696712240186935E-2</v>
      </c>
      <c r="S34" s="43">
        <v>2.7903406678629764E-3</v>
      </c>
      <c r="T34" s="43">
        <v>2.2051957958051475E-2</v>
      </c>
      <c r="U34" s="43">
        <v>7.1674808791993821E-3</v>
      </c>
      <c r="V34" s="43">
        <v>3.7918624011511106E-3</v>
      </c>
      <c r="W34" s="43">
        <v>6.7498354146451875E-2</v>
      </c>
      <c r="X34" s="316">
        <v>46.959237215494547</v>
      </c>
      <c r="Y34" s="316">
        <v>4.1339388243582142</v>
      </c>
      <c r="Z34" s="316">
        <v>32.670363947252866</v>
      </c>
      <c r="AA34" s="316">
        <v>10.61874910853089</v>
      </c>
      <c r="AB34" s="316">
        <v>5.6177109043634861</v>
      </c>
      <c r="AC34" s="316"/>
      <c r="AD34" s="43">
        <v>0.02</v>
      </c>
      <c r="AE34" s="43">
        <v>1E-3</v>
      </c>
      <c r="AF34" s="43">
        <v>0</v>
      </c>
      <c r="AG34" s="43">
        <v>0</v>
      </c>
      <c r="AH34" s="43">
        <v>2.1000000000000001E-2</v>
      </c>
      <c r="AI34" s="43">
        <v>0</v>
      </c>
      <c r="AJ34" s="43">
        <v>9.1000000000000004E-3</v>
      </c>
      <c r="AK34" s="43">
        <v>0</v>
      </c>
      <c r="AL34" s="43">
        <v>1.0200000000000001E-2</v>
      </c>
      <c r="AM34" s="43">
        <v>0</v>
      </c>
      <c r="AN34" s="43">
        <v>1.9300000000000001E-2</v>
      </c>
    </row>
    <row r="35" spans="1:40">
      <c r="A35" s="320" t="s">
        <v>471</v>
      </c>
      <c r="B35" s="318">
        <v>40652</v>
      </c>
      <c r="C35" s="317">
        <v>0.47916666666666669</v>
      </c>
      <c r="D35" s="135">
        <v>0.8</v>
      </c>
      <c r="E35" s="43">
        <v>5.1999999999999998E-3</v>
      </c>
      <c r="F35" s="311">
        <v>1.3749999999999998</v>
      </c>
      <c r="G35" s="43">
        <v>3.2390000000000002E-2</v>
      </c>
      <c r="H35" s="43">
        <v>1.4655E-2</v>
      </c>
      <c r="I35" s="43">
        <v>1.2827E-2</v>
      </c>
      <c r="J35" s="43">
        <v>5.0809999999999996E-3</v>
      </c>
      <c r="K35" s="43">
        <v>4.47E-3</v>
      </c>
      <c r="L35" s="43">
        <v>8.3440000000000007E-3</v>
      </c>
      <c r="M35" s="43">
        <v>1.0082000000000001E-2</v>
      </c>
      <c r="N35" s="43">
        <v>1.0663000000000001E-2</v>
      </c>
      <c r="O35" s="43">
        <v>1.5391650685941878</v>
      </c>
      <c r="P35" s="43">
        <v>4.1481834102064479</v>
      </c>
      <c r="Q35" s="43"/>
      <c r="R35" s="43">
        <v>2.4508018671313411E-2</v>
      </c>
      <c r="S35" s="43">
        <v>2.999091909657311E-3</v>
      </c>
      <c r="T35" s="43">
        <v>1.7365814978339496E-2</v>
      </c>
      <c r="U35" s="43">
        <v>9.5133937431906707E-3</v>
      </c>
      <c r="V35" s="43">
        <v>3.0687240838388656E-3</v>
      </c>
      <c r="W35" s="43">
        <v>5.7455043386339756E-2</v>
      </c>
      <c r="X35" s="316">
        <v>42.65599193184201</v>
      </c>
      <c r="Y35" s="316">
        <v>5.2198932119688575</v>
      </c>
      <c r="Z35" s="316">
        <v>30.225048933595115</v>
      </c>
      <c r="AA35" s="316">
        <v>16.557978521085811</v>
      </c>
      <c r="AB35" s="316">
        <v>5.3410874015082044</v>
      </c>
      <c r="AC35" s="316"/>
      <c r="AD35" s="43">
        <v>2.3199999999999998E-2</v>
      </c>
      <c r="AE35" s="43">
        <v>0</v>
      </c>
      <c r="AF35" s="43">
        <v>0</v>
      </c>
      <c r="AG35" s="43">
        <v>0</v>
      </c>
      <c r="AH35" s="43">
        <v>2.3199999999999998E-2</v>
      </c>
      <c r="AI35" s="43">
        <v>0</v>
      </c>
      <c r="AJ35" s="43">
        <v>1.1599999999999999E-2</v>
      </c>
      <c r="AK35" s="43">
        <v>0</v>
      </c>
      <c r="AL35" s="43">
        <v>1.15E-2</v>
      </c>
      <c r="AM35" s="43">
        <v>0</v>
      </c>
      <c r="AN35" s="43">
        <v>2.3099999999999999E-2</v>
      </c>
    </row>
    <row r="36" spans="1:40">
      <c r="A36" s="320" t="s">
        <v>470</v>
      </c>
      <c r="B36" s="318">
        <v>40652</v>
      </c>
      <c r="C36" s="317">
        <v>0.54861111111111105</v>
      </c>
      <c r="D36" s="135">
        <v>0.8</v>
      </c>
      <c r="E36" s="43">
        <v>4.7999999999999996E-3</v>
      </c>
      <c r="F36" s="311">
        <v>1.1249999999999998</v>
      </c>
      <c r="G36" s="43">
        <v>2.5989000000000002E-2</v>
      </c>
      <c r="H36" s="43">
        <v>1.1613999999999999E-2</v>
      </c>
      <c r="I36" s="43">
        <v>1.0402E-2</v>
      </c>
      <c r="J36" s="43">
        <v>3.0890000000000002E-3</v>
      </c>
      <c r="K36" s="43">
        <v>1.805E-3</v>
      </c>
      <c r="L36" s="43">
        <v>6.4929999999999996E-3</v>
      </c>
      <c r="M36" s="43">
        <v>8.1510000000000003E-3</v>
      </c>
      <c r="N36" s="43">
        <v>7.9430000000000004E-3</v>
      </c>
      <c r="O36" s="43">
        <v>1.6536932412638614</v>
      </c>
      <c r="P36" s="43">
        <v>4.2142728678824506</v>
      </c>
      <c r="Q36" s="43"/>
      <c r="R36" s="43">
        <v>2.1749312182003898E-2</v>
      </c>
      <c r="S36" s="43">
        <v>1.7493397506966458E-3</v>
      </c>
      <c r="T36" s="43">
        <v>1.3444586789377502E-2</v>
      </c>
      <c r="U36" s="43">
        <v>6.9861304601726137E-3</v>
      </c>
      <c r="V36" s="43">
        <v>1.6802018846572041E-3</v>
      </c>
      <c r="W36" s="43">
        <v>4.5609571066907863E-2</v>
      </c>
      <c r="X36" s="316">
        <v>47.685851178250097</v>
      </c>
      <c r="Y36" s="316">
        <v>3.8354663501009845</v>
      </c>
      <c r="Z36" s="316">
        <v>29.477555861366685</v>
      </c>
      <c r="AA36" s="316">
        <v>15.317246570734399</v>
      </c>
      <c r="AB36" s="316">
        <v>3.6838800395478368</v>
      </c>
      <c r="AC36" s="316"/>
      <c r="AD36" s="43">
        <v>2.1299999999999999E-2</v>
      </c>
      <c r="AE36" s="43">
        <v>1E-3</v>
      </c>
      <c r="AF36" s="43">
        <v>0</v>
      </c>
      <c r="AG36" s="43">
        <v>0</v>
      </c>
      <c r="AH36" s="43">
        <v>2.24E-2</v>
      </c>
      <c r="AI36" s="43">
        <v>0</v>
      </c>
      <c r="AJ36" s="43">
        <v>1.1900000000000001E-2</v>
      </c>
      <c r="AK36" s="43">
        <v>0</v>
      </c>
      <c r="AL36" s="43">
        <v>1.14E-2</v>
      </c>
      <c r="AM36" s="43">
        <v>0</v>
      </c>
      <c r="AN36" s="43">
        <v>2.3199999999999998E-2</v>
      </c>
    </row>
    <row r="37" spans="1:40">
      <c r="A37" s="320" t="s">
        <v>471</v>
      </c>
      <c r="B37" s="318">
        <v>40687</v>
      </c>
      <c r="C37" s="317">
        <v>0.47916666666666669</v>
      </c>
      <c r="D37" s="135">
        <v>0.7</v>
      </c>
      <c r="E37" s="43">
        <v>6.4000000000000003E-3</v>
      </c>
      <c r="F37" s="311">
        <v>1</v>
      </c>
      <c r="G37" s="43">
        <v>2.6117000000000001E-2</v>
      </c>
      <c r="H37" s="43">
        <v>1.1684E-2</v>
      </c>
      <c r="I37" s="43">
        <v>9.5200000000000007E-3</v>
      </c>
      <c r="J37" s="43">
        <v>3.0249999999999999E-3</v>
      </c>
      <c r="K37" s="43">
        <v>1.6673E-2</v>
      </c>
      <c r="L37" s="43">
        <v>7.3020000000000003E-3</v>
      </c>
      <c r="M37" s="43">
        <v>6.9109999999999996E-3</v>
      </c>
      <c r="N37" s="43">
        <v>6.9740000000000002E-3</v>
      </c>
      <c r="O37" s="43">
        <v>1.5880306193458595</v>
      </c>
      <c r="P37" s="43">
        <v>3.3791487416089954</v>
      </c>
      <c r="Q37" s="43"/>
      <c r="R37" s="43">
        <v>1.6887367684723487E-2</v>
      </c>
      <c r="S37" s="43">
        <v>2.0746598693799139E-3</v>
      </c>
      <c r="T37" s="43">
        <v>1.3652131267196077E-2</v>
      </c>
      <c r="U37" s="43">
        <v>8.049329217646296E-3</v>
      </c>
      <c r="V37" s="43">
        <v>7.1300867495322894E-3</v>
      </c>
      <c r="W37" s="43">
        <v>4.7793574788478066E-2</v>
      </c>
      <c r="X37" s="316">
        <v>35.33397064241916</v>
      </c>
      <c r="Y37" s="316">
        <v>4.3408761084765457</v>
      </c>
      <c r="Z37" s="316">
        <v>28.564783713327284</v>
      </c>
      <c r="AA37" s="316">
        <v>16.84186473447641</v>
      </c>
      <c r="AB37" s="316">
        <v>14.918504801300593</v>
      </c>
      <c r="AC37" s="316"/>
      <c r="AD37" s="43">
        <v>1.55E-2</v>
      </c>
      <c r="AE37" s="43">
        <v>1E-3</v>
      </c>
      <c r="AF37" s="43">
        <v>0</v>
      </c>
      <c r="AG37" s="43">
        <v>0</v>
      </c>
      <c r="AH37" s="43">
        <v>1.6500000000000001E-2</v>
      </c>
      <c r="AI37" s="43">
        <v>0</v>
      </c>
      <c r="AJ37" s="43">
        <v>7.7000000000000002E-3</v>
      </c>
      <c r="AK37" s="43">
        <v>0</v>
      </c>
      <c r="AL37" s="43">
        <v>8.0999999999999996E-3</v>
      </c>
      <c r="AM37" s="43">
        <v>0</v>
      </c>
      <c r="AN37" s="43">
        <v>1.5699999999999999E-2</v>
      </c>
    </row>
    <row r="38" spans="1:40">
      <c r="A38" s="320" t="s">
        <v>470</v>
      </c>
      <c r="B38" s="318">
        <v>40687</v>
      </c>
      <c r="C38" s="317">
        <v>0.54861111111111105</v>
      </c>
      <c r="D38" s="135">
        <v>0.7</v>
      </c>
      <c r="E38" s="43">
        <v>3.3999999999999998E-3</v>
      </c>
      <c r="F38" s="311">
        <v>1</v>
      </c>
      <c r="G38" s="43">
        <v>1.6369999999999999E-2</v>
      </c>
      <c r="H38" s="43">
        <v>6.6579999999999999E-3</v>
      </c>
      <c r="I38" s="43">
        <v>6.3400000000000001E-3</v>
      </c>
      <c r="J38" s="43">
        <v>2.16E-3</v>
      </c>
      <c r="K38" s="43">
        <v>1.8526999999999998E-2</v>
      </c>
      <c r="L38" s="43">
        <v>7.3010000000000002E-3</v>
      </c>
      <c r="M38" s="43">
        <v>5.4730000000000004E-3</v>
      </c>
      <c r="N38" s="43">
        <v>4.6100000000000004E-3</v>
      </c>
      <c r="O38" s="43">
        <v>1.5643835616438355</v>
      </c>
      <c r="P38" s="43">
        <v>1.9923675581346265</v>
      </c>
      <c r="Q38" s="43"/>
      <c r="R38" s="43">
        <v>1.2321269640458741E-2</v>
      </c>
      <c r="S38" s="43">
        <v>1.0658657152653019E-3</v>
      </c>
      <c r="T38" s="43">
        <v>9.0246780450911751E-3</v>
      </c>
      <c r="U38" s="43">
        <v>4.1846992254607213E-3</v>
      </c>
      <c r="V38" s="43">
        <v>7.7360649251000252E-3</v>
      </c>
      <c r="W38" s="43">
        <v>3.4332577551375962E-2</v>
      </c>
      <c r="X38" s="316">
        <v>35.887983132116851</v>
      </c>
      <c r="Y38" s="316">
        <v>3.1045315886065326</v>
      </c>
      <c r="Z38" s="316">
        <v>26.286048670789324</v>
      </c>
      <c r="AA38" s="316">
        <v>12.188712656947043</v>
      </c>
      <c r="AB38" s="316">
        <v>22.532723951540259</v>
      </c>
      <c r="AC38" s="316"/>
      <c r="AD38" s="43">
        <v>1.9099999999999999E-2</v>
      </c>
      <c r="AE38" s="43">
        <v>1.1999999999999999E-3</v>
      </c>
      <c r="AF38" s="43">
        <v>0</v>
      </c>
      <c r="AG38" s="43">
        <v>0</v>
      </c>
      <c r="AH38" s="43">
        <v>2.0299999999999999E-2</v>
      </c>
      <c r="AI38" s="43">
        <v>0</v>
      </c>
      <c r="AJ38" s="43">
        <v>7.4999999999999997E-3</v>
      </c>
      <c r="AK38" s="43">
        <v>0</v>
      </c>
      <c r="AL38" s="43">
        <v>7.4999999999999997E-3</v>
      </c>
      <c r="AM38" s="43">
        <v>0</v>
      </c>
      <c r="AN38" s="43">
        <v>1.4999999999999999E-2</v>
      </c>
    </row>
    <row r="39" spans="1:40">
      <c r="A39" s="320" t="s">
        <v>471</v>
      </c>
      <c r="B39" s="318">
        <v>40723</v>
      </c>
      <c r="C39" s="317">
        <v>0.49305555555555558</v>
      </c>
      <c r="D39" s="135">
        <v>0.7</v>
      </c>
      <c r="E39" s="43">
        <v>1.1000000000000001E-3</v>
      </c>
      <c r="F39" s="311">
        <v>1</v>
      </c>
      <c r="G39" s="43">
        <v>2.5432E-2</v>
      </c>
      <c r="H39" s="43">
        <v>1.1136999999999999E-2</v>
      </c>
      <c r="I39" s="43">
        <v>9.3340000000000003E-3</v>
      </c>
      <c r="J39" s="43">
        <v>3.1770000000000001E-3</v>
      </c>
      <c r="K39" s="43">
        <v>2.366E-3</v>
      </c>
      <c r="L39" s="43">
        <v>4.3889999999999997E-3</v>
      </c>
      <c r="M39" s="43">
        <v>6.6439999999999997E-3</v>
      </c>
      <c r="N39" s="43">
        <v>7.038E-3</v>
      </c>
      <c r="O39" s="43">
        <v>1.4952984911436698</v>
      </c>
      <c r="P39" s="43">
        <v>4.8629610251555073</v>
      </c>
      <c r="Q39" s="43"/>
      <c r="R39" s="43">
        <v>1.7747425949864729E-2</v>
      </c>
      <c r="S39" s="43">
        <v>2.4302290500706467E-3</v>
      </c>
      <c r="T39" s="43">
        <v>1.227808054342378E-2</v>
      </c>
      <c r="U39" s="43">
        <v>7.5772618152197555E-3</v>
      </c>
      <c r="V39" s="43">
        <v>1.0062760061959716E-3</v>
      </c>
      <c r="W39" s="43">
        <v>4.1039273364774885E-2</v>
      </c>
      <c r="X39" s="316">
        <v>43.244980953044418</v>
      </c>
      <c r="Y39" s="316">
        <v>5.9217155929387815</v>
      </c>
      <c r="Z39" s="316">
        <v>29.917879964128183</v>
      </c>
      <c r="AA39" s="316">
        <v>18.463440489966189</v>
      </c>
      <c r="AB39" s="316">
        <v>2.4519829999224241</v>
      </c>
      <c r="AC39" s="316"/>
      <c r="AD39" s="43">
        <v>2.0400000000000001E-2</v>
      </c>
      <c r="AE39" s="43">
        <v>1.2999999999999999E-3</v>
      </c>
      <c r="AF39" s="43">
        <v>0</v>
      </c>
      <c r="AG39" s="43">
        <v>0</v>
      </c>
      <c r="AH39" s="43">
        <v>2.1700000000000001E-2</v>
      </c>
      <c r="AI39" s="43">
        <v>0</v>
      </c>
      <c r="AJ39" s="43">
        <v>1.04E-2</v>
      </c>
      <c r="AK39" s="43">
        <v>0</v>
      </c>
      <c r="AL39" s="43">
        <v>1.2200000000000001E-2</v>
      </c>
      <c r="AM39" s="43">
        <v>0</v>
      </c>
      <c r="AN39" s="43">
        <v>2.2599999999999999E-2</v>
      </c>
    </row>
    <row r="40" spans="1:40">
      <c r="A40" s="320" t="s">
        <v>470</v>
      </c>
      <c r="B40" s="318">
        <v>40723</v>
      </c>
      <c r="C40" s="317">
        <v>0.54861111111111105</v>
      </c>
      <c r="D40" s="135">
        <v>0.8</v>
      </c>
      <c r="E40" s="43">
        <v>5.3E-3</v>
      </c>
      <c r="F40" s="311">
        <v>1</v>
      </c>
      <c r="G40" s="43">
        <v>2.2314000000000001E-2</v>
      </c>
      <c r="H40" s="43">
        <v>8.8959999999999994E-3</v>
      </c>
      <c r="I40" s="43">
        <v>8.0160000000000006E-3</v>
      </c>
      <c r="J40" s="43">
        <v>2.1080000000000001E-3</v>
      </c>
      <c r="K40" s="43">
        <v>5.1390000000000003E-3</v>
      </c>
      <c r="L40" s="43">
        <v>4.8440000000000002E-3</v>
      </c>
      <c r="M40" s="43">
        <v>5.7850000000000002E-3</v>
      </c>
      <c r="N40" s="43">
        <v>5.1679999999999999E-3</v>
      </c>
      <c r="O40" s="43">
        <v>1.6011414077362067</v>
      </c>
      <c r="P40" s="43">
        <v>4.3948656177068441</v>
      </c>
      <c r="Q40" s="43"/>
      <c r="R40" s="43">
        <v>1.7092982701784963E-2</v>
      </c>
      <c r="S40" s="43">
        <v>1.8021235569684181E-3</v>
      </c>
      <c r="T40" s="43">
        <v>1.0173665878508814E-2</v>
      </c>
      <c r="U40" s="43">
        <v>5.8264962622717126E-3</v>
      </c>
      <c r="V40" s="43">
        <v>1.8546040553165184E-3</v>
      </c>
      <c r="W40" s="43">
        <v>3.6749872454850424E-2</v>
      </c>
      <c r="X40" s="316">
        <v>46.511678980069355</v>
      </c>
      <c r="Y40" s="316">
        <v>4.9037545890327712</v>
      </c>
      <c r="Z40" s="316">
        <v>27.68354064631875</v>
      </c>
      <c r="AA40" s="316">
        <v>15.854466622788793</v>
      </c>
      <c r="AB40" s="316">
        <v>5.0465591617903396</v>
      </c>
      <c r="AC40" s="316"/>
      <c r="AD40" s="43">
        <v>2.1899999999999999E-2</v>
      </c>
      <c r="AE40" s="43">
        <v>1.5E-3</v>
      </c>
      <c r="AF40" s="43">
        <v>0</v>
      </c>
      <c r="AG40" s="43">
        <v>0</v>
      </c>
      <c r="AH40" s="43">
        <v>2.3400000000000001E-2</v>
      </c>
      <c r="AI40" s="43">
        <v>0</v>
      </c>
      <c r="AJ40" s="43">
        <v>9.1000000000000004E-3</v>
      </c>
      <c r="AK40" s="43">
        <v>0</v>
      </c>
      <c r="AL40" s="43">
        <v>9.2999999999999992E-3</v>
      </c>
      <c r="AM40" s="43">
        <v>0</v>
      </c>
      <c r="AN40" s="43">
        <v>1.84E-2</v>
      </c>
    </row>
    <row r="41" spans="1:40">
      <c r="A41" s="320" t="s">
        <v>471</v>
      </c>
      <c r="B41" s="318">
        <v>40757</v>
      </c>
      <c r="C41" s="317">
        <v>0.47916666666666669</v>
      </c>
      <c r="D41" s="135">
        <v>0.7</v>
      </c>
      <c r="E41" s="43">
        <v>7.3000000000000001E-3</v>
      </c>
      <c r="F41" s="311">
        <v>1</v>
      </c>
      <c r="G41" s="43">
        <v>2.3477000000000001E-2</v>
      </c>
      <c r="H41" s="43">
        <v>9.4990000000000005E-3</v>
      </c>
      <c r="I41" s="43">
        <v>9.0900000000000009E-3</v>
      </c>
      <c r="J41" s="43">
        <v>2.9940000000000001E-3</v>
      </c>
      <c r="K41" s="43">
        <v>1.0704E-2</v>
      </c>
      <c r="L41" s="43">
        <v>7.352E-3</v>
      </c>
      <c r="M41" s="43">
        <v>7.4510000000000002E-3</v>
      </c>
      <c r="N41" s="43">
        <v>6.4419999999999998E-3</v>
      </c>
      <c r="O41" s="43">
        <v>1.5760787282361846</v>
      </c>
      <c r="P41" s="43">
        <v>2.7318316413868078</v>
      </c>
      <c r="Q41" s="43"/>
      <c r="R41" s="43">
        <v>1.7890590947929164E-2</v>
      </c>
      <c r="S41" s="43">
        <v>2.0619242530237154E-3</v>
      </c>
      <c r="T41" s="43">
        <v>1.14793747537095E-2</v>
      </c>
      <c r="U41" s="43">
        <v>6.5177706569359709E-3</v>
      </c>
      <c r="V41" s="43">
        <v>6.2335273498933487E-3</v>
      </c>
      <c r="W41" s="43">
        <v>4.4183187961491698E-2</v>
      </c>
      <c r="X41" s="316">
        <v>40.491851705046471</v>
      </c>
      <c r="Y41" s="316">
        <v>4.666762060765751</v>
      </c>
      <c r="Z41" s="316">
        <v>25.981318423003934</v>
      </c>
      <c r="AA41" s="316">
        <v>14.751698457378403</v>
      </c>
      <c r="AB41" s="316">
        <v>14.108369353805438</v>
      </c>
      <c r="AC41" s="316"/>
      <c r="AD41" s="43">
        <v>1.61E-2</v>
      </c>
      <c r="AE41" s="43">
        <v>1.9E-3</v>
      </c>
      <c r="AF41" s="43">
        <v>0</v>
      </c>
      <c r="AG41" s="43">
        <v>0</v>
      </c>
      <c r="AH41" s="43">
        <v>1.7999999999999999E-2</v>
      </c>
      <c r="AI41" s="43">
        <v>0</v>
      </c>
      <c r="AJ41" s="43">
        <v>8.0999999999999996E-3</v>
      </c>
      <c r="AK41" s="43">
        <v>0</v>
      </c>
      <c r="AL41" s="43">
        <v>9.4999999999999998E-3</v>
      </c>
      <c r="AM41" s="43">
        <v>0</v>
      </c>
      <c r="AN41" s="43">
        <v>1.7600000000000001E-2</v>
      </c>
    </row>
    <row r="42" spans="1:40">
      <c r="A42" s="320" t="s">
        <v>470</v>
      </c>
      <c r="B42" s="318">
        <v>40757</v>
      </c>
      <c r="C42" s="317">
        <v>0.54861111111111105</v>
      </c>
      <c r="D42" s="135">
        <v>0.9</v>
      </c>
      <c r="E42" s="43">
        <v>7.6E-3</v>
      </c>
      <c r="F42" s="311">
        <v>0.99999999999999989</v>
      </c>
      <c r="G42" s="43">
        <v>2.0912E-2</v>
      </c>
      <c r="H42" s="43">
        <v>8.0280000000000004E-3</v>
      </c>
      <c r="I42" s="43">
        <v>8.2710000000000006E-3</v>
      </c>
      <c r="J42" s="43">
        <v>2.0920000000000001E-3</v>
      </c>
      <c r="K42" s="43">
        <v>5.3420000000000004E-3</v>
      </c>
      <c r="L42" s="43">
        <v>5.829E-3</v>
      </c>
      <c r="M42" s="43">
        <v>6.9480000000000002E-3</v>
      </c>
      <c r="N42" s="43">
        <v>4.5149999999999999E-3</v>
      </c>
      <c r="O42" s="43">
        <v>1.5033400133600532</v>
      </c>
      <c r="P42" s="43">
        <v>2.9727307766428979</v>
      </c>
      <c r="Q42" s="43"/>
      <c r="R42" s="43">
        <v>1.7368000428040663E-2</v>
      </c>
      <c r="S42" s="43">
        <v>1.861386171855056E-3</v>
      </c>
      <c r="T42" s="43">
        <v>8.7600125227058172E-3</v>
      </c>
      <c r="U42" s="43">
        <v>5.559824839530293E-3</v>
      </c>
      <c r="V42" s="43">
        <v>3.9124325049392072E-3</v>
      </c>
      <c r="W42" s="43">
        <v>3.7461656467071038E-2</v>
      </c>
      <c r="X42" s="316">
        <v>46.362072759134968</v>
      </c>
      <c r="Y42" s="316">
        <v>4.9687770040046759</v>
      </c>
      <c r="Z42" s="316">
        <v>23.383943340588548</v>
      </c>
      <c r="AA42" s="316">
        <v>14.841374791895291</v>
      </c>
      <c r="AB42" s="316">
        <v>10.443832104376519</v>
      </c>
      <c r="AC42" s="316"/>
      <c r="AD42" s="43">
        <v>2.1000000000000001E-2</v>
      </c>
      <c r="AE42" s="43">
        <v>2.3E-3</v>
      </c>
      <c r="AF42" s="43">
        <v>0</v>
      </c>
      <c r="AG42" s="43">
        <v>0</v>
      </c>
      <c r="AH42" s="43">
        <v>2.3300000000000001E-2</v>
      </c>
      <c r="AI42" s="43">
        <v>0</v>
      </c>
      <c r="AJ42" s="43">
        <v>1.2200000000000001E-2</v>
      </c>
      <c r="AK42" s="43">
        <v>0</v>
      </c>
      <c r="AL42" s="43">
        <v>1.1299999999999999E-2</v>
      </c>
      <c r="AM42" s="43">
        <v>0</v>
      </c>
      <c r="AN42" s="43">
        <v>2.35E-2</v>
      </c>
    </row>
    <row r="43" spans="1:40">
      <c r="A43" s="320" t="s">
        <v>471</v>
      </c>
      <c r="B43" s="318">
        <v>40795</v>
      </c>
      <c r="C43" s="317">
        <v>0.4375</v>
      </c>
      <c r="D43" s="135">
        <v>0.9</v>
      </c>
      <c r="E43" s="43">
        <v>4.8999999999999998E-3</v>
      </c>
      <c r="F43" s="311">
        <v>1.6666666666666667</v>
      </c>
      <c r="G43" s="43">
        <v>2.6908999999999999E-2</v>
      </c>
      <c r="H43" s="43">
        <v>1.1219E-2</v>
      </c>
      <c r="I43" s="43">
        <v>1.0821000000000001E-2</v>
      </c>
      <c r="J43" s="43">
        <v>2.7959999999999999E-3</v>
      </c>
      <c r="K43" s="43">
        <v>1.8600999999999999E-2</v>
      </c>
      <c r="L43" s="43">
        <v>9.3039999999999998E-3</v>
      </c>
      <c r="M43" s="43">
        <v>8.8590000000000006E-3</v>
      </c>
      <c r="N43" s="43">
        <v>6.326E-3</v>
      </c>
      <c r="O43" s="43">
        <v>1.6139403292181063</v>
      </c>
      <c r="P43" s="43">
        <v>2.1165663653996427</v>
      </c>
      <c r="Q43" s="43"/>
      <c r="R43" s="43">
        <v>2.0646413145881656E-2</v>
      </c>
      <c r="S43" s="43">
        <v>1.9381174578245721E-3</v>
      </c>
      <c r="T43" s="43">
        <v>1.317130247619242E-2</v>
      </c>
      <c r="U43" s="43">
        <v>8.0728589068350034E-3</v>
      </c>
      <c r="V43" s="43">
        <v>1.0048241025552171E-2</v>
      </c>
      <c r="W43" s="43">
        <v>5.3876933012285827E-2</v>
      </c>
      <c r="X43" s="316">
        <v>38.321433666562925</v>
      </c>
      <c r="Y43" s="316">
        <v>3.5973047266491833</v>
      </c>
      <c r="Z43" s="316">
        <v>24.447016078641486</v>
      </c>
      <c r="AA43" s="316">
        <v>14.98388726951868</v>
      </c>
      <c r="AB43" s="316">
        <v>18.650358258627715</v>
      </c>
      <c r="AC43" s="316"/>
      <c r="AD43" s="43">
        <v>2.3400000000000001E-2</v>
      </c>
      <c r="AE43" s="43">
        <v>3.3E-3</v>
      </c>
      <c r="AF43" s="43">
        <v>0</v>
      </c>
      <c r="AG43" s="43">
        <v>0</v>
      </c>
      <c r="AH43" s="43">
        <v>2.6700000000000002E-2</v>
      </c>
      <c r="AI43" s="43">
        <v>0</v>
      </c>
      <c r="AJ43" s="43">
        <v>7.1999999999999998E-3</v>
      </c>
      <c r="AK43" s="43">
        <v>0</v>
      </c>
      <c r="AL43" s="43">
        <v>1.01E-2</v>
      </c>
      <c r="AM43" s="43">
        <v>0</v>
      </c>
      <c r="AN43" s="43">
        <v>1.72E-2</v>
      </c>
    </row>
    <row r="44" spans="1:40">
      <c r="A44" s="320" t="s">
        <v>470</v>
      </c>
      <c r="B44" s="318">
        <v>40795</v>
      </c>
      <c r="C44" s="317">
        <v>0.45833333333333331</v>
      </c>
      <c r="D44" s="135">
        <v>0.8</v>
      </c>
      <c r="E44" s="43">
        <v>3.0000000000000001E-3</v>
      </c>
      <c r="F44" s="311">
        <v>0.625</v>
      </c>
      <c r="G44" s="43">
        <v>2.0681000000000001E-2</v>
      </c>
      <c r="H44" s="43">
        <v>7.6949999999999996E-3</v>
      </c>
      <c r="I44" s="43">
        <v>7.4799999999999997E-3</v>
      </c>
      <c r="J44" s="43">
        <v>2.7309999999999999E-3</v>
      </c>
      <c r="K44" s="43">
        <v>1.5021E-2</v>
      </c>
      <c r="L44" s="43">
        <v>7.7600000000000004E-3</v>
      </c>
      <c r="M44" s="43">
        <v>6.5649999999999997E-3</v>
      </c>
      <c r="N44" s="43">
        <v>5.4079999999999996E-3</v>
      </c>
      <c r="O44" s="43">
        <v>1.5805436337625172</v>
      </c>
      <c r="P44" s="43">
        <v>2.7297321339219192</v>
      </c>
      <c r="Q44" s="43"/>
      <c r="R44" s="43">
        <v>1.5414854309981834E-2</v>
      </c>
      <c r="S44" s="43">
        <v>1.6345359698791298E-3</v>
      </c>
      <c r="T44" s="43">
        <v>1.0643628142406028E-2</v>
      </c>
      <c r="U44" s="43">
        <v>4.7425988704514451E-3</v>
      </c>
      <c r="V44" s="43">
        <v>6.9609970529646258E-3</v>
      </c>
      <c r="W44" s="43">
        <v>3.9396614345683062E-2</v>
      </c>
      <c r="X44" s="316">
        <v>39.127357936712997</v>
      </c>
      <c r="Y44" s="316">
        <v>4.1489249698895412</v>
      </c>
      <c r="Z44" s="316">
        <v>27.01660617081</v>
      </c>
      <c r="AA44" s="316">
        <v>12.038087407303115</v>
      </c>
      <c r="AB44" s="316">
        <v>17.669023515284344</v>
      </c>
      <c r="AC44" s="316"/>
      <c r="AD44" s="43">
        <v>1.34E-2</v>
      </c>
      <c r="AE44" s="43">
        <v>2E-3</v>
      </c>
      <c r="AF44" s="43">
        <v>0</v>
      </c>
      <c r="AG44" s="43">
        <v>0</v>
      </c>
      <c r="AH44" s="43">
        <v>1.54E-2</v>
      </c>
      <c r="AI44" s="43">
        <v>0</v>
      </c>
      <c r="AJ44" s="43">
        <v>6.0000000000000001E-3</v>
      </c>
      <c r="AK44" s="43">
        <v>0</v>
      </c>
      <c r="AL44" s="43">
        <v>5.1000000000000004E-3</v>
      </c>
      <c r="AM44" s="43">
        <v>0</v>
      </c>
      <c r="AN44" s="43">
        <v>1.11E-2</v>
      </c>
    </row>
    <row r="45" spans="1:40">
      <c r="A45" s="320" t="s">
        <v>471</v>
      </c>
      <c r="B45" s="318">
        <v>40808</v>
      </c>
      <c r="C45" s="317">
        <v>0.4375</v>
      </c>
      <c r="D45" s="135">
        <v>0.8</v>
      </c>
      <c r="E45" s="43">
        <v>5.7999999999999996E-3</v>
      </c>
      <c r="F45" s="311">
        <v>1.1249999999999998</v>
      </c>
      <c r="G45" s="43">
        <v>2.8579E-2</v>
      </c>
      <c r="H45" s="43">
        <v>1.1919000000000001E-2</v>
      </c>
      <c r="I45" s="43">
        <v>1.0517E-2</v>
      </c>
      <c r="J45" s="43">
        <v>4.3010000000000001E-3</v>
      </c>
      <c r="K45" s="43">
        <v>2.2876000000000001E-2</v>
      </c>
      <c r="L45" s="43">
        <v>1.0085E-2</v>
      </c>
      <c r="M45" s="43">
        <v>8.4589999999999995E-3</v>
      </c>
      <c r="N45" s="43">
        <v>8.6420000000000004E-3</v>
      </c>
      <c r="O45" s="43">
        <v>1.5381400208986407</v>
      </c>
      <c r="P45" s="43">
        <v>3.1830303965172986</v>
      </c>
      <c r="Q45" s="43"/>
      <c r="R45" s="43">
        <v>1.9442397370006428E-2</v>
      </c>
      <c r="S45" s="43">
        <v>2.6935010690657762E-3</v>
      </c>
      <c r="T45" s="43">
        <v>1.6571937658828206E-2</v>
      </c>
      <c r="U45" s="43">
        <v>7.7958710807313463E-3</v>
      </c>
      <c r="V45" s="43">
        <v>1.0392922093555227E-2</v>
      </c>
      <c r="W45" s="43">
        <v>5.6896629272186978E-2</v>
      </c>
      <c r="X45" s="316">
        <v>34.17143971217736</v>
      </c>
      <c r="Y45" s="316">
        <v>4.7340257296796526</v>
      </c>
      <c r="Z45" s="316">
        <v>29.126396186933938</v>
      </c>
      <c r="AA45" s="316">
        <v>13.701815345574847</v>
      </c>
      <c r="AB45" s="316">
        <v>18.266323025634215</v>
      </c>
      <c r="AC45" s="316"/>
      <c r="AD45" s="43">
        <v>1.7399999999999999E-2</v>
      </c>
      <c r="AE45" s="43">
        <v>2.8E-3</v>
      </c>
      <c r="AF45" s="43">
        <v>0</v>
      </c>
      <c r="AG45" s="43">
        <v>0</v>
      </c>
      <c r="AH45" s="43">
        <v>2.01E-2</v>
      </c>
      <c r="AI45" s="43">
        <v>0</v>
      </c>
      <c r="AJ45" s="43">
        <v>6.3E-3</v>
      </c>
      <c r="AK45" s="43">
        <v>0</v>
      </c>
      <c r="AL45" s="43">
        <v>7.4999999999999997E-3</v>
      </c>
      <c r="AM45" s="43">
        <v>0</v>
      </c>
      <c r="AN45" s="43">
        <v>1.38E-2</v>
      </c>
    </row>
    <row r="46" spans="1:40" ht="15.75" thickBot="1">
      <c r="A46" s="306" t="s">
        <v>470</v>
      </c>
      <c r="B46" s="304">
        <v>40808</v>
      </c>
      <c r="C46" s="303">
        <v>0.47916666666666669</v>
      </c>
      <c r="D46" s="302">
        <v>0.8</v>
      </c>
      <c r="E46" s="287">
        <v>4.8999999999999998E-3</v>
      </c>
      <c r="F46" s="293">
        <v>1</v>
      </c>
      <c r="G46" s="287">
        <v>2.2807999999999998E-2</v>
      </c>
      <c r="H46" s="287">
        <v>9.2790000000000008E-3</v>
      </c>
      <c r="I46" s="287">
        <v>8.0979999999999993E-3</v>
      </c>
      <c r="J46" s="287">
        <v>2.6719999999999999E-3</v>
      </c>
      <c r="K46" s="287">
        <v>1.1339999999999999E-2</v>
      </c>
      <c r="L46" s="287">
        <v>5.1330000000000004E-3</v>
      </c>
      <c r="M46" s="287">
        <v>6.8999999999999999E-3</v>
      </c>
      <c r="N46" s="287">
        <v>6.1770000000000002E-3</v>
      </c>
      <c r="O46" s="287">
        <v>1.4962460644223794</v>
      </c>
      <c r="P46" s="287">
        <v>3.8195006841855403</v>
      </c>
      <c r="Q46" s="287"/>
      <c r="R46" s="287">
        <v>1.6368309495185945E-2</v>
      </c>
      <c r="S46" s="287">
        <v>2.1955706477609317E-3</v>
      </c>
      <c r="T46" s="287">
        <v>1.1613524484946961E-2</v>
      </c>
      <c r="U46" s="287">
        <v>6.252636540943316E-3</v>
      </c>
      <c r="V46" s="287">
        <v>4.8793840959906265E-3</v>
      </c>
      <c r="W46" s="287">
        <v>4.1309425264827782E-2</v>
      </c>
      <c r="X46" s="299">
        <v>39.623667940794299</v>
      </c>
      <c r="Y46" s="299">
        <v>5.3149387426368131</v>
      </c>
      <c r="Z46" s="299">
        <v>28.113498095155304</v>
      </c>
      <c r="AA46" s="299">
        <v>15.136101509180325</v>
      </c>
      <c r="AB46" s="299">
        <v>11.811793712233262</v>
      </c>
      <c r="AC46" s="299"/>
      <c r="AD46" s="287">
        <v>1.8800000000000001E-2</v>
      </c>
      <c r="AE46" s="287">
        <v>3.2000000000000002E-3</v>
      </c>
      <c r="AF46" s="287">
        <v>0</v>
      </c>
      <c r="AG46" s="287">
        <v>0</v>
      </c>
      <c r="AH46" s="287">
        <v>2.1899999999999999E-2</v>
      </c>
      <c r="AI46" s="287">
        <v>0</v>
      </c>
      <c r="AJ46" s="287">
        <v>8.3000000000000001E-3</v>
      </c>
      <c r="AK46" s="287">
        <v>0</v>
      </c>
      <c r="AL46" s="287">
        <v>7.4000000000000003E-3</v>
      </c>
      <c r="AM46" s="287">
        <v>0</v>
      </c>
      <c r="AN46" s="287">
        <v>1.5800000000000002E-2</v>
      </c>
    </row>
  </sheetData>
  <mergeCells count="5">
    <mergeCell ref="A3:C3"/>
    <mergeCell ref="D3:P3"/>
    <mergeCell ref="R3:AB3"/>
    <mergeCell ref="AD3:AN3"/>
    <mergeCell ref="AH1:AN1"/>
  </mergeCells>
  <pageMargins left="0.7" right="0.7" top="0.75" bottom="0.75" header="0.3" footer="0.3"/>
  <pageSetup scale="87" fitToWidth="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64"/>
  <sheetViews>
    <sheetView zoomScaleNormal="100" workbookViewId="0">
      <selection activeCell="L1" sqref="L1"/>
    </sheetView>
  </sheetViews>
  <sheetFormatPr defaultRowHeight="15"/>
  <cols>
    <col min="1" max="1" width="9" style="4" bestFit="1" customWidth="1"/>
    <col min="2" max="2" width="14.7109375" style="4" bestFit="1" customWidth="1"/>
    <col min="3" max="3" width="25.140625" style="4" bestFit="1" customWidth="1"/>
    <col min="4" max="4" width="9.140625" style="4"/>
    <col min="5" max="17" width="14.42578125" style="4" customWidth="1"/>
    <col min="18" max="18" width="3" style="4" customWidth="1"/>
    <col min="19" max="19" width="11.42578125" style="4" customWidth="1"/>
    <col min="20" max="20" width="12.85546875" style="4" customWidth="1"/>
    <col min="21" max="21" width="12.5703125" style="4" customWidth="1"/>
    <col min="22" max="22" width="10.85546875" style="4" customWidth="1"/>
    <col min="23" max="23" width="12.5703125" style="4" customWidth="1"/>
    <col min="24" max="24" width="10.7109375" style="4" customWidth="1"/>
    <col min="25" max="25" width="11" style="4" customWidth="1"/>
    <col min="26" max="26" width="12.140625" style="4" customWidth="1"/>
    <col min="27" max="27" width="12" style="4" customWidth="1"/>
    <col min="28" max="28" width="10.28515625" style="4" customWidth="1"/>
    <col min="29" max="29" width="10.5703125" style="4" customWidth="1"/>
    <col min="30" max="30" width="10.42578125" style="4" customWidth="1"/>
    <col min="31" max="31" width="12.7109375" style="4" customWidth="1"/>
    <col min="32" max="32" width="2.42578125" style="4" customWidth="1"/>
    <col min="33" max="33" width="11.42578125" style="4" bestFit="1" customWidth="1"/>
    <col min="34" max="34" width="13.140625" style="4" customWidth="1"/>
    <col min="35" max="35" width="12.5703125" style="4" bestFit="1" customWidth="1"/>
    <col min="36" max="36" width="11.42578125" style="4" customWidth="1"/>
    <col min="37" max="37" width="15" style="4" bestFit="1" customWidth="1"/>
    <col min="38" max="38" width="17.42578125" style="4" customWidth="1"/>
    <col min="39" max="39" width="11.85546875" style="4" customWidth="1"/>
    <col min="40" max="40" width="11.5703125" style="4" customWidth="1"/>
    <col min="41" max="41" width="12.140625" style="4" customWidth="1"/>
    <col min="42" max="42" width="12" style="4" customWidth="1"/>
    <col min="43" max="43" width="11.85546875" style="4" customWidth="1"/>
    <col min="44" max="44" width="13.5703125" style="4" customWidth="1"/>
    <col min="45" max="45" width="11.5703125" style="4" customWidth="1"/>
    <col min="46" max="46" width="12.42578125" style="4" customWidth="1"/>
    <col min="47" max="16384" width="9.140625" style="4"/>
  </cols>
  <sheetData>
    <row r="1" spans="1:46">
      <c r="A1" s="384" t="s">
        <v>568</v>
      </c>
      <c r="B1" s="320"/>
      <c r="C1" s="320"/>
      <c r="D1" s="318"/>
      <c r="E1" s="320"/>
      <c r="F1" s="320"/>
      <c r="G1" s="320"/>
      <c r="H1" s="320"/>
      <c r="I1" s="320"/>
      <c r="J1" s="320"/>
      <c r="K1" s="320"/>
      <c r="L1" s="320"/>
      <c r="M1" s="320"/>
      <c r="N1" s="320"/>
      <c r="O1" s="320"/>
      <c r="P1" s="320"/>
      <c r="Q1" s="320"/>
      <c r="R1" s="320"/>
      <c r="S1" s="320"/>
      <c r="T1" s="320"/>
      <c r="U1" s="320"/>
      <c r="V1" s="320"/>
      <c r="W1" s="320"/>
      <c r="X1" s="320"/>
      <c r="Y1" s="320"/>
      <c r="Z1" s="320"/>
      <c r="AA1" s="320"/>
      <c r="AB1" s="320"/>
      <c r="AC1" s="320"/>
      <c r="AD1" s="320"/>
      <c r="AE1" s="320"/>
      <c r="AF1" s="320"/>
      <c r="AG1" s="320"/>
      <c r="AH1" s="320"/>
      <c r="AI1" s="320"/>
      <c r="AJ1" s="320"/>
      <c r="AK1" s="320"/>
      <c r="AL1" s="320"/>
      <c r="AM1" s="320"/>
      <c r="AN1" s="320"/>
      <c r="AO1" s="320"/>
      <c r="AP1" s="320"/>
      <c r="AQ1" s="320"/>
      <c r="AR1" s="320"/>
      <c r="AS1" s="320"/>
      <c r="AT1" s="320"/>
    </row>
    <row r="2" spans="1:46">
      <c r="A2" s="320"/>
      <c r="B2" s="320"/>
      <c r="C2" s="320"/>
      <c r="D2" s="318"/>
      <c r="E2" s="320"/>
      <c r="F2" s="320"/>
      <c r="G2" s="320"/>
      <c r="H2" s="320"/>
      <c r="I2" s="320"/>
      <c r="J2" s="320"/>
      <c r="K2" s="320"/>
      <c r="L2" s="320"/>
      <c r="M2" s="320"/>
      <c r="N2" s="320"/>
      <c r="O2" s="320"/>
      <c r="P2" s="320"/>
      <c r="Q2" s="320"/>
      <c r="R2" s="320"/>
      <c r="S2" s="320"/>
      <c r="T2" s="320"/>
      <c r="U2" s="320"/>
      <c r="V2" s="320"/>
      <c r="W2" s="320"/>
      <c r="X2" s="320"/>
      <c r="Y2" s="320"/>
      <c r="Z2" s="320"/>
      <c r="AA2" s="320"/>
      <c r="AB2" s="320"/>
      <c r="AC2" s="320"/>
      <c r="AD2" s="320"/>
      <c r="AE2" s="320"/>
      <c r="AF2" s="320"/>
      <c r="AG2" s="320"/>
      <c r="AH2" s="320"/>
      <c r="AI2" s="320"/>
      <c r="AJ2" s="320"/>
      <c r="AK2" s="320"/>
      <c r="AL2" s="320"/>
      <c r="AM2" s="320"/>
      <c r="AN2" s="320"/>
      <c r="AO2" s="320"/>
      <c r="AP2" s="320"/>
      <c r="AQ2" s="320"/>
      <c r="AR2" s="320"/>
      <c r="AS2" s="320"/>
      <c r="AT2" s="320"/>
    </row>
    <row r="3" spans="1:46" ht="15.75" thickBot="1">
      <c r="A3" s="421"/>
      <c r="B3" s="421"/>
      <c r="C3" s="421"/>
      <c r="D3" s="421"/>
      <c r="E3" s="422" t="s">
        <v>566</v>
      </c>
      <c r="F3" s="423"/>
      <c r="G3" s="423"/>
      <c r="H3" s="423"/>
      <c r="I3" s="423"/>
      <c r="J3" s="423"/>
      <c r="K3" s="423"/>
      <c r="L3" s="423"/>
      <c r="M3" s="423"/>
      <c r="N3" s="423"/>
      <c r="O3" s="423"/>
      <c r="P3" s="423"/>
      <c r="Q3" s="423"/>
      <c r="R3" s="385"/>
      <c r="S3" s="422" t="s">
        <v>466</v>
      </c>
      <c r="T3" s="422"/>
      <c r="U3" s="422"/>
      <c r="V3" s="422"/>
      <c r="W3" s="422"/>
      <c r="X3" s="422"/>
      <c r="Y3" s="422"/>
      <c r="Z3" s="422"/>
      <c r="AA3" s="422"/>
      <c r="AB3" s="422"/>
      <c r="AC3" s="422"/>
      <c r="AD3" s="422"/>
      <c r="AE3" s="422"/>
      <c r="AF3" s="47"/>
      <c r="AG3" s="429" t="s">
        <v>389</v>
      </c>
      <c r="AH3" s="429"/>
      <c r="AI3" s="429"/>
      <c r="AJ3" s="429"/>
      <c r="AK3" s="429"/>
      <c r="AL3" s="429"/>
      <c r="AM3" s="429"/>
      <c r="AN3" s="429"/>
      <c r="AO3" s="429"/>
      <c r="AP3" s="429"/>
      <c r="AQ3" s="429"/>
      <c r="AR3" s="429"/>
      <c r="AS3" s="429"/>
      <c r="AT3" s="429"/>
    </row>
    <row r="4" spans="1:46" ht="123" customHeight="1">
      <c r="A4" s="383"/>
      <c r="B4" s="383"/>
      <c r="C4" s="383"/>
      <c r="D4" s="379"/>
      <c r="E4" s="355" t="s">
        <v>454</v>
      </c>
      <c r="F4" s="382" t="s">
        <v>450</v>
      </c>
      <c r="G4" s="382" t="s">
        <v>516</v>
      </c>
      <c r="H4" s="382" t="s">
        <v>565</v>
      </c>
      <c r="I4" s="382" t="s">
        <v>564</v>
      </c>
      <c r="J4" s="382" t="s">
        <v>563</v>
      </c>
      <c r="K4" s="382" t="s">
        <v>562</v>
      </c>
      <c r="L4" s="382" t="s">
        <v>561</v>
      </c>
      <c r="M4" s="382" t="s">
        <v>560</v>
      </c>
      <c r="N4" s="382" t="s">
        <v>559</v>
      </c>
      <c r="O4" s="382" t="s">
        <v>558</v>
      </c>
      <c r="P4" s="382" t="s">
        <v>557</v>
      </c>
      <c r="Q4" s="382" t="s">
        <v>435</v>
      </c>
      <c r="R4" s="382"/>
      <c r="S4" s="382" t="s">
        <v>569</v>
      </c>
      <c r="T4" s="382" t="s">
        <v>570</v>
      </c>
      <c r="U4" s="382" t="s">
        <v>571</v>
      </c>
      <c r="V4" s="382" t="s">
        <v>572</v>
      </c>
      <c r="W4" s="382" t="s">
        <v>573</v>
      </c>
      <c r="X4" s="382" t="s">
        <v>574</v>
      </c>
      <c r="Y4" s="382" t="s">
        <v>575</v>
      </c>
      <c r="Z4" s="382" t="s">
        <v>576</v>
      </c>
      <c r="AA4" s="382" t="s">
        <v>577</v>
      </c>
      <c r="AB4" s="382" t="s">
        <v>578</v>
      </c>
      <c r="AC4" s="382" t="s">
        <v>579</v>
      </c>
      <c r="AD4" s="382" t="s">
        <v>404</v>
      </c>
      <c r="AE4" s="382" t="s">
        <v>403</v>
      </c>
      <c r="AF4" s="382"/>
      <c r="AG4" s="382" t="s">
        <v>580</v>
      </c>
      <c r="AH4" s="382" t="s">
        <v>581</v>
      </c>
      <c r="AI4" s="382" t="s">
        <v>592</v>
      </c>
      <c r="AJ4" s="382" t="s">
        <v>582</v>
      </c>
      <c r="AK4" s="382" t="s">
        <v>583</v>
      </c>
      <c r="AL4" s="382" t="s">
        <v>591</v>
      </c>
      <c r="AM4" s="382" t="s">
        <v>551</v>
      </c>
      <c r="AN4" s="382" t="s">
        <v>584</v>
      </c>
      <c r="AO4" s="382" t="s">
        <v>585</v>
      </c>
      <c r="AP4" s="382" t="s">
        <v>586</v>
      </c>
      <c r="AQ4" s="382" t="s">
        <v>587</v>
      </c>
      <c r="AR4" s="382" t="s">
        <v>588</v>
      </c>
      <c r="AS4" s="382" t="s">
        <v>545</v>
      </c>
      <c r="AT4" s="382" t="s">
        <v>589</v>
      </c>
    </row>
    <row r="5" spans="1:46" ht="72" customHeight="1">
      <c r="A5" s="381"/>
      <c r="B5" s="380"/>
      <c r="C5" s="380"/>
      <c r="D5" s="379"/>
      <c r="E5" s="350" t="s">
        <v>15</v>
      </c>
      <c r="F5" s="366" t="s">
        <v>148</v>
      </c>
      <c r="G5" s="378" t="s">
        <v>147</v>
      </c>
      <c r="H5" s="347" t="s">
        <v>544</v>
      </c>
      <c r="I5" s="347" t="s">
        <v>543</v>
      </c>
      <c r="J5" s="347" t="s">
        <v>542</v>
      </c>
      <c r="K5" s="347" t="s">
        <v>541</v>
      </c>
      <c r="L5" s="347" t="s">
        <v>540</v>
      </c>
      <c r="M5" s="347" t="s">
        <v>539</v>
      </c>
      <c r="N5" s="347" t="s">
        <v>538</v>
      </c>
      <c r="O5" s="347" t="s">
        <v>537</v>
      </c>
      <c r="P5" s="347" t="s">
        <v>493</v>
      </c>
      <c r="Q5" s="347" t="s">
        <v>492</v>
      </c>
      <c r="R5" s="347"/>
      <c r="S5" s="366" t="s">
        <v>41</v>
      </c>
      <c r="T5" s="366" t="s">
        <v>0</v>
      </c>
      <c r="U5" s="366" t="s">
        <v>1</v>
      </c>
      <c r="V5" s="366" t="s">
        <v>2</v>
      </c>
      <c r="W5" s="366" t="s">
        <v>479</v>
      </c>
      <c r="X5" s="366" t="s">
        <v>536</v>
      </c>
      <c r="Y5" s="366" t="s">
        <v>3</v>
      </c>
      <c r="Z5" s="366" t="s">
        <v>4</v>
      </c>
      <c r="AA5" s="366" t="s">
        <v>5</v>
      </c>
      <c r="AB5" s="366" t="s">
        <v>6</v>
      </c>
      <c r="AC5" s="366" t="s">
        <v>7</v>
      </c>
      <c r="AD5" s="366" t="s">
        <v>478</v>
      </c>
      <c r="AE5" s="366" t="s">
        <v>535</v>
      </c>
      <c r="AF5" s="366"/>
      <c r="AG5" s="366" t="s">
        <v>480</v>
      </c>
      <c r="AH5" s="366" t="s">
        <v>0</v>
      </c>
      <c r="AI5" s="366" t="s">
        <v>1</v>
      </c>
      <c r="AJ5" s="366" t="s">
        <v>2</v>
      </c>
      <c r="AK5" s="350" t="s">
        <v>479</v>
      </c>
      <c r="AL5" s="350" t="s">
        <v>534</v>
      </c>
      <c r="AM5" s="350" t="s">
        <v>533</v>
      </c>
      <c r="AN5" s="366" t="s">
        <v>3</v>
      </c>
      <c r="AO5" s="366" t="s">
        <v>4</v>
      </c>
      <c r="AP5" s="366" t="s">
        <v>5</v>
      </c>
      <c r="AQ5" s="366" t="s">
        <v>6</v>
      </c>
      <c r="AR5" s="366" t="s">
        <v>7</v>
      </c>
      <c r="AS5" s="350" t="s">
        <v>478</v>
      </c>
      <c r="AT5" s="350" t="s">
        <v>532</v>
      </c>
    </row>
    <row r="6" spans="1:46" ht="27" customHeight="1" thickBot="1">
      <c r="A6" s="359" t="s">
        <v>531</v>
      </c>
      <c r="B6" s="362" t="s">
        <v>315</v>
      </c>
      <c r="C6" s="362" t="s">
        <v>9</v>
      </c>
      <c r="D6" s="363" t="s">
        <v>8</v>
      </c>
      <c r="E6" s="361" t="s">
        <v>15</v>
      </c>
      <c r="F6" s="358" t="s">
        <v>148</v>
      </c>
      <c r="G6" s="361" t="s">
        <v>171</v>
      </c>
      <c r="H6" s="360" t="s">
        <v>142</v>
      </c>
      <c r="I6" s="360" t="s">
        <v>141</v>
      </c>
      <c r="J6" s="360" t="s">
        <v>140</v>
      </c>
      <c r="K6" s="360" t="s">
        <v>139</v>
      </c>
      <c r="L6" s="360" t="s">
        <v>138</v>
      </c>
      <c r="M6" s="360" t="s">
        <v>137</v>
      </c>
      <c r="N6" s="360" t="s">
        <v>136</v>
      </c>
      <c r="O6" s="360" t="s">
        <v>135</v>
      </c>
      <c r="P6" s="360" t="s">
        <v>134</v>
      </c>
      <c r="Q6" s="360" t="s">
        <v>133</v>
      </c>
      <c r="R6" s="360"/>
      <c r="S6" s="358" t="s">
        <v>188</v>
      </c>
      <c r="T6" s="358" t="s">
        <v>187</v>
      </c>
      <c r="U6" s="358" t="s">
        <v>186</v>
      </c>
      <c r="V6" s="358" t="s">
        <v>309</v>
      </c>
      <c r="W6" s="358" t="s">
        <v>185</v>
      </c>
      <c r="X6" s="358" t="s">
        <v>190</v>
      </c>
      <c r="Y6" s="358" t="s">
        <v>306</v>
      </c>
      <c r="Z6" s="358" t="s">
        <v>184</v>
      </c>
      <c r="AA6" s="358" t="s">
        <v>305</v>
      </c>
      <c r="AB6" s="358" t="s">
        <v>183</v>
      </c>
      <c r="AC6" s="358" t="s">
        <v>182</v>
      </c>
      <c r="AD6" s="358" t="s">
        <v>181</v>
      </c>
      <c r="AE6" s="358" t="s">
        <v>189</v>
      </c>
      <c r="AF6" s="358"/>
      <c r="AG6" s="358" t="s">
        <v>188</v>
      </c>
      <c r="AH6" s="358" t="s">
        <v>187</v>
      </c>
      <c r="AI6" s="358" t="s">
        <v>186</v>
      </c>
      <c r="AJ6" s="358" t="s">
        <v>309</v>
      </c>
      <c r="AK6" s="361" t="s">
        <v>185</v>
      </c>
      <c r="AL6" s="361" t="s">
        <v>308</v>
      </c>
      <c r="AM6" s="361" t="s">
        <v>307</v>
      </c>
      <c r="AN6" s="358" t="s">
        <v>306</v>
      </c>
      <c r="AO6" s="358" t="s">
        <v>184</v>
      </c>
      <c r="AP6" s="358" t="s">
        <v>305</v>
      </c>
      <c r="AQ6" s="358" t="s">
        <v>183</v>
      </c>
      <c r="AR6" s="358" t="s">
        <v>182</v>
      </c>
      <c r="AS6" s="361" t="s">
        <v>181</v>
      </c>
      <c r="AT6" s="361" t="s">
        <v>590</v>
      </c>
    </row>
    <row r="7" spans="1:46">
      <c r="A7" s="321">
        <v>14211005</v>
      </c>
      <c r="B7" s="320" t="s">
        <v>230</v>
      </c>
      <c r="C7" s="320" t="s">
        <v>530</v>
      </c>
      <c r="D7" s="318">
        <v>40310</v>
      </c>
      <c r="E7" s="135">
        <v>1.3</v>
      </c>
      <c r="F7" s="43">
        <v>2.8799999999999999E-2</v>
      </c>
      <c r="G7" s="311">
        <v>3</v>
      </c>
      <c r="H7" s="43">
        <v>0.103311</v>
      </c>
      <c r="I7" s="43">
        <v>5.8909999999999997E-2</v>
      </c>
      <c r="J7" s="43">
        <v>4.6206999999999998E-2</v>
      </c>
      <c r="K7" s="43">
        <v>3.0272E-2</v>
      </c>
      <c r="L7" s="43">
        <v>5.2086E-2</v>
      </c>
      <c r="M7" s="43">
        <v>4.4676E-2</v>
      </c>
      <c r="N7" s="43">
        <v>3.8176000000000002E-2</v>
      </c>
      <c r="O7" s="43">
        <v>4.6896E-2</v>
      </c>
      <c r="P7" s="43">
        <v>1.3764542455287374</v>
      </c>
      <c r="Q7" s="43">
        <v>3.5087086057864862</v>
      </c>
      <c r="R7" s="43"/>
      <c r="S7" s="43">
        <v>5.7200000000000001E-2</v>
      </c>
      <c r="T7" s="43">
        <v>4.02E-2</v>
      </c>
      <c r="U7" s="43">
        <v>2.58E-2</v>
      </c>
      <c r="V7" s="43">
        <v>2.3999999999999998E-3</v>
      </c>
      <c r="W7" s="43">
        <v>0.12560000000000002</v>
      </c>
      <c r="X7" s="43">
        <v>9.6615384615384631E-2</v>
      </c>
      <c r="Y7" s="43">
        <v>0</v>
      </c>
      <c r="Z7" s="43">
        <v>1.89E-2</v>
      </c>
      <c r="AA7" s="43">
        <v>0</v>
      </c>
      <c r="AB7" s="43">
        <v>1.5699999999999999E-2</v>
      </c>
      <c r="AC7" s="43">
        <v>3.5999999999999999E-3</v>
      </c>
      <c r="AD7" s="43">
        <v>3.8199999999999998E-2</v>
      </c>
      <c r="AE7" s="43">
        <v>2.9384615384615381E-2</v>
      </c>
      <c r="AF7" s="43"/>
      <c r="AG7" s="43">
        <v>0.47915026219236379</v>
      </c>
      <c r="AH7" s="43">
        <v>0.24537780246476509</v>
      </c>
      <c r="AI7" s="43">
        <v>0.12387171115805647</v>
      </c>
      <c r="AJ7" s="43">
        <v>9.4962628249007832E-3</v>
      </c>
      <c r="AK7" s="311">
        <v>0.85789603864008612</v>
      </c>
      <c r="AL7" s="311">
        <v>7.9190403566777174</v>
      </c>
      <c r="AM7" s="311">
        <v>0.25418623812527213</v>
      </c>
      <c r="AN7" s="43">
        <v>0</v>
      </c>
      <c r="AO7" s="43">
        <v>0.14657753098292253</v>
      </c>
      <c r="AP7" s="43">
        <v>0</v>
      </c>
      <c r="AQ7" s="43">
        <v>9.6090876263105376E-2</v>
      </c>
      <c r="AR7" s="43">
        <v>1.6525587117386754E-2</v>
      </c>
      <c r="AS7" s="311">
        <v>0.25919399436341467</v>
      </c>
      <c r="AT7" s="311">
        <v>2.3925599479699815</v>
      </c>
    </row>
    <row r="8" spans="1:46">
      <c r="A8" s="321">
        <v>14211005</v>
      </c>
      <c r="B8" s="320" t="s">
        <v>230</v>
      </c>
      <c r="C8" s="320" t="s">
        <v>529</v>
      </c>
      <c r="D8" s="318">
        <v>40310</v>
      </c>
      <c r="E8" s="135">
        <v>1.2</v>
      </c>
      <c r="F8" s="43">
        <v>2.81E-2</v>
      </c>
      <c r="G8" s="311">
        <v>2.916666666666667</v>
      </c>
      <c r="H8" s="43">
        <v>0.10506699999999999</v>
      </c>
      <c r="I8" s="43">
        <v>5.8324000000000001E-2</v>
      </c>
      <c r="J8" s="43">
        <v>4.5994E-2</v>
      </c>
      <c r="K8" s="43">
        <v>2.9803E-2</v>
      </c>
      <c r="L8" s="43">
        <v>4.0542000000000002E-2</v>
      </c>
      <c r="M8" s="43">
        <v>4.4514999999999999E-2</v>
      </c>
      <c r="N8" s="43">
        <v>3.9129999999999998E-2</v>
      </c>
      <c r="O8" s="43">
        <v>4.7163999999999998E-2</v>
      </c>
      <c r="P8" s="43">
        <v>1.3770088316200952</v>
      </c>
      <c r="Q8" s="43">
        <v>3.7096001214991654</v>
      </c>
      <c r="R8" s="43"/>
      <c r="S8" s="43">
        <v>5.4199999999999998E-2</v>
      </c>
      <c r="T8" s="43">
        <v>4.3200000000000002E-2</v>
      </c>
      <c r="U8" s="43">
        <v>3.0099999999999998E-2</v>
      </c>
      <c r="V8" s="43">
        <v>3.0000000000000001E-3</v>
      </c>
      <c r="W8" s="43">
        <v>0.1305</v>
      </c>
      <c r="X8" s="43">
        <v>0.10875000000000001</v>
      </c>
      <c r="Y8" s="43">
        <v>0</v>
      </c>
      <c r="Z8" s="43">
        <v>1.8100000000000002E-2</v>
      </c>
      <c r="AA8" s="43">
        <v>0</v>
      </c>
      <c r="AB8" s="43">
        <v>1.23E-2</v>
      </c>
      <c r="AC8" s="43">
        <v>4.3E-3</v>
      </c>
      <c r="AD8" s="43">
        <v>3.4700000000000002E-2</v>
      </c>
      <c r="AE8" s="43">
        <v>2.891666666666667E-2</v>
      </c>
      <c r="AF8" s="43"/>
      <c r="AG8" s="43">
        <v>0.45402000368577122</v>
      </c>
      <c r="AH8" s="43">
        <v>0.26368957876810578</v>
      </c>
      <c r="AI8" s="43">
        <v>0.14451699635106585</v>
      </c>
      <c r="AJ8" s="43">
        <v>1.1870328531125979E-2</v>
      </c>
      <c r="AK8" s="311">
        <v>0.87409690733606893</v>
      </c>
      <c r="AL8" s="311">
        <v>8.7409690733606897</v>
      </c>
      <c r="AM8" s="311">
        <v>0.28925626186228193</v>
      </c>
      <c r="AN8" s="43">
        <v>0</v>
      </c>
      <c r="AO8" s="43">
        <v>0.14037319104713747</v>
      </c>
      <c r="AP8" s="43">
        <v>0</v>
      </c>
      <c r="AQ8" s="43">
        <v>7.5281387136063457E-2</v>
      </c>
      <c r="AR8" s="43">
        <v>1.9738895723545289E-2</v>
      </c>
      <c r="AS8" s="311">
        <v>0.23539347390674623</v>
      </c>
      <c r="AT8" s="311">
        <v>2.3539347390674625</v>
      </c>
    </row>
    <row r="9" spans="1:46">
      <c r="A9" s="321">
        <v>14211005</v>
      </c>
      <c r="B9" s="320" t="s">
        <v>230</v>
      </c>
      <c r="C9" s="320" t="s">
        <v>528</v>
      </c>
      <c r="D9" s="318">
        <v>40310</v>
      </c>
      <c r="E9" s="135">
        <v>0.8</v>
      </c>
      <c r="F9" s="43">
        <v>0.01</v>
      </c>
      <c r="G9" s="311">
        <v>2.625</v>
      </c>
      <c r="H9" s="43">
        <v>6.0498999999999997E-2</v>
      </c>
      <c r="I9" s="43">
        <v>3.6429999999999997E-2</v>
      </c>
      <c r="J9" s="43">
        <v>3.0100999999999999E-2</v>
      </c>
      <c r="K9" s="43">
        <v>1.6197E-2</v>
      </c>
      <c r="L9" s="43">
        <v>3.4577999999999998E-2</v>
      </c>
      <c r="M9" s="43">
        <v>3.2245000000000003E-2</v>
      </c>
      <c r="N9" s="43">
        <v>2.7299E-2</v>
      </c>
      <c r="O9" s="43">
        <v>2.8243000000000001E-2</v>
      </c>
      <c r="P9" s="43">
        <v>1.5200021536639201</v>
      </c>
      <c r="Q9" s="43">
        <v>2.8427696166040977</v>
      </c>
      <c r="R9" s="43"/>
      <c r="S9" s="43">
        <v>1.4800000000000001E-2</v>
      </c>
      <c r="T9" s="43">
        <v>2.7300000000000001E-2</v>
      </c>
      <c r="U9" s="43">
        <v>2.8199999999999999E-2</v>
      </c>
      <c r="V9" s="43">
        <v>8.2000000000000007E-3</v>
      </c>
      <c r="W9" s="43">
        <v>7.85E-2</v>
      </c>
      <c r="X9" s="43">
        <v>9.812499999999999E-2</v>
      </c>
      <c r="Y9" s="43">
        <v>0</v>
      </c>
      <c r="Z9" s="43">
        <v>3.3E-3</v>
      </c>
      <c r="AA9" s="43">
        <v>0</v>
      </c>
      <c r="AB9" s="43">
        <v>1.4E-3</v>
      </c>
      <c r="AC9" s="43">
        <v>3.5000000000000001E-3</v>
      </c>
      <c r="AD9" s="43">
        <v>8.2000000000000007E-3</v>
      </c>
      <c r="AE9" s="43">
        <v>1.025E-2</v>
      </c>
      <c r="AF9" s="43"/>
      <c r="AG9" s="43">
        <v>0.12397594196585636</v>
      </c>
      <c r="AH9" s="43">
        <v>0.16663716436040016</v>
      </c>
      <c r="AI9" s="43">
        <v>0.13539466103322451</v>
      </c>
      <c r="AJ9" s="43">
        <v>3.2445564651744349E-2</v>
      </c>
      <c r="AK9" s="311">
        <v>0.4584533320112254</v>
      </c>
      <c r="AL9" s="311">
        <v>6.8767999801683812</v>
      </c>
      <c r="AM9" s="311">
        <v>0.63617083770125549</v>
      </c>
      <c r="AN9" s="43">
        <v>0</v>
      </c>
      <c r="AO9" s="43">
        <v>2.5592902235113461E-2</v>
      </c>
      <c r="AP9" s="43">
        <v>0</v>
      </c>
      <c r="AQ9" s="43">
        <v>8.5686131699584424E-3</v>
      </c>
      <c r="AR9" s="43">
        <v>1.6066543030792677E-2</v>
      </c>
      <c r="AS9" s="311">
        <v>5.022805843586458E-2</v>
      </c>
      <c r="AT9" s="311">
        <v>0.75342087653796874</v>
      </c>
    </row>
    <row r="10" spans="1:46">
      <c r="A10" s="321">
        <v>14211005</v>
      </c>
      <c r="B10" s="320" t="s">
        <v>230</v>
      </c>
      <c r="C10" s="320" t="s">
        <v>527</v>
      </c>
      <c r="D10" s="318">
        <v>40310</v>
      </c>
      <c r="E10" s="135">
        <v>1.1000000000000001</v>
      </c>
      <c r="F10" s="43">
        <v>1.21E-2</v>
      </c>
      <c r="G10" s="311">
        <v>2.4545454545454546</v>
      </c>
      <c r="H10" s="43">
        <v>6.2798000000000007E-2</v>
      </c>
      <c r="I10" s="43">
        <v>3.8538999999999997E-2</v>
      </c>
      <c r="J10" s="43">
        <v>3.1505999999999999E-2</v>
      </c>
      <c r="K10" s="43">
        <v>1.7618000000000002E-2</v>
      </c>
      <c r="L10" s="43">
        <v>4.7298E-2</v>
      </c>
      <c r="M10" s="43">
        <v>3.6119999999999999E-2</v>
      </c>
      <c r="N10" s="43">
        <v>2.7403E-2</v>
      </c>
      <c r="O10" s="43">
        <v>2.9694999999999999E-2</v>
      </c>
      <c r="P10" s="43">
        <v>1.4453109862429758</v>
      </c>
      <c r="Q10" s="43">
        <v>2.6959035893517633</v>
      </c>
      <c r="R10" s="43"/>
      <c r="S10" s="43">
        <v>1.55E-2</v>
      </c>
      <c r="T10" s="43">
        <v>2.46E-2</v>
      </c>
      <c r="U10" s="43">
        <v>2.3E-2</v>
      </c>
      <c r="V10" s="43">
        <v>5.7999999999999996E-3</v>
      </c>
      <c r="W10" s="43">
        <v>6.8899999999999989E-2</v>
      </c>
      <c r="X10" s="43">
        <v>6.2636363636363615E-2</v>
      </c>
      <c r="Y10" s="43">
        <v>0</v>
      </c>
      <c r="Z10" s="43">
        <v>4.1000000000000003E-3</v>
      </c>
      <c r="AA10" s="43">
        <v>0</v>
      </c>
      <c r="AB10" s="43">
        <v>1.6999999999999999E-3</v>
      </c>
      <c r="AC10" s="43">
        <v>3.2000000000000002E-3</v>
      </c>
      <c r="AD10" s="43">
        <v>9.0000000000000011E-3</v>
      </c>
      <c r="AE10" s="43">
        <v>8.1818181818181825E-3</v>
      </c>
      <c r="AF10" s="43"/>
      <c r="AG10" s="43">
        <v>0.12983966895072793</v>
      </c>
      <c r="AH10" s="43">
        <v>0.15015656568739355</v>
      </c>
      <c r="AI10" s="43">
        <v>0.11042826963702708</v>
      </c>
      <c r="AJ10" s="43">
        <v>2.2949301826843561E-2</v>
      </c>
      <c r="AK10" s="311">
        <v>0.41337380610199215</v>
      </c>
      <c r="AL10" s="311">
        <v>4.5095324302035502</v>
      </c>
      <c r="AM10" s="311">
        <v>0.54964734743784982</v>
      </c>
      <c r="AN10" s="43">
        <v>0</v>
      </c>
      <c r="AO10" s="43">
        <v>3.1797242170898549E-2</v>
      </c>
      <c r="AP10" s="43">
        <v>0</v>
      </c>
      <c r="AQ10" s="43">
        <v>1.0404744563520965E-2</v>
      </c>
      <c r="AR10" s="43">
        <v>1.468941077101045E-2</v>
      </c>
      <c r="AS10" s="311">
        <v>5.6891397505429965E-2</v>
      </c>
      <c r="AT10" s="311">
        <v>0.62063342733196325</v>
      </c>
    </row>
    <row r="11" spans="1:46">
      <c r="A11" s="321">
        <v>14211005</v>
      </c>
      <c r="B11" s="320" t="s">
        <v>230</v>
      </c>
      <c r="C11" s="320" t="s">
        <v>526</v>
      </c>
      <c r="D11" s="318">
        <v>40310</v>
      </c>
      <c r="E11" s="135">
        <v>0.8</v>
      </c>
      <c r="F11" s="43">
        <v>6.4999999999999997E-3</v>
      </c>
      <c r="G11" s="311">
        <v>2.125</v>
      </c>
      <c r="H11" s="43">
        <v>4.6189000000000001E-2</v>
      </c>
      <c r="I11" s="43">
        <v>2.9384E-2</v>
      </c>
      <c r="J11" s="43">
        <v>2.4480999999999999E-2</v>
      </c>
      <c r="K11" s="43">
        <v>1.2274999999999999E-2</v>
      </c>
      <c r="L11" s="43">
        <v>3.3035000000000002E-2</v>
      </c>
      <c r="M11" s="43">
        <v>2.5451999999999999E-2</v>
      </c>
      <c r="N11" s="43">
        <v>2.1447000000000001E-2</v>
      </c>
      <c r="O11" s="43">
        <v>2.2159999999999999E-2</v>
      </c>
      <c r="P11" s="43">
        <v>1.5220484643561558</v>
      </c>
      <c r="Q11" s="43">
        <v>2.9528042632115148</v>
      </c>
      <c r="R11" s="43"/>
      <c r="S11" s="43">
        <v>1.52E-2</v>
      </c>
      <c r="T11" s="43">
        <v>2.3599999999999999E-2</v>
      </c>
      <c r="U11" s="43">
        <v>2.1700000000000001E-2</v>
      </c>
      <c r="V11" s="43">
        <v>5.4999999999999997E-3</v>
      </c>
      <c r="W11" s="43">
        <v>6.6000000000000003E-2</v>
      </c>
      <c r="X11" s="43">
        <v>8.2500000000000004E-2</v>
      </c>
      <c r="Y11" s="43">
        <v>0</v>
      </c>
      <c r="Z11" s="43">
        <v>3.5999999999999999E-3</v>
      </c>
      <c r="AA11" s="43">
        <v>0</v>
      </c>
      <c r="AB11" s="43">
        <v>1.1999999999999999E-3</v>
      </c>
      <c r="AC11" s="43">
        <v>3.0000000000000001E-3</v>
      </c>
      <c r="AD11" s="43">
        <v>7.7999999999999996E-3</v>
      </c>
      <c r="AE11" s="43">
        <v>9.7499999999999983E-3</v>
      </c>
      <c r="AF11" s="43"/>
      <c r="AG11" s="43">
        <v>0.12732664310006869</v>
      </c>
      <c r="AH11" s="43">
        <v>0.14405264025294665</v>
      </c>
      <c r="AI11" s="43">
        <v>0.10418667178797772</v>
      </c>
      <c r="AJ11" s="43">
        <v>2.1762268973730962E-2</v>
      </c>
      <c r="AK11" s="311">
        <v>0.39732822411472396</v>
      </c>
      <c r="AL11" s="311">
        <v>5.9599233617208593</v>
      </c>
      <c r="AM11" s="311">
        <v>0.5394911021308233</v>
      </c>
      <c r="AN11" s="43">
        <v>0</v>
      </c>
      <c r="AO11" s="43">
        <v>2.7919529711032866E-2</v>
      </c>
      <c r="AP11" s="43">
        <v>0</v>
      </c>
      <c r="AQ11" s="43">
        <v>7.344525574250093E-3</v>
      </c>
      <c r="AR11" s="43">
        <v>1.3771322597822296E-2</v>
      </c>
      <c r="AS11" s="311">
        <v>4.9035377883105254E-2</v>
      </c>
      <c r="AT11" s="311">
        <v>0.73553066824657887</v>
      </c>
    </row>
    <row r="12" spans="1:46">
      <c r="A12" s="321">
        <v>14211005</v>
      </c>
      <c r="B12" s="320" t="s">
        <v>230</v>
      </c>
      <c r="C12" s="320" t="s">
        <v>525</v>
      </c>
      <c r="D12" s="318">
        <v>40310</v>
      </c>
      <c r="E12" s="135">
        <v>0.7</v>
      </c>
      <c r="F12" s="43">
        <v>5.1000000000000004E-3</v>
      </c>
      <c r="G12" s="311">
        <v>3.2857142857142856</v>
      </c>
      <c r="H12" s="43">
        <v>4.4332999999999997E-2</v>
      </c>
      <c r="I12" s="43">
        <v>2.7612000000000001E-2</v>
      </c>
      <c r="J12" s="43">
        <v>2.4258999999999999E-2</v>
      </c>
      <c r="K12" s="43">
        <v>1.2187E-2</v>
      </c>
      <c r="L12" s="43">
        <v>2.4036999999999999E-2</v>
      </c>
      <c r="M12" s="43">
        <v>2.2950999999999999E-2</v>
      </c>
      <c r="N12" s="43">
        <v>2.0607E-2</v>
      </c>
      <c r="O12" s="43">
        <v>2.1495E-2</v>
      </c>
      <c r="P12" s="43">
        <v>1.5054873646209386</v>
      </c>
      <c r="Q12" s="43">
        <v>3.2065026594571702</v>
      </c>
      <c r="R12" s="43"/>
      <c r="S12" s="43">
        <v>1.15E-2</v>
      </c>
      <c r="T12" s="43">
        <v>1.95E-2</v>
      </c>
      <c r="U12" s="43">
        <v>1.9900000000000001E-2</v>
      </c>
      <c r="V12" s="43">
        <v>5.3E-3</v>
      </c>
      <c r="W12" s="43">
        <v>5.62E-2</v>
      </c>
      <c r="X12" s="43">
        <v>8.0285714285714294E-2</v>
      </c>
      <c r="Y12" s="43">
        <v>0</v>
      </c>
      <c r="Z12" s="43">
        <v>3.2000000000000002E-3</v>
      </c>
      <c r="AA12" s="43">
        <v>0</v>
      </c>
      <c r="AB12" s="43">
        <v>1.2999999999999999E-3</v>
      </c>
      <c r="AC12" s="43">
        <v>2.7000000000000001E-3</v>
      </c>
      <c r="AD12" s="43">
        <v>7.2000000000000007E-3</v>
      </c>
      <c r="AE12" s="43">
        <v>1.0285714285714287E-2</v>
      </c>
      <c r="AF12" s="43"/>
      <c r="AG12" s="43">
        <v>9.6332657608604599E-2</v>
      </c>
      <c r="AH12" s="43">
        <v>0.1190265459717144</v>
      </c>
      <c r="AI12" s="43">
        <v>9.5544459381601693E-2</v>
      </c>
      <c r="AJ12" s="43">
        <v>2.0970913738322564E-2</v>
      </c>
      <c r="AK12" s="311">
        <v>0.33187457670024328</v>
      </c>
      <c r="AL12" s="311">
        <v>5.6892784577184567</v>
      </c>
      <c r="AM12" s="311">
        <v>0.59915015685128359</v>
      </c>
      <c r="AN12" s="43">
        <v>0</v>
      </c>
      <c r="AO12" s="43">
        <v>2.4817359743140328E-2</v>
      </c>
      <c r="AP12" s="43">
        <v>0</v>
      </c>
      <c r="AQ12" s="43">
        <v>7.9565693721042677E-3</v>
      </c>
      <c r="AR12" s="43">
        <v>1.2394190338040066E-2</v>
      </c>
      <c r="AS12" s="311">
        <v>4.5168119453284666E-2</v>
      </c>
      <c r="AT12" s="311">
        <v>0.77431061919916577</v>
      </c>
    </row>
    <row r="13" spans="1:46">
      <c r="A13" s="321">
        <v>14211005</v>
      </c>
      <c r="B13" s="320" t="s">
        <v>230</v>
      </c>
      <c r="C13" s="320" t="s">
        <v>524</v>
      </c>
      <c r="D13" s="318">
        <v>40310</v>
      </c>
      <c r="E13" s="135">
        <v>1.1000000000000001</v>
      </c>
      <c r="F13" s="43">
        <v>0.03</v>
      </c>
      <c r="G13" s="311">
        <v>3.0909090909090908</v>
      </c>
      <c r="H13" s="43">
        <v>9.4479999999999995E-2</v>
      </c>
      <c r="I13" s="43">
        <v>5.4968000000000003E-2</v>
      </c>
      <c r="J13" s="43">
        <v>4.1635999999999999E-2</v>
      </c>
      <c r="K13" s="43">
        <v>2.7503E-2</v>
      </c>
      <c r="L13" s="43">
        <v>3.2337999999999999E-2</v>
      </c>
      <c r="M13" s="43">
        <v>3.3295999999999999E-2</v>
      </c>
      <c r="N13" s="43">
        <v>3.3952000000000003E-2</v>
      </c>
      <c r="O13" s="43">
        <v>4.4204E-2</v>
      </c>
      <c r="P13" s="43">
        <v>1.3975769877263642</v>
      </c>
      <c r="Q13" s="43">
        <v>3.8809641119271525</v>
      </c>
      <c r="R13" s="43"/>
      <c r="S13" s="386" t="s">
        <v>36</v>
      </c>
      <c r="T13" s="386" t="s">
        <v>36</v>
      </c>
      <c r="U13" s="386" t="s">
        <v>36</v>
      </c>
      <c r="V13" s="386" t="s">
        <v>36</v>
      </c>
      <c r="W13" s="386" t="s">
        <v>36</v>
      </c>
      <c r="X13" s="386" t="s">
        <v>36</v>
      </c>
      <c r="Y13" s="386" t="s">
        <v>36</v>
      </c>
      <c r="Z13" s="386" t="s">
        <v>36</v>
      </c>
      <c r="AA13" s="386" t="s">
        <v>36</v>
      </c>
      <c r="AB13" s="386" t="s">
        <v>36</v>
      </c>
      <c r="AC13" s="386" t="s">
        <v>36</v>
      </c>
      <c r="AD13" s="386" t="s">
        <v>36</v>
      </c>
      <c r="AE13" s="386" t="s">
        <v>36</v>
      </c>
      <c r="AF13" s="386"/>
      <c r="AG13" s="386" t="s">
        <v>36</v>
      </c>
      <c r="AH13" s="386" t="s">
        <v>36</v>
      </c>
      <c r="AI13" s="386" t="s">
        <v>36</v>
      </c>
      <c r="AJ13" s="386" t="s">
        <v>36</v>
      </c>
      <c r="AK13" s="387" t="s">
        <v>36</v>
      </c>
      <c r="AL13" s="387" t="s">
        <v>36</v>
      </c>
      <c r="AM13" s="387" t="s">
        <v>36</v>
      </c>
      <c r="AN13" s="386" t="s">
        <v>36</v>
      </c>
      <c r="AO13" s="386" t="s">
        <v>36</v>
      </c>
      <c r="AP13" s="386" t="s">
        <v>36</v>
      </c>
      <c r="AQ13" s="386" t="s">
        <v>36</v>
      </c>
      <c r="AR13" s="386" t="s">
        <v>36</v>
      </c>
      <c r="AS13" s="387" t="s">
        <v>36</v>
      </c>
      <c r="AT13" s="387" t="s">
        <v>36</v>
      </c>
    </row>
    <row r="14" spans="1:46">
      <c r="A14" s="321">
        <v>14211005</v>
      </c>
      <c r="B14" s="320" t="s">
        <v>230</v>
      </c>
      <c r="C14" s="320" t="s">
        <v>523</v>
      </c>
      <c r="D14" s="318">
        <v>40310</v>
      </c>
      <c r="E14" s="135">
        <v>1.1000000000000001</v>
      </c>
      <c r="F14" s="43">
        <v>2.76E-2</v>
      </c>
      <c r="G14" s="311">
        <v>3.272727272727272</v>
      </c>
      <c r="H14" s="43">
        <v>8.6649000000000004E-2</v>
      </c>
      <c r="I14" s="43">
        <v>5.0174000000000003E-2</v>
      </c>
      <c r="J14" s="43">
        <v>3.8983999999999998E-2</v>
      </c>
      <c r="K14" s="43">
        <v>2.4170000000000001E-2</v>
      </c>
      <c r="L14" s="43">
        <v>3.3550999999999997E-2</v>
      </c>
      <c r="M14" s="43">
        <v>3.4158000000000001E-2</v>
      </c>
      <c r="N14" s="43">
        <v>3.2333000000000001E-2</v>
      </c>
      <c r="O14" s="43">
        <v>3.9662999999999997E-2</v>
      </c>
      <c r="P14" s="43">
        <v>1.4279150936676395</v>
      </c>
      <c r="Q14" s="43">
        <v>3.4449711282955606</v>
      </c>
      <c r="R14" s="43"/>
      <c r="S14" s="386" t="s">
        <v>36</v>
      </c>
      <c r="T14" s="386" t="s">
        <v>36</v>
      </c>
      <c r="U14" s="386" t="s">
        <v>36</v>
      </c>
      <c r="V14" s="386" t="s">
        <v>36</v>
      </c>
      <c r="W14" s="386" t="s">
        <v>36</v>
      </c>
      <c r="X14" s="386" t="s">
        <v>36</v>
      </c>
      <c r="Y14" s="386" t="s">
        <v>36</v>
      </c>
      <c r="Z14" s="386" t="s">
        <v>36</v>
      </c>
      <c r="AA14" s="386" t="s">
        <v>36</v>
      </c>
      <c r="AB14" s="386" t="s">
        <v>36</v>
      </c>
      <c r="AC14" s="386" t="s">
        <v>36</v>
      </c>
      <c r="AD14" s="386" t="s">
        <v>36</v>
      </c>
      <c r="AE14" s="386" t="s">
        <v>36</v>
      </c>
      <c r="AF14" s="386"/>
      <c r="AG14" s="386" t="s">
        <v>36</v>
      </c>
      <c r="AH14" s="386" t="s">
        <v>36</v>
      </c>
      <c r="AI14" s="386" t="s">
        <v>36</v>
      </c>
      <c r="AJ14" s="386" t="s">
        <v>36</v>
      </c>
      <c r="AK14" s="387" t="s">
        <v>36</v>
      </c>
      <c r="AL14" s="387" t="s">
        <v>36</v>
      </c>
      <c r="AM14" s="387" t="s">
        <v>36</v>
      </c>
      <c r="AN14" s="386" t="s">
        <v>36</v>
      </c>
      <c r="AO14" s="386" t="s">
        <v>36</v>
      </c>
      <c r="AP14" s="386" t="s">
        <v>36</v>
      </c>
      <c r="AQ14" s="386" t="s">
        <v>36</v>
      </c>
      <c r="AR14" s="386" t="s">
        <v>36</v>
      </c>
      <c r="AS14" s="387" t="s">
        <v>36</v>
      </c>
      <c r="AT14" s="387" t="s">
        <v>36</v>
      </c>
    </row>
    <row r="15" spans="1:46">
      <c r="A15" s="321">
        <v>14211005</v>
      </c>
      <c r="B15" s="320" t="s">
        <v>230</v>
      </c>
      <c r="C15" s="320" t="s">
        <v>522</v>
      </c>
      <c r="D15" s="318">
        <v>40310</v>
      </c>
      <c r="E15" s="135">
        <v>1.1000000000000001</v>
      </c>
      <c r="F15" s="43">
        <v>2.3599999999999999E-2</v>
      </c>
      <c r="G15" s="311">
        <v>3</v>
      </c>
      <c r="H15" s="43">
        <v>7.5524999999999995E-2</v>
      </c>
      <c r="I15" s="43">
        <v>4.5014999999999999E-2</v>
      </c>
      <c r="J15" s="43">
        <v>3.6149000000000001E-2</v>
      </c>
      <c r="K15" s="43">
        <v>2.0698999999999999E-2</v>
      </c>
      <c r="L15" s="43">
        <v>3.6984000000000003E-2</v>
      </c>
      <c r="M15" s="43">
        <v>3.1715E-2</v>
      </c>
      <c r="N15" s="43">
        <v>2.9662999999999998E-2</v>
      </c>
      <c r="O15" s="43">
        <v>3.4334000000000003E-2</v>
      </c>
      <c r="P15" s="43">
        <v>1.4348664505805602</v>
      </c>
      <c r="Q15" s="43">
        <v>2.9784027405649547</v>
      </c>
      <c r="R15" s="43"/>
      <c r="S15" s="386" t="s">
        <v>36</v>
      </c>
      <c r="T15" s="386" t="s">
        <v>36</v>
      </c>
      <c r="U15" s="386" t="s">
        <v>36</v>
      </c>
      <c r="V15" s="386" t="s">
        <v>36</v>
      </c>
      <c r="W15" s="386" t="s">
        <v>36</v>
      </c>
      <c r="X15" s="386" t="s">
        <v>36</v>
      </c>
      <c r="Y15" s="386" t="s">
        <v>36</v>
      </c>
      <c r="Z15" s="386" t="s">
        <v>36</v>
      </c>
      <c r="AA15" s="386" t="s">
        <v>36</v>
      </c>
      <c r="AB15" s="386" t="s">
        <v>36</v>
      </c>
      <c r="AC15" s="386" t="s">
        <v>36</v>
      </c>
      <c r="AD15" s="386" t="s">
        <v>36</v>
      </c>
      <c r="AE15" s="386" t="s">
        <v>36</v>
      </c>
      <c r="AF15" s="386"/>
      <c r="AG15" s="386" t="s">
        <v>36</v>
      </c>
      <c r="AH15" s="386" t="s">
        <v>36</v>
      </c>
      <c r="AI15" s="386" t="s">
        <v>36</v>
      </c>
      <c r="AJ15" s="386" t="s">
        <v>36</v>
      </c>
      <c r="AK15" s="387" t="s">
        <v>36</v>
      </c>
      <c r="AL15" s="387" t="s">
        <v>36</v>
      </c>
      <c r="AM15" s="387" t="s">
        <v>36</v>
      </c>
      <c r="AN15" s="386" t="s">
        <v>36</v>
      </c>
      <c r="AO15" s="386" t="s">
        <v>36</v>
      </c>
      <c r="AP15" s="386" t="s">
        <v>36</v>
      </c>
      <c r="AQ15" s="386" t="s">
        <v>36</v>
      </c>
      <c r="AR15" s="386" t="s">
        <v>36</v>
      </c>
      <c r="AS15" s="387" t="s">
        <v>36</v>
      </c>
      <c r="AT15" s="387" t="s">
        <v>36</v>
      </c>
    </row>
    <row r="16" spans="1:46">
      <c r="A16" s="321">
        <v>14211005</v>
      </c>
      <c r="B16" s="320" t="s">
        <v>230</v>
      </c>
      <c r="C16" s="320" t="s">
        <v>521</v>
      </c>
      <c r="D16" s="318">
        <v>40310</v>
      </c>
      <c r="E16" s="135">
        <v>0.7</v>
      </c>
      <c r="F16" s="43">
        <v>8.0000000000000002E-3</v>
      </c>
      <c r="G16" s="311">
        <v>1.142857142857143</v>
      </c>
      <c r="H16" s="43">
        <v>5.5162999999999997E-2</v>
      </c>
      <c r="I16" s="43">
        <v>3.4132000000000003E-2</v>
      </c>
      <c r="J16" s="43">
        <v>2.7852999999999999E-2</v>
      </c>
      <c r="K16" s="43">
        <v>1.4676E-2</v>
      </c>
      <c r="L16" s="43">
        <v>2.5731E-2</v>
      </c>
      <c r="M16" s="43">
        <v>2.1916000000000001E-2</v>
      </c>
      <c r="N16" s="43">
        <v>2.2384999999999999E-2</v>
      </c>
      <c r="O16" s="43">
        <v>2.6367999999999999E-2</v>
      </c>
      <c r="P16" s="43">
        <v>1.5398012857977785</v>
      </c>
      <c r="Q16" s="43">
        <v>3.6825696088377851</v>
      </c>
      <c r="R16" s="43"/>
      <c r="S16" s="386" t="s">
        <v>36</v>
      </c>
      <c r="T16" s="386" t="s">
        <v>36</v>
      </c>
      <c r="U16" s="386" t="s">
        <v>36</v>
      </c>
      <c r="V16" s="386" t="s">
        <v>36</v>
      </c>
      <c r="W16" s="386" t="s">
        <v>36</v>
      </c>
      <c r="X16" s="386" t="s">
        <v>36</v>
      </c>
      <c r="Y16" s="386" t="s">
        <v>36</v>
      </c>
      <c r="Z16" s="386" t="s">
        <v>36</v>
      </c>
      <c r="AA16" s="386" t="s">
        <v>36</v>
      </c>
      <c r="AB16" s="386" t="s">
        <v>36</v>
      </c>
      <c r="AC16" s="386" t="s">
        <v>36</v>
      </c>
      <c r="AD16" s="386" t="s">
        <v>36</v>
      </c>
      <c r="AE16" s="386" t="s">
        <v>36</v>
      </c>
      <c r="AF16" s="386"/>
      <c r="AG16" s="386" t="s">
        <v>36</v>
      </c>
      <c r="AH16" s="386" t="s">
        <v>36</v>
      </c>
      <c r="AI16" s="386" t="s">
        <v>36</v>
      </c>
      <c r="AJ16" s="386" t="s">
        <v>36</v>
      </c>
      <c r="AK16" s="387" t="s">
        <v>36</v>
      </c>
      <c r="AL16" s="387" t="s">
        <v>36</v>
      </c>
      <c r="AM16" s="387" t="s">
        <v>36</v>
      </c>
      <c r="AN16" s="386" t="s">
        <v>36</v>
      </c>
      <c r="AO16" s="386" t="s">
        <v>36</v>
      </c>
      <c r="AP16" s="386" t="s">
        <v>36</v>
      </c>
      <c r="AQ16" s="386" t="s">
        <v>36</v>
      </c>
      <c r="AR16" s="386" t="s">
        <v>36</v>
      </c>
      <c r="AS16" s="387" t="s">
        <v>36</v>
      </c>
      <c r="AT16" s="387" t="s">
        <v>36</v>
      </c>
    </row>
    <row r="17" spans="1:46">
      <c r="A17" s="321">
        <v>14211005</v>
      </c>
      <c r="B17" s="320" t="s">
        <v>230</v>
      </c>
      <c r="C17" s="320" t="s">
        <v>520</v>
      </c>
      <c r="D17" s="318">
        <v>40310</v>
      </c>
      <c r="E17" s="135">
        <v>0.7</v>
      </c>
      <c r="F17" s="43">
        <v>6.4999999999999997E-3</v>
      </c>
      <c r="G17" s="311">
        <v>0.92857142857142871</v>
      </c>
      <c r="H17" s="43">
        <v>5.1971000000000003E-2</v>
      </c>
      <c r="I17" s="43">
        <v>3.1655999999999997E-2</v>
      </c>
      <c r="J17" s="43">
        <v>2.6551000000000002E-2</v>
      </c>
      <c r="K17" s="43">
        <v>1.3448E-2</v>
      </c>
      <c r="L17" s="43">
        <v>3.2121999999999998E-2</v>
      </c>
      <c r="M17" s="43">
        <v>2.2772000000000001E-2</v>
      </c>
      <c r="N17" s="43">
        <v>2.2709E-2</v>
      </c>
      <c r="O17" s="43">
        <v>2.4254000000000001E-2</v>
      </c>
      <c r="P17" s="43">
        <v>1.5514384499967373</v>
      </c>
      <c r="Q17" s="43">
        <v>2.9014890175437782</v>
      </c>
      <c r="R17" s="43"/>
      <c r="S17" s="386" t="s">
        <v>36</v>
      </c>
      <c r="T17" s="386" t="s">
        <v>36</v>
      </c>
      <c r="U17" s="386" t="s">
        <v>36</v>
      </c>
      <c r="V17" s="386" t="s">
        <v>36</v>
      </c>
      <c r="W17" s="386" t="s">
        <v>36</v>
      </c>
      <c r="X17" s="386" t="s">
        <v>36</v>
      </c>
      <c r="Y17" s="386" t="s">
        <v>36</v>
      </c>
      <c r="Z17" s="386" t="s">
        <v>36</v>
      </c>
      <c r="AA17" s="386" t="s">
        <v>36</v>
      </c>
      <c r="AB17" s="386" t="s">
        <v>36</v>
      </c>
      <c r="AC17" s="386" t="s">
        <v>36</v>
      </c>
      <c r="AD17" s="386" t="s">
        <v>36</v>
      </c>
      <c r="AE17" s="386" t="s">
        <v>36</v>
      </c>
      <c r="AF17" s="386"/>
      <c r="AG17" s="386" t="s">
        <v>36</v>
      </c>
      <c r="AH17" s="386" t="s">
        <v>36</v>
      </c>
      <c r="AI17" s="386" t="s">
        <v>36</v>
      </c>
      <c r="AJ17" s="386" t="s">
        <v>36</v>
      </c>
      <c r="AK17" s="387" t="s">
        <v>36</v>
      </c>
      <c r="AL17" s="387" t="s">
        <v>36</v>
      </c>
      <c r="AM17" s="387" t="s">
        <v>36</v>
      </c>
      <c r="AN17" s="386" t="s">
        <v>36</v>
      </c>
      <c r="AO17" s="386" t="s">
        <v>36</v>
      </c>
      <c r="AP17" s="386" t="s">
        <v>36</v>
      </c>
      <c r="AQ17" s="386" t="s">
        <v>36</v>
      </c>
      <c r="AR17" s="386" t="s">
        <v>36</v>
      </c>
      <c r="AS17" s="387" t="s">
        <v>36</v>
      </c>
      <c r="AT17" s="387" t="s">
        <v>36</v>
      </c>
    </row>
    <row r="18" spans="1:46">
      <c r="A18" s="377">
        <v>14211005</v>
      </c>
      <c r="B18" s="376" t="s">
        <v>230</v>
      </c>
      <c r="C18" s="376" t="s">
        <v>519</v>
      </c>
      <c r="D18" s="375">
        <v>40310</v>
      </c>
      <c r="E18" s="374">
        <v>0.7</v>
      </c>
      <c r="F18" s="372">
        <v>1.4E-3</v>
      </c>
      <c r="G18" s="373">
        <v>0.14285714285714288</v>
      </c>
      <c r="H18" s="372">
        <v>4.0767999999999999E-2</v>
      </c>
      <c r="I18" s="372">
        <v>2.6360000000000001E-2</v>
      </c>
      <c r="J18" s="372">
        <v>2.4004000000000001E-2</v>
      </c>
      <c r="K18" s="372">
        <v>1.0713E-2</v>
      </c>
      <c r="L18" s="372">
        <v>3.4160000000000003E-2</v>
      </c>
      <c r="M18" s="372">
        <v>2.1680000000000001E-2</v>
      </c>
      <c r="N18" s="372">
        <v>2.0049999999999998E-2</v>
      </c>
      <c r="O18" s="372">
        <v>2.0036999999999999E-2</v>
      </c>
      <c r="P18" s="372">
        <v>1.5800816326530607</v>
      </c>
      <c r="Q18" s="372">
        <v>2.7857155044447097</v>
      </c>
      <c r="R18" s="372"/>
      <c r="S18" s="388" t="s">
        <v>36</v>
      </c>
      <c r="T18" s="388" t="s">
        <v>36</v>
      </c>
      <c r="U18" s="388" t="s">
        <v>36</v>
      </c>
      <c r="V18" s="388" t="s">
        <v>36</v>
      </c>
      <c r="W18" s="388" t="s">
        <v>36</v>
      </c>
      <c r="X18" s="388" t="s">
        <v>36</v>
      </c>
      <c r="Y18" s="388" t="s">
        <v>36</v>
      </c>
      <c r="Z18" s="388" t="s">
        <v>36</v>
      </c>
      <c r="AA18" s="388" t="s">
        <v>36</v>
      </c>
      <c r="AB18" s="388" t="s">
        <v>36</v>
      </c>
      <c r="AC18" s="388" t="s">
        <v>36</v>
      </c>
      <c r="AD18" s="388" t="s">
        <v>36</v>
      </c>
      <c r="AE18" s="388" t="s">
        <v>36</v>
      </c>
      <c r="AF18" s="388"/>
      <c r="AG18" s="388" t="s">
        <v>36</v>
      </c>
      <c r="AH18" s="388" t="s">
        <v>36</v>
      </c>
      <c r="AI18" s="388" t="s">
        <v>36</v>
      </c>
      <c r="AJ18" s="388" t="s">
        <v>36</v>
      </c>
      <c r="AK18" s="389" t="s">
        <v>36</v>
      </c>
      <c r="AL18" s="389" t="s">
        <v>36</v>
      </c>
      <c r="AM18" s="389" t="s">
        <v>36</v>
      </c>
      <c r="AN18" s="388" t="s">
        <v>36</v>
      </c>
      <c r="AO18" s="388" t="s">
        <v>36</v>
      </c>
      <c r="AP18" s="388" t="s">
        <v>36</v>
      </c>
      <c r="AQ18" s="388" t="s">
        <v>36</v>
      </c>
      <c r="AR18" s="388" t="s">
        <v>36</v>
      </c>
      <c r="AS18" s="389" t="s">
        <v>36</v>
      </c>
      <c r="AT18" s="389" t="s">
        <v>36</v>
      </c>
    </row>
    <row r="19" spans="1:46">
      <c r="A19" s="321">
        <v>14211005</v>
      </c>
      <c r="B19" s="320" t="s">
        <v>223</v>
      </c>
      <c r="C19" s="320" t="s">
        <v>530</v>
      </c>
      <c r="D19" s="318">
        <v>40461</v>
      </c>
      <c r="E19" s="135">
        <v>1.6</v>
      </c>
      <c r="F19" s="43">
        <v>4.6800000000000001E-2</v>
      </c>
      <c r="G19" s="311">
        <v>2.875</v>
      </c>
      <c r="H19" s="43">
        <v>0.18733900000000001</v>
      </c>
      <c r="I19" s="43">
        <v>0.10155</v>
      </c>
      <c r="J19" s="43">
        <v>8.9455000000000007E-2</v>
      </c>
      <c r="K19" s="43">
        <v>4.9478000000000001E-2</v>
      </c>
      <c r="L19" s="43">
        <v>6.6694000000000003E-2</v>
      </c>
      <c r="M19" s="43">
        <v>7.3511000000000007E-2</v>
      </c>
      <c r="N19" s="43">
        <v>8.1640000000000004E-2</v>
      </c>
      <c r="O19" s="43">
        <v>8.1456000000000001E-2</v>
      </c>
      <c r="P19" s="43">
        <v>1.4664884647124246</v>
      </c>
      <c r="Q19" s="43">
        <v>4.1392657999075313</v>
      </c>
      <c r="R19" s="43"/>
      <c r="S19" s="43">
        <v>0.1008</v>
      </c>
      <c r="T19" s="43">
        <v>3.32E-2</v>
      </c>
      <c r="U19" s="43">
        <v>7.9000000000000008E-3</v>
      </c>
      <c r="V19" s="43">
        <v>0</v>
      </c>
      <c r="W19" s="43">
        <v>0.1419</v>
      </c>
      <c r="X19" s="43">
        <v>8.8687499999999989E-2</v>
      </c>
      <c r="Y19" s="43">
        <v>2.0999999999999999E-3</v>
      </c>
      <c r="Z19" s="43">
        <v>3.2399999999999998E-2</v>
      </c>
      <c r="AA19" s="43">
        <v>0</v>
      </c>
      <c r="AB19" s="43">
        <v>3.0599999999999999E-2</v>
      </c>
      <c r="AC19" s="43">
        <v>1.6000000000000001E-3</v>
      </c>
      <c r="AD19" s="43">
        <v>6.6699999999999995E-2</v>
      </c>
      <c r="AE19" s="43">
        <v>4.1687499999999995E-2</v>
      </c>
      <c r="AF19" s="43"/>
      <c r="AG19" s="43">
        <v>0.84437668582150804</v>
      </c>
      <c r="AH19" s="43">
        <v>0.20265032442363684</v>
      </c>
      <c r="AI19" s="43">
        <v>3.7929710005761473E-2</v>
      </c>
      <c r="AJ19" s="43">
        <v>0</v>
      </c>
      <c r="AK19" s="311">
        <v>1.0849567202509063</v>
      </c>
      <c r="AL19" s="311">
        <v>8.1371754018817981</v>
      </c>
      <c r="AM19" s="328" t="s">
        <v>36</v>
      </c>
      <c r="AN19" s="43">
        <v>2.2222927711990859E-2</v>
      </c>
      <c r="AO19" s="43">
        <v>0.2512757673992958</v>
      </c>
      <c r="AP19" s="43">
        <v>0</v>
      </c>
      <c r="AQ19" s="43">
        <v>0.18728540214337736</v>
      </c>
      <c r="AR19" s="43">
        <v>7.3447053855052249E-3</v>
      </c>
      <c r="AS19" s="311">
        <v>0.46812880264016926</v>
      </c>
      <c r="AT19" s="311">
        <v>3.5109660198012693</v>
      </c>
    </row>
    <row r="20" spans="1:46">
      <c r="A20" s="321">
        <v>14211005</v>
      </c>
      <c r="B20" s="320" t="s">
        <v>223</v>
      </c>
      <c r="C20" s="320" t="s">
        <v>529</v>
      </c>
      <c r="D20" s="318">
        <v>40461</v>
      </c>
      <c r="E20" s="135">
        <v>1.7</v>
      </c>
      <c r="F20" s="43">
        <v>4.6300000000000001E-2</v>
      </c>
      <c r="G20" s="311">
        <v>2.7647058823529411</v>
      </c>
      <c r="H20" s="43">
        <v>0.185726</v>
      </c>
      <c r="I20" s="43">
        <v>0.10038800000000001</v>
      </c>
      <c r="J20" s="43">
        <v>8.8567000000000007E-2</v>
      </c>
      <c r="K20" s="43">
        <v>4.8522999999999997E-2</v>
      </c>
      <c r="L20" s="43">
        <v>6.5393000000000007E-2</v>
      </c>
      <c r="M20" s="43">
        <v>7.1693999999999994E-2</v>
      </c>
      <c r="N20" s="43">
        <v>7.9380000000000006E-2</v>
      </c>
      <c r="O20" s="43">
        <v>8.0266000000000004E-2</v>
      </c>
      <c r="P20" s="43">
        <v>1.4580212065284255</v>
      </c>
      <c r="Q20" s="43">
        <v>4.226447947544961</v>
      </c>
      <c r="R20" s="43"/>
      <c r="S20" s="43">
        <v>0.1116</v>
      </c>
      <c r="T20" s="43">
        <v>2.9499999999999998E-2</v>
      </c>
      <c r="U20" s="43">
        <v>5.1000000000000004E-3</v>
      </c>
      <c r="V20" s="43">
        <v>0</v>
      </c>
      <c r="W20" s="43">
        <v>0.1462</v>
      </c>
      <c r="X20" s="43">
        <v>8.6000000000000007E-2</v>
      </c>
      <c r="Y20" s="43">
        <v>2.2000000000000001E-3</v>
      </c>
      <c r="Z20" s="43">
        <v>3.5099999999999999E-2</v>
      </c>
      <c r="AA20" s="43">
        <v>0</v>
      </c>
      <c r="AB20" s="43">
        <v>3.2800000000000003E-2</v>
      </c>
      <c r="AC20" s="43">
        <v>1.1999999999999999E-3</v>
      </c>
      <c r="AD20" s="43">
        <v>7.1300000000000002E-2</v>
      </c>
      <c r="AE20" s="43">
        <v>4.1941176470588239E-2</v>
      </c>
      <c r="AF20" s="43"/>
      <c r="AG20" s="43">
        <v>0.93484561644524111</v>
      </c>
      <c r="AH20" s="43">
        <v>0.18006580031618333</v>
      </c>
      <c r="AI20" s="43">
        <v>2.4486268484732093E-2</v>
      </c>
      <c r="AJ20" s="43">
        <v>0</v>
      </c>
      <c r="AK20" s="311">
        <v>1.1393976852461565</v>
      </c>
      <c r="AL20" s="311">
        <v>8.0428071899728693</v>
      </c>
      <c r="AM20" s="328" t="s">
        <v>36</v>
      </c>
      <c r="AN20" s="43">
        <v>2.3281162364942803E-2</v>
      </c>
      <c r="AO20" s="43">
        <v>0.27221541468257043</v>
      </c>
      <c r="AP20" s="43">
        <v>0</v>
      </c>
      <c r="AQ20" s="43">
        <v>0.20075036569616925</v>
      </c>
      <c r="AR20" s="43">
        <v>5.5085290391289178E-3</v>
      </c>
      <c r="AS20" s="311">
        <v>0.50175547178281144</v>
      </c>
      <c r="AT20" s="311">
        <v>3.5418033302316103</v>
      </c>
    </row>
    <row r="21" spans="1:46">
      <c r="A21" s="321">
        <v>14211005</v>
      </c>
      <c r="B21" s="320" t="s">
        <v>223</v>
      </c>
      <c r="C21" s="320" t="s">
        <v>528</v>
      </c>
      <c r="D21" s="318">
        <v>40461</v>
      </c>
      <c r="E21" s="135">
        <v>1</v>
      </c>
      <c r="F21" s="43">
        <v>1.7299999999999999E-2</v>
      </c>
      <c r="G21" s="311">
        <v>2</v>
      </c>
      <c r="H21" s="43">
        <v>0.12442300000000001</v>
      </c>
      <c r="I21" s="43">
        <v>6.9179000000000004E-2</v>
      </c>
      <c r="J21" s="43">
        <v>6.8455000000000002E-2</v>
      </c>
      <c r="K21" s="43">
        <v>2.9023E-2</v>
      </c>
      <c r="L21" s="43">
        <v>5.2158999999999997E-2</v>
      </c>
      <c r="M21" s="43">
        <v>5.4828000000000002E-2</v>
      </c>
      <c r="N21" s="43">
        <v>6.4017000000000004E-2</v>
      </c>
      <c r="O21" s="43">
        <v>5.2675E-2</v>
      </c>
      <c r="P21" s="43">
        <v>1.5852441164014757</v>
      </c>
      <c r="Q21" s="43">
        <v>3.9842291839902799</v>
      </c>
      <c r="R21" s="43"/>
      <c r="S21" s="43">
        <v>3.9899999999999998E-2</v>
      </c>
      <c r="T21" s="43">
        <v>2.5999999999999999E-2</v>
      </c>
      <c r="U21" s="43">
        <v>1.43E-2</v>
      </c>
      <c r="V21" s="43">
        <v>1.4E-3</v>
      </c>
      <c r="W21" s="43">
        <v>8.1600000000000006E-2</v>
      </c>
      <c r="X21" s="43">
        <v>8.1600000000000006E-2</v>
      </c>
      <c r="Y21" s="43">
        <v>0</v>
      </c>
      <c r="Z21" s="43">
        <v>1.1599999999999999E-2</v>
      </c>
      <c r="AA21" s="43">
        <v>0</v>
      </c>
      <c r="AB21" s="43">
        <v>7.9000000000000008E-3</v>
      </c>
      <c r="AC21" s="43">
        <v>2.2000000000000001E-3</v>
      </c>
      <c r="AD21" s="43">
        <v>2.1700000000000001E-2</v>
      </c>
      <c r="AE21" s="43">
        <v>2.1700000000000001E-2</v>
      </c>
      <c r="AF21" s="43"/>
      <c r="AG21" s="43">
        <v>0.33423243813768028</v>
      </c>
      <c r="AH21" s="43">
        <v>0.1587020612956192</v>
      </c>
      <c r="AI21" s="43">
        <v>6.8657576339542919E-2</v>
      </c>
      <c r="AJ21" s="43">
        <v>5.5394866478587906E-3</v>
      </c>
      <c r="AK21" s="311">
        <v>0.56713156242070117</v>
      </c>
      <c r="AL21" s="311">
        <v>6.8055787490484141</v>
      </c>
      <c r="AM21" s="328" t="s">
        <v>36</v>
      </c>
      <c r="AN21" s="43">
        <v>0</v>
      </c>
      <c r="AO21" s="43">
        <v>8.9962929068883674E-2</v>
      </c>
      <c r="AP21" s="43">
        <v>0</v>
      </c>
      <c r="AQ21" s="43">
        <v>4.8351460030479784E-2</v>
      </c>
      <c r="AR21" s="43">
        <v>1.0098969905069683E-2</v>
      </c>
      <c r="AS21" s="311">
        <v>0.14841335900443312</v>
      </c>
      <c r="AT21" s="311">
        <v>1.7809603080531975</v>
      </c>
    </row>
    <row r="22" spans="1:46">
      <c r="A22" s="321">
        <v>14211005</v>
      </c>
      <c r="B22" s="320" t="s">
        <v>223</v>
      </c>
      <c r="C22" s="320" t="s">
        <v>527</v>
      </c>
      <c r="D22" s="318">
        <v>40461</v>
      </c>
      <c r="E22" s="135">
        <v>1</v>
      </c>
      <c r="F22" s="43">
        <v>1.7600000000000001E-2</v>
      </c>
      <c r="G22" s="311">
        <v>1.9</v>
      </c>
      <c r="H22" s="43">
        <v>0.12675500000000001</v>
      </c>
      <c r="I22" s="43">
        <v>6.9675000000000001E-2</v>
      </c>
      <c r="J22" s="43">
        <v>6.7898E-2</v>
      </c>
      <c r="K22" s="43">
        <v>2.8452000000000002E-2</v>
      </c>
      <c r="L22" s="43">
        <v>4.2306000000000003E-2</v>
      </c>
      <c r="M22" s="43">
        <v>5.2760000000000001E-2</v>
      </c>
      <c r="N22" s="43">
        <v>6.2916E-2</v>
      </c>
      <c r="O22" s="43">
        <v>5.2604999999999999E-2</v>
      </c>
      <c r="P22" s="43">
        <v>1.5748747056337171</v>
      </c>
      <c r="Q22" s="43">
        <v>4.1759317043508872</v>
      </c>
      <c r="R22" s="43"/>
      <c r="S22" s="43">
        <v>4.48E-2</v>
      </c>
      <c r="T22" s="43">
        <v>2.35E-2</v>
      </c>
      <c r="U22" s="43">
        <v>9.5999999999999992E-3</v>
      </c>
      <c r="V22" s="43">
        <v>0</v>
      </c>
      <c r="W22" s="43">
        <v>7.7899999999999997E-2</v>
      </c>
      <c r="X22" s="43">
        <v>7.7899999999999997E-2</v>
      </c>
      <c r="Y22" s="43">
        <v>0</v>
      </c>
      <c r="Z22" s="43">
        <v>1.3899999999999999E-2</v>
      </c>
      <c r="AA22" s="43">
        <v>0</v>
      </c>
      <c r="AB22" s="43">
        <v>1.95E-2</v>
      </c>
      <c r="AC22" s="43">
        <v>1.6000000000000001E-3</v>
      </c>
      <c r="AD22" s="43">
        <v>3.5000000000000003E-2</v>
      </c>
      <c r="AE22" s="43">
        <v>3.5000000000000003E-2</v>
      </c>
      <c r="AF22" s="43"/>
      <c r="AG22" s="43">
        <v>0.37527852703178133</v>
      </c>
      <c r="AH22" s="43">
        <v>0.14344224770950198</v>
      </c>
      <c r="AI22" s="43">
        <v>4.6091799500672173E-2</v>
      </c>
      <c r="AJ22" s="43">
        <v>0</v>
      </c>
      <c r="AK22" s="311">
        <v>0.56481257424195552</v>
      </c>
      <c r="AL22" s="311">
        <v>6.7777508909034667</v>
      </c>
      <c r="AM22" s="328" t="s">
        <v>36</v>
      </c>
      <c r="AN22" s="43">
        <v>0</v>
      </c>
      <c r="AO22" s="43">
        <v>0.10780040638426577</v>
      </c>
      <c r="AP22" s="43">
        <v>0</v>
      </c>
      <c r="AQ22" s="43">
        <v>0.11934854058156402</v>
      </c>
      <c r="AR22" s="43">
        <v>7.3447053855052249E-3</v>
      </c>
      <c r="AS22" s="311">
        <v>0.23449365235133501</v>
      </c>
      <c r="AT22" s="311">
        <v>2.8139238282160202</v>
      </c>
    </row>
    <row r="23" spans="1:46">
      <c r="A23" s="321">
        <v>14211005</v>
      </c>
      <c r="B23" s="320" t="s">
        <v>223</v>
      </c>
      <c r="C23" s="320" t="s">
        <v>526</v>
      </c>
      <c r="D23" s="318">
        <v>40461</v>
      </c>
      <c r="E23" s="135">
        <v>0.9</v>
      </c>
      <c r="F23" s="43">
        <v>1.52E-2</v>
      </c>
      <c r="G23" s="311">
        <v>1.9999999999999998</v>
      </c>
      <c r="H23" s="43">
        <v>7.0557999999999996E-2</v>
      </c>
      <c r="I23" s="43">
        <v>4.0201000000000001E-2</v>
      </c>
      <c r="J23" s="43">
        <v>3.6287E-2</v>
      </c>
      <c r="K23" s="43">
        <v>1.8098E-2</v>
      </c>
      <c r="L23" s="43">
        <v>4.0689999999999997E-2</v>
      </c>
      <c r="M23" s="43">
        <v>3.4336999999999999E-2</v>
      </c>
      <c r="N23" s="43">
        <v>3.2823999999999999E-2</v>
      </c>
      <c r="O23" s="43">
        <v>3.1302000000000003E-2</v>
      </c>
      <c r="P23" s="43">
        <v>1.5408876766674924</v>
      </c>
      <c r="Q23" s="43">
        <v>3.7487387604191733</v>
      </c>
      <c r="R23" s="43"/>
      <c r="S23" s="43">
        <v>3.2199999999999999E-2</v>
      </c>
      <c r="T23" s="43">
        <v>2.2499999999999999E-2</v>
      </c>
      <c r="U23" s="43">
        <v>1.2800000000000001E-2</v>
      </c>
      <c r="V23" s="43">
        <v>1.1999999999999999E-3</v>
      </c>
      <c r="W23" s="43">
        <v>6.8699999999999997E-2</v>
      </c>
      <c r="X23" s="43">
        <v>7.6333333333333322E-2</v>
      </c>
      <c r="Y23" s="43">
        <v>0</v>
      </c>
      <c r="Z23" s="43">
        <v>9.4000000000000004E-3</v>
      </c>
      <c r="AA23" s="43">
        <v>0</v>
      </c>
      <c r="AB23" s="43">
        <v>6.1000000000000004E-3</v>
      </c>
      <c r="AC23" s="43">
        <v>2E-3</v>
      </c>
      <c r="AD23" s="43">
        <v>1.7500000000000002E-2</v>
      </c>
      <c r="AE23" s="43">
        <v>1.9444444444444445E-2</v>
      </c>
      <c r="AF23" s="43"/>
      <c r="AG23" s="43">
        <v>0.26973144130409288</v>
      </c>
      <c r="AH23" s="43">
        <v>0.13733832227505507</v>
      </c>
      <c r="AI23" s="43">
        <v>6.14557326675629E-2</v>
      </c>
      <c r="AJ23" s="43">
        <v>4.7481314124503916E-3</v>
      </c>
      <c r="AK23" s="311">
        <v>0.4732736276591612</v>
      </c>
      <c r="AL23" s="311">
        <v>6.3103150354554831</v>
      </c>
      <c r="AM23" s="328" t="s">
        <v>36</v>
      </c>
      <c r="AN23" s="43">
        <v>0</v>
      </c>
      <c r="AO23" s="43">
        <v>7.2900994245474707E-2</v>
      </c>
      <c r="AP23" s="43">
        <v>0</v>
      </c>
      <c r="AQ23" s="43">
        <v>3.7334671669104647E-2</v>
      </c>
      <c r="AR23" s="43">
        <v>9.1808817318815295E-3</v>
      </c>
      <c r="AS23" s="311">
        <v>0.11941654764646088</v>
      </c>
      <c r="AT23" s="311">
        <v>1.5922206352861452</v>
      </c>
    </row>
    <row r="24" spans="1:46">
      <c r="A24" s="321">
        <v>14211005</v>
      </c>
      <c r="B24" s="320" t="s">
        <v>223</v>
      </c>
      <c r="C24" s="320" t="s">
        <v>525</v>
      </c>
      <c r="D24" s="318">
        <v>40461</v>
      </c>
      <c r="E24" s="135">
        <v>0.8</v>
      </c>
      <c r="F24" s="43">
        <v>1.2999999999999999E-2</v>
      </c>
      <c r="G24" s="311">
        <v>1.6249999999999998</v>
      </c>
      <c r="H24" s="43">
        <v>5.8861999999999998E-2</v>
      </c>
      <c r="I24" s="43">
        <v>3.4820999999999998E-2</v>
      </c>
      <c r="J24" s="43">
        <v>3.0870999999999999E-2</v>
      </c>
      <c r="K24" s="43">
        <v>1.5389E-2</v>
      </c>
      <c r="L24" s="43">
        <v>2.0036999999999999E-2</v>
      </c>
      <c r="M24" s="43">
        <v>2.5877000000000001E-2</v>
      </c>
      <c r="N24" s="43">
        <v>2.6620999999999999E-2</v>
      </c>
      <c r="O24" s="43">
        <v>2.7127999999999999E-2</v>
      </c>
      <c r="P24" s="43">
        <v>1.5470981114693683</v>
      </c>
      <c r="Q24" s="43">
        <v>4.3759627090010174</v>
      </c>
      <c r="R24" s="43"/>
      <c r="S24" s="43">
        <v>2.3E-2</v>
      </c>
      <c r="T24" s="43">
        <v>2.3199999999999998E-2</v>
      </c>
      <c r="U24" s="43">
        <v>1.77E-2</v>
      </c>
      <c r="V24" s="43">
        <v>2.5000000000000001E-3</v>
      </c>
      <c r="W24" s="43">
        <v>6.6400000000000001E-2</v>
      </c>
      <c r="X24" s="43">
        <v>8.299999999999999E-2</v>
      </c>
      <c r="Y24" s="43">
        <v>0</v>
      </c>
      <c r="Z24" s="43">
        <v>7.4999999999999997E-3</v>
      </c>
      <c r="AA24" s="43">
        <v>0</v>
      </c>
      <c r="AB24" s="43">
        <v>5.3E-3</v>
      </c>
      <c r="AC24" s="43">
        <v>2.5999999999999999E-3</v>
      </c>
      <c r="AD24" s="43">
        <v>1.54E-2</v>
      </c>
      <c r="AE24" s="43">
        <v>1.925E-2</v>
      </c>
      <c r="AF24" s="43"/>
      <c r="AG24" s="43">
        <v>0.19266531521720917</v>
      </c>
      <c r="AH24" s="43">
        <v>0.1416110700791679</v>
      </c>
      <c r="AI24" s="43">
        <v>8.498175532936432E-2</v>
      </c>
      <c r="AJ24" s="43">
        <v>9.891940442604984E-3</v>
      </c>
      <c r="AK24" s="311">
        <v>0.42915008106834635</v>
      </c>
      <c r="AL24" s="311">
        <v>6.4372512160251949</v>
      </c>
      <c r="AM24" s="328" t="s">
        <v>36</v>
      </c>
      <c r="AN24" s="43">
        <v>0</v>
      </c>
      <c r="AO24" s="43">
        <v>5.8165686897985139E-2</v>
      </c>
      <c r="AP24" s="43">
        <v>0</v>
      </c>
      <c r="AQ24" s="43">
        <v>3.2438321286271242E-2</v>
      </c>
      <c r="AR24" s="43">
        <v>1.193514625144599E-2</v>
      </c>
      <c r="AS24" s="311">
        <v>0.10253915443570236</v>
      </c>
      <c r="AT24" s="311">
        <v>1.5380873165355353</v>
      </c>
    </row>
    <row r="25" spans="1:46">
      <c r="A25" s="321">
        <v>14211005</v>
      </c>
      <c r="B25" s="320" t="s">
        <v>223</v>
      </c>
      <c r="C25" s="320" t="s">
        <v>524</v>
      </c>
      <c r="D25" s="318">
        <v>40461</v>
      </c>
      <c r="E25" s="135">
        <v>2.4</v>
      </c>
      <c r="F25" s="43">
        <v>4.6800000000000001E-2</v>
      </c>
      <c r="G25" s="311">
        <v>1.7500000000000002</v>
      </c>
      <c r="H25" s="43">
        <v>0.17457900000000001</v>
      </c>
      <c r="I25" s="43">
        <v>9.4200999999999993E-2</v>
      </c>
      <c r="J25" s="43">
        <v>8.8083999999999996E-2</v>
      </c>
      <c r="K25" s="43">
        <v>4.3637000000000002E-2</v>
      </c>
      <c r="L25" s="43">
        <v>8.8438000000000003E-2</v>
      </c>
      <c r="M25" s="43">
        <v>9.7459000000000004E-2</v>
      </c>
      <c r="N25" s="43">
        <v>9.1500999999999999E-2</v>
      </c>
      <c r="O25" s="43">
        <v>7.3162000000000005E-2</v>
      </c>
      <c r="P25" s="43">
        <v>1.4846594706251639</v>
      </c>
      <c r="Q25" s="43">
        <v>3.0854641156367699</v>
      </c>
      <c r="R25" s="43"/>
      <c r="S25" s="312" t="s">
        <v>36</v>
      </c>
      <c r="T25" s="312" t="s">
        <v>36</v>
      </c>
      <c r="U25" s="312" t="s">
        <v>36</v>
      </c>
      <c r="V25" s="312" t="s">
        <v>36</v>
      </c>
      <c r="W25" s="312" t="s">
        <v>36</v>
      </c>
      <c r="X25" s="312" t="s">
        <v>36</v>
      </c>
      <c r="Y25" s="312" t="s">
        <v>36</v>
      </c>
      <c r="Z25" s="312" t="s">
        <v>36</v>
      </c>
      <c r="AA25" s="312" t="s">
        <v>36</v>
      </c>
      <c r="AB25" s="312" t="s">
        <v>36</v>
      </c>
      <c r="AC25" s="312" t="s">
        <v>36</v>
      </c>
      <c r="AD25" s="312" t="s">
        <v>36</v>
      </c>
      <c r="AE25" s="312" t="s">
        <v>36</v>
      </c>
      <c r="AF25" s="312"/>
      <c r="AG25" s="312" t="s">
        <v>36</v>
      </c>
      <c r="AH25" s="312" t="s">
        <v>36</v>
      </c>
      <c r="AI25" s="312" t="s">
        <v>36</v>
      </c>
      <c r="AJ25" s="312" t="s">
        <v>36</v>
      </c>
      <c r="AK25" s="328" t="s">
        <v>36</v>
      </c>
      <c r="AL25" s="328" t="s">
        <v>36</v>
      </c>
      <c r="AM25" s="328" t="s">
        <v>36</v>
      </c>
      <c r="AN25" s="312" t="s">
        <v>36</v>
      </c>
      <c r="AO25" s="312" t="s">
        <v>36</v>
      </c>
      <c r="AP25" s="312" t="s">
        <v>36</v>
      </c>
      <c r="AQ25" s="312" t="s">
        <v>36</v>
      </c>
      <c r="AR25" s="312" t="s">
        <v>36</v>
      </c>
      <c r="AS25" s="328" t="s">
        <v>36</v>
      </c>
      <c r="AT25" s="328" t="s">
        <v>36</v>
      </c>
    </row>
    <row r="26" spans="1:46">
      <c r="A26" s="321">
        <v>14211005</v>
      </c>
      <c r="B26" s="320" t="s">
        <v>223</v>
      </c>
      <c r="C26" s="320" t="s">
        <v>523</v>
      </c>
      <c r="D26" s="318">
        <v>40461</v>
      </c>
      <c r="E26" s="135">
        <v>1.6</v>
      </c>
      <c r="F26" s="43">
        <v>4.3700000000000003E-2</v>
      </c>
      <c r="G26" s="311">
        <v>2.625</v>
      </c>
      <c r="H26" s="43">
        <v>0.16199</v>
      </c>
      <c r="I26" s="43">
        <v>8.6219000000000004E-2</v>
      </c>
      <c r="J26" s="43">
        <v>8.0618999999999996E-2</v>
      </c>
      <c r="K26" s="43">
        <v>4.0676999999999998E-2</v>
      </c>
      <c r="L26" s="43">
        <v>7.5791999999999998E-2</v>
      </c>
      <c r="M26" s="43">
        <v>7.1411000000000002E-2</v>
      </c>
      <c r="N26" s="43">
        <v>7.6458999999999999E-2</v>
      </c>
      <c r="O26" s="43">
        <v>6.8251000000000006E-2</v>
      </c>
      <c r="P26" s="43">
        <v>1.4817063847447627</v>
      </c>
      <c r="Q26" s="43">
        <v>3.438674737177446</v>
      </c>
      <c r="R26" s="43"/>
      <c r="S26" s="312" t="s">
        <v>36</v>
      </c>
      <c r="T26" s="312" t="s">
        <v>36</v>
      </c>
      <c r="U26" s="312" t="s">
        <v>36</v>
      </c>
      <c r="V26" s="312" t="s">
        <v>36</v>
      </c>
      <c r="W26" s="312" t="s">
        <v>36</v>
      </c>
      <c r="X26" s="312" t="s">
        <v>36</v>
      </c>
      <c r="Y26" s="312" t="s">
        <v>36</v>
      </c>
      <c r="Z26" s="312" t="s">
        <v>36</v>
      </c>
      <c r="AA26" s="312" t="s">
        <v>36</v>
      </c>
      <c r="AB26" s="312" t="s">
        <v>36</v>
      </c>
      <c r="AC26" s="312" t="s">
        <v>36</v>
      </c>
      <c r="AD26" s="312" t="s">
        <v>36</v>
      </c>
      <c r="AE26" s="312" t="s">
        <v>36</v>
      </c>
      <c r="AF26" s="312"/>
      <c r="AG26" s="312" t="s">
        <v>36</v>
      </c>
      <c r="AH26" s="312" t="s">
        <v>36</v>
      </c>
      <c r="AI26" s="312" t="s">
        <v>36</v>
      </c>
      <c r="AJ26" s="312" t="s">
        <v>36</v>
      </c>
      <c r="AK26" s="328" t="s">
        <v>36</v>
      </c>
      <c r="AL26" s="328" t="s">
        <v>36</v>
      </c>
      <c r="AM26" s="328" t="s">
        <v>36</v>
      </c>
      <c r="AN26" s="312" t="s">
        <v>36</v>
      </c>
      <c r="AO26" s="312" t="s">
        <v>36</v>
      </c>
      <c r="AP26" s="312" t="s">
        <v>36</v>
      </c>
      <c r="AQ26" s="312" t="s">
        <v>36</v>
      </c>
      <c r="AR26" s="312" t="s">
        <v>36</v>
      </c>
      <c r="AS26" s="328" t="s">
        <v>36</v>
      </c>
      <c r="AT26" s="328" t="s">
        <v>36</v>
      </c>
    </row>
    <row r="27" spans="1:46">
      <c r="A27" s="321">
        <v>14211005</v>
      </c>
      <c r="B27" s="320" t="s">
        <v>223</v>
      </c>
      <c r="C27" s="320" t="s">
        <v>522</v>
      </c>
      <c r="D27" s="318">
        <v>40461</v>
      </c>
      <c r="E27" s="135">
        <v>1.5</v>
      </c>
      <c r="F27" s="43">
        <v>4.1000000000000002E-2</v>
      </c>
      <c r="G27" s="311">
        <v>2.7333333333333334</v>
      </c>
      <c r="H27" s="43">
        <v>0.17289299999999999</v>
      </c>
      <c r="I27" s="43">
        <v>9.3002000000000001E-2</v>
      </c>
      <c r="J27" s="43">
        <v>8.6923E-2</v>
      </c>
      <c r="K27" s="43">
        <v>4.2627999999999999E-2</v>
      </c>
      <c r="L27" s="43">
        <v>7.0001999999999995E-2</v>
      </c>
      <c r="M27" s="43">
        <v>7.4459999999999998E-2</v>
      </c>
      <c r="N27" s="43">
        <v>8.2655000000000006E-2</v>
      </c>
      <c r="O27" s="43">
        <v>7.3051000000000005E-2</v>
      </c>
      <c r="P27" s="43">
        <v>1.4995877648610765</v>
      </c>
      <c r="Q27" s="43">
        <v>3.6413086751304826</v>
      </c>
      <c r="R27" s="43"/>
      <c r="S27" s="312" t="s">
        <v>36</v>
      </c>
      <c r="T27" s="312" t="s">
        <v>36</v>
      </c>
      <c r="U27" s="312" t="s">
        <v>36</v>
      </c>
      <c r="V27" s="312" t="s">
        <v>36</v>
      </c>
      <c r="W27" s="312" t="s">
        <v>36</v>
      </c>
      <c r="X27" s="312" t="s">
        <v>36</v>
      </c>
      <c r="Y27" s="312" t="s">
        <v>36</v>
      </c>
      <c r="Z27" s="312" t="s">
        <v>36</v>
      </c>
      <c r="AA27" s="312" t="s">
        <v>36</v>
      </c>
      <c r="AB27" s="312" t="s">
        <v>36</v>
      </c>
      <c r="AC27" s="312" t="s">
        <v>36</v>
      </c>
      <c r="AD27" s="312" t="s">
        <v>36</v>
      </c>
      <c r="AE27" s="312" t="s">
        <v>36</v>
      </c>
      <c r="AF27" s="312"/>
      <c r="AG27" s="312" t="s">
        <v>36</v>
      </c>
      <c r="AH27" s="312" t="s">
        <v>36</v>
      </c>
      <c r="AI27" s="312" t="s">
        <v>36</v>
      </c>
      <c r="AJ27" s="312" t="s">
        <v>36</v>
      </c>
      <c r="AK27" s="328" t="s">
        <v>36</v>
      </c>
      <c r="AL27" s="328" t="s">
        <v>36</v>
      </c>
      <c r="AM27" s="328" t="s">
        <v>36</v>
      </c>
      <c r="AN27" s="312" t="s">
        <v>36</v>
      </c>
      <c r="AO27" s="312" t="s">
        <v>36</v>
      </c>
      <c r="AP27" s="312" t="s">
        <v>36</v>
      </c>
      <c r="AQ27" s="312" t="s">
        <v>36</v>
      </c>
      <c r="AR27" s="312" t="s">
        <v>36</v>
      </c>
      <c r="AS27" s="328" t="s">
        <v>36</v>
      </c>
      <c r="AT27" s="328" t="s">
        <v>36</v>
      </c>
    </row>
    <row r="28" spans="1:46">
      <c r="A28" s="321">
        <v>14211005</v>
      </c>
      <c r="B28" s="320" t="s">
        <v>223</v>
      </c>
      <c r="C28" s="320" t="s">
        <v>521</v>
      </c>
      <c r="D28" s="318">
        <v>40461</v>
      </c>
      <c r="E28" s="135">
        <v>1.4</v>
      </c>
      <c r="F28" s="43">
        <v>3.3300000000000003E-2</v>
      </c>
      <c r="G28" s="311">
        <v>2.3571428571428572</v>
      </c>
      <c r="H28" s="43">
        <v>0.15953400000000001</v>
      </c>
      <c r="I28" s="43">
        <v>8.6399000000000004E-2</v>
      </c>
      <c r="J28" s="43">
        <v>8.3470000000000003E-2</v>
      </c>
      <c r="K28" s="43">
        <v>3.7689E-2</v>
      </c>
      <c r="L28" s="43">
        <v>7.3622999999999994E-2</v>
      </c>
      <c r="M28" s="43">
        <v>7.2908000000000001E-2</v>
      </c>
      <c r="N28" s="43">
        <v>8.0420000000000005E-2</v>
      </c>
      <c r="O28" s="43">
        <v>6.6159999999999997E-2</v>
      </c>
      <c r="P28" s="43">
        <v>1.5054063960414175</v>
      </c>
      <c r="Q28" s="43">
        <v>3.6014165891040517</v>
      </c>
      <c r="R28" s="43"/>
      <c r="S28" s="312" t="s">
        <v>36</v>
      </c>
      <c r="T28" s="312" t="s">
        <v>36</v>
      </c>
      <c r="U28" s="312" t="s">
        <v>36</v>
      </c>
      <c r="V28" s="312" t="s">
        <v>36</v>
      </c>
      <c r="W28" s="312" t="s">
        <v>36</v>
      </c>
      <c r="X28" s="312" t="s">
        <v>36</v>
      </c>
      <c r="Y28" s="312" t="s">
        <v>36</v>
      </c>
      <c r="Z28" s="312" t="s">
        <v>36</v>
      </c>
      <c r="AA28" s="312" t="s">
        <v>36</v>
      </c>
      <c r="AB28" s="312" t="s">
        <v>36</v>
      </c>
      <c r="AC28" s="312" t="s">
        <v>36</v>
      </c>
      <c r="AD28" s="312" t="s">
        <v>36</v>
      </c>
      <c r="AE28" s="312" t="s">
        <v>36</v>
      </c>
      <c r="AF28" s="312"/>
      <c r="AG28" s="312" t="s">
        <v>36</v>
      </c>
      <c r="AH28" s="312" t="s">
        <v>36</v>
      </c>
      <c r="AI28" s="312" t="s">
        <v>36</v>
      </c>
      <c r="AJ28" s="312" t="s">
        <v>36</v>
      </c>
      <c r="AK28" s="328" t="s">
        <v>36</v>
      </c>
      <c r="AL28" s="328" t="s">
        <v>36</v>
      </c>
      <c r="AM28" s="328" t="s">
        <v>36</v>
      </c>
      <c r="AN28" s="312" t="s">
        <v>36</v>
      </c>
      <c r="AO28" s="312" t="s">
        <v>36</v>
      </c>
      <c r="AP28" s="312" t="s">
        <v>36</v>
      </c>
      <c r="AQ28" s="312" t="s">
        <v>36</v>
      </c>
      <c r="AR28" s="312" t="s">
        <v>36</v>
      </c>
      <c r="AS28" s="328" t="s">
        <v>36</v>
      </c>
      <c r="AT28" s="328" t="s">
        <v>36</v>
      </c>
    </row>
    <row r="29" spans="1:46">
      <c r="A29" s="321">
        <v>14211005</v>
      </c>
      <c r="B29" s="320" t="s">
        <v>223</v>
      </c>
      <c r="C29" s="320" t="s">
        <v>520</v>
      </c>
      <c r="D29" s="318">
        <v>40461</v>
      </c>
      <c r="E29" s="135">
        <v>1.3</v>
      </c>
      <c r="F29" s="43">
        <v>2.76E-2</v>
      </c>
      <c r="G29" s="311">
        <v>2.0769230769230771</v>
      </c>
      <c r="H29" s="43">
        <v>0.14683099999999999</v>
      </c>
      <c r="I29" s="43">
        <v>7.9752000000000003E-2</v>
      </c>
      <c r="J29" s="43">
        <v>7.8126000000000001E-2</v>
      </c>
      <c r="K29" s="43">
        <v>3.3807999999999998E-2</v>
      </c>
      <c r="L29" s="43">
        <v>8.3540000000000003E-2</v>
      </c>
      <c r="M29" s="43">
        <v>7.1404999999999996E-2</v>
      </c>
      <c r="N29" s="43">
        <v>7.7019000000000004E-2</v>
      </c>
      <c r="O29" s="43">
        <v>6.0435999999999997E-2</v>
      </c>
      <c r="P29" s="43">
        <v>1.5400061945075361</v>
      </c>
      <c r="Q29" s="43">
        <v>3.3335454295406617</v>
      </c>
      <c r="R29" s="43"/>
      <c r="S29" s="312" t="s">
        <v>36</v>
      </c>
      <c r="T29" s="312" t="s">
        <v>36</v>
      </c>
      <c r="U29" s="312" t="s">
        <v>36</v>
      </c>
      <c r="V29" s="312" t="s">
        <v>36</v>
      </c>
      <c r="W29" s="312" t="s">
        <v>36</v>
      </c>
      <c r="X29" s="312" t="s">
        <v>36</v>
      </c>
      <c r="Y29" s="312" t="s">
        <v>36</v>
      </c>
      <c r="Z29" s="312" t="s">
        <v>36</v>
      </c>
      <c r="AA29" s="312" t="s">
        <v>36</v>
      </c>
      <c r="AB29" s="312" t="s">
        <v>36</v>
      </c>
      <c r="AC29" s="312" t="s">
        <v>36</v>
      </c>
      <c r="AD29" s="312" t="s">
        <v>36</v>
      </c>
      <c r="AE29" s="312" t="s">
        <v>36</v>
      </c>
      <c r="AF29" s="312"/>
      <c r="AG29" s="312" t="s">
        <v>36</v>
      </c>
      <c r="AH29" s="312" t="s">
        <v>36</v>
      </c>
      <c r="AI29" s="312" t="s">
        <v>36</v>
      </c>
      <c r="AJ29" s="312" t="s">
        <v>36</v>
      </c>
      <c r="AK29" s="328" t="s">
        <v>36</v>
      </c>
      <c r="AL29" s="328" t="s">
        <v>36</v>
      </c>
      <c r="AM29" s="328" t="s">
        <v>36</v>
      </c>
      <c r="AN29" s="312" t="s">
        <v>36</v>
      </c>
      <c r="AO29" s="312" t="s">
        <v>36</v>
      </c>
      <c r="AP29" s="312" t="s">
        <v>36</v>
      </c>
      <c r="AQ29" s="312" t="s">
        <v>36</v>
      </c>
      <c r="AR29" s="312" t="s">
        <v>36</v>
      </c>
      <c r="AS29" s="328" t="s">
        <v>36</v>
      </c>
      <c r="AT29" s="328" t="s">
        <v>36</v>
      </c>
    </row>
    <row r="30" spans="1:46">
      <c r="A30" s="377">
        <v>14211005</v>
      </c>
      <c r="B30" s="376" t="s">
        <v>223</v>
      </c>
      <c r="C30" s="376" t="s">
        <v>519</v>
      </c>
      <c r="D30" s="375">
        <v>40461</v>
      </c>
      <c r="E30" s="374">
        <v>1.1000000000000001</v>
      </c>
      <c r="F30" s="372">
        <v>2.0899999999999998E-2</v>
      </c>
      <c r="G30" s="373">
        <v>1.8181818181818181</v>
      </c>
      <c r="H30" s="372">
        <v>0.13437299999999999</v>
      </c>
      <c r="I30" s="372">
        <v>7.3820999999999998E-2</v>
      </c>
      <c r="J30" s="372">
        <v>7.2559999999999999E-2</v>
      </c>
      <c r="K30" s="372">
        <v>3.0616000000000001E-2</v>
      </c>
      <c r="L30" s="372">
        <v>6.3686000000000006E-2</v>
      </c>
      <c r="M30" s="372">
        <v>6.2643000000000004E-2</v>
      </c>
      <c r="N30" s="372">
        <v>7.0755999999999999E-2</v>
      </c>
      <c r="O30" s="372">
        <v>5.6151E-2</v>
      </c>
      <c r="P30" s="372">
        <v>1.5703313895605171</v>
      </c>
      <c r="Q30" s="372">
        <v>3.7219594405437784</v>
      </c>
      <c r="R30" s="372"/>
      <c r="S30" s="371" t="s">
        <v>36</v>
      </c>
      <c r="T30" s="371" t="s">
        <v>36</v>
      </c>
      <c r="U30" s="371" t="s">
        <v>36</v>
      </c>
      <c r="V30" s="371" t="s">
        <v>36</v>
      </c>
      <c r="W30" s="371" t="s">
        <v>36</v>
      </c>
      <c r="X30" s="371" t="s">
        <v>36</v>
      </c>
      <c r="Y30" s="371" t="s">
        <v>36</v>
      </c>
      <c r="Z30" s="371" t="s">
        <v>36</v>
      </c>
      <c r="AA30" s="371" t="s">
        <v>36</v>
      </c>
      <c r="AB30" s="371" t="s">
        <v>36</v>
      </c>
      <c r="AC30" s="371" t="s">
        <v>36</v>
      </c>
      <c r="AD30" s="371" t="s">
        <v>36</v>
      </c>
      <c r="AE30" s="371" t="s">
        <v>36</v>
      </c>
      <c r="AF30" s="371"/>
      <c r="AG30" s="371" t="s">
        <v>36</v>
      </c>
      <c r="AH30" s="371" t="s">
        <v>36</v>
      </c>
      <c r="AI30" s="371" t="s">
        <v>36</v>
      </c>
      <c r="AJ30" s="371" t="s">
        <v>36</v>
      </c>
      <c r="AK30" s="390" t="s">
        <v>36</v>
      </c>
      <c r="AL30" s="390" t="s">
        <v>36</v>
      </c>
      <c r="AM30" s="390" t="s">
        <v>36</v>
      </c>
      <c r="AN30" s="371" t="s">
        <v>36</v>
      </c>
      <c r="AO30" s="371" t="s">
        <v>36</v>
      </c>
      <c r="AP30" s="371" t="s">
        <v>36</v>
      </c>
      <c r="AQ30" s="371" t="s">
        <v>36</v>
      </c>
      <c r="AR30" s="371" t="s">
        <v>36</v>
      </c>
      <c r="AS30" s="390" t="s">
        <v>36</v>
      </c>
      <c r="AT30" s="390" t="s">
        <v>36</v>
      </c>
    </row>
    <row r="31" spans="1:46">
      <c r="A31" s="321">
        <v>14211005</v>
      </c>
      <c r="B31" s="320" t="s">
        <v>216</v>
      </c>
      <c r="C31" s="320" t="s">
        <v>530</v>
      </c>
      <c r="D31" s="318">
        <v>40795</v>
      </c>
      <c r="E31" s="135">
        <v>0.9</v>
      </c>
      <c r="F31" s="43">
        <v>2.1399999999999999E-2</v>
      </c>
      <c r="G31" s="311">
        <v>2.2222222222222223</v>
      </c>
      <c r="H31" s="43">
        <v>7.4057999999999999E-2</v>
      </c>
      <c r="I31" s="43">
        <v>3.8967000000000002E-2</v>
      </c>
      <c r="J31" s="43">
        <v>3.3498E-2</v>
      </c>
      <c r="K31" s="43">
        <v>1.8992999999999999E-2</v>
      </c>
      <c r="L31" s="43">
        <v>3.0667E-2</v>
      </c>
      <c r="M31" s="43">
        <v>4.0745000000000003E-2</v>
      </c>
      <c r="N31" s="43">
        <v>3.4973999999999998E-2</v>
      </c>
      <c r="O31" s="43">
        <v>3.1695000000000001E-2</v>
      </c>
      <c r="P31" s="43">
        <v>1.4291343932599536</v>
      </c>
      <c r="Q31" s="43">
        <v>3.3922647589126402</v>
      </c>
      <c r="R31" s="43"/>
      <c r="S31" s="43">
        <v>3.5400000000000001E-2</v>
      </c>
      <c r="T31" s="43">
        <v>3.9199999999999999E-2</v>
      </c>
      <c r="U31" s="43">
        <v>2.47E-2</v>
      </c>
      <c r="V31" s="43">
        <v>3.3999999999999998E-3</v>
      </c>
      <c r="W31" s="43">
        <v>0.1027</v>
      </c>
      <c r="X31" s="322">
        <v>0.11411111111111111</v>
      </c>
      <c r="Y31" s="43">
        <v>0</v>
      </c>
      <c r="Z31" s="43">
        <v>1.29E-2</v>
      </c>
      <c r="AA31" s="43">
        <v>0</v>
      </c>
      <c r="AB31" s="43">
        <v>7.7999999999999996E-3</v>
      </c>
      <c r="AC31" s="43">
        <v>3.5000000000000001E-3</v>
      </c>
      <c r="AD31" s="43">
        <v>2.4299999999999999E-2</v>
      </c>
      <c r="AE31" s="322">
        <v>2.6999999999999996E-2</v>
      </c>
      <c r="AF31" s="322"/>
      <c r="AG31" s="43">
        <v>0.29653705037779149</v>
      </c>
      <c r="AH31" s="43">
        <v>0.23927387703031816</v>
      </c>
      <c r="AI31" s="43">
        <v>0.11859035913193777</v>
      </c>
      <c r="AJ31" s="43">
        <v>1.3453039001942778E-2</v>
      </c>
      <c r="AK31" s="311">
        <v>0.6678543255419902</v>
      </c>
      <c r="AL31" s="311">
        <v>8.9047243405598699</v>
      </c>
      <c r="AM31" s="311">
        <v>0.34761322887509977</v>
      </c>
      <c r="AN31" s="43">
        <v>0</v>
      </c>
      <c r="AO31" s="43">
        <v>0.10004498146453444</v>
      </c>
      <c r="AP31" s="43">
        <v>0</v>
      </c>
      <c r="AQ31" s="43">
        <v>4.7739416232625606E-2</v>
      </c>
      <c r="AR31" s="43">
        <v>1.6066543030792677E-2</v>
      </c>
      <c r="AS31" s="311">
        <v>0.16385094072795275</v>
      </c>
      <c r="AT31" s="311">
        <v>2.184679209706037</v>
      </c>
    </row>
    <row r="32" spans="1:46">
      <c r="A32" s="321">
        <v>14211005</v>
      </c>
      <c r="B32" s="320" t="s">
        <v>216</v>
      </c>
      <c r="C32" s="320" t="s">
        <v>529</v>
      </c>
      <c r="D32" s="318">
        <v>40795</v>
      </c>
      <c r="E32" s="135">
        <v>0.9</v>
      </c>
      <c r="F32" s="43">
        <v>2.1000000000000001E-2</v>
      </c>
      <c r="G32" s="311">
        <v>2.3333333333333335</v>
      </c>
      <c r="H32" s="43">
        <v>7.5130000000000002E-2</v>
      </c>
      <c r="I32" s="43">
        <v>3.8861E-2</v>
      </c>
      <c r="J32" s="43">
        <v>3.3263000000000001E-2</v>
      </c>
      <c r="K32" s="43">
        <v>1.8681E-2</v>
      </c>
      <c r="L32" s="43">
        <v>2.9845E-2</v>
      </c>
      <c r="M32" s="43">
        <v>3.9850999999999998E-2</v>
      </c>
      <c r="N32" s="43">
        <v>3.3992000000000001E-2</v>
      </c>
      <c r="O32" s="43">
        <v>3.1580999999999998E-2</v>
      </c>
      <c r="P32" s="43">
        <v>1.4523253150057265</v>
      </c>
      <c r="Q32" s="43">
        <v>3.1571096960381455</v>
      </c>
      <c r="R32" s="43"/>
      <c r="S32" s="43">
        <v>6.7599999999999993E-2</v>
      </c>
      <c r="T32" s="43">
        <v>6.3700000000000007E-2</v>
      </c>
      <c r="U32" s="43">
        <v>3.1600000000000003E-2</v>
      </c>
      <c r="V32" s="43">
        <v>5.3E-3</v>
      </c>
      <c r="W32" s="43">
        <v>0.16819999999999999</v>
      </c>
      <c r="X32" s="322">
        <v>0.18688888888888888</v>
      </c>
      <c r="Y32" s="43">
        <v>2.7000000000000001E-3</v>
      </c>
      <c r="Z32" s="43">
        <v>1.23E-2</v>
      </c>
      <c r="AA32" s="43">
        <v>1E-3</v>
      </c>
      <c r="AB32" s="43">
        <v>7.3000000000000001E-3</v>
      </c>
      <c r="AC32" s="43">
        <v>4.4000000000000003E-3</v>
      </c>
      <c r="AD32" s="43">
        <v>2.7799999999999998E-2</v>
      </c>
      <c r="AE32" s="322">
        <v>3.0888888888888886E-2</v>
      </c>
      <c r="AF32" s="322"/>
      <c r="AG32" s="43">
        <v>0.56626849168188431</v>
      </c>
      <c r="AH32" s="43">
        <v>0.38882005017426713</v>
      </c>
      <c r="AI32" s="43">
        <v>0.15171884002304589</v>
      </c>
      <c r="AJ32" s="43">
        <v>2.0970913738322564E-2</v>
      </c>
      <c r="AK32" s="311">
        <v>1.1277782956175197</v>
      </c>
      <c r="AL32" s="311">
        <v>15.03704394156693</v>
      </c>
      <c r="AM32" s="311">
        <v>0.28733760605134739</v>
      </c>
      <c r="AN32" s="43">
        <v>2.857233562970253E-2</v>
      </c>
      <c r="AO32" s="43">
        <v>9.5391726512695632E-2</v>
      </c>
      <c r="AP32" s="43">
        <v>7.1969369836197726E-3</v>
      </c>
      <c r="AQ32" s="43">
        <v>4.4679197243354736E-2</v>
      </c>
      <c r="AR32" s="43">
        <v>2.0197939810139367E-2</v>
      </c>
      <c r="AS32" s="311">
        <v>0.19603813617951205</v>
      </c>
      <c r="AT32" s="311">
        <v>2.6138418157268273</v>
      </c>
    </row>
    <row r="33" spans="1:46">
      <c r="A33" s="321">
        <v>14211005</v>
      </c>
      <c r="B33" s="320" t="s">
        <v>216</v>
      </c>
      <c r="C33" s="320" t="s">
        <v>528</v>
      </c>
      <c r="D33" s="318">
        <v>40795</v>
      </c>
      <c r="E33" s="135">
        <v>0.6</v>
      </c>
      <c r="F33" s="43">
        <v>9.9000000000000008E-3</v>
      </c>
      <c r="G33" s="311">
        <v>1.5</v>
      </c>
      <c r="H33" s="43">
        <v>4.9445000000000003E-2</v>
      </c>
      <c r="I33" s="43">
        <v>2.6700000000000002E-2</v>
      </c>
      <c r="J33" s="43">
        <v>2.4981E-2</v>
      </c>
      <c r="K33" s="43">
        <v>1.1088000000000001E-2</v>
      </c>
      <c r="L33" s="43">
        <v>2.3820999999999998E-2</v>
      </c>
      <c r="M33" s="43">
        <v>2.4014000000000001E-2</v>
      </c>
      <c r="N33" s="43">
        <v>2.5824E-2</v>
      </c>
      <c r="O33" s="43">
        <v>2.0917999999999999E-2</v>
      </c>
      <c r="P33" s="43">
        <v>1.5794305274622678</v>
      </c>
      <c r="Q33" s="43">
        <v>3.0919498043448925</v>
      </c>
      <c r="R33" s="43"/>
      <c r="S33" s="43">
        <v>1.5599999999999999E-2</v>
      </c>
      <c r="T33" s="43">
        <v>3.9199999999999999E-2</v>
      </c>
      <c r="U33" s="43">
        <v>2.76E-2</v>
      </c>
      <c r="V33" s="43">
        <v>8.8000000000000005E-3</v>
      </c>
      <c r="W33" s="43">
        <v>9.1300000000000006E-2</v>
      </c>
      <c r="X33" s="322">
        <v>0.15216666666666667</v>
      </c>
      <c r="Y33" s="43">
        <v>0</v>
      </c>
      <c r="Z33" s="43">
        <v>4.1999999999999997E-3</v>
      </c>
      <c r="AA33" s="43">
        <v>0</v>
      </c>
      <c r="AB33" s="43">
        <v>1.1999999999999999E-3</v>
      </c>
      <c r="AC33" s="43">
        <v>3.0999999999999999E-3</v>
      </c>
      <c r="AD33" s="43">
        <v>8.3999999999999995E-3</v>
      </c>
      <c r="AE33" s="322">
        <v>1.4E-2</v>
      </c>
      <c r="AF33" s="322"/>
      <c r="AG33" s="43">
        <v>0.13067734423428101</v>
      </c>
      <c r="AH33" s="43">
        <v>0.23927387703031816</v>
      </c>
      <c r="AI33" s="43">
        <v>0.13251392356443248</v>
      </c>
      <c r="AJ33" s="43">
        <v>3.4819630357969547E-2</v>
      </c>
      <c r="AK33" s="311">
        <v>0.53728477518700113</v>
      </c>
      <c r="AL33" s="311">
        <v>10.745695503740023</v>
      </c>
      <c r="AM33" s="311">
        <v>0.60688309473507474</v>
      </c>
      <c r="AN33" s="43">
        <v>0</v>
      </c>
      <c r="AO33" s="43">
        <v>3.2572784662871682E-2</v>
      </c>
      <c r="AP33" s="43">
        <v>0</v>
      </c>
      <c r="AQ33" s="43">
        <v>7.344525574250093E-3</v>
      </c>
      <c r="AR33" s="43">
        <v>1.4230366684416372E-2</v>
      </c>
      <c r="AS33" s="311">
        <v>5.414767692153815E-2</v>
      </c>
      <c r="AT33" s="311">
        <v>1.0829535384307631</v>
      </c>
    </row>
    <row r="34" spans="1:46">
      <c r="A34" s="321">
        <v>14211005</v>
      </c>
      <c r="B34" s="320" t="s">
        <v>216</v>
      </c>
      <c r="C34" s="320" t="s">
        <v>527</v>
      </c>
      <c r="D34" s="318">
        <v>40795</v>
      </c>
      <c r="E34" s="135">
        <v>0.6</v>
      </c>
      <c r="F34" s="43">
        <v>9.7999999999999997E-3</v>
      </c>
      <c r="G34" s="311">
        <v>1.6666666666666667</v>
      </c>
      <c r="H34" s="43">
        <v>4.7183999999999997E-2</v>
      </c>
      <c r="I34" s="43">
        <v>2.5506000000000001E-2</v>
      </c>
      <c r="J34" s="43">
        <v>2.3798E-2</v>
      </c>
      <c r="K34" s="43">
        <v>1.0459E-2</v>
      </c>
      <c r="L34" s="43">
        <v>2.2904999999999998E-2</v>
      </c>
      <c r="M34" s="43">
        <v>2.4962000000000002E-2</v>
      </c>
      <c r="N34" s="43">
        <v>2.5135000000000001E-2</v>
      </c>
      <c r="O34" s="43">
        <v>1.9876000000000001E-2</v>
      </c>
      <c r="P34" s="43">
        <v>1.5867438447741715</v>
      </c>
      <c r="Q34" s="43">
        <v>2.7937051827261103</v>
      </c>
      <c r="R34" s="43"/>
      <c r="S34" s="43">
        <v>1.4800000000000001E-2</v>
      </c>
      <c r="T34" s="43">
        <v>3.8199999999999998E-2</v>
      </c>
      <c r="U34" s="43">
        <v>2.6700000000000002E-2</v>
      </c>
      <c r="V34" s="43">
        <v>7.3000000000000001E-3</v>
      </c>
      <c r="W34" s="43">
        <v>8.7099999999999997E-2</v>
      </c>
      <c r="X34" s="322">
        <v>0.14516666666666667</v>
      </c>
      <c r="Y34" s="43">
        <v>0</v>
      </c>
      <c r="Z34" s="43">
        <v>3.5999999999999999E-3</v>
      </c>
      <c r="AA34" s="43">
        <v>0</v>
      </c>
      <c r="AB34" s="43">
        <v>1.1000000000000001E-3</v>
      </c>
      <c r="AC34" s="43">
        <v>3.2000000000000002E-3</v>
      </c>
      <c r="AD34" s="43">
        <v>7.9000000000000008E-3</v>
      </c>
      <c r="AE34" s="322">
        <v>1.3166666666666669E-2</v>
      </c>
      <c r="AF34" s="322"/>
      <c r="AG34" s="43">
        <v>0.12397594196585635</v>
      </c>
      <c r="AH34" s="43">
        <v>0.23316995159587126</v>
      </c>
      <c r="AI34" s="43">
        <v>0.12819281736124449</v>
      </c>
      <c r="AJ34" s="43">
        <v>2.8884466092406552E-2</v>
      </c>
      <c r="AK34" s="311">
        <v>0.51422317701537867</v>
      </c>
      <c r="AL34" s="311">
        <v>10.284463540307573</v>
      </c>
      <c r="AM34" s="311">
        <v>0.59620538749541052</v>
      </c>
      <c r="AN34" s="43">
        <v>0</v>
      </c>
      <c r="AO34" s="43">
        <v>2.7919529711032866E-2</v>
      </c>
      <c r="AP34" s="43">
        <v>0</v>
      </c>
      <c r="AQ34" s="43">
        <v>6.7324817763959191E-3</v>
      </c>
      <c r="AR34" s="43">
        <v>1.468941077101045E-2</v>
      </c>
      <c r="AS34" s="311">
        <v>4.9341422258439238E-2</v>
      </c>
      <c r="AT34" s="311">
        <v>0.98682844516878487</v>
      </c>
    </row>
    <row r="35" spans="1:46">
      <c r="A35" s="321">
        <v>14211005</v>
      </c>
      <c r="B35" s="320" t="s">
        <v>216</v>
      </c>
      <c r="C35" s="320" t="s">
        <v>526</v>
      </c>
      <c r="D35" s="318">
        <v>40795</v>
      </c>
      <c r="E35" s="135">
        <v>0.6</v>
      </c>
      <c r="F35" s="43">
        <v>9.1999999999999998E-3</v>
      </c>
      <c r="G35" s="311">
        <v>1.5</v>
      </c>
      <c r="H35" s="43">
        <v>4.0705999999999999E-2</v>
      </c>
      <c r="I35" s="43">
        <v>2.2679000000000001E-2</v>
      </c>
      <c r="J35" s="43">
        <v>2.1833999999999999E-2</v>
      </c>
      <c r="K35" s="43">
        <v>9.4789999999999996E-3</v>
      </c>
      <c r="L35" s="43">
        <v>1.9004E-2</v>
      </c>
      <c r="M35" s="43">
        <v>2.1267000000000001E-2</v>
      </c>
      <c r="N35" s="43">
        <v>2.0809999999999999E-2</v>
      </c>
      <c r="O35" s="43">
        <v>1.7573999999999999E-2</v>
      </c>
      <c r="P35" s="43">
        <v>1.5987665684830628</v>
      </c>
      <c r="Q35" s="43">
        <v>2.981033010497713</v>
      </c>
      <c r="R35" s="43"/>
      <c r="S35" s="43">
        <v>2.0400000000000001E-2</v>
      </c>
      <c r="T35" s="43">
        <v>4.7800000000000002E-2</v>
      </c>
      <c r="U35" s="43">
        <v>2.1299999999999999E-2</v>
      </c>
      <c r="V35" s="43">
        <v>5.3E-3</v>
      </c>
      <c r="W35" s="43">
        <v>9.4700000000000006E-2</v>
      </c>
      <c r="X35" s="322">
        <v>0.15783333333333335</v>
      </c>
      <c r="Y35" s="43">
        <v>0</v>
      </c>
      <c r="Z35" s="43">
        <v>4.1000000000000003E-3</v>
      </c>
      <c r="AA35" s="43">
        <v>0</v>
      </c>
      <c r="AB35" s="43">
        <v>1.1999999999999999E-3</v>
      </c>
      <c r="AC35" s="43">
        <v>2.5000000000000001E-3</v>
      </c>
      <c r="AD35" s="43">
        <v>7.7999999999999996E-3</v>
      </c>
      <c r="AE35" s="322">
        <v>1.2999999999999999E-2</v>
      </c>
      <c r="AF35" s="322"/>
      <c r="AG35" s="43">
        <v>0.17088575784482904</v>
      </c>
      <c r="AH35" s="43">
        <v>0.29176763576656151</v>
      </c>
      <c r="AI35" s="43">
        <v>0.10226618014211639</v>
      </c>
      <c r="AJ35" s="43">
        <v>2.0970913738322564E-2</v>
      </c>
      <c r="AK35" s="311">
        <v>0.58589048749182959</v>
      </c>
      <c r="AL35" s="311">
        <v>11.717809749836594</v>
      </c>
      <c r="AM35" s="311">
        <v>0.46660992615152563</v>
      </c>
      <c r="AN35" s="43">
        <v>0</v>
      </c>
      <c r="AO35" s="43">
        <v>3.1797242170898549E-2</v>
      </c>
      <c r="AP35" s="43">
        <v>0</v>
      </c>
      <c r="AQ35" s="43">
        <v>7.344525574250093E-3</v>
      </c>
      <c r="AR35" s="43">
        <v>1.1476102164851914E-2</v>
      </c>
      <c r="AS35" s="311">
        <v>5.0617869910000557E-2</v>
      </c>
      <c r="AT35" s="311">
        <v>1.0123573982000111</v>
      </c>
    </row>
    <row r="36" spans="1:46">
      <c r="A36" s="321">
        <v>14211005</v>
      </c>
      <c r="B36" s="320" t="s">
        <v>216</v>
      </c>
      <c r="C36" s="320" t="s">
        <v>525</v>
      </c>
      <c r="D36" s="318">
        <v>40795</v>
      </c>
      <c r="E36" s="135">
        <v>0.6</v>
      </c>
      <c r="F36" s="43">
        <v>8.3999999999999995E-3</v>
      </c>
      <c r="G36" s="311">
        <v>1.3333333333333335</v>
      </c>
      <c r="H36" s="43">
        <v>3.9479E-2</v>
      </c>
      <c r="I36" s="43">
        <v>2.273E-2</v>
      </c>
      <c r="J36" s="43">
        <v>2.0910000000000002E-2</v>
      </c>
      <c r="K36" s="43">
        <v>9.7000000000000003E-3</v>
      </c>
      <c r="L36" s="43">
        <v>1.5258000000000001E-2</v>
      </c>
      <c r="M36" s="43">
        <v>1.8435E-2</v>
      </c>
      <c r="N36" s="43">
        <v>1.9108E-2</v>
      </c>
      <c r="O36" s="43">
        <v>1.7988000000000001E-2</v>
      </c>
      <c r="P36" s="43">
        <v>1.5556834277620393</v>
      </c>
      <c r="Q36" s="43">
        <v>3.3251995528868887</v>
      </c>
      <c r="R36" s="43"/>
      <c r="S36" s="43">
        <v>1.15E-2</v>
      </c>
      <c r="T36" s="43">
        <v>3.5499999999999997E-2</v>
      </c>
      <c r="U36" s="43">
        <v>2.5399999999999999E-2</v>
      </c>
      <c r="V36" s="43">
        <v>7.1999999999999998E-3</v>
      </c>
      <c r="W36" s="43">
        <v>7.9600000000000004E-2</v>
      </c>
      <c r="X36" s="322">
        <v>0.13266666666666668</v>
      </c>
      <c r="Y36" s="43">
        <v>0</v>
      </c>
      <c r="Z36" s="43">
        <v>2.8E-3</v>
      </c>
      <c r="AA36" s="43">
        <v>0</v>
      </c>
      <c r="AB36" s="43">
        <v>0</v>
      </c>
      <c r="AC36" s="43">
        <v>3.0000000000000001E-3</v>
      </c>
      <c r="AD36" s="43">
        <v>5.7999999999999996E-3</v>
      </c>
      <c r="AE36" s="322">
        <v>9.6666666666666672E-3</v>
      </c>
      <c r="AF36" s="322"/>
      <c r="AG36" s="43">
        <v>9.6332657608604585E-2</v>
      </c>
      <c r="AH36" s="43">
        <v>0.21668935292286468</v>
      </c>
      <c r="AI36" s="43">
        <v>0.12195121951219512</v>
      </c>
      <c r="AJ36" s="43">
        <v>2.8488788474702351E-2</v>
      </c>
      <c r="AK36" s="311">
        <v>0.46346201851836677</v>
      </c>
      <c r="AL36" s="311">
        <v>9.2692403703673367</v>
      </c>
      <c r="AM36" s="311">
        <v>0.64673707755719767</v>
      </c>
      <c r="AN36" s="43">
        <v>0</v>
      </c>
      <c r="AO36" s="43">
        <v>2.1715189775247782E-2</v>
      </c>
      <c r="AP36" s="43">
        <v>0</v>
      </c>
      <c r="AQ36" s="43">
        <v>0</v>
      </c>
      <c r="AR36" s="43">
        <v>1.3771322597822296E-2</v>
      </c>
      <c r="AS36" s="311">
        <v>3.548651237307008E-2</v>
      </c>
      <c r="AT36" s="311">
        <v>0.70973024746140168</v>
      </c>
    </row>
    <row r="37" spans="1:46">
      <c r="A37" s="321">
        <v>14211005</v>
      </c>
      <c r="B37" s="320" t="s">
        <v>216</v>
      </c>
      <c r="C37" s="320" t="s">
        <v>524</v>
      </c>
      <c r="D37" s="318">
        <v>40795</v>
      </c>
      <c r="E37" s="135">
        <v>0.8</v>
      </c>
      <c r="F37" s="43">
        <v>1.5599999999999999E-2</v>
      </c>
      <c r="G37" s="311">
        <v>2</v>
      </c>
      <c r="H37" s="43">
        <v>6.1892000000000003E-2</v>
      </c>
      <c r="I37" s="43">
        <v>3.3599999999999998E-2</v>
      </c>
      <c r="J37" s="43">
        <v>3.0499999999999999E-2</v>
      </c>
      <c r="K37" s="43">
        <v>1.5294E-2</v>
      </c>
      <c r="L37" s="43">
        <v>4.6746999999999997E-2</v>
      </c>
      <c r="M37" s="43">
        <v>3.2535000000000001E-2</v>
      </c>
      <c r="N37" s="43">
        <v>2.9735999999999999E-2</v>
      </c>
      <c r="O37" s="43">
        <v>2.7046000000000001E-2</v>
      </c>
      <c r="P37" s="43">
        <v>1.4830082334088521</v>
      </c>
      <c r="Q37" s="43">
        <v>2.8827595431709723</v>
      </c>
      <c r="R37" s="43"/>
      <c r="S37" s="312" t="s">
        <v>36</v>
      </c>
      <c r="T37" s="312" t="s">
        <v>36</v>
      </c>
      <c r="U37" s="312" t="s">
        <v>36</v>
      </c>
      <c r="V37" s="312" t="s">
        <v>36</v>
      </c>
      <c r="W37" s="312" t="s">
        <v>36</v>
      </c>
      <c r="X37" s="324" t="s">
        <v>36</v>
      </c>
      <c r="Y37" s="312" t="s">
        <v>36</v>
      </c>
      <c r="Z37" s="312" t="s">
        <v>36</v>
      </c>
      <c r="AA37" s="312" t="s">
        <v>36</v>
      </c>
      <c r="AB37" s="312" t="s">
        <v>36</v>
      </c>
      <c r="AC37" s="312" t="s">
        <v>36</v>
      </c>
      <c r="AD37" s="312" t="s">
        <v>36</v>
      </c>
      <c r="AE37" s="324" t="s">
        <v>36</v>
      </c>
      <c r="AF37" s="324"/>
      <c r="AG37" s="312" t="s">
        <v>36</v>
      </c>
      <c r="AH37" s="312" t="s">
        <v>36</v>
      </c>
      <c r="AI37" s="312" t="s">
        <v>36</v>
      </c>
      <c r="AJ37" s="312" t="s">
        <v>36</v>
      </c>
      <c r="AK37" s="328" t="s">
        <v>36</v>
      </c>
      <c r="AL37" s="328" t="s">
        <v>36</v>
      </c>
      <c r="AM37" s="328" t="s">
        <v>36</v>
      </c>
      <c r="AN37" s="312" t="s">
        <v>36</v>
      </c>
      <c r="AO37" s="312" t="s">
        <v>36</v>
      </c>
      <c r="AP37" s="312" t="s">
        <v>36</v>
      </c>
      <c r="AQ37" s="312" t="s">
        <v>36</v>
      </c>
      <c r="AR37" s="312" t="s">
        <v>36</v>
      </c>
      <c r="AS37" s="328" t="s">
        <v>36</v>
      </c>
      <c r="AT37" s="328" t="s">
        <v>36</v>
      </c>
    </row>
    <row r="38" spans="1:46">
      <c r="A38" s="321">
        <v>14211005</v>
      </c>
      <c r="B38" s="320" t="s">
        <v>216</v>
      </c>
      <c r="C38" s="320" t="s">
        <v>523</v>
      </c>
      <c r="D38" s="318">
        <v>40795</v>
      </c>
      <c r="E38" s="135">
        <v>0.8</v>
      </c>
      <c r="F38" s="43">
        <v>1.2800000000000001E-2</v>
      </c>
      <c r="G38" s="311">
        <v>1.7499999999999998</v>
      </c>
      <c r="H38" s="43">
        <v>5.8594E-2</v>
      </c>
      <c r="I38" s="43">
        <v>3.1748999999999999E-2</v>
      </c>
      <c r="J38" s="43">
        <v>3.0262000000000001E-2</v>
      </c>
      <c r="K38" s="43">
        <v>1.3864E-2</v>
      </c>
      <c r="L38" s="43">
        <v>5.2243999999999999E-2</v>
      </c>
      <c r="M38" s="43">
        <v>3.5786999999999999E-2</v>
      </c>
      <c r="N38" s="43">
        <v>3.0873000000000001E-2</v>
      </c>
      <c r="O38" s="43">
        <v>2.5475000000000001E-2</v>
      </c>
      <c r="P38" s="43">
        <v>1.496093280442361</v>
      </c>
      <c r="Q38" s="43">
        <v>2.430206808151441</v>
      </c>
      <c r="R38" s="43"/>
      <c r="S38" s="312" t="s">
        <v>36</v>
      </c>
      <c r="T38" s="312" t="s">
        <v>36</v>
      </c>
      <c r="U38" s="312" t="s">
        <v>36</v>
      </c>
      <c r="V38" s="312" t="s">
        <v>36</v>
      </c>
      <c r="W38" s="312" t="s">
        <v>36</v>
      </c>
      <c r="X38" s="324" t="s">
        <v>36</v>
      </c>
      <c r="Y38" s="312" t="s">
        <v>36</v>
      </c>
      <c r="Z38" s="312" t="s">
        <v>36</v>
      </c>
      <c r="AA38" s="312" t="s">
        <v>36</v>
      </c>
      <c r="AB38" s="312" t="s">
        <v>36</v>
      </c>
      <c r="AC38" s="312" t="s">
        <v>36</v>
      </c>
      <c r="AD38" s="312" t="s">
        <v>36</v>
      </c>
      <c r="AE38" s="324" t="s">
        <v>36</v>
      </c>
      <c r="AF38" s="324"/>
      <c r="AG38" s="312" t="s">
        <v>36</v>
      </c>
      <c r="AH38" s="312" t="s">
        <v>36</v>
      </c>
      <c r="AI38" s="312" t="s">
        <v>36</v>
      </c>
      <c r="AJ38" s="312" t="s">
        <v>36</v>
      </c>
      <c r="AK38" s="328" t="s">
        <v>36</v>
      </c>
      <c r="AL38" s="328" t="s">
        <v>36</v>
      </c>
      <c r="AM38" s="328" t="s">
        <v>36</v>
      </c>
      <c r="AN38" s="312" t="s">
        <v>36</v>
      </c>
      <c r="AO38" s="312" t="s">
        <v>36</v>
      </c>
      <c r="AP38" s="312" t="s">
        <v>36</v>
      </c>
      <c r="AQ38" s="312" t="s">
        <v>36</v>
      </c>
      <c r="AR38" s="312" t="s">
        <v>36</v>
      </c>
      <c r="AS38" s="328" t="s">
        <v>36</v>
      </c>
      <c r="AT38" s="328" t="s">
        <v>36</v>
      </c>
    </row>
    <row r="39" spans="1:46">
      <c r="A39" s="321">
        <v>14211005</v>
      </c>
      <c r="B39" s="320" t="s">
        <v>216</v>
      </c>
      <c r="C39" s="320" t="s">
        <v>522</v>
      </c>
      <c r="D39" s="318">
        <v>40795</v>
      </c>
      <c r="E39" s="135">
        <v>0.7</v>
      </c>
      <c r="F39" s="43">
        <v>1.2500000000000001E-2</v>
      </c>
      <c r="G39" s="311">
        <v>1.4285714285714286</v>
      </c>
      <c r="H39" s="43">
        <v>5.5710999999999997E-2</v>
      </c>
      <c r="I39" s="43">
        <v>3.0818999999999999E-2</v>
      </c>
      <c r="J39" s="43">
        <v>3.0300000000000001E-2</v>
      </c>
      <c r="K39" s="43">
        <v>1.3276E-2</v>
      </c>
      <c r="L39" s="43">
        <v>4.1956E-2</v>
      </c>
      <c r="M39" s="43">
        <v>3.2895000000000001E-2</v>
      </c>
      <c r="N39" s="43">
        <v>3.1973000000000001E-2</v>
      </c>
      <c r="O39" s="43">
        <v>2.4267E-2</v>
      </c>
      <c r="P39" s="43">
        <v>1.567360062996259</v>
      </c>
      <c r="Q39" s="43">
        <v>2.4998921864773216</v>
      </c>
      <c r="R39" s="43"/>
      <c r="S39" s="312" t="s">
        <v>36</v>
      </c>
      <c r="T39" s="312" t="s">
        <v>36</v>
      </c>
      <c r="U39" s="312" t="s">
        <v>36</v>
      </c>
      <c r="V39" s="312" t="s">
        <v>36</v>
      </c>
      <c r="W39" s="312" t="s">
        <v>36</v>
      </c>
      <c r="X39" s="324" t="s">
        <v>36</v>
      </c>
      <c r="Y39" s="312" t="s">
        <v>36</v>
      </c>
      <c r="Z39" s="312" t="s">
        <v>36</v>
      </c>
      <c r="AA39" s="312" t="s">
        <v>36</v>
      </c>
      <c r="AB39" s="312" t="s">
        <v>36</v>
      </c>
      <c r="AC39" s="312" t="s">
        <v>36</v>
      </c>
      <c r="AD39" s="312" t="s">
        <v>36</v>
      </c>
      <c r="AE39" s="324" t="s">
        <v>36</v>
      </c>
      <c r="AF39" s="324"/>
      <c r="AG39" s="312" t="s">
        <v>36</v>
      </c>
      <c r="AH39" s="312" t="s">
        <v>36</v>
      </c>
      <c r="AI39" s="312" t="s">
        <v>36</v>
      </c>
      <c r="AJ39" s="312" t="s">
        <v>36</v>
      </c>
      <c r="AK39" s="328" t="s">
        <v>36</v>
      </c>
      <c r="AL39" s="328" t="s">
        <v>36</v>
      </c>
      <c r="AM39" s="328" t="s">
        <v>36</v>
      </c>
      <c r="AN39" s="312" t="s">
        <v>36</v>
      </c>
      <c r="AO39" s="312" t="s">
        <v>36</v>
      </c>
      <c r="AP39" s="312" t="s">
        <v>36</v>
      </c>
      <c r="AQ39" s="312" t="s">
        <v>36</v>
      </c>
      <c r="AR39" s="312" t="s">
        <v>36</v>
      </c>
      <c r="AS39" s="328" t="s">
        <v>36</v>
      </c>
      <c r="AT39" s="328" t="s">
        <v>36</v>
      </c>
    </row>
    <row r="40" spans="1:46">
      <c r="A40" s="321">
        <v>14211005</v>
      </c>
      <c r="B40" s="320" t="s">
        <v>216</v>
      </c>
      <c r="C40" s="320" t="s">
        <v>521</v>
      </c>
      <c r="D40" s="318">
        <v>40795</v>
      </c>
      <c r="E40" s="135">
        <v>0.7</v>
      </c>
      <c r="F40" s="43">
        <v>7.7000000000000002E-3</v>
      </c>
      <c r="G40" s="311">
        <v>1.5714285714285716</v>
      </c>
      <c r="H40" s="43">
        <v>4.6120000000000001E-2</v>
      </c>
      <c r="I40" s="43">
        <v>2.6155999999999999E-2</v>
      </c>
      <c r="J40" s="43">
        <v>2.3791E-2</v>
      </c>
      <c r="K40" s="43">
        <v>1.1180000000000001E-2</v>
      </c>
      <c r="L40" s="43">
        <v>3.9440999999999997E-2</v>
      </c>
      <c r="M40" s="43">
        <v>2.5086000000000001E-2</v>
      </c>
      <c r="N40" s="43">
        <v>2.3314000000000001E-2</v>
      </c>
      <c r="O40" s="43">
        <v>2.1086000000000001E-2</v>
      </c>
      <c r="P40" s="43">
        <v>1.6013445637895058</v>
      </c>
      <c r="Q40" s="43">
        <v>2.5434474508522786</v>
      </c>
      <c r="R40" s="43"/>
      <c r="S40" s="312" t="s">
        <v>36</v>
      </c>
      <c r="T40" s="312" t="s">
        <v>36</v>
      </c>
      <c r="U40" s="312" t="s">
        <v>36</v>
      </c>
      <c r="V40" s="312" t="s">
        <v>36</v>
      </c>
      <c r="W40" s="312" t="s">
        <v>36</v>
      </c>
      <c r="X40" s="324" t="s">
        <v>36</v>
      </c>
      <c r="Y40" s="312" t="s">
        <v>36</v>
      </c>
      <c r="Z40" s="312" t="s">
        <v>36</v>
      </c>
      <c r="AA40" s="312" t="s">
        <v>36</v>
      </c>
      <c r="AB40" s="312" t="s">
        <v>36</v>
      </c>
      <c r="AC40" s="312" t="s">
        <v>36</v>
      </c>
      <c r="AD40" s="312" t="s">
        <v>36</v>
      </c>
      <c r="AE40" s="324" t="s">
        <v>36</v>
      </c>
      <c r="AF40" s="324"/>
      <c r="AG40" s="312" t="s">
        <v>36</v>
      </c>
      <c r="AH40" s="312" t="s">
        <v>36</v>
      </c>
      <c r="AI40" s="312" t="s">
        <v>36</v>
      </c>
      <c r="AJ40" s="312" t="s">
        <v>36</v>
      </c>
      <c r="AK40" s="328" t="s">
        <v>36</v>
      </c>
      <c r="AL40" s="328" t="s">
        <v>36</v>
      </c>
      <c r="AM40" s="328" t="s">
        <v>36</v>
      </c>
      <c r="AN40" s="312" t="s">
        <v>36</v>
      </c>
      <c r="AO40" s="312" t="s">
        <v>36</v>
      </c>
      <c r="AP40" s="312" t="s">
        <v>36</v>
      </c>
      <c r="AQ40" s="312" t="s">
        <v>36</v>
      </c>
      <c r="AR40" s="312" t="s">
        <v>36</v>
      </c>
      <c r="AS40" s="328" t="s">
        <v>36</v>
      </c>
      <c r="AT40" s="328" t="s">
        <v>36</v>
      </c>
    </row>
    <row r="41" spans="1:46">
      <c r="A41" s="321">
        <v>14211005</v>
      </c>
      <c r="B41" s="320" t="s">
        <v>216</v>
      </c>
      <c r="C41" s="320" t="s">
        <v>520</v>
      </c>
      <c r="D41" s="318">
        <v>40795</v>
      </c>
      <c r="E41" s="135">
        <v>0.7</v>
      </c>
      <c r="F41" s="43">
        <v>8.5000000000000006E-3</v>
      </c>
      <c r="G41" s="311">
        <v>1</v>
      </c>
      <c r="H41" s="43">
        <v>4.7958000000000001E-2</v>
      </c>
      <c r="I41" s="43">
        <v>2.6328000000000001E-2</v>
      </c>
      <c r="J41" s="43">
        <v>2.6391000000000001E-2</v>
      </c>
      <c r="K41" s="43">
        <v>1.0945E-2</v>
      </c>
      <c r="L41" s="43">
        <v>4.1639000000000002E-2</v>
      </c>
      <c r="M41" s="43">
        <v>2.9014999999999999E-2</v>
      </c>
      <c r="N41" s="43">
        <v>2.8524999999999998E-2</v>
      </c>
      <c r="O41" s="43">
        <v>2.0854000000000001E-2</v>
      </c>
      <c r="P41" s="43">
        <v>1.6539456662354453</v>
      </c>
      <c r="Q41" s="43">
        <v>2.2324754704513516</v>
      </c>
      <c r="R41" s="43"/>
      <c r="S41" s="312" t="s">
        <v>36</v>
      </c>
      <c r="T41" s="312" t="s">
        <v>36</v>
      </c>
      <c r="U41" s="312" t="s">
        <v>36</v>
      </c>
      <c r="V41" s="312" t="s">
        <v>36</v>
      </c>
      <c r="W41" s="312" t="s">
        <v>36</v>
      </c>
      <c r="X41" s="324" t="s">
        <v>36</v>
      </c>
      <c r="Y41" s="312" t="s">
        <v>36</v>
      </c>
      <c r="Z41" s="312" t="s">
        <v>36</v>
      </c>
      <c r="AA41" s="312" t="s">
        <v>36</v>
      </c>
      <c r="AB41" s="312" t="s">
        <v>36</v>
      </c>
      <c r="AC41" s="312" t="s">
        <v>36</v>
      </c>
      <c r="AD41" s="312" t="s">
        <v>36</v>
      </c>
      <c r="AE41" s="324" t="s">
        <v>36</v>
      </c>
      <c r="AF41" s="324"/>
      <c r="AG41" s="312" t="s">
        <v>36</v>
      </c>
      <c r="AH41" s="312" t="s">
        <v>36</v>
      </c>
      <c r="AI41" s="312" t="s">
        <v>36</v>
      </c>
      <c r="AJ41" s="312" t="s">
        <v>36</v>
      </c>
      <c r="AK41" s="328" t="s">
        <v>36</v>
      </c>
      <c r="AL41" s="328" t="s">
        <v>36</v>
      </c>
      <c r="AM41" s="328" t="s">
        <v>36</v>
      </c>
      <c r="AN41" s="312" t="s">
        <v>36</v>
      </c>
      <c r="AO41" s="312" t="s">
        <v>36</v>
      </c>
      <c r="AP41" s="312" t="s">
        <v>36</v>
      </c>
      <c r="AQ41" s="312" t="s">
        <v>36</v>
      </c>
      <c r="AR41" s="312" t="s">
        <v>36</v>
      </c>
      <c r="AS41" s="328" t="s">
        <v>36</v>
      </c>
      <c r="AT41" s="328" t="s">
        <v>36</v>
      </c>
    </row>
    <row r="42" spans="1:46">
      <c r="A42" s="377">
        <v>14211005</v>
      </c>
      <c r="B42" s="376" t="s">
        <v>216</v>
      </c>
      <c r="C42" s="376" t="s">
        <v>519</v>
      </c>
      <c r="D42" s="375">
        <v>40795</v>
      </c>
      <c r="E42" s="374">
        <v>0.7</v>
      </c>
      <c r="F42" s="372">
        <v>7.4000000000000003E-3</v>
      </c>
      <c r="G42" s="373">
        <v>0.85714285714285721</v>
      </c>
      <c r="H42" s="372">
        <v>4.1297E-2</v>
      </c>
      <c r="I42" s="372">
        <v>2.3931000000000001E-2</v>
      </c>
      <c r="J42" s="372">
        <v>2.3088000000000001E-2</v>
      </c>
      <c r="K42" s="372">
        <v>9.9030000000000003E-3</v>
      </c>
      <c r="L42" s="372">
        <v>4.6553999999999998E-2</v>
      </c>
      <c r="M42" s="372">
        <v>2.4679E-2</v>
      </c>
      <c r="N42" s="372">
        <v>2.3182999999999999E-2</v>
      </c>
      <c r="O42" s="372">
        <v>1.9140999999999998E-2</v>
      </c>
      <c r="P42" s="372">
        <v>1.6388373531230671</v>
      </c>
      <c r="Q42" s="372">
        <v>2.2589245132944478</v>
      </c>
      <c r="R42" s="372"/>
      <c r="S42" s="371" t="s">
        <v>36</v>
      </c>
      <c r="T42" s="371" t="s">
        <v>36</v>
      </c>
      <c r="U42" s="371" t="s">
        <v>36</v>
      </c>
      <c r="V42" s="371" t="s">
        <v>36</v>
      </c>
      <c r="W42" s="371" t="s">
        <v>36</v>
      </c>
      <c r="X42" s="370" t="s">
        <v>36</v>
      </c>
      <c r="Y42" s="371" t="s">
        <v>36</v>
      </c>
      <c r="Z42" s="371" t="s">
        <v>36</v>
      </c>
      <c r="AA42" s="371" t="s">
        <v>36</v>
      </c>
      <c r="AB42" s="371" t="s">
        <v>36</v>
      </c>
      <c r="AC42" s="371" t="s">
        <v>36</v>
      </c>
      <c r="AD42" s="371" t="s">
        <v>36</v>
      </c>
      <c r="AE42" s="370" t="s">
        <v>36</v>
      </c>
      <c r="AF42" s="370"/>
      <c r="AG42" s="371" t="s">
        <v>36</v>
      </c>
      <c r="AH42" s="371" t="s">
        <v>36</v>
      </c>
      <c r="AI42" s="371" t="s">
        <v>36</v>
      </c>
      <c r="AJ42" s="371" t="s">
        <v>36</v>
      </c>
      <c r="AK42" s="390" t="s">
        <v>36</v>
      </c>
      <c r="AL42" s="390" t="s">
        <v>36</v>
      </c>
      <c r="AM42" s="390" t="s">
        <v>36</v>
      </c>
      <c r="AN42" s="371" t="s">
        <v>36</v>
      </c>
      <c r="AO42" s="371" t="s">
        <v>36</v>
      </c>
      <c r="AP42" s="371" t="s">
        <v>36</v>
      </c>
      <c r="AQ42" s="371" t="s">
        <v>36</v>
      </c>
      <c r="AR42" s="371" t="s">
        <v>36</v>
      </c>
      <c r="AS42" s="390" t="s">
        <v>36</v>
      </c>
      <c r="AT42" s="390" t="s">
        <v>36</v>
      </c>
    </row>
    <row r="43" spans="1:46">
      <c r="A43" s="321">
        <v>14211005</v>
      </c>
      <c r="B43" s="320" t="s">
        <v>205</v>
      </c>
      <c r="C43" s="320" t="s">
        <v>530</v>
      </c>
      <c r="D43" s="318">
        <v>40808</v>
      </c>
      <c r="E43" s="135">
        <v>1</v>
      </c>
      <c r="F43" s="43">
        <v>1.6799999999999999E-2</v>
      </c>
      <c r="G43" s="311">
        <v>1.6</v>
      </c>
      <c r="H43" s="43">
        <v>7.1682999999999997E-2</v>
      </c>
      <c r="I43" s="43">
        <v>3.8372999999999997E-2</v>
      </c>
      <c r="J43" s="43">
        <v>3.5132999999999998E-2</v>
      </c>
      <c r="K43" s="43">
        <v>1.7373E-2</v>
      </c>
      <c r="L43" s="43">
        <v>2.7809E-2</v>
      </c>
      <c r="M43" s="43">
        <v>3.3753999999999999E-2</v>
      </c>
      <c r="N43" s="43">
        <v>3.0453999999999998E-2</v>
      </c>
      <c r="O43" s="43">
        <v>2.9748E-2</v>
      </c>
      <c r="P43" s="43">
        <v>1.4387103020914018</v>
      </c>
      <c r="Q43" s="43">
        <v>3.1927096490151778</v>
      </c>
      <c r="R43" s="43"/>
      <c r="S43" s="43">
        <v>6.7400000000000002E-2</v>
      </c>
      <c r="T43" s="43">
        <v>6.1400000000000003E-2</v>
      </c>
      <c r="U43" s="43">
        <v>3.61E-2</v>
      </c>
      <c r="V43" s="43">
        <v>5.8999999999999999E-3</v>
      </c>
      <c r="W43" s="43">
        <v>0.17080000000000001</v>
      </c>
      <c r="X43" s="43">
        <v>0.17080000000000001</v>
      </c>
      <c r="Y43" s="43">
        <v>0</v>
      </c>
      <c r="Z43" s="43">
        <v>1.0500000000000001E-2</v>
      </c>
      <c r="AA43" s="43">
        <v>1E-3</v>
      </c>
      <c r="AB43" s="43">
        <v>5.5999999999999999E-3</v>
      </c>
      <c r="AC43" s="43">
        <v>4.8999999999999998E-3</v>
      </c>
      <c r="AD43" s="43">
        <v>2.2100000000000002E-2</v>
      </c>
      <c r="AE43" s="43">
        <v>2.2100000000000002E-2</v>
      </c>
      <c r="AF43" s="43"/>
      <c r="AG43" s="43">
        <v>0.56459314111477821</v>
      </c>
      <c r="AH43" s="43">
        <v>0.37478102167503924</v>
      </c>
      <c r="AI43" s="43">
        <v>0.17332437103898599</v>
      </c>
      <c r="AJ43" s="43">
        <v>2.3344979444547758E-2</v>
      </c>
      <c r="AK43" s="311">
        <v>1.1360435132733511</v>
      </c>
      <c r="AL43" s="311">
        <v>13.632522159280214</v>
      </c>
      <c r="AM43" s="311">
        <v>0.30247068260433085</v>
      </c>
      <c r="AN43" s="43">
        <v>0</v>
      </c>
      <c r="AO43" s="43">
        <v>8.1431961657179197E-2</v>
      </c>
      <c r="AP43" s="43">
        <v>7.1969369836197726E-3</v>
      </c>
      <c r="AQ43" s="43">
        <v>3.427445267983377E-2</v>
      </c>
      <c r="AR43" s="43">
        <v>2.2493160243109746E-2</v>
      </c>
      <c r="AS43" s="311">
        <v>0.14539651156374248</v>
      </c>
      <c r="AT43" s="311">
        <v>1.7447581387649098</v>
      </c>
    </row>
    <row r="44" spans="1:46">
      <c r="A44" s="321">
        <v>14211005</v>
      </c>
      <c r="B44" s="320" t="s">
        <v>205</v>
      </c>
      <c r="C44" s="320" t="s">
        <v>529</v>
      </c>
      <c r="D44" s="318">
        <v>40808</v>
      </c>
      <c r="E44" s="135">
        <v>1</v>
      </c>
      <c r="F44" s="43">
        <v>1.6799999999999999E-2</v>
      </c>
      <c r="G44" s="311">
        <v>1.7000000000000002</v>
      </c>
      <c r="H44" s="43">
        <v>7.5251999999999999E-2</v>
      </c>
      <c r="I44" s="43">
        <v>3.9971E-2</v>
      </c>
      <c r="J44" s="43">
        <v>3.3839000000000001E-2</v>
      </c>
      <c r="K44" s="43">
        <v>1.9283000000000002E-2</v>
      </c>
      <c r="L44" s="43">
        <v>2.6141000000000001E-2</v>
      </c>
      <c r="M44" s="43">
        <v>3.0401999999999998E-2</v>
      </c>
      <c r="N44" s="43">
        <v>2.9984E-2</v>
      </c>
      <c r="O44" s="43">
        <v>3.2232999999999998E-2</v>
      </c>
      <c r="P44" s="43">
        <v>1.4466023772146217</v>
      </c>
      <c r="Q44" s="43">
        <v>3.6359243473948992</v>
      </c>
      <c r="R44" s="43"/>
      <c r="S44" s="43">
        <v>4.2799999999999998E-2</v>
      </c>
      <c r="T44" s="43">
        <v>5.28E-2</v>
      </c>
      <c r="U44" s="43">
        <v>3.6999999999999998E-2</v>
      </c>
      <c r="V44" s="43">
        <v>7.1999999999999998E-3</v>
      </c>
      <c r="W44" s="43">
        <v>0.13980000000000001</v>
      </c>
      <c r="X44" s="43">
        <v>0.13980000000000001</v>
      </c>
      <c r="Y44" s="43">
        <v>0</v>
      </c>
      <c r="Z44" s="43">
        <v>9.1999999999999998E-3</v>
      </c>
      <c r="AA44" s="43">
        <v>1E-3</v>
      </c>
      <c r="AB44" s="43">
        <v>5.1999999999999998E-3</v>
      </c>
      <c r="AC44" s="43">
        <v>5.7000000000000002E-3</v>
      </c>
      <c r="AD44" s="43">
        <v>2.1100000000000001E-2</v>
      </c>
      <c r="AE44" s="43">
        <v>2.1100000000000001E-2</v>
      </c>
      <c r="AF44" s="43"/>
      <c r="AG44" s="43">
        <v>0.35852502136071968</v>
      </c>
      <c r="AH44" s="43">
        <v>0.32228726293879589</v>
      </c>
      <c r="AI44" s="43">
        <v>0.177645477242174</v>
      </c>
      <c r="AJ44" s="43">
        <v>2.8488788474702351E-2</v>
      </c>
      <c r="AK44" s="311">
        <v>0.88694655001639189</v>
      </c>
      <c r="AL44" s="311">
        <v>10.643358600196704</v>
      </c>
      <c r="AM44" s="311">
        <v>0.4020690094701691</v>
      </c>
      <c r="AN44" s="43">
        <v>0</v>
      </c>
      <c r="AO44" s="43">
        <v>7.1349909261528427E-2</v>
      </c>
      <c r="AP44" s="43">
        <v>7.1969369836197726E-3</v>
      </c>
      <c r="AQ44" s="43">
        <v>3.1826277488417071E-2</v>
      </c>
      <c r="AR44" s="43">
        <v>2.6165512935862362E-2</v>
      </c>
      <c r="AS44" s="311">
        <v>0.13653863666942762</v>
      </c>
      <c r="AT44" s="311">
        <v>1.6384636400331314</v>
      </c>
    </row>
    <row r="45" spans="1:46">
      <c r="A45" s="321">
        <v>14211005</v>
      </c>
      <c r="B45" s="320" t="s">
        <v>205</v>
      </c>
      <c r="C45" s="320" t="s">
        <v>528</v>
      </c>
      <c r="D45" s="318">
        <v>40808</v>
      </c>
      <c r="E45" s="135">
        <v>0.7</v>
      </c>
      <c r="F45" s="43">
        <v>6.1999999999999998E-3</v>
      </c>
      <c r="G45" s="311">
        <v>0.7142857142857143</v>
      </c>
      <c r="H45" s="43">
        <v>4.6748999999999999E-2</v>
      </c>
      <c r="I45" s="43">
        <v>2.7463000000000001E-2</v>
      </c>
      <c r="J45" s="43">
        <v>2.4198000000000001E-2</v>
      </c>
      <c r="K45" s="43">
        <v>1.1305000000000001E-2</v>
      </c>
      <c r="L45" s="43">
        <v>1.8196E-2</v>
      </c>
      <c r="M45" s="43">
        <v>2.0122000000000001E-2</v>
      </c>
      <c r="N45" s="43">
        <v>2.1477E-2</v>
      </c>
      <c r="O45" s="43">
        <v>2.1468999999999999E-2</v>
      </c>
      <c r="P45" s="43">
        <v>1.5987101669195745</v>
      </c>
      <c r="Q45" s="43">
        <v>3.1102728754695592</v>
      </c>
      <c r="R45" s="43"/>
      <c r="S45" s="43">
        <v>2.2700000000000001E-2</v>
      </c>
      <c r="T45" s="43">
        <v>5.6000000000000001E-2</v>
      </c>
      <c r="U45" s="43">
        <v>2.87E-2</v>
      </c>
      <c r="V45" s="43">
        <v>6.6E-3</v>
      </c>
      <c r="W45" s="43">
        <v>0.114</v>
      </c>
      <c r="X45" s="43">
        <v>0.16285714285714287</v>
      </c>
      <c r="Y45" s="43">
        <v>0</v>
      </c>
      <c r="Z45" s="43">
        <v>3.5999999999999999E-3</v>
      </c>
      <c r="AA45" s="43">
        <v>0</v>
      </c>
      <c r="AB45" s="43">
        <v>1E-3</v>
      </c>
      <c r="AC45" s="43">
        <v>3.0000000000000001E-3</v>
      </c>
      <c r="AD45" s="43">
        <v>7.4999999999999997E-3</v>
      </c>
      <c r="AE45" s="43">
        <v>1.0714285714285714E-2</v>
      </c>
      <c r="AF45" s="43"/>
      <c r="AG45" s="43">
        <v>0.19015228936654996</v>
      </c>
      <c r="AH45" s="43">
        <v>0.34181982432902597</v>
      </c>
      <c r="AI45" s="43">
        <v>0.13779527559055119</v>
      </c>
      <c r="AJ45" s="43">
        <v>2.6114722768477153E-2</v>
      </c>
      <c r="AK45" s="311">
        <v>0.69588211205460426</v>
      </c>
      <c r="AL45" s="311">
        <v>11.929407635221789</v>
      </c>
      <c r="AM45" s="311">
        <v>0.49986252353838234</v>
      </c>
      <c r="AN45" s="43">
        <v>0</v>
      </c>
      <c r="AO45" s="43">
        <v>2.7919529711032866E-2</v>
      </c>
      <c r="AP45" s="43">
        <v>0</v>
      </c>
      <c r="AQ45" s="43">
        <v>6.1204379785417444E-3</v>
      </c>
      <c r="AR45" s="43">
        <v>1.3771322597822296E-2</v>
      </c>
      <c r="AS45" s="311">
        <v>4.7811290287396904E-2</v>
      </c>
      <c r="AT45" s="311">
        <v>0.81962211921251849</v>
      </c>
    </row>
    <row r="46" spans="1:46">
      <c r="A46" s="321">
        <v>14211005</v>
      </c>
      <c r="B46" s="320" t="s">
        <v>205</v>
      </c>
      <c r="C46" s="320" t="s">
        <v>527</v>
      </c>
      <c r="D46" s="318">
        <v>40808</v>
      </c>
      <c r="E46" s="135">
        <v>0.7</v>
      </c>
      <c r="F46" s="43">
        <v>7.0000000000000001E-3</v>
      </c>
      <c r="G46" s="311">
        <v>1</v>
      </c>
      <c r="H46" s="43">
        <v>4.8342999999999997E-2</v>
      </c>
      <c r="I46" s="43">
        <v>2.8147999999999999E-2</v>
      </c>
      <c r="J46" s="43">
        <v>2.5302000000000002E-2</v>
      </c>
      <c r="K46" s="43">
        <v>1.2149999999999999E-2</v>
      </c>
      <c r="L46" s="43">
        <v>1.9526000000000002E-2</v>
      </c>
      <c r="M46" s="43">
        <v>2.0445999999999999E-2</v>
      </c>
      <c r="N46" s="43">
        <v>2.2438E-2</v>
      </c>
      <c r="O46" s="43">
        <v>2.2217000000000001E-2</v>
      </c>
      <c r="P46" s="43">
        <v>1.6100546448087421</v>
      </c>
      <c r="Q46" s="43">
        <v>3.1949918268417781</v>
      </c>
      <c r="R46" s="43"/>
      <c r="S46" s="43">
        <v>0.18060000000000001</v>
      </c>
      <c r="T46" s="43">
        <v>0.125</v>
      </c>
      <c r="U46" s="43">
        <v>3.09E-2</v>
      </c>
      <c r="V46" s="43">
        <v>6.1999999999999998E-3</v>
      </c>
      <c r="W46" s="43">
        <v>0.3427</v>
      </c>
      <c r="X46" s="43">
        <v>0.4895714285714286</v>
      </c>
      <c r="Y46" s="43">
        <v>7.3000000000000001E-3</v>
      </c>
      <c r="Z46" s="43">
        <v>6.7000000000000002E-3</v>
      </c>
      <c r="AA46" s="43">
        <v>0</v>
      </c>
      <c r="AB46" s="43">
        <v>2.0999999999999999E-3</v>
      </c>
      <c r="AC46" s="43">
        <v>2.5000000000000001E-3</v>
      </c>
      <c r="AD46" s="43">
        <v>1.8599999999999998E-2</v>
      </c>
      <c r="AE46" s="43">
        <v>2.6571428571428572E-2</v>
      </c>
      <c r="AF46" s="43"/>
      <c r="AG46" s="43">
        <v>1.5128415620968687</v>
      </c>
      <c r="AH46" s="43">
        <v>0.76299067930586162</v>
      </c>
      <c r="AI46" s="43">
        <v>0.14835797964278857</v>
      </c>
      <c r="AJ46" s="43">
        <v>2.4532012297660361E-2</v>
      </c>
      <c r="AK46" s="311">
        <v>2.4487222333431791</v>
      </c>
      <c r="AL46" s="311">
        <v>41.978095428740218</v>
      </c>
      <c r="AM46" s="311">
        <v>0.18241227733410692</v>
      </c>
      <c r="AN46" s="43">
        <v>7.7251129665492024E-2</v>
      </c>
      <c r="AO46" s="43">
        <v>5.1961346962200054E-2</v>
      </c>
      <c r="AP46" s="43">
        <v>0</v>
      </c>
      <c r="AQ46" s="43">
        <v>1.2852919754937664E-2</v>
      </c>
      <c r="AR46" s="43">
        <v>1.1476102164851914E-2</v>
      </c>
      <c r="AS46" s="311">
        <v>0.15354149854748167</v>
      </c>
      <c r="AT46" s="311">
        <v>2.6321399750996859</v>
      </c>
    </row>
    <row r="47" spans="1:46">
      <c r="A47" s="321">
        <v>14211005</v>
      </c>
      <c r="B47" s="320" t="s">
        <v>205</v>
      </c>
      <c r="C47" s="320" t="s">
        <v>526</v>
      </c>
      <c r="D47" s="318">
        <v>40808</v>
      </c>
      <c r="E47" s="135">
        <v>0.6</v>
      </c>
      <c r="F47" s="43">
        <v>5.3E-3</v>
      </c>
      <c r="G47" s="311">
        <v>0.66666666666666674</v>
      </c>
      <c r="H47" s="43">
        <v>4.1654999999999998E-2</v>
      </c>
      <c r="I47" s="43">
        <v>2.5152999999999998E-2</v>
      </c>
      <c r="J47" s="43">
        <v>2.2578999999999998E-2</v>
      </c>
      <c r="K47" s="43">
        <v>1.0769000000000001E-2</v>
      </c>
      <c r="L47" s="43">
        <v>1.3202999999999999E-2</v>
      </c>
      <c r="M47" s="43">
        <v>1.7382999999999999E-2</v>
      </c>
      <c r="N47" s="43">
        <v>1.9522999999999999E-2</v>
      </c>
      <c r="O47" s="43">
        <v>1.9446999999999999E-2</v>
      </c>
      <c r="P47" s="43">
        <v>1.5910811255553716</v>
      </c>
      <c r="Q47" s="43">
        <v>3.4738846610104814</v>
      </c>
      <c r="R47" s="43"/>
      <c r="S47" s="43">
        <v>1.9599999999999999E-2</v>
      </c>
      <c r="T47" s="43">
        <v>4.1300000000000003E-2</v>
      </c>
      <c r="U47" s="43">
        <v>2.3800000000000002E-2</v>
      </c>
      <c r="V47" s="43">
        <v>6.4999999999999997E-3</v>
      </c>
      <c r="W47" s="43">
        <v>9.1300000000000006E-2</v>
      </c>
      <c r="X47" s="43">
        <v>0.15216666666666667</v>
      </c>
      <c r="Y47" s="43">
        <v>0</v>
      </c>
      <c r="Z47" s="43">
        <v>3.3999999999999998E-3</v>
      </c>
      <c r="AA47" s="43">
        <v>0</v>
      </c>
      <c r="AB47" s="43">
        <v>0</v>
      </c>
      <c r="AC47" s="43">
        <v>2.5999999999999999E-3</v>
      </c>
      <c r="AD47" s="43">
        <v>6.0000000000000001E-3</v>
      </c>
      <c r="AE47" s="43">
        <v>0.01</v>
      </c>
      <c r="AF47" s="43"/>
      <c r="AG47" s="43">
        <v>0.16418435557640432</v>
      </c>
      <c r="AH47" s="43">
        <v>0.25209212044265666</v>
      </c>
      <c r="AI47" s="43">
        <v>0.11426925292874976</v>
      </c>
      <c r="AJ47" s="43">
        <v>2.5719045150772956E-2</v>
      </c>
      <c r="AK47" s="311">
        <v>0.55626477409858366</v>
      </c>
      <c r="AL47" s="311">
        <v>11.125295481971675</v>
      </c>
      <c r="AM47" s="311">
        <v>0.50205622681446627</v>
      </c>
      <c r="AN47" s="43">
        <v>0</v>
      </c>
      <c r="AO47" s="43">
        <v>2.6368444727086594E-2</v>
      </c>
      <c r="AP47" s="43">
        <v>0</v>
      </c>
      <c r="AQ47" s="43">
        <v>0</v>
      </c>
      <c r="AR47" s="43">
        <v>1.193514625144599E-2</v>
      </c>
      <c r="AS47" s="311">
        <v>3.8303590978532587E-2</v>
      </c>
      <c r="AT47" s="311">
        <v>0.76607181957065185</v>
      </c>
    </row>
    <row r="48" spans="1:46">
      <c r="A48" s="321">
        <v>14211005</v>
      </c>
      <c r="B48" s="320" t="s">
        <v>205</v>
      </c>
      <c r="C48" s="320" t="s">
        <v>525</v>
      </c>
      <c r="D48" s="318">
        <v>40808</v>
      </c>
      <c r="E48" s="135">
        <v>0.6</v>
      </c>
      <c r="F48" s="43">
        <v>6.7999999999999996E-3</v>
      </c>
      <c r="G48" s="311">
        <v>0.5</v>
      </c>
      <c r="H48" s="43">
        <v>3.6634E-2</v>
      </c>
      <c r="I48" s="43">
        <v>2.2610000000000002E-2</v>
      </c>
      <c r="J48" s="43">
        <v>1.9894999999999999E-2</v>
      </c>
      <c r="K48" s="43">
        <v>9.8689999999999993E-3</v>
      </c>
      <c r="L48" s="43">
        <v>1.123E-2</v>
      </c>
      <c r="M48" s="43">
        <v>1.4737E-2</v>
      </c>
      <c r="N48" s="43">
        <v>1.6116999999999999E-2</v>
      </c>
      <c r="O48" s="43">
        <v>1.7888999999999999E-2</v>
      </c>
      <c r="P48" s="43">
        <v>1.5876049294516867</v>
      </c>
      <c r="Q48" s="43">
        <v>3.7165803740794177</v>
      </c>
      <c r="R48" s="43"/>
      <c r="S48" s="43">
        <v>1.95E-2</v>
      </c>
      <c r="T48" s="43">
        <v>4.7199999999999999E-2</v>
      </c>
      <c r="U48" s="43">
        <v>2.5999999999999999E-2</v>
      </c>
      <c r="V48" s="43">
        <v>7.7000000000000002E-3</v>
      </c>
      <c r="W48" s="43">
        <v>0.1004</v>
      </c>
      <c r="X48" s="43">
        <v>0.16733333333333333</v>
      </c>
      <c r="Y48" s="43">
        <v>0</v>
      </c>
      <c r="Z48" s="43">
        <v>3.0000000000000001E-3</v>
      </c>
      <c r="AA48" s="43">
        <v>0</v>
      </c>
      <c r="AB48" s="43">
        <v>0</v>
      </c>
      <c r="AC48" s="43">
        <v>2.7000000000000001E-3</v>
      </c>
      <c r="AD48" s="43">
        <v>5.7000000000000002E-3</v>
      </c>
      <c r="AE48" s="43">
        <v>0.01</v>
      </c>
      <c r="AF48" s="43"/>
      <c r="AG48" s="43">
        <v>0.16334668029285127</v>
      </c>
      <c r="AH48" s="43">
        <v>0.28810528050589329</v>
      </c>
      <c r="AI48" s="43">
        <v>0.12483195698098713</v>
      </c>
      <c r="AJ48" s="43">
        <v>3.0467176563223348E-2</v>
      </c>
      <c r="AK48" s="311">
        <v>0.60675109434295504</v>
      </c>
      <c r="AL48" s="311">
        <v>12.135021886859102</v>
      </c>
      <c r="AM48" s="311">
        <v>0.52823435241444661</v>
      </c>
      <c r="AN48" s="43">
        <v>0</v>
      </c>
      <c r="AO48" s="43">
        <v>2.3266274759194055E-2</v>
      </c>
      <c r="AP48" s="43">
        <v>0</v>
      </c>
      <c r="AQ48" s="43">
        <v>0</v>
      </c>
      <c r="AR48" s="43">
        <v>1.2394190338040066E-2</v>
      </c>
      <c r="AS48" s="311">
        <v>3.5660465097234119E-2</v>
      </c>
      <c r="AT48" s="311">
        <v>0.71320930194468246</v>
      </c>
    </row>
    <row r="49" spans="1:46">
      <c r="A49" s="321">
        <v>14211005</v>
      </c>
      <c r="B49" s="320" t="s">
        <v>205</v>
      </c>
      <c r="C49" s="320" t="s">
        <v>524</v>
      </c>
      <c r="D49" s="318">
        <v>40808</v>
      </c>
      <c r="E49" s="135">
        <v>0.8</v>
      </c>
      <c r="F49" s="43">
        <v>1.6299999999999999E-2</v>
      </c>
      <c r="G49" s="311">
        <v>2.2499999999999996</v>
      </c>
      <c r="H49" s="43">
        <v>6.5481999999999999E-2</v>
      </c>
      <c r="I49" s="43">
        <v>3.6445999999999999E-2</v>
      </c>
      <c r="J49" s="43">
        <v>3.0394000000000001E-2</v>
      </c>
      <c r="K49" s="43">
        <v>1.7217E-2</v>
      </c>
      <c r="L49" s="43">
        <v>2.1321E-2</v>
      </c>
      <c r="M49" s="43">
        <v>2.7657000000000001E-2</v>
      </c>
      <c r="N49" s="43">
        <v>2.6602000000000001E-2</v>
      </c>
      <c r="O49" s="43">
        <v>2.9648999999999998E-2</v>
      </c>
      <c r="P49" s="43">
        <v>1.4894189292057849</v>
      </c>
      <c r="Q49" s="43">
        <v>3.6032102373461665</v>
      </c>
      <c r="R49" s="43"/>
      <c r="S49" s="312" t="s">
        <v>36</v>
      </c>
      <c r="T49" s="312" t="s">
        <v>36</v>
      </c>
      <c r="U49" s="312" t="s">
        <v>36</v>
      </c>
      <c r="V49" s="312" t="s">
        <v>36</v>
      </c>
      <c r="W49" s="312" t="s">
        <v>36</v>
      </c>
      <c r="X49" s="312" t="s">
        <v>36</v>
      </c>
      <c r="Y49" s="312" t="s">
        <v>36</v>
      </c>
      <c r="Z49" s="312" t="s">
        <v>36</v>
      </c>
      <c r="AA49" s="312" t="s">
        <v>36</v>
      </c>
      <c r="AB49" s="312" t="s">
        <v>36</v>
      </c>
      <c r="AC49" s="312" t="s">
        <v>36</v>
      </c>
      <c r="AD49" s="312" t="s">
        <v>36</v>
      </c>
      <c r="AE49" s="312" t="s">
        <v>36</v>
      </c>
      <c r="AF49" s="312"/>
      <c r="AG49" s="312" t="s">
        <v>36</v>
      </c>
      <c r="AH49" s="312" t="s">
        <v>36</v>
      </c>
      <c r="AI49" s="312" t="s">
        <v>36</v>
      </c>
      <c r="AJ49" s="312" t="s">
        <v>36</v>
      </c>
      <c r="AK49" s="328" t="s">
        <v>36</v>
      </c>
      <c r="AL49" s="328" t="s">
        <v>36</v>
      </c>
      <c r="AM49" s="328" t="s">
        <v>36</v>
      </c>
      <c r="AN49" s="312" t="s">
        <v>36</v>
      </c>
      <c r="AO49" s="312" t="s">
        <v>36</v>
      </c>
      <c r="AP49" s="312" t="s">
        <v>36</v>
      </c>
      <c r="AQ49" s="312" t="s">
        <v>36</v>
      </c>
      <c r="AR49" s="312" t="s">
        <v>36</v>
      </c>
      <c r="AS49" s="328" t="s">
        <v>36</v>
      </c>
      <c r="AT49" s="328" t="s">
        <v>36</v>
      </c>
    </row>
    <row r="50" spans="1:46">
      <c r="A50" s="321">
        <v>14211005</v>
      </c>
      <c r="B50" s="320" t="s">
        <v>205</v>
      </c>
      <c r="C50" s="320" t="s">
        <v>523</v>
      </c>
      <c r="D50" s="318">
        <v>40808</v>
      </c>
      <c r="E50" s="135">
        <v>0.7</v>
      </c>
      <c r="F50" s="43">
        <v>1.2E-2</v>
      </c>
      <c r="G50" s="311">
        <v>2</v>
      </c>
      <c r="H50" s="43">
        <v>5.8001999999999998E-2</v>
      </c>
      <c r="I50" s="43">
        <v>3.3466999999999997E-2</v>
      </c>
      <c r="J50" s="43">
        <v>2.8001999999999999E-2</v>
      </c>
      <c r="K50" s="43">
        <v>1.5147000000000001E-2</v>
      </c>
      <c r="L50" s="43">
        <v>1.6064999999999999E-2</v>
      </c>
      <c r="M50" s="43">
        <v>2.2166999999999999E-2</v>
      </c>
      <c r="N50" s="43">
        <v>2.3939999999999999E-2</v>
      </c>
      <c r="O50" s="43">
        <v>2.639E-2</v>
      </c>
      <c r="P50" s="43">
        <v>1.5016522333637188</v>
      </c>
      <c r="Q50" s="43">
        <v>3.920068912450636</v>
      </c>
      <c r="R50" s="43"/>
      <c r="S50" s="312" t="s">
        <v>36</v>
      </c>
      <c r="T50" s="312" t="s">
        <v>36</v>
      </c>
      <c r="U50" s="312" t="s">
        <v>36</v>
      </c>
      <c r="V50" s="312" t="s">
        <v>36</v>
      </c>
      <c r="W50" s="312" t="s">
        <v>36</v>
      </c>
      <c r="X50" s="312" t="s">
        <v>36</v>
      </c>
      <c r="Y50" s="312" t="s">
        <v>36</v>
      </c>
      <c r="Z50" s="312" t="s">
        <v>36</v>
      </c>
      <c r="AA50" s="312" t="s">
        <v>36</v>
      </c>
      <c r="AB50" s="312" t="s">
        <v>36</v>
      </c>
      <c r="AC50" s="312" t="s">
        <v>36</v>
      </c>
      <c r="AD50" s="312" t="s">
        <v>36</v>
      </c>
      <c r="AE50" s="312" t="s">
        <v>36</v>
      </c>
      <c r="AF50" s="312"/>
      <c r="AG50" s="312" t="s">
        <v>36</v>
      </c>
      <c r="AH50" s="312" t="s">
        <v>36</v>
      </c>
      <c r="AI50" s="312" t="s">
        <v>36</v>
      </c>
      <c r="AJ50" s="312" t="s">
        <v>36</v>
      </c>
      <c r="AK50" s="328" t="s">
        <v>36</v>
      </c>
      <c r="AL50" s="328" t="s">
        <v>36</v>
      </c>
      <c r="AM50" s="328" t="s">
        <v>36</v>
      </c>
      <c r="AN50" s="312" t="s">
        <v>36</v>
      </c>
      <c r="AO50" s="312" t="s">
        <v>36</v>
      </c>
      <c r="AP50" s="312" t="s">
        <v>36</v>
      </c>
      <c r="AQ50" s="312" t="s">
        <v>36</v>
      </c>
      <c r="AR50" s="312" t="s">
        <v>36</v>
      </c>
      <c r="AS50" s="328" t="s">
        <v>36</v>
      </c>
      <c r="AT50" s="328" t="s">
        <v>36</v>
      </c>
    </row>
    <row r="51" spans="1:46">
      <c r="A51" s="321">
        <v>14211005</v>
      </c>
      <c r="B51" s="320" t="s">
        <v>205</v>
      </c>
      <c r="C51" s="320" t="s">
        <v>522</v>
      </c>
      <c r="D51" s="318">
        <v>40808</v>
      </c>
      <c r="E51" s="135">
        <v>0.6</v>
      </c>
      <c r="F51" s="43">
        <v>8.2000000000000007E-3</v>
      </c>
      <c r="G51" s="311">
        <v>1.6666666666666667</v>
      </c>
      <c r="H51" s="43">
        <v>5.2606E-2</v>
      </c>
      <c r="I51" s="43">
        <v>3.09E-2</v>
      </c>
      <c r="J51" s="43">
        <v>2.6695E-2</v>
      </c>
      <c r="K51" s="43">
        <v>1.3443999999999999E-2</v>
      </c>
      <c r="L51" s="43">
        <v>1.2331E-2</v>
      </c>
      <c r="M51" s="43">
        <v>1.8658999999999999E-2</v>
      </c>
      <c r="N51" s="43">
        <v>2.1561E-2</v>
      </c>
      <c r="O51" s="43">
        <v>2.4042999999999998E-2</v>
      </c>
      <c r="P51" s="43">
        <v>1.5345093999484927</v>
      </c>
      <c r="Q51" s="43">
        <v>4.3422514687268432</v>
      </c>
      <c r="R51" s="43"/>
      <c r="S51" s="312" t="s">
        <v>36</v>
      </c>
      <c r="T51" s="312" t="s">
        <v>36</v>
      </c>
      <c r="U51" s="312" t="s">
        <v>36</v>
      </c>
      <c r="V51" s="312" t="s">
        <v>36</v>
      </c>
      <c r="W51" s="312" t="s">
        <v>36</v>
      </c>
      <c r="X51" s="312" t="s">
        <v>36</v>
      </c>
      <c r="Y51" s="312" t="s">
        <v>36</v>
      </c>
      <c r="Z51" s="312" t="s">
        <v>36</v>
      </c>
      <c r="AA51" s="312" t="s">
        <v>36</v>
      </c>
      <c r="AB51" s="312" t="s">
        <v>36</v>
      </c>
      <c r="AC51" s="312" t="s">
        <v>36</v>
      </c>
      <c r="AD51" s="312" t="s">
        <v>36</v>
      </c>
      <c r="AE51" s="312" t="s">
        <v>36</v>
      </c>
      <c r="AF51" s="312"/>
      <c r="AG51" s="312" t="s">
        <v>36</v>
      </c>
      <c r="AH51" s="312" t="s">
        <v>36</v>
      </c>
      <c r="AI51" s="312" t="s">
        <v>36</v>
      </c>
      <c r="AJ51" s="312" t="s">
        <v>36</v>
      </c>
      <c r="AK51" s="328" t="s">
        <v>36</v>
      </c>
      <c r="AL51" s="328" t="s">
        <v>36</v>
      </c>
      <c r="AM51" s="328" t="s">
        <v>36</v>
      </c>
      <c r="AN51" s="312" t="s">
        <v>36</v>
      </c>
      <c r="AO51" s="312" t="s">
        <v>36</v>
      </c>
      <c r="AP51" s="312" t="s">
        <v>36</v>
      </c>
      <c r="AQ51" s="312" t="s">
        <v>36</v>
      </c>
      <c r="AR51" s="312" t="s">
        <v>36</v>
      </c>
      <c r="AS51" s="328" t="s">
        <v>36</v>
      </c>
      <c r="AT51" s="328" t="s">
        <v>36</v>
      </c>
    </row>
    <row r="52" spans="1:46">
      <c r="A52" s="321">
        <v>14211005</v>
      </c>
      <c r="B52" s="320" t="s">
        <v>205</v>
      </c>
      <c r="C52" s="320" t="s">
        <v>521</v>
      </c>
      <c r="D52" s="318">
        <v>40808</v>
      </c>
      <c r="E52" s="135">
        <v>0.6</v>
      </c>
      <c r="F52" s="313">
        <v>6.4000000000000003E-3</v>
      </c>
      <c r="G52" s="311">
        <v>1.3333333333333335</v>
      </c>
      <c r="H52" s="43">
        <v>4.3715999999999998E-2</v>
      </c>
      <c r="I52" s="43">
        <v>2.6637000000000001E-2</v>
      </c>
      <c r="J52" s="43">
        <v>2.3352999999999999E-2</v>
      </c>
      <c r="K52" s="43">
        <v>1.1357000000000001E-2</v>
      </c>
      <c r="L52" s="43">
        <v>1.1554E-2</v>
      </c>
      <c r="M52" s="43">
        <v>1.5876000000000001E-2</v>
      </c>
      <c r="N52" s="43">
        <v>1.9039E-2</v>
      </c>
      <c r="O52" s="43">
        <v>2.0820999999999999E-2</v>
      </c>
      <c r="P52" s="43">
        <v>1.5917780540876583</v>
      </c>
      <c r="Q52" s="43">
        <v>4.2314189749543871</v>
      </c>
      <c r="R52" s="43"/>
      <c r="S52" s="312" t="s">
        <v>36</v>
      </c>
      <c r="T52" s="312" t="s">
        <v>36</v>
      </c>
      <c r="U52" s="312" t="s">
        <v>36</v>
      </c>
      <c r="V52" s="312" t="s">
        <v>36</v>
      </c>
      <c r="W52" s="312" t="s">
        <v>36</v>
      </c>
      <c r="X52" s="312" t="s">
        <v>36</v>
      </c>
      <c r="Y52" s="312" t="s">
        <v>36</v>
      </c>
      <c r="Z52" s="312" t="s">
        <v>36</v>
      </c>
      <c r="AA52" s="312" t="s">
        <v>36</v>
      </c>
      <c r="AB52" s="312" t="s">
        <v>36</v>
      </c>
      <c r="AC52" s="312" t="s">
        <v>36</v>
      </c>
      <c r="AD52" s="312" t="s">
        <v>36</v>
      </c>
      <c r="AE52" s="312" t="s">
        <v>36</v>
      </c>
      <c r="AF52" s="312"/>
      <c r="AG52" s="312" t="s">
        <v>36</v>
      </c>
      <c r="AH52" s="312" t="s">
        <v>36</v>
      </c>
      <c r="AI52" s="312" t="s">
        <v>36</v>
      </c>
      <c r="AJ52" s="312" t="s">
        <v>36</v>
      </c>
      <c r="AK52" s="328" t="s">
        <v>36</v>
      </c>
      <c r="AL52" s="328" t="s">
        <v>36</v>
      </c>
      <c r="AM52" s="328" t="s">
        <v>36</v>
      </c>
      <c r="AN52" s="312" t="s">
        <v>36</v>
      </c>
      <c r="AO52" s="312" t="s">
        <v>36</v>
      </c>
      <c r="AP52" s="312" t="s">
        <v>36</v>
      </c>
      <c r="AQ52" s="312" t="s">
        <v>36</v>
      </c>
      <c r="AR52" s="312" t="s">
        <v>36</v>
      </c>
      <c r="AS52" s="328" t="s">
        <v>36</v>
      </c>
      <c r="AT52" s="328" t="s">
        <v>36</v>
      </c>
    </row>
    <row r="53" spans="1:46">
      <c r="A53" s="321">
        <v>14211005</v>
      </c>
      <c r="B53" s="320" t="s">
        <v>205</v>
      </c>
      <c r="C53" s="320" t="s">
        <v>520</v>
      </c>
      <c r="D53" s="318">
        <v>40808</v>
      </c>
      <c r="E53" s="135">
        <v>0.6</v>
      </c>
      <c r="F53" s="313">
        <v>6.1000000000000004E-3</v>
      </c>
      <c r="G53" s="311">
        <v>1.3333333333333335</v>
      </c>
      <c r="H53" s="43">
        <v>4.0655999999999998E-2</v>
      </c>
      <c r="I53" s="43">
        <v>2.4438999999999999E-2</v>
      </c>
      <c r="J53" s="43">
        <v>2.2135999999999999E-2</v>
      </c>
      <c r="K53" s="43">
        <v>9.9340000000000001E-3</v>
      </c>
      <c r="L53" s="43">
        <v>1.3565000000000001E-2</v>
      </c>
      <c r="M53" s="43">
        <v>1.5654000000000001E-2</v>
      </c>
      <c r="N53" s="43">
        <v>1.8541999999999999E-2</v>
      </c>
      <c r="O53" s="43">
        <v>1.9341000000000001E-2</v>
      </c>
      <c r="P53" s="43">
        <v>1.6246755494030101</v>
      </c>
      <c r="Q53" s="43">
        <v>3.37117394110353</v>
      </c>
      <c r="R53" s="43"/>
      <c r="S53" s="312" t="s">
        <v>36</v>
      </c>
      <c r="T53" s="312" t="s">
        <v>36</v>
      </c>
      <c r="U53" s="312" t="s">
        <v>36</v>
      </c>
      <c r="V53" s="312" t="s">
        <v>36</v>
      </c>
      <c r="W53" s="312" t="s">
        <v>36</v>
      </c>
      <c r="X53" s="312" t="s">
        <v>36</v>
      </c>
      <c r="Y53" s="312" t="s">
        <v>36</v>
      </c>
      <c r="Z53" s="312" t="s">
        <v>36</v>
      </c>
      <c r="AA53" s="312" t="s">
        <v>36</v>
      </c>
      <c r="AB53" s="312" t="s">
        <v>36</v>
      </c>
      <c r="AC53" s="312" t="s">
        <v>36</v>
      </c>
      <c r="AD53" s="312" t="s">
        <v>36</v>
      </c>
      <c r="AE53" s="312" t="s">
        <v>36</v>
      </c>
      <c r="AF53" s="312"/>
      <c r="AG53" s="312" t="s">
        <v>36</v>
      </c>
      <c r="AH53" s="312" t="s">
        <v>36</v>
      </c>
      <c r="AI53" s="312" t="s">
        <v>36</v>
      </c>
      <c r="AJ53" s="312" t="s">
        <v>36</v>
      </c>
      <c r="AK53" s="328" t="s">
        <v>36</v>
      </c>
      <c r="AL53" s="328" t="s">
        <v>36</v>
      </c>
      <c r="AM53" s="328" t="s">
        <v>36</v>
      </c>
      <c r="AN53" s="312" t="s">
        <v>36</v>
      </c>
      <c r="AO53" s="312" t="s">
        <v>36</v>
      </c>
      <c r="AP53" s="312" t="s">
        <v>36</v>
      </c>
      <c r="AQ53" s="312" t="s">
        <v>36</v>
      </c>
      <c r="AR53" s="312" t="s">
        <v>36</v>
      </c>
      <c r="AS53" s="328" t="s">
        <v>36</v>
      </c>
      <c r="AT53" s="328" t="s">
        <v>36</v>
      </c>
    </row>
    <row r="54" spans="1:46" ht="15.75" thickBot="1">
      <c r="A54" s="307">
        <v>14211005</v>
      </c>
      <c r="B54" s="306" t="s">
        <v>205</v>
      </c>
      <c r="C54" s="306" t="s">
        <v>519</v>
      </c>
      <c r="D54" s="304">
        <v>40808</v>
      </c>
      <c r="E54" s="302">
        <v>0.5</v>
      </c>
      <c r="F54" s="296">
        <v>5.7999999999999996E-3</v>
      </c>
      <c r="G54" s="293">
        <v>1</v>
      </c>
      <c r="H54" s="287">
        <v>3.7817000000000003E-2</v>
      </c>
      <c r="I54" s="287">
        <v>2.3496E-2</v>
      </c>
      <c r="J54" s="287">
        <v>2.0823999999999999E-2</v>
      </c>
      <c r="K54" s="287">
        <v>9.4669999999999997E-3</v>
      </c>
      <c r="L54" s="287">
        <v>1.0422000000000001E-2</v>
      </c>
      <c r="M54" s="287">
        <v>1.485E-2</v>
      </c>
      <c r="N54" s="287">
        <v>1.7524000000000001E-2</v>
      </c>
      <c r="O54" s="287">
        <v>1.8260999999999999E-2</v>
      </c>
      <c r="P54" s="287">
        <v>1.6238938053097338</v>
      </c>
      <c r="Q54" s="287">
        <v>3.9561463688444989</v>
      </c>
      <c r="R54" s="287"/>
      <c r="S54" s="288" t="s">
        <v>36</v>
      </c>
      <c r="T54" s="288" t="s">
        <v>36</v>
      </c>
      <c r="U54" s="288" t="s">
        <v>36</v>
      </c>
      <c r="V54" s="288" t="s">
        <v>36</v>
      </c>
      <c r="W54" s="288" t="s">
        <v>36</v>
      </c>
      <c r="X54" s="288" t="s">
        <v>36</v>
      </c>
      <c r="Y54" s="288" t="s">
        <v>36</v>
      </c>
      <c r="Z54" s="288" t="s">
        <v>36</v>
      </c>
      <c r="AA54" s="288" t="s">
        <v>36</v>
      </c>
      <c r="AB54" s="288" t="s">
        <v>36</v>
      </c>
      <c r="AC54" s="288" t="s">
        <v>36</v>
      </c>
      <c r="AD54" s="288" t="s">
        <v>36</v>
      </c>
      <c r="AE54" s="288" t="s">
        <v>36</v>
      </c>
      <c r="AF54" s="288"/>
      <c r="AG54" s="391" t="s">
        <v>36</v>
      </c>
      <c r="AH54" s="288" t="s">
        <v>36</v>
      </c>
      <c r="AI54" s="288" t="s">
        <v>36</v>
      </c>
      <c r="AJ54" s="288" t="s">
        <v>36</v>
      </c>
      <c r="AK54" s="392" t="s">
        <v>36</v>
      </c>
      <c r="AL54" s="392" t="s">
        <v>36</v>
      </c>
      <c r="AM54" s="392" t="s">
        <v>36</v>
      </c>
      <c r="AN54" s="288" t="s">
        <v>36</v>
      </c>
      <c r="AO54" s="288" t="s">
        <v>36</v>
      </c>
      <c r="AP54" s="288" t="s">
        <v>36</v>
      </c>
      <c r="AQ54" s="288" t="s">
        <v>36</v>
      </c>
      <c r="AR54" s="288" t="s">
        <v>36</v>
      </c>
      <c r="AS54" s="392" t="s">
        <v>36</v>
      </c>
      <c r="AT54" s="392" t="s">
        <v>36</v>
      </c>
    </row>
    <row r="55" spans="1:46">
      <c r="A55" s="356"/>
      <c r="B55" s="356"/>
      <c r="C55" s="356"/>
      <c r="D55" s="318"/>
      <c r="E55" s="356"/>
      <c r="F55" s="356"/>
      <c r="G55" s="356"/>
      <c r="H55" s="356"/>
      <c r="I55" s="356"/>
      <c r="J55" s="356"/>
      <c r="K55" s="356"/>
      <c r="L55" s="356"/>
      <c r="M55" s="356"/>
      <c r="N55" s="356"/>
      <c r="O55" s="356"/>
      <c r="P55" s="356"/>
      <c r="Q55" s="356"/>
      <c r="R55" s="356"/>
      <c r="S55" s="356"/>
      <c r="T55" s="356"/>
      <c r="U55" s="356"/>
      <c r="V55" s="356"/>
      <c r="W55" s="356"/>
      <c r="X55" s="356"/>
      <c r="Y55" s="356"/>
      <c r="Z55" s="356"/>
      <c r="AA55" s="356"/>
      <c r="AB55" s="356"/>
      <c r="AC55" s="356"/>
      <c r="AD55" s="356"/>
      <c r="AE55" s="356"/>
      <c r="AF55" s="356"/>
      <c r="AG55" s="356"/>
      <c r="AH55" s="356"/>
      <c r="AI55" s="356"/>
      <c r="AJ55" s="356"/>
      <c r="AK55" s="393"/>
      <c r="AL55" s="393"/>
      <c r="AM55" s="393"/>
      <c r="AN55" s="356"/>
      <c r="AO55" s="356"/>
      <c r="AP55" s="356"/>
      <c r="AQ55" s="356"/>
      <c r="AR55" s="356"/>
      <c r="AS55" s="393"/>
      <c r="AT55" s="393"/>
    </row>
    <row r="56" spans="1:46">
      <c r="A56" s="320"/>
      <c r="B56" s="320"/>
      <c r="C56" s="320"/>
      <c r="D56" s="318"/>
      <c r="E56" s="320"/>
      <c r="F56" s="320"/>
      <c r="G56" s="320"/>
      <c r="H56" s="320"/>
      <c r="I56" s="320"/>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0"/>
      <c r="AI56" s="320"/>
      <c r="AJ56" s="320"/>
      <c r="AK56" s="353"/>
      <c r="AL56" s="353"/>
      <c r="AM56" s="353"/>
      <c r="AN56" s="320"/>
      <c r="AO56" s="320"/>
      <c r="AP56" s="320"/>
      <c r="AQ56" s="320"/>
      <c r="AR56" s="320"/>
      <c r="AS56" s="353"/>
      <c r="AT56" s="353"/>
    </row>
    <row r="57" spans="1:46">
      <c r="A57" s="320"/>
      <c r="B57" s="320"/>
      <c r="C57" s="320"/>
      <c r="D57" s="318"/>
      <c r="E57" s="320"/>
      <c r="F57" s="320"/>
      <c r="G57" s="320"/>
      <c r="H57" s="320"/>
      <c r="I57" s="320"/>
      <c r="J57" s="320"/>
      <c r="K57" s="320"/>
      <c r="L57" s="320"/>
      <c r="M57" s="320"/>
      <c r="N57" s="320"/>
      <c r="O57" s="320"/>
      <c r="P57" s="320"/>
      <c r="Q57" s="320"/>
      <c r="R57" s="320"/>
      <c r="S57" s="320"/>
      <c r="T57" s="320"/>
      <c r="U57" s="320"/>
      <c r="V57" s="320"/>
      <c r="W57" s="320"/>
      <c r="X57" s="320"/>
      <c r="Y57" s="320"/>
      <c r="Z57" s="320"/>
      <c r="AA57" s="320"/>
      <c r="AB57" s="320"/>
      <c r="AC57" s="320"/>
      <c r="AD57" s="320"/>
      <c r="AE57" s="320"/>
      <c r="AF57" s="320"/>
      <c r="AG57" s="320"/>
      <c r="AH57" s="320"/>
      <c r="AI57" s="320"/>
      <c r="AJ57" s="320"/>
      <c r="AK57" s="353"/>
      <c r="AL57" s="353"/>
      <c r="AM57" s="353"/>
      <c r="AN57" s="320"/>
      <c r="AO57" s="320"/>
      <c r="AP57" s="320"/>
      <c r="AQ57" s="320"/>
      <c r="AR57" s="320"/>
      <c r="AS57" s="353"/>
      <c r="AT57" s="353"/>
    </row>
    <row r="58" spans="1:46">
      <c r="A58" s="320"/>
      <c r="B58" s="320"/>
      <c r="C58" s="320"/>
      <c r="D58" s="318"/>
      <c r="E58" s="320"/>
      <c r="F58" s="320"/>
      <c r="G58" s="320"/>
      <c r="H58" s="320"/>
      <c r="I58" s="320"/>
      <c r="J58" s="320"/>
      <c r="K58" s="320"/>
      <c r="L58" s="320"/>
      <c r="M58" s="320"/>
      <c r="N58" s="320"/>
      <c r="O58" s="320"/>
      <c r="P58" s="320"/>
      <c r="Q58" s="320"/>
      <c r="R58" s="320"/>
      <c r="S58" s="320"/>
      <c r="T58" s="320"/>
      <c r="U58" s="320"/>
      <c r="V58" s="320"/>
      <c r="W58" s="320"/>
      <c r="X58" s="320"/>
      <c r="Y58" s="320"/>
      <c r="Z58" s="320"/>
      <c r="AA58" s="320"/>
      <c r="AB58" s="320"/>
      <c r="AC58" s="320"/>
      <c r="AD58" s="320"/>
      <c r="AE58" s="320"/>
      <c r="AF58" s="320"/>
      <c r="AG58" s="320"/>
      <c r="AH58" s="320"/>
      <c r="AI58" s="320"/>
      <c r="AJ58" s="320"/>
      <c r="AK58" s="353"/>
      <c r="AL58" s="353"/>
      <c r="AM58" s="353"/>
      <c r="AN58" s="320"/>
      <c r="AO58" s="320"/>
      <c r="AP58" s="320"/>
      <c r="AQ58" s="320"/>
      <c r="AR58" s="320"/>
      <c r="AS58" s="353"/>
      <c r="AT58" s="353"/>
    </row>
    <row r="59" spans="1:46">
      <c r="A59" s="320"/>
      <c r="B59" s="320"/>
      <c r="C59" s="320"/>
      <c r="D59" s="318"/>
      <c r="E59" s="320"/>
      <c r="F59" s="320"/>
      <c r="G59" s="320"/>
      <c r="H59" s="320"/>
      <c r="I59" s="320"/>
      <c r="J59" s="320"/>
      <c r="K59" s="320"/>
      <c r="L59" s="320"/>
      <c r="M59" s="320"/>
      <c r="N59" s="320"/>
      <c r="O59" s="320"/>
      <c r="P59" s="320"/>
      <c r="Q59" s="320"/>
      <c r="R59" s="320"/>
      <c r="S59" s="320"/>
      <c r="T59" s="320"/>
      <c r="U59" s="320"/>
      <c r="V59" s="320"/>
      <c r="W59" s="320"/>
      <c r="X59" s="320"/>
      <c r="Y59" s="320"/>
      <c r="Z59" s="320"/>
      <c r="AA59" s="320"/>
      <c r="AB59" s="320"/>
      <c r="AC59" s="320"/>
      <c r="AD59" s="320"/>
      <c r="AE59" s="320"/>
      <c r="AF59" s="320"/>
      <c r="AG59" s="320"/>
      <c r="AH59" s="320"/>
      <c r="AI59" s="320"/>
      <c r="AJ59" s="320"/>
      <c r="AK59" s="353"/>
      <c r="AL59" s="353"/>
      <c r="AM59" s="353"/>
      <c r="AN59" s="320"/>
      <c r="AO59" s="320"/>
      <c r="AP59" s="320"/>
      <c r="AQ59" s="320"/>
      <c r="AR59" s="320"/>
      <c r="AS59" s="353"/>
      <c r="AT59" s="353"/>
    </row>
    <row r="60" spans="1:46">
      <c r="A60" s="320"/>
      <c r="B60" s="320"/>
      <c r="C60" s="320"/>
      <c r="D60" s="318"/>
      <c r="E60" s="320"/>
      <c r="F60" s="320"/>
      <c r="G60" s="320"/>
      <c r="H60" s="320"/>
      <c r="I60" s="320"/>
      <c r="J60" s="320"/>
      <c r="K60" s="320"/>
      <c r="L60" s="320"/>
      <c r="M60" s="320"/>
      <c r="N60" s="320"/>
      <c r="O60" s="320"/>
      <c r="P60" s="320"/>
      <c r="Q60" s="320"/>
      <c r="R60" s="320"/>
      <c r="S60" s="320"/>
      <c r="T60" s="320"/>
      <c r="U60" s="320"/>
      <c r="V60" s="320"/>
      <c r="W60" s="320"/>
      <c r="X60" s="320"/>
      <c r="Y60" s="320"/>
      <c r="Z60" s="320"/>
      <c r="AA60" s="320"/>
      <c r="AB60" s="320"/>
      <c r="AC60" s="320"/>
      <c r="AD60" s="320"/>
      <c r="AE60" s="320"/>
      <c r="AF60" s="320"/>
      <c r="AG60" s="320"/>
      <c r="AH60" s="320"/>
      <c r="AI60" s="320"/>
      <c r="AJ60" s="320"/>
      <c r="AK60" s="353"/>
      <c r="AL60" s="353"/>
      <c r="AM60" s="353"/>
      <c r="AN60" s="320"/>
      <c r="AO60" s="320"/>
      <c r="AP60" s="320"/>
      <c r="AQ60" s="320"/>
      <c r="AR60" s="320"/>
      <c r="AS60" s="353"/>
      <c r="AT60" s="353"/>
    </row>
    <row r="61" spans="1:46">
      <c r="A61" s="320"/>
      <c r="B61" s="320"/>
      <c r="C61" s="320"/>
      <c r="D61" s="318"/>
      <c r="E61" s="320"/>
      <c r="F61" s="320"/>
      <c r="G61" s="320"/>
      <c r="H61" s="320"/>
      <c r="I61" s="320"/>
      <c r="J61" s="320"/>
      <c r="K61" s="320"/>
      <c r="L61" s="320"/>
      <c r="M61" s="320"/>
      <c r="N61" s="320"/>
      <c r="O61" s="320"/>
      <c r="P61" s="320"/>
      <c r="Q61" s="320"/>
      <c r="R61" s="320"/>
      <c r="S61" s="320"/>
      <c r="T61" s="320"/>
      <c r="U61" s="320"/>
      <c r="V61" s="320"/>
      <c r="W61" s="320"/>
      <c r="X61" s="320"/>
      <c r="Y61" s="320"/>
      <c r="Z61" s="320"/>
      <c r="AA61" s="320"/>
      <c r="AB61" s="320"/>
      <c r="AC61" s="320"/>
      <c r="AD61" s="320"/>
      <c r="AE61" s="320"/>
      <c r="AF61" s="320"/>
      <c r="AG61" s="320"/>
      <c r="AH61" s="320"/>
      <c r="AI61" s="320"/>
      <c r="AJ61" s="320"/>
      <c r="AK61" s="353"/>
      <c r="AL61" s="353"/>
      <c r="AM61" s="353"/>
      <c r="AN61" s="320"/>
      <c r="AO61" s="320"/>
      <c r="AP61" s="320"/>
      <c r="AQ61" s="320"/>
      <c r="AR61" s="320"/>
      <c r="AS61" s="353"/>
      <c r="AT61" s="353"/>
    </row>
    <row r="62" spans="1:46">
      <c r="A62" s="320"/>
      <c r="B62" s="320"/>
      <c r="C62" s="320"/>
      <c r="D62" s="318"/>
      <c r="E62" s="320"/>
      <c r="F62" s="320"/>
      <c r="G62" s="320"/>
      <c r="H62" s="320"/>
      <c r="I62" s="320"/>
      <c r="J62" s="320"/>
      <c r="K62" s="320"/>
      <c r="L62" s="320"/>
      <c r="M62" s="320"/>
      <c r="N62" s="320"/>
      <c r="O62" s="320"/>
      <c r="P62" s="320"/>
      <c r="Q62" s="320"/>
      <c r="R62" s="320"/>
      <c r="S62" s="320"/>
      <c r="T62" s="320"/>
      <c r="U62" s="320"/>
      <c r="V62" s="320"/>
      <c r="W62" s="320"/>
      <c r="X62" s="320"/>
      <c r="Y62" s="320"/>
      <c r="Z62" s="320"/>
      <c r="AA62" s="320"/>
      <c r="AB62" s="320"/>
      <c r="AC62" s="320"/>
      <c r="AD62" s="320"/>
      <c r="AE62" s="320"/>
      <c r="AF62" s="320"/>
      <c r="AG62" s="320"/>
      <c r="AH62" s="320"/>
      <c r="AI62" s="320"/>
      <c r="AJ62" s="320"/>
      <c r="AK62" s="353"/>
      <c r="AL62" s="353"/>
      <c r="AM62" s="353"/>
      <c r="AN62" s="320"/>
      <c r="AO62" s="320"/>
      <c r="AP62" s="320"/>
      <c r="AQ62" s="320"/>
      <c r="AR62" s="320"/>
      <c r="AS62" s="353"/>
      <c r="AT62" s="353"/>
    </row>
    <row r="63" spans="1:46">
      <c r="A63" s="320"/>
      <c r="B63" s="320"/>
      <c r="C63" s="320"/>
      <c r="D63" s="318"/>
      <c r="E63" s="320"/>
      <c r="F63" s="320"/>
      <c r="G63" s="320"/>
      <c r="H63" s="320"/>
      <c r="I63" s="320"/>
      <c r="J63" s="320"/>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c r="AK63" s="353"/>
      <c r="AL63" s="353"/>
      <c r="AM63" s="353"/>
      <c r="AN63" s="320"/>
      <c r="AO63" s="320"/>
      <c r="AP63" s="320"/>
      <c r="AQ63" s="320"/>
      <c r="AR63" s="320"/>
      <c r="AS63" s="353"/>
      <c r="AT63" s="353"/>
    </row>
    <row r="64" spans="1:46">
      <c r="A64" s="320"/>
      <c r="B64" s="320"/>
      <c r="C64" s="320"/>
      <c r="D64" s="318"/>
      <c r="E64" s="320"/>
      <c r="F64" s="320"/>
      <c r="G64" s="320"/>
      <c r="H64" s="320"/>
      <c r="I64" s="320"/>
      <c r="J64" s="320"/>
      <c r="K64" s="320"/>
      <c r="L64" s="320"/>
      <c r="M64" s="320"/>
      <c r="N64" s="320"/>
      <c r="O64" s="320"/>
      <c r="P64" s="320"/>
      <c r="Q64" s="320"/>
      <c r="R64" s="320"/>
      <c r="S64" s="320"/>
      <c r="T64" s="320"/>
      <c r="U64" s="320"/>
      <c r="V64" s="320"/>
      <c r="W64" s="320"/>
      <c r="X64" s="320"/>
      <c r="Y64" s="320"/>
      <c r="Z64" s="320"/>
      <c r="AA64" s="320"/>
      <c r="AB64" s="320"/>
      <c r="AC64" s="320"/>
      <c r="AD64" s="320"/>
      <c r="AE64" s="320"/>
      <c r="AF64" s="320"/>
      <c r="AG64" s="320"/>
      <c r="AH64" s="320"/>
      <c r="AI64" s="320"/>
      <c r="AJ64" s="320"/>
      <c r="AK64" s="353"/>
      <c r="AL64" s="353"/>
      <c r="AM64" s="353"/>
      <c r="AN64" s="320"/>
      <c r="AO64" s="320"/>
      <c r="AP64" s="320"/>
      <c r="AQ64" s="320"/>
      <c r="AR64" s="320"/>
      <c r="AS64" s="353"/>
      <c r="AT64" s="353"/>
    </row>
  </sheetData>
  <mergeCells count="4">
    <mergeCell ref="S3:AE3"/>
    <mergeCell ref="AG3:AT3"/>
    <mergeCell ref="A3:D3"/>
    <mergeCell ref="E3:Q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7"/>
  <sheetViews>
    <sheetView workbookViewId="0">
      <selection activeCell="F2" sqref="F2"/>
    </sheetView>
  </sheetViews>
  <sheetFormatPr defaultRowHeight="15"/>
  <cols>
    <col min="1" max="1" width="19.85546875" customWidth="1"/>
    <col min="2" max="2" width="31.85546875" style="33" customWidth="1"/>
    <col min="3" max="3" width="34" style="200" customWidth="1"/>
    <col min="4" max="4" width="26.7109375" style="200" customWidth="1"/>
  </cols>
  <sheetData>
    <row r="1" spans="1:4">
      <c r="A1" s="34" t="str">
        <f>'List of Appendices'!A1</f>
        <v>Appendix A. Number and type of quality-assurance samples.</v>
      </c>
    </row>
    <row r="2" spans="1:4" s="33" customFormat="1">
      <c r="A2" s="399" t="s">
        <v>619</v>
      </c>
      <c r="B2" s="399"/>
      <c r="C2" s="399"/>
      <c r="D2" s="399"/>
    </row>
    <row r="3" spans="1:4" s="33" customFormat="1">
      <c r="A3" s="399"/>
      <c r="B3" s="399"/>
      <c r="C3" s="399"/>
      <c r="D3" s="399"/>
    </row>
    <row r="4" spans="1:4" ht="36" customHeight="1" thickBot="1">
      <c r="A4" s="202" t="s">
        <v>76</v>
      </c>
      <c r="B4" s="202" t="s">
        <v>620</v>
      </c>
      <c r="C4" s="202" t="s">
        <v>77</v>
      </c>
      <c r="D4" s="202" t="s">
        <v>117</v>
      </c>
    </row>
    <row r="5" spans="1:4" ht="45">
      <c r="A5" s="204" t="s">
        <v>98</v>
      </c>
      <c r="B5" s="205" t="s">
        <v>621</v>
      </c>
      <c r="C5" s="205" t="s">
        <v>105</v>
      </c>
      <c r="D5" s="205" t="s">
        <v>99</v>
      </c>
    </row>
    <row r="6" spans="1:4" s="33" customFormat="1" ht="60">
      <c r="A6" s="214" t="s">
        <v>96</v>
      </c>
      <c r="B6" s="217" t="s">
        <v>622</v>
      </c>
      <c r="C6" s="217" t="s">
        <v>97</v>
      </c>
      <c r="D6" s="217" t="s">
        <v>75</v>
      </c>
    </row>
    <row r="7" spans="1:4" ht="30">
      <c r="A7" s="214" t="s">
        <v>113</v>
      </c>
      <c r="B7" s="207" t="s">
        <v>622</v>
      </c>
      <c r="C7" s="207" t="s">
        <v>114</v>
      </c>
      <c r="D7" s="207" t="s">
        <v>74</v>
      </c>
    </row>
    <row r="8" spans="1:4" ht="60">
      <c r="A8" s="206" t="s">
        <v>79</v>
      </c>
      <c r="B8" s="207" t="s">
        <v>623</v>
      </c>
      <c r="C8" s="207" t="s">
        <v>80</v>
      </c>
      <c r="D8" s="207" t="s">
        <v>81</v>
      </c>
    </row>
    <row r="9" spans="1:4" s="33" customFormat="1" ht="45">
      <c r="A9" s="214" t="s">
        <v>118</v>
      </c>
      <c r="B9" s="207" t="s">
        <v>623</v>
      </c>
      <c r="C9" s="207" t="s">
        <v>87</v>
      </c>
      <c r="D9" s="207" t="s">
        <v>88</v>
      </c>
    </row>
    <row r="10" spans="1:4" ht="45.75" thickBot="1">
      <c r="A10" s="203" t="s">
        <v>119</v>
      </c>
      <c r="B10" s="201" t="s">
        <v>624</v>
      </c>
      <c r="C10" s="201" t="s">
        <v>93</v>
      </c>
      <c r="D10" s="201" t="s">
        <v>78</v>
      </c>
    </row>
    <row r="11" spans="1:4" ht="17.25">
      <c r="A11" s="33" t="s">
        <v>121</v>
      </c>
    </row>
    <row r="12" spans="1:4" ht="15" customHeight="1">
      <c r="A12" s="400" t="s">
        <v>120</v>
      </c>
      <c r="B12" s="400"/>
      <c r="C12" s="400"/>
      <c r="D12" s="400"/>
    </row>
    <row r="13" spans="1:4">
      <c r="A13" s="400"/>
      <c r="B13" s="400"/>
      <c r="C13" s="400"/>
      <c r="D13" s="400"/>
    </row>
    <row r="16" spans="1:4">
      <c r="A16" s="33"/>
    </row>
    <row r="17" spans="1:1">
      <c r="A17" s="33"/>
    </row>
  </sheetData>
  <mergeCells count="2">
    <mergeCell ref="A2:D3"/>
    <mergeCell ref="A12:D13"/>
  </mergeCells>
  <pageMargins left="0.7" right="0.7" top="0.75" bottom="0.75" header="0.3" footer="0.3"/>
  <pageSetup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9"/>
  <sheetViews>
    <sheetView zoomScaleNormal="100" workbookViewId="0">
      <selection activeCell="L1" sqref="L1"/>
    </sheetView>
  </sheetViews>
  <sheetFormatPr defaultRowHeight="15"/>
  <cols>
    <col min="1" max="1" width="30" style="232" customWidth="1"/>
    <col min="2" max="2" width="12.140625" customWidth="1"/>
    <col min="3" max="6" width="10" customWidth="1"/>
    <col min="7" max="7" width="10" style="33" customWidth="1"/>
    <col min="8" max="8" width="11" style="33" customWidth="1"/>
    <col min="9" max="9" width="10" style="33" customWidth="1"/>
    <col min="10" max="10" width="0.85546875" style="33" customWidth="1"/>
    <col min="11" max="11" width="7" customWidth="1"/>
    <col min="12" max="12" width="6.85546875" customWidth="1"/>
    <col min="13" max="13" width="7.5703125" customWidth="1"/>
    <col min="14" max="14" width="7" customWidth="1"/>
    <col min="15" max="16" width="6.85546875" customWidth="1"/>
    <col min="17" max="17" width="7.140625" customWidth="1"/>
    <col min="18" max="18" width="0.7109375" style="33" customWidth="1"/>
    <col min="19" max="21" width="8.42578125" customWidth="1"/>
    <col min="22" max="22" width="8.140625" customWidth="1"/>
    <col min="23" max="23" width="0.85546875" style="33" customWidth="1"/>
    <col min="24" max="24" width="6.5703125" style="22" customWidth="1"/>
    <col min="25" max="28" width="6.5703125" customWidth="1"/>
    <col min="29" max="29" width="7.85546875" customWidth="1"/>
    <col min="30" max="30" width="5.7109375" style="26" customWidth="1"/>
    <col min="31" max="31" width="5.140625" style="26" customWidth="1"/>
    <col min="32" max="33" width="5.7109375" style="26" customWidth="1"/>
    <col min="34" max="34" width="5.140625" style="26" customWidth="1"/>
  </cols>
  <sheetData>
    <row r="1" spans="1:34">
      <c r="A1" s="8" t="str">
        <f>'List of Appendices'!A2</f>
        <v>Appendix B. Quality-assurance data for dissolved organic carbon and selected optical properties.</v>
      </c>
      <c r="B1" s="8"/>
      <c r="C1" s="4"/>
      <c r="D1" s="4"/>
      <c r="E1" s="44"/>
      <c r="F1" s="45"/>
      <c r="G1" s="47"/>
      <c r="H1" s="47"/>
      <c r="I1" s="47"/>
      <c r="J1" s="47"/>
      <c r="K1" s="46"/>
      <c r="L1" s="46"/>
      <c r="M1" s="4"/>
      <c r="N1" s="4"/>
      <c r="O1" s="47"/>
      <c r="P1" s="4"/>
      <c r="Q1" s="4"/>
      <c r="R1" s="47"/>
      <c r="S1" s="47"/>
      <c r="T1" s="47"/>
      <c r="U1" s="47"/>
      <c r="V1" s="47"/>
      <c r="W1" s="47"/>
      <c r="X1" s="136"/>
      <c r="Y1" s="22"/>
      <c r="Z1" s="22"/>
      <c r="AA1" s="22"/>
      <c r="AB1" s="22"/>
      <c r="AC1" s="22"/>
      <c r="AD1" s="73"/>
      <c r="AE1" s="73"/>
      <c r="AF1" s="73"/>
      <c r="AG1" s="73"/>
      <c r="AH1" s="73"/>
    </row>
    <row r="2" spans="1:34" s="33" customFormat="1" ht="15" customHeight="1">
      <c r="A2" s="404" t="s">
        <v>625</v>
      </c>
      <c r="B2" s="404"/>
      <c r="C2" s="404"/>
      <c r="D2" s="404"/>
      <c r="E2" s="404"/>
      <c r="F2" s="404"/>
      <c r="G2" s="404"/>
      <c r="H2" s="404"/>
      <c r="I2" s="404"/>
      <c r="J2" s="404"/>
      <c r="K2" s="404"/>
      <c r="L2" s="404"/>
      <c r="M2" s="404"/>
      <c r="N2" s="404"/>
      <c r="O2" s="404"/>
      <c r="P2" s="404"/>
      <c r="Q2" s="404"/>
      <c r="R2" s="404"/>
      <c r="S2" s="404"/>
      <c r="T2" s="404"/>
      <c r="U2" s="404"/>
      <c r="V2" s="404"/>
      <c r="W2" s="47"/>
      <c r="X2" s="22"/>
      <c r="Y2" s="22"/>
      <c r="Z2" s="22"/>
      <c r="AA2" s="22"/>
      <c r="AB2" s="22"/>
      <c r="AC2" s="22"/>
      <c r="AD2" s="73"/>
      <c r="AE2" s="73"/>
      <c r="AF2" s="73"/>
      <c r="AG2" s="73"/>
      <c r="AH2" s="73"/>
    </row>
    <row r="3" spans="1:34" s="22" customFormat="1" ht="18.75" customHeight="1">
      <c r="A3" s="404"/>
      <c r="B3" s="404"/>
      <c r="C3" s="404"/>
      <c r="D3" s="404"/>
      <c r="E3" s="404"/>
      <c r="F3" s="404"/>
      <c r="G3" s="404"/>
      <c r="H3" s="404"/>
      <c r="I3" s="404"/>
      <c r="J3" s="404"/>
      <c r="K3" s="404"/>
      <c r="L3" s="404"/>
      <c r="M3" s="404"/>
      <c r="N3" s="404"/>
      <c r="O3" s="404"/>
      <c r="P3" s="404"/>
      <c r="Q3" s="404"/>
      <c r="R3" s="404"/>
      <c r="S3" s="404"/>
      <c r="T3" s="404"/>
      <c r="U3" s="404"/>
      <c r="V3" s="404"/>
      <c r="W3" s="100"/>
      <c r="X3" s="100"/>
      <c r="Y3" s="100"/>
      <c r="Z3" s="100"/>
      <c r="AA3" s="100"/>
      <c r="AB3" s="100"/>
      <c r="AC3" s="100"/>
      <c r="AD3" s="131"/>
      <c r="AE3" s="131"/>
      <c r="AF3" s="131"/>
      <c r="AG3" s="131"/>
      <c r="AH3" s="131"/>
    </row>
    <row r="4" spans="1:34" s="22" customFormat="1" ht="18.75" customHeight="1">
      <c r="A4" s="404"/>
      <c r="B4" s="404"/>
      <c r="C4" s="404"/>
      <c r="D4" s="404"/>
      <c r="E4" s="404"/>
      <c r="F4" s="404"/>
      <c r="G4" s="404"/>
      <c r="H4" s="404"/>
      <c r="I4" s="404"/>
      <c r="J4" s="404"/>
      <c r="K4" s="404"/>
      <c r="L4" s="404"/>
      <c r="M4" s="404"/>
      <c r="N4" s="404"/>
      <c r="O4" s="404"/>
      <c r="P4" s="404"/>
      <c r="Q4" s="404"/>
      <c r="R4" s="404"/>
      <c r="S4" s="404"/>
      <c r="T4" s="404"/>
      <c r="U4" s="404"/>
      <c r="V4" s="404"/>
      <c r="AD4" s="73"/>
      <c r="AE4" s="73"/>
      <c r="AF4" s="73"/>
      <c r="AG4" s="73"/>
      <c r="AH4" s="73"/>
    </row>
    <row r="5" spans="1:34" s="22" customFormat="1" ht="18.75" customHeight="1">
      <c r="A5" s="99"/>
      <c r="B5" s="140"/>
      <c r="C5" s="140"/>
      <c r="D5" s="140"/>
      <c r="E5" s="140"/>
      <c r="F5" s="140"/>
      <c r="G5" s="140"/>
      <c r="H5" s="140"/>
      <c r="I5" s="140"/>
      <c r="J5" s="243"/>
      <c r="K5" s="140"/>
      <c r="L5" s="140"/>
      <c r="M5" s="140"/>
      <c r="N5" s="140"/>
      <c r="O5" s="140"/>
      <c r="P5" s="140"/>
      <c r="Q5" s="140"/>
      <c r="R5" s="140"/>
      <c r="S5" s="140"/>
      <c r="T5" s="140"/>
      <c r="U5" s="140"/>
      <c r="V5" s="140"/>
      <c r="AD5" s="73"/>
      <c r="AE5" s="73"/>
      <c r="AF5" s="73"/>
      <c r="AG5" s="73"/>
      <c r="AH5" s="73"/>
    </row>
    <row r="6" spans="1:34" ht="15.75" thickBot="1">
      <c r="B6" s="8"/>
      <c r="C6" s="4"/>
      <c r="D6" s="5"/>
      <c r="E6" s="4"/>
      <c r="F6" s="4"/>
      <c r="G6" s="4"/>
      <c r="H6" s="4"/>
      <c r="I6" s="4"/>
      <c r="J6" s="4"/>
      <c r="K6" s="208"/>
      <c r="L6" s="4"/>
      <c r="M6" s="4"/>
      <c r="N6" s="4"/>
      <c r="O6" s="4"/>
      <c r="P6" s="4"/>
      <c r="Q6" s="4"/>
      <c r="R6" s="4"/>
      <c r="S6" s="136"/>
      <c r="T6" s="136"/>
      <c r="U6" s="136"/>
      <c r="V6" s="136"/>
      <c r="W6" s="22"/>
      <c r="X6" s="405" t="s">
        <v>53</v>
      </c>
      <c r="Y6" s="405"/>
      <c r="Z6" s="405"/>
      <c r="AA6" s="405"/>
      <c r="AB6" s="405"/>
      <c r="AC6" s="405"/>
      <c r="AD6" s="405"/>
      <c r="AE6" s="405"/>
      <c r="AF6" s="405"/>
      <c r="AG6" s="405"/>
      <c r="AH6" s="405"/>
    </row>
    <row r="7" spans="1:34" ht="15.75" thickBot="1">
      <c r="B7" s="208"/>
      <c r="C7" s="4"/>
      <c r="D7" s="209"/>
      <c r="E7" s="4"/>
      <c r="F7" s="4"/>
      <c r="G7" s="210"/>
      <c r="H7" s="210"/>
      <c r="I7" s="210"/>
      <c r="J7" s="210"/>
      <c r="K7" s="407" t="s">
        <v>42</v>
      </c>
      <c r="L7" s="407"/>
      <c r="M7" s="407"/>
      <c r="N7" s="407"/>
      <c r="O7" s="407"/>
      <c r="P7" s="407"/>
      <c r="Q7" s="407"/>
      <c r="R7" s="57"/>
      <c r="S7" s="405" t="s">
        <v>83</v>
      </c>
      <c r="T7" s="405"/>
      <c r="U7" s="405"/>
      <c r="V7" s="405"/>
      <c r="X7" s="410" t="s">
        <v>51</v>
      </c>
      <c r="Y7" s="410"/>
      <c r="Z7" s="410"/>
      <c r="AA7" s="410"/>
      <c r="AB7" s="410"/>
      <c r="AC7" s="128"/>
      <c r="AD7" s="411" t="s">
        <v>52</v>
      </c>
      <c r="AE7" s="411"/>
      <c r="AF7" s="411"/>
      <c r="AG7" s="411"/>
      <c r="AH7" s="411"/>
    </row>
    <row r="8" spans="1:34" ht="61.5" customHeight="1" thickBot="1">
      <c r="A8" s="129" t="s">
        <v>9</v>
      </c>
      <c r="B8" s="29" t="s">
        <v>8</v>
      </c>
      <c r="C8" s="29" t="s">
        <v>10</v>
      </c>
      <c r="D8" s="88" t="s">
        <v>641</v>
      </c>
      <c r="E8" s="30" t="s">
        <v>15</v>
      </c>
      <c r="F8" s="30" t="s">
        <v>147</v>
      </c>
      <c r="G8" s="125" t="s">
        <v>82</v>
      </c>
      <c r="H8" s="125" t="s">
        <v>65</v>
      </c>
      <c r="I8" s="125" t="s">
        <v>43</v>
      </c>
      <c r="J8" s="245"/>
      <c r="K8" s="125" t="s">
        <v>54</v>
      </c>
      <c r="L8" s="125" t="s">
        <v>55</v>
      </c>
      <c r="M8" s="125" t="s">
        <v>56</v>
      </c>
      <c r="N8" s="125" t="s">
        <v>57</v>
      </c>
      <c r="O8" s="125" t="s">
        <v>58</v>
      </c>
      <c r="P8" s="125" t="s">
        <v>59</v>
      </c>
      <c r="Q8" s="125" t="s">
        <v>60</v>
      </c>
      <c r="R8" s="125"/>
      <c r="S8" s="130" t="s">
        <v>61</v>
      </c>
      <c r="T8" s="130" t="s">
        <v>62</v>
      </c>
      <c r="U8" s="130" t="s">
        <v>63</v>
      </c>
      <c r="V8" s="125" t="s">
        <v>67</v>
      </c>
      <c r="W8" s="130"/>
      <c r="X8" s="126" t="s">
        <v>24</v>
      </c>
      <c r="Y8" s="126" t="s">
        <v>25</v>
      </c>
      <c r="Z8" s="126" t="s">
        <v>26</v>
      </c>
      <c r="AA8" s="126" t="s">
        <v>27</v>
      </c>
      <c r="AB8" s="126" t="s">
        <v>28</v>
      </c>
      <c r="AC8" s="127" t="s">
        <v>64</v>
      </c>
      <c r="AD8" s="132" t="s">
        <v>29</v>
      </c>
      <c r="AE8" s="132" t="s">
        <v>30</v>
      </c>
      <c r="AF8" s="132" t="s">
        <v>31</v>
      </c>
      <c r="AG8" s="132" t="s">
        <v>32</v>
      </c>
      <c r="AH8" s="132" t="s">
        <v>33</v>
      </c>
    </row>
    <row r="9" spans="1:34" s="22" customFormat="1" ht="15.75" thickBot="1">
      <c r="A9" s="402" t="s">
        <v>116</v>
      </c>
      <c r="B9" s="402"/>
      <c r="C9" s="402"/>
      <c r="D9" s="402"/>
      <c r="E9" s="402"/>
      <c r="F9" s="402"/>
      <c r="G9" s="402"/>
      <c r="H9" s="402"/>
      <c r="I9" s="402"/>
      <c r="J9" s="402"/>
      <c r="K9" s="402"/>
      <c r="L9" s="402"/>
      <c r="M9" s="402"/>
      <c r="N9" s="402"/>
      <c r="O9" s="402"/>
      <c r="P9" s="402"/>
      <c r="Q9" s="402"/>
      <c r="R9" s="402"/>
      <c r="S9" s="402"/>
      <c r="T9" s="402"/>
      <c r="U9" s="402"/>
      <c r="V9" s="402"/>
      <c r="W9" s="402"/>
      <c r="X9" s="402"/>
      <c r="Y9" s="402"/>
      <c r="Z9" s="402"/>
      <c r="AA9" s="402"/>
      <c r="AB9" s="402"/>
      <c r="AC9" s="402"/>
      <c r="AD9" s="402"/>
      <c r="AE9" s="402"/>
      <c r="AF9" s="402"/>
      <c r="AG9" s="402"/>
      <c r="AH9" s="402"/>
    </row>
    <row r="10" spans="1:34">
      <c r="A10" s="1" t="s">
        <v>13</v>
      </c>
      <c r="B10" s="12">
        <v>40309</v>
      </c>
      <c r="C10" s="13">
        <v>0.45833333333333331</v>
      </c>
      <c r="D10" s="7">
        <v>5.4300000000000001E-2</v>
      </c>
      <c r="E10" s="39">
        <v>2</v>
      </c>
      <c r="F10" s="40">
        <v>2</v>
      </c>
      <c r="G10" s="40">
        <v>2.1037865562791609</v>
      </c>
      <c r="H10" s="40">
        <v>1.4486759729851908</v>
      </c>
      <c r="I10" s="7">
        <v>0.10639899999999999</v>
      </c>
      <c r="J10" s="7"/>
      <c r="K10" s="7">
        <v>0.245252</v>
      </c>
      <c r="L10" s="7">
        <v>0.13254199999999999</v>
      </c>
      <c r="M10" s="7">
        <v>0.12175800000000001</v>
      </c>
      <c r="N10" s="7">
        <v>6.4194000000000001E-2</v>
      </c>
      <c r="O10" s="7">
        <v>0.14241300000000001</v>
      </c>
      <c r="P10" s="7">
        <v>0.26213799999999998</v>
      </c>
      <c r="Q10" s="7">
        <v>0.158053</v>
      </c>
      <c r="R10" s="7"/>
      <c r="S10" s="38">
        <v>1.1885704220971099E-2</v>
      </c>
      <c r="T10" s="38">
        <v>1.4295449064695247E-2</v>
      </c>
      <c r="U10" s="38">
        <v>1.1847778779378133E-2</v>
      </c>
      <c r="V10" s="137">
        <v>1.0032010592279945</v>
      </c>
      <c r="W10" s="38"/>
      <c r="X10" s="123" t="s">
        <v>36</v>
      </c>
      <c r="Y10" s="123" t="s">
        <v>36</v>
      </c>
      <c r="Z10" s="123" t="s">
        <v>36</v>
      </c>
      <c r="AA10" s="123" t="s">
        <v>36</v>
      </c>
      <c r="AB10" s="123" t="s">
        <v>36</v>
      </c>
      <c r="AC10" s="123" t="s">
        <v>36</v>
      </c>
      <c r="AD10" s="133" t="s">
        <v>36</v>
      </c>
      <c r="AE10" s="133" t="s">
        <v>36</v>
      </c>
      <c r="AF10" s="133" t="s">
        <v>36</v>
      </c>
      <c r="AG10" s="133" t="s">
        <v>36</v>
      </c>
      <c r="AH10" s="133" t="s">
        <v>36</v>
      </c>
    </row>
    <row r="11" spans="1:34">
      <c r="A11" s="2" t="s">
        <v>13</v>
      </c>
      <c r="B11" s="18"/>
      <c r="C11" s="19">
        <v>0.45902777777777781</v>
      </c>
      <c r="D11" s="20">
        <v>5.0500000000000003E-2</v>
      </c>
      <c r="E11" s="41">
        <v>1.7</v>
      </c>
      <c r="F11" s="42">
        <v>2.1764705882352939</v>
      </c>
      <c r="G11" s="42">
        <v>4.0407272550108919</v>
      </c>
      <c r="H11" s="42">
        <v>1.4650219574277636</v>
      </c>
      <c r="I11" s="20">
        <v>0.104921</v>
      </c>
      <c r="J11" s="20"/>
      <c r="K11" s="20">
        <v>0.23711299999999999</v>
      </c>
      <c r="L11" s="20">
        <v>0.13019600000000001</v>
      </c>
      <c r="M11" s="20">
        <v>0.105346</v>
      </c>
      <c r="N11" s="20">
        <v>6.2739000000000003E-2</v>
      </c>
      <c r="O11" s="20">
        <v>7.0663000000000004E-2</v>
      </c>
      <c r="P11" s="20">
        <v>8.0273999999999998E-2</v>
      </c>
      <c r="Q11" s="20">
        <v>8.6500999999999995E-2</v>
      </c>
      <c r="R11" s="20"/>
      <c r="S11" s="36">
        <v>1.1255384086165589E-2</v>
      </c>
      <c r="T11" s="36">
        <v>1.3338199704202702E-2</v>
      </c>
      <c r="U11" s="36">
        <v>1.161330821274896E-2</v>
      </c>
      <c r="V11" s="138">
        <v>0.9691798305851862</v>
      </c>
      <c r="W11" s="36"/>
      <c r="X11" s="124" t="s">
        <v>36</v>
      </c>
      <c r="Y11" s="124" t="s">
        <v>36</v>
      </c>
      <c r="Z11" s="124" t="s">
        <v>36</v>
      </c>
      <c r="AA11" s="124" t="s">
        <v>36</v>
      </c>
      <c r="AB11" s="124" t="s">
        <v>36</v>
      </c>
      <c r="AC11" s="124" t="s">
        <v>36</v>
      </c>
      <c r="AD11" s="134" t="s">
        <v>36</v>
      </c>
      <c r="AE11" s="134" t="s">
        <v>36</v>
      </c>
      <c r="AF11" s="134" t="s">
        <v>36</v>
      </c>
      <c r="AG11" s="134" t="s">
        <v>36</v>
      </c>
      <c r="AH11" s="134" t="s">
        <v>36</v>
      </c>
    </row>
    <row r="12" spans="1:34" s="34" customFormat="1">
      <c r="A12" s="401" t="s">
        <v>23</v>
      </c>
      <c r="B12" s="401"/>
      <c r="C12" s="142"/>
      <c r="D12" s="143">
        <f t="shared" ref="D12:Q12" si="0">ABS((D11-D10)/((D10+D11)/2))*100</f>
        <v>7.2519083969465603</v>
      </c>
      <c r="E12" s="233">
        <f t="shared" si="0"/>
        <v>16.216216216216218</v>
      </c>
      <c r="F12" s="143">
        <f t="shared" si="0"/>
        <v>8.450704225352105</v>
      </c>
      <c r="G12" s="233">
        <f t="shared" si="0"/>
        <v>63.04618260187673</v>
      </c>
      <c r="H12" s="143">
        <f t="shared" si="0"/>
        <v>1.1220095447750242</v>
      </c>
      <c r="I12" s="143">
        <f t="shared" si="0"/>
        <v>1.3988264243800805</v>
      </c>
      <c r="J12" s="143"/>
      <c r="K12" s="143">
        <f t="shared" si="0"/>
        <v>3.3746229514993864</v>
      </c>
      <c r="L12" s="143">
        <f t="shared" si="0"/>
        <v>1.7858094375385263</v>
      </c>
      <c r="M12" s="233">
        <f t="shared" si="0"/>
        <v>14.453290122587017</v>
      </c>
      <c r="N12" s="143">
        <f t="shared" si="0"/>
        <v>2.2925480371534555</v>
      </c>
      <c r="O12" s="233">
        <f t="shared" si="0"/>
        <v>67.346862152471417</v>
      </c>
      <c r="P12" s="233">
        <f t="shared" si="0"/>
        <v>106.22524911510109</v>
      </c>
      <c r="Q12" s="233">
        <f t="shared" si="0"/>
        <v>58.516319504076819</v>
      </c>
      <c r="R12" s="143"/>
      <c r="S12" s="143">
        <f>ABS((S11-S10)/((S10+S11)/2))*100</f>
        <v>5.4476274100827018</v>
      </c>
      <c r="T12" s="143">
        <f>ABS((T11-T10)/((T10+T11)/2))*100</f>
        <v>6.9281430657101142</v>
      </c>
      <c r="U12" s="143">
        <f>ABS((U11-U10)/((U10+U11)/2))*100</f>
        <v>1.9988039489206522</v>
      </c>
      <c r="V12" s="143">
        <f>ABS((V11-V10)/((V10+V11)/2))*100</f>
        <v>3.4497625502780784</v>
      </c>
      <c r="W12" s="143"/>
      <c r="X12" s="144" t="s">
        <v>36</v>
      </c>
      <c r="Y12" s="144" t="s">
        <v>36</v>
      </c>
      <c r="Z12" s="144" t="s">
        <v>36</v>
      </c>
      <c r="AA12" s="144" t="s">
        <v>36</v>
      </c>
      <c r="AB12" s="144" t="s">
        <v>36</v>
      </c>
      <c r="AC12" s="144" t="s">
        <v>36</v>
      </c>
      <c r="AD12" s="145" t="s">
        <v>36</v>
      </c>
      <c r="AE12" s="145" t="s">
        <v>36</v>
      </c>
      <c r="AF12" s="145" t="s">
        <v>36</v>
      </c>
      <c r="AG12" s="145" t="s">
        <v>36</v>
      </c>
      <c r="AH12" s="145" t="s">
        <v>36</v>
      </c>
    </row>
    <row r="13" spans="1:34">
      <c r="A13" s="4" t="s">
        <v>44</v>
      </c>
      <c r="B13" s="14">
        <v>40461</v>
      </c>
      <c r="C13" s="13">
        <v>0.47916666666666669</v>
      </c>
      <c r="D13" s="7">
        <v>4.6100000000000002E-2</v>
      </c>
      <c r="E13" s="39">
        <v>1.6</v>
      </c>
      <c r="F13" s="40">
        <v>2.7499999999999996</v>
      </c>
      <c r="G13" s="40">
        <v>3.6056762830467908</v>
      </c>
      <c r="H13" s="40">
        <v>1.4360381223835395</v>
      </c>
      <c r="I13" s="7">
        <v>7.9654000000000003E-2</v>
      </c>
      <c r="J13" s="7"/>
      <c r="K13" s="7">
        <v>0.19812199999999999</v>
      </c>
      <c r="L13" s="7">
        <v>0.102454</v>
      </c>
      <c r="M13" s="7">
        <v>9.6475000000000005E-2</v>
      </c>
      <c r="N13" s="7">
        <v>4.9188000000000003E-2</v>
      </c>
      <c r="O13" s="7">
        <v>7.5200000000000003E-2</v>
      </c>
      <c r="P13" s="7">
        <v>0.10390000000000001</v>
      </c>
      <c r="Q13" s="7">
        <v>9.7604999999999997E-2</v>
      </c>
      <c r="R13" s="7"/>
      <c r="S13" s="31">
        <v>1.2727536993334076E-2</v>
      </c>
      <c r="T13" s="31">
        <v>1.3964354442861772E-2</v>
      </c>
      <c r="U13" s="31">
        <v>1.0842307717066433E-2</v>
      </c>
      <c r="V13" s="139">
        <v>1.1738771233452616</v>
      </c>
      <c r="W13" s="32"/>
      <c r="X13" s="43">
        <v>0.13272648859268593</v>
      </c>
      <c r="Y13" s="43">
        <v>5.5204952357184749E-2</v>
      </c>
      <c r="Z13" s="43">
        <v>9.525429013534352E-2</v>
      </c>
      <c r="AA13" s="43">
        <v>8.8573980090946677E-2</v>
      </c>
      <c r="AB13" s="43">
        <v>7.8756526142474262E-2</v>
      </c>
      <c r="AC13" s="43">
        <v>0.45051623731863516</v>
      </c>
      <c r="AD13" s="135">
        <v>29.460977784650389</v>
      </c>
      <c r="AE13" s="135">
        <v>12.253709807609024</v>
      </c>
      <c r="AF13" s="135">
        <v>21.143364488319946</v>
      </c>
      <c r="AG13" s="135">
        <v>19.660552218521094</v>
      </c>
      <c r="AH13" s="135">
        <v>17.48139570089954</v>
      </c>
    </row>
    <row r="14" spans="1:34">
      <c r="A14" s="17" t="s">
        <v>44</v>
      </c>
      <c r="B14" s="21"/>
      <c r="C14" s="19">
        <v>0.50347222222222221</v>
      </c>
      <c r="D14" s="20">
        <v>4.3799999999999999E-2</v>
      </c>
      <c r="E14" s="41">
        <v>1.6</v>
      </c>
      <c r="F14" s="42">
        <v>2.6874999999999996</v>
      </c>
      <c r="G14" s="42">
        <v>4.2951873502498339</v>
      </c>
      <c r="H14" s="42">
        <v>1.4321045263649086</v>
      </c>
      <c r="I14" s="20">
        <v>7.9421000000000005E-2</v>
      </c>
      <c r="J14" s="20"/>
      <c r="K14" s="20">
        <v>0.19388900000000001</v>
      </c>
      <c r="L14" s="20">
        <v>0.10075099999999999</v>
      </c>
      <c r="M14" s="20">
        <v>9.2290999999999998E-2</v>
      </c>
      <c r="N14" s="20">
        <v>4.8658E-2</v>
      </c>
      <c r="O14" s="20">
        <v>6.2922000000000006E-2</v>
      </c>
      <c r="P14" s="20">
        <v>7.8657000000000005E-2</v>
      </c>
      <c r="Q14" s="20">
        <v>8.6095000000000005E-2</v>
      </c>
      <c r="R14" s="20"/>
      <c r="S14" s="36">
        <v>1.1112468002946125E-2</v>
      </c>
      <c r="T14" s="36">
        <v>1.1917375343543085E-2</v>
      </c>
      <c r="U14" s="36">
        <v>1.3522962989763012E-2</v>
      </c>
      <c r="V14" s="138">
        <v>0.82174801567957767</v>
      </c>
      <c r="W14" s="36"/>
      <c r="X14" s="48">
        <v>0.12435907989380526</v>
      </c>
      <c r="Y14" s="48">
        <v>5.5100075667087856E-2</v>
      </c>
      <c r="Z14" s="48">
        <v>9.4646447789874938E-2</v>
      </c>
      <c r="AA14" s="48">
        <v>8.6556381780156941E-2</v>
      </c>
      <c r="AB14" s="48">
        <v>5.7909098845981381E-2</v>
      </c>
      <c r="AC14" s="48">
        <v>0.4185710839769064</v>
      </c>
      <c r="AD14" s="74">
        <v>29.710384843656918</v>
      </c>
      <c r="AE14" s="74">
        <v>13.163851440375145</v>
      </c>
      <c r="AF14" s="74">
        <v>22.611797950929841</v>
      </c>
      <c r="AG14" s="74">
        <v>20.679016084382091</v>
      </c>
      <c r="AH14" s="74">
        <v>13.834949680656003</v>
      </c>
    </row>
    <row r="15" spans="1:34" s="34" customFormat="1">
      <c r="A15" s="401" t="s">
        <v>23</v>
      </c>
      <c r="B15" s="401"/>
      <c r="C15" s="142"/>
      <c r="D15" s="143">
        <f t="shared" ref="D15:Q15" si="1">ABS((D14-D13)/((D13+D14)/2))*100</f>
        <v>5.1167964404894395</v>
      </c>
      <c r="E15" s="143">
        <f t="shared" si="1"/>
        <v>0</v>
      </c>
      <c r="F15" s="143">
        <f t="shared" si="1"/>
        <v>2.298850574712644</v>
      </c>
      <c r="G15" s="233">
        <f t="shared" si="1"/>
        <v>17.454068294438983</v>
      </c>
      <c r="H15" s="143">
        <f t="shared" si="1"/>
        <v>0.27429570285476107</v>
      </c>
      <c r="I15" s="143">
        <f t="shared" si="1"/>
        <v>0.29294358007228927</v>
      </c>
      <c r="J15" s="143"/>
      <c r="K15" s="143">
        <f t="shared" si="1"/>
        <v>2.1596332755968515</v>
      </c>
      <c r="L15" s="143">
        <f t="shared" si="1"/>
        <v>1.6761398587633278</v>
      </c>
      <c r="M15" s="143">
        <f t="shared" si="1"/>
        <v>4.4330017058156734</v>
      </c>
      <c r="N15" s="143">
        <f t="shared" si="1"/>
        <v>1.0833350366903147</v>
      </c>
      <c r="O15" s="233">
        <f t="shared" si="1"/>
        <v>17.778485686566942</v>
      </c>
      <c r="P15" s="233">
        <f t="shared" si="1"/>
        <v>27.654924215450517</v>
      </c>
      <c r="Q15" s="233">
        <f t="shared" si="1"/>
        <v>12.531301034295039</v>
      </c>
      <c r="R15" s="143"/>
      <c r="S15" s="233">
        <f>ABS((S14-S13)/((S13+S14)/2))*100</f>
        <v>13.549233656955636</v>
      </c>
      <c r="T15" s="233">
        <f>ABS((T14-T13)/((T13+T14)/2))*100</f>
        <v>15.817946607215738</v>
      </c>
      <c r="U15" s="233">
        <f>ABS((U14-U13)/((U13+U14)/2))*100</f>
        <v>22.00390305489368</v>
      </c>
      <c r="V15" s="233">
        <f>ABS((V14-V13)/((V13+V14)/2))*100</f>
        <v>35.290105419071999</v>
      </c>
      <c r="W15" s="143"/>
      <c r="X15" s="143">
        <f t="shared" ref="X15:AH15" si="2">ABS((X14-X13)/((X13+X14)/2))*100</f>
        <v>6.5094347754649178</v>
      </c>
      <c r="Y15" s="143">
        <f t="shared" si="2"/>
        <v>0.19015758751054393</v>
      </c>
      <c r="Z15" s="143">
        <f t="shared" si="2"/>
        <v>0.64016849234987772</v>
      </c>
      <c r="AA15" s="143">
        <f t="shared" si="2"/>
        <v>2.3041102516246657</v>
      </c>
      <c r="AB15" s="233">
        <f t="shared" si="2"/>
        <v>30.508662728105762</v>
      </c>
      <c r="AC15" s="143">
        <f t="shared" si="2"/>
        <v>7.3514254687568963</v>
      </c>
      <c r="AD15" s="143">
        <f t="shared" si="2"/>
        <v>0.84299920748221524</v>
      </c>
      <c r="AE15" s="143">
        <f t="shared" si="2"/>
        <v>7.1615181636539083</v>
      </c>
      <c r="AF15" s="143">
        <f t="shared" si="2"/>
        <v>6.7120466740293132</v>
      </c>
      <c r="AG15" s="143">
        <f t="shared" si="2"/>
        <v>5.0494534706644352</v>
      </c>
      <c r="AH15" s="233">
        <f t="shared" si="2"/>
        <v>23.2878132861007</v>
      </c>
    </row>
    <row r="16" spans="1:34">
      <c r="A16" s="4" t="s">
        <v>45</v>
      </c>
      <c r="B16" s="14">
        <v>40757</v>
      </c>
      <c r="C16" s="13">
        <v>0.4861111111111111</v>
      </c>
      <c r="D16" s="5">
        <v>2.0400000000000001E-2</v>
      </c>
      <c r="E16" s="39">
        <v>0.9</v>
      </c>
      <c r="F16" s="40">
        <v>2.4444444444444442</v>
      </c>
      <c r="G16" s="40">
        <v>3.6447027124465148</v>
      </c>
      <c r="H16" s="40">
        <v>1.398408061306575</v>
      </c>
      <c r="I16" s="7">
        <v>3.2589E-2</v>
      </c>
      <c r="J16" s="7"/>
      <c r="K16" s="7">
        <v>7.8033000000000005E-2</v>
      </c>
      <c r="L16" s="7">
        <v>4.1688999999999997E-2</v>
      </c>
      <c r="M16" s="7">
        <v>3.5667999999999998E-2</v>
      </c>
      <c r="N16" s="7">
        <v>1.9793000000000002E-2</v>
      </c>
      <c r="O16" s="7">
        <v>2.8417999999999999E-2</v>
      </c>
      <c r="P16" s="7">
        <v>3.5054000000000002E-2</v>
      </c>
      <c r="Q16" s="7">
        <v>3.4312000000000002E-2</v>
      </c>
      <c r="R16" s="7"/>
      <c r="S16" s="38">
        <v>1.4685377396643171E-2</v>
      </c>
      <c r="T16" s="38">
        <v>1.3675952894976735E-2</v>
      </c>
      <c r="U16" s="38">
        <v>8.9592289924621399E-3</v>
      </c>
      <c r="V16" s="137">
        <v>1.6391340604195668</v>
      </c>
      <c r="W16" s="38"/>
      <c r="X16" s="43">
        <v>4.0518252939216737E-2</v>
      </c>
      <c r="Y16" s="43">
        <v>2.3530316063724712E-2</v>
      </c>
      <c r="Z16" s="43">
        <v>4.1555178214512767E-2</v>
      </c>
      <c r="AA16" s="43">
        <v>3.6416507522138625E-2</v>
      </c>
      <c r="AB16" s="43">
        <v>2.8827556477637187E-2</v>
      </c>
      <c r="AC16" s="43">
        <v>0.17084781121723003</v>
      </c>
      <c r="AD16" s="135">
        <v>23.7159918236813</v>
      </c>
      <c r="AE16" s="135">
        <v>13.772676334615912</v>
      </c>
      <c r="AF16" s="135">
        <v>24.322921036240889</v>
      </c>
      <c r="AG16" s="135">
        <v>21.315173582080995</v>
      </c>
      <c r="AH16" s="135">
        <v>16.873237223380901</v>
      </c>
    </row>
    <row r="17" spans="1:34">
      <c r="A17" s="17" t="s">
        <v>45</v>
      </c>
      <c r="B17" s="21"/>
      <c r="C17" s="19">
        <v>0.48958333333333331</v>
      </c>
      <c r="D17" s="16">
        <v>2.07E-2</v>
      </c>
      <c r="E17" s="41">
        <v>0.9</v>
      </c>
      <c r="F17" s="42">
        <v>2.2222222222222223</v>
      </c>
      <c r="G17" s="42">
        <v>3.9683892332929882</v>
      </c>
      <c r="H17" s="42">
        <v>1.4256433900578418</v>
      </c>
      <c r="I17" s="20">
        <v>3.3251999999999997E-2</v>
      </c>
      <c r="J17" s="20"/>
      <c r="K17" s="20">
        <v>7.9703999999999997E-2</v>
      </c>
      <c r="L17" s="20">
        <v>4.2518E-2</v>
      </c>
      <c r="M17" s="20">
        <v>3.6555999999999998E-2</v>
      </c>
      <c r="N17" s="20">
        <v>2.0257000000000001E-2</v>
      </c>
      <c r="O17" s="20">
        <v>2.4857000000000001E-2</v>
      </c>
      <c r="P17" s="20">
        <v>3.2739999999999998E-2</v>
      </c>
      <c r="Q17" s="20">
        <v>3.1924000000000001E-2</v>
      </c>
      <c r="R17" s="20"/>
      <c r="S17" s="36">
        <v>1.3752504050731633E-2</v>
      </c>
      <c r="T17" s="36">
        <v>1.4419303099159165E-2</v>
      </c>
      <c r="U17" s="36">
        <v>8.1938323304056662E-3</v>
      </c>
      <c r="V17" s="138">
        <v>1.6783970547821503</v>
      </c>
      <c r="W17" s="36"/>
      <c r="X17" s="48">
        <v>3.9134016804290003E-2</v>
      </c>
      <c r="Y17" s="48">
        <v>2.4031520278565411E-2</v>
      </c>
      <c r="Z17" s="48">
        <v>4.2016268887272279E-2</v>
      </c>
      <c r="AA17" s="48">
        <v>3.7712170004652004E-2</v>
      </c>
      <c r="AB17" s="48">
        <v>2.6632320164874931E-2</v>
      </c>
      <c r="AC17" s="48">
        <v>0.16952629613965464</v>
      </c>
      <c r="AD17" s="74">
        <v>23.084334227447322</v>
      </c>
      <c r="AE17" s="74">
        <v>14.175688861135976</v>
      </c>
      <c r="AF17" s="74">
        <v>24.784514169211576</v>
      </c>
      <c r="AG17" s="74">
        <v>22.245616676238221</v>
      </c>
      <c r="AH17" s="74">
        <v>15.7098460659669</v>
      </c>
    </row>
    <row r="18" spans="1:34" s="34" customFormat="1">
      <c r="A18" s="401" t="s">
        <v>23</v>
      </c>
      <c r="B18" s="401"/>
      <c r="C18" s="146"/>
      <c r="D18" s="147">
        <f t="shared" ref="D18:Q18" si="3">ABS((D17-D16)/((D16+D17)/2))*100</f>
        <v>1.4598540145985315</v>
      </c>
      <c r="E18" s="147">
        <f t="shared" si="3"/>
        <v>0</v>
      </c>
      <c r="F18" s="147">
        <f t="shared" si="3"/>
        <v>9.5238095238095113</v>
      </c>
      <c r="G18" s="147">
        <f t="shared" si="3"/>
        <v>8.5034181421549064</v>
      </c>
      <c r="H18" s="147">
        <f t="shared" si="3"/>
        <v>1.9288125036183921</v>
      </c>
      <c r="I18" s="147">
        <f t="shared" si="3"/>
        <v>2.0139426800929416</v>
      </c>
      <c r="J18" s="147"/>
      <c r="K18" s="147">
        <f t="shared" si="3"/>
        <v>2.118716597881273</v>
      </c>
      <c r="L18" s="147">
        <f t="shared" si="3"/>
        <v>1.9689574500932303</v>
      </c>
      <c r="M18" s="147">
        <f t="shared" si="3"/>
        <v>2.459016393442623</v>
      </c>
      <c r="N18" s="147">
        <f t="shared" si="3"/>
        <v>2.3171036204744024</v>
      </c>
      <c r="O18" s="241">
        <f t="shared" si="3"/>
        <v>13.368371656499288</v>
      </c>
      <c r="P18" s="147">
        <f t="shared" si="3"/>
        <v>6.8265628226686843</v>
      </c>
      <c r="Q18" s="147">
        <f t="shared" si="3"/>
        <v>7.210580349054899</v>
      </c>
      <c r="R18" s="147"/>
      <c r="S18" s="147">
        <f>ABS((S17-S16)/((S16+S17)/2))*100</f>
        <v>6.5607794844904292</v>
      </c>
      <c r="T18" s="147">
        <f>ABS((T17-T16)/((T16+T17)/2))*100</f>
        <v>5.2916421501023772</v>
      </c>
      <c r="U18" s="147">
        <f>ABS((U17-U16)/((U16+U17)/2))*100</f>
        <v>8.9243155801708252</v>
      </c>
      <c r="V18" s="147">
        <f>ABS((V17-V16)/((V16+V17)/2))*100</f>
        <v>2.3670008207411306</v>
      </c>
      <c r="W18" s="147"/>
      <c r="X18" s="147">
        <f t="shared" ref="X18:AH18" si="4">ABS((X17-X16)/((X16+X17)/2))*100</f>
        <v>3.4756979038618705</v>
      </c>
      <c r="Y18" s="147">
        <f t="shared" si="4"/>
        <v>2.1075898383471277</v>
      </c>
      <c r="Z18" s="147">
        <f t="shared" si="4"/>
        <v>1.1034646132139632</v>
      </c>
      <c r="AA18" s="147">
        <f t="shared" si="4"/>
        <v>3.4957118506400384</v>
      </c>
      <c r="AB18" s="147">
        <f t="shared" si="4"/>
        <v>7.9164846575930685</v>
      </c>
      <c r="AC18" s="147">
        <f t="shared" si="4"/>
        <v>0.77650740700423959</v>
      </c>
      <c r="AD18" s="147">
        <f t="shared" si="4"/>
        <v>2.6993726306261299</v>
      </c>
      <c r="AE18" s="147">
        <f t="shared" si="4"/>
        <v>2.883979250287747</v>
      </c>
      <c r="AF18" s="147">
        <f t="shared" si="4"/>
        <v>1.8799317498032813</v>
      </c>
      <c r="AG18" s="147">
        <f t="shared" si="4"/>
        <v>4.2719293595897563</v>
      </c>
      <c r="AH18" s="147">
        <f t="shared" si="4"/>
        <v>7.1410746925496866</v>
      </c>
    </row>
    <row r="19" spans="1:34">
      <c r="A19" s="4" t="s">
        <v>44</v>
      </c>
      <c r="B19" s="14">
        <v>40795</v>
      </c>
      <c r="C19" s="13">
        <v>0.375</v>
      </c>
      <c r="D19" s="5">
        <v>1.44E-2</v>
      </c>
      <c r="E19" s="39">
        <v>0.9</v>
      </c>
      <c r="F19" s="40">
        <v>1.9999999999999998</v>
      </c>
      <c r="G19" s="40">
        <v>3.5263306408185247</v>
      </c>
      <c r="H19" s="40">
        <v>1.4412146879060583</v>
      </c>
      <c r="I19" s="7">
        <v>3.0074E-2</v>
      </c>
      <c r="J19" s="7"/>
      <c r="K19" s="7">
        <v>6.8969000000000003E-2</v>
      </c>
      <c r="L19" s="7">
        <v>3.7613000000000001E-2</v>
      </c>
      <c r="M19" s="7">
        <v>3.2136999999999999E-2</v>
      </c>
      <c r="N19" s="7">
        <v>1.7794999999999998E-2</v>
      </c>
      <c r="O19" s="7">
        <v>3.6330000000000001E-2</v>
      </c>
      <c r="P19" s="7">
        <v>3.3445999999999997E-2</v>
      </c>
      <c r="Q19" s="7">
        <v>2.9340999999999999E-2</v>
      </c>
      <c r="R19" s="7"/>
      <c r="S19" s="38">
        <v>1.0613820629194387E-2</v>
      </c>
      <c r="T19" s="38">
        <v>1.175197051830763E-2</v>
      </c>
      <c r="U19" s="38">
        <v>7.1052181720733416E-3</v>
      </c>
      <c r="V19" s="137">
        <v>1.4938064352353611</v>
      </c>
      <c r="W19" s="38"/>
      <c r="X19" s="43">
        <v>3.1128077483262063E-2</v>
      </c>
      <c r="Y19" s="43">
        <v>2.0657596795186785E-2</v>
      </c>
      <c r="Z19" s="43">
        <v>3.7918460219474287E-2</v>
      </c>
      <c r="AA19" s="43">
        <v>3.3997964256651081E-2</v>
      </c>
      <c r="AB19" s="43">
        <v>2.8683885138160194E-2</v>
      </c>
      <c r="AC19" s="43">
        <v>0.15238598389273442</v>
      </c>
      <c r="AD19" s="135">
        <v>20.427126359057628</v>
      </c>
      <c r="AE19" s="135">
        <v>13.556100283952503</v>
      </c>
      <c r="AF19" s="135">
        <v>24.883167894342147</v>
      </c>
      <c r="AG19" s="135">
        <v>22.310427368820541</v>
      </c>
      <c r="AH19" s="135">
        <v>18.823178093827178</v>
      </c>
    </row>
    <row r="20" spans="1:34">
      <c r="A20" s="17" t="s">
        <v>44</v>
      </c>
      <c r="B20" s="21"/>
      <c r="C20" s="19">
        <v>0.3756944444444445</v>
      </c>
      <c r="D20" s="16">
        <v>1.47E-2</v>
      </c>
      <c r="E20" s="41">
        <v>0.9</v>
      </c>
      <c r="F20" s="42">
        <v>1.6666666666666665</v>
      </c>
      <c r="G20" s="42">
        <v>3.5924275054928319</v>
      </c>
      <c r="H20" s="42">
        <v>1.4191670188289429</v>
      </c>
      <c r="I20" s="20">
        <v>3.0542E-2</v>
      </c>
      <c r="J20" s="20"/>
      <c r="K20" s="20">
        <v>6.9699999999999998E-2</v>
      </c>
      <c r="L20" s="20">
        <v>3.8161E-2</v>
      </c>
      <c r="M20" s="20">
        <v>3.0908000000000001E-2</v>
      </c>
      <c r="N20" s="20">
        <v>1.8305999999999999E-2</v>
      </c>
      <c r="O20" s="20">
        <v>2.7272999999999999E-2</v>
      </c>
      <c r="P20" s="20">
        <v>3.4722000000000003E-2</v>
      </c>
      <c r="Q20" s="20">
        <v>3.0311000000000001E-2</v>
      </c>
      <c r="R20" s="20"/>
      <c r="S20" s="36">
        <v>1.3021088236710041E-2</v>
      </c>
      <c r="T20" s="36">
        <v>1.1068188745994117E-2</v>
      </c>
      <c r="U20" s="36">
        <v>7.0802193805575148E-3</v>
      </c>
      <c r="V20" s="138">
        <v>1.8390797709554483</v>
      </c>
      <c r="W20" s="36"/>
      <c r="X20" s="48">
        <v>3.1233200600193935E-2</v>
      </c>
      <c r="Y20" s="48">
        <v>2.0852856171003069E-2</v>
      </c>
      <c r="Z20" s="48">
        <v>3.8325003932744191E-2</v>
      </c>
      <c r="AA20" s="48">
        <v>3.3178018512679625E-2</v>
      </c>
      <c r="AB20" s="48">
        <v>2.7403468118648577E-2</v>
      </c>
      <c r="AC20" s="48">
        <v>0.1509925473352694</v>
      </c>
      <c r="AD20" s="74">
        <v>20.685259737252188</v>
      </c>
      <c r="AE20" s="74">
        <v>13.810520147527958</v>
      </c>
      <c r="AF20" s="74">
        <v>25.3820500475735</v>
      </c>
      <c r="AG20" s="74">
        <v>21.973282190550727</v>
      </c>
      <c r="AH20" s="74">
        <v>18.148887877095625</v>
      </c>
    </row>
    <row r="21" spans="1:34" s="34" customFormat="1" ht="15.75" thickBot="1">
      <c r="A21" s="401" t="s">
        <v>23</v>
      </c>
      <c r="B21" s="401"/>
      <c r="C21" s="148"/>
      <c r="D21" s="149">
        <f t="shared" ref="D21:Q21" si="5">ABS((D20-D19)/((D19+D20)/2))*100</f>
        <v>2.0618556701030921</v>
      </c>
      <c r="E21" s="149">
        <f t="shared" si="5"/>
        <v>0</v>
      </c>
      <c r="F21" s="234">
        <f t="shared" si="5"/>
        <v>18.18181818181818</v>
      </c>
      <c r="G21" s="149">
        <f t="shared" si="5"/>
        <v>1.8569773917254329</v>
      </c>
      <c r="H21" s="149">
        <f t="shared" si="5"/>
        <v>1.5415892938486067</v>
      </c>
      <c r="I21" s="149">
        <f t="shared" si="5"/>
        <v>1.5441467599313701</v>
      </c>
      <c r="J21" s="149"/>
      <c r="K21" s="149">
        <f t="shared" si="5"/>
        <v>1.0543091822974071</v>
      </c>
      <c r="L21" s="149">
        <f t="shared" si="5"/>
        <v>1.4464064190883412</v>
      </c>
      <c r="M21" s="149">
        <f t="shared" si="5"/>
        <v>3.8988024426996502</v>
      </c>
      <c r="N21" s="149">
        <f t="shared" si="5"/>
        <v>2.8309465111769816</v>
      </c>
      <c r="O21" s="234">
        <f t="shared" si="5"/>
        <v>28.479788689212782</v>
      </c>
      <c r="P21" s="149">
        <f t="shared" si="5"/>
        <v>3.7436920549231494</v>
      </c>
      <c r="Q21" s="149">
        <f t="shared" si="5"/>
        <v>3.2521960705424866</v>
      </c>
      <c r="R21" s="149"/>
      <c r="S21" s="234">
        <f>ABS((S20-S19)/((S19+S20)/2))*100</f>
        <v>20.370441207737109</v>
      </c>
      <c r="T21" s="149">
        <f>ABS((T20-T19)/((T19+T20)/2))*100</f>
        <v>5.9927870300464843</v>
      </c>
      <c r="U21" s="149">
        <f>ABS((U20-U19)/((U19+U20)/2))*100</f>
        <v>0.35245710853932105</v>
      </c>
      <c r="V21" s="234">
        <f>ABS((V20-V19)/((V19+V20)/2))*100</f>
        <v>20.71917937544611</v>
      </c>
      <c r="W21" s="149"/>
      <c r="X21" s="149">
        <f t="shared" ref="X21:AH21" si="6">ABS((X20-X19)/((X19+X20)/2))*100</f>
        <v>0.33714227855044859</v>
      </c>
      <c r="Y21" s="149">
        <f t="shared" si="6"/>
        <v>0.94077207962689424</v>
      </c>
      <c r="Z21" s="149">
        <f t="shared" si="6"/>
        <v>1.066435576584631</v>
      </c>
      <c r="AA21" s="149">
        <f t="shared" si="6"/>
        <v>2.4411871927113924</v>
      </c>
      <c r="AB21" s="149">
        <f t="shared" si="6"/>
        <v>4.5657958351107597</v>
      </c>
      <c r="AC21" s="149">
        <f t="shared" si="6"/>
        <v>0.91861250156675101</v>
      </c>
      <c r="AD21" s="149">
        <f t="shared" si="6"/>
        <v>1.2557450574133937</v>
      </c>
      <c r="AE21" s="149">
        <f t="shared" si="6"/>
        <v>1.8593444098255549</v>
      </c>
      <c r="AF21" s="149">
        <f t="shared" si="6"/>
        <v>1.9849994634772696</v>
      </c>
      <c r="AG21" s="149">
        <f t="shared" si="6"/>
        <v>1.5226600554671383</v>
      </c>
      <c r="AH21" s="149">
        <f t="shared" si="6"/>
        <v>3.6475657987944619</v>
      </c>
    </row>
    <row r="22" spans="1:34" s="396" customFormat="1" ht="16.5" thickTop="1" thickBot="1">
      <c r="A22" s="409" t="s">
        <v>38</v>
      </c>
      <c r="B22" s="409"/>
      <c r="C22" s="409"/>
      <c r="D22" s="394">
        <f t="shared" ref="D22:Q22" si="7">AVERAGE(D21,D18,D15,D12)</f>
        <v>3.9726036305344063</v>
      </c>
      <c r="E22" s="394">
        <f t="shared" si="7"/>
        <v>4.0540540540540544</v>
      </c>
      <c r="F22" s="394">
        <f t="shared" si="7"/>
        <v>9.6137956264231104</v>
      </c>
      <c r="G22" s="395">
        <f t="shared" si="7"/>
        <v>22.715161607549014</v>
      </c>
      <c r="H22" s="394">
        <f t="shared" si="7"/>
        <v>1.216676761274196</v>
      </c>
      <c r="I22" s="246">
        <f t="shared" si="7"/>
        <v>1.3124648611191705</v>
      </c>
      <c r="J22" s="394"/>
      <c r="K22" s="394">
        <f t="shared" si="7"/>
        <v>2.1768205018187294</v>
      </c>
      <c r="L22" s="394">
        <f t="shared" si="7"/>
        <v>1.7193282913708563</v>
      </c>
      <c r="M22" s="394">
        <f t="shared" si="7"/>
        <v>6.3110276661362406</v>
      </c>
      <c r="N22" s="394">
        <f t="shared" si="7"/>
        <v>2.1309833013737887</v>
      </c>
      <c r="O22" s="395">
        <f t="shared" si="7"/>
        <v>31.743377046187607</v>
      </c>
      <c r="P22" s="395">
        <f t="shared" si="7"/>
        <v>36.112607052035862</v>
      </c>
      <c r="Q22" s="395">
        <f t="shared" si="7"/>
        <v>20.377599239492312</v>
      </c>
      <c r="R22" s="394"/>
      <c r="S22" s="394">
        <f>AVERAGE(S21,S18,S15,S12)</f>
        <v>11.48202043981647</v>
      </c>
      <c r="T22" s="394">
        <f>AVERAGE(T21,T18,T15,T12)</f>
        <v>8.5076297132686793</v>
      </c>
      <c r="U22" s="394">
        <f>AVERAGE(U21,U18,U15,U12)</f>
        <v>8.3198699231311188</v>
      </c>
      <c r="V22" s="394">
        <f>AVERAGE(V21,V18,V15,V12)</f>
        <v>15.456512041384329</v>
      </c>
      <c r="W22" s="394"/>
      <c r="X22" s="394">
        <f t="shared" ref="X22:AH22" si="8">AVERAGE(X21,X18,X15,X12)</f>
        <v>3.4407583192924123</v>
      </c>
      <c r="Y22" s="394">
        <f t="shared" si="8"/>
        <v>1.0795065018281886</v>
      </c>
      <c r="Z22" s="394">
        <f t="shared" si="8"/>
        <v>0.93668956071615728</v>
      </c>
      <c r="AA22" s="394">
        <f t="shared" si="8"/>
        <v>2.7470030983253655</v>
      </c>
      <c r="AB22" s="394">
        <f t="shared" si="8"/>
        <v>14.33031440693653</v>
      </c>
      <c r="AC22" s="394">
        <f t="shared" si="8"/>
        <v>3.0155151257759623</v>
      </c>
      <c r="AD22" s="394">
        <f t="shared" si="8"/>
        <v>1.5993722985072463</v>
      </c>
      <c r="AE22" s="394">
        <f t="shared" si="8"/>
        <v>3.9682806079224036</v>
      </c>
      <c r="AF22" s="394">
        <f t="shared" si="8"/>
        <v>3.5256592957699548</v>
      </c>
      <c r="AG22" s="394">
        <f t="shared" si="8"/>
        <v>3.6146809619071099</v>
      </c>
      <c r="AH22" s="394">
        <f t="shared" si="8"/>
        <v>11.358817925814948</v>
      </c>
    </row>
    <row r="23" spans="1:34" s="33" customFormat="1" ht="18" customHeight="1" thickBot="1">
      <c r="A23" s="408" t="s">
        <v>84</v>
      </c>
      <c r="B23" s="408"/>
      <c r="C23" s="408"/>
      <c r="D23" s="408"/>
      <c r="E23" s="408"/>
      <c r="F23" s="408"/>
      <c r="G23" s="408"/>
      <c r="H23" s="408"/>
      <c r="I23" s="408"/>
      <c r="J23" s="408"/>
      <c r="K23" s="408"/>
      <c r="L23" s="408"/>
      <c r="M23" s="408"/>
      <c r="N23" s="408"/>
      <c r="O23" s="408"/>
      <c r="P23" s="408"/>
      <c r="Q23" s="408"/>
      <c r="R23" s="408"/>
      <c r="S23" s="408"/>
      <c r="T23" s="408"/>
      <c r="U23" s="408"/>
      <c r="V23" s="408"/>
      <c r="W23" s="408"/>
      <c r="X23" s="408"/>
      <c r="Y23" s="408"/>
      <c r="Z23" s="408"/>
      <c r="AA23" s="408"/>
      <c r="AB23" s="408"/>
      <c r="AC23" s="408"/>
      <c r="AD23" s="408"/>
      <c r="AE23" s="408"/>
      <c r="AF23" s="408"/>
      <c r="AG23" s="408"/>
      <c r="AH23" s="408"/>
    </row>
    <row r="24" spans="1:34">
      <c r="A24" s="4" t="s">
        <v>11</v>
      </c>
      <c r="B24" s="14">
        <v>40561</v>
      </c>
      <c r="C24" s="13">
        <v>0.47916666666666669</v>
      </c>
      <c r="D24" s="7">
        <v>6.8699999999999997E-2</v>
      </c>
      <c r="E24" s="39">
        <v>1.9</v>
      </c>
      <c r="F24" s="40">
        <v>3.6315789473684212</v>
      </c>
      <c r="G24" s="40">
        <v>3.2697686572085169</v>
      </c>
      <c r="H24" s="40">
        <v>1.3363138403480854</v>
      </c>
      <c r="I24" s="7">
        <v>9.4158000000000006E-2</v>
      </c>
      <c r="J24" s="7"/>
      <c r="K24" s="7">
        <v>0.20533999999999999</v>
      </c>
      <c r="L24" s="7">
        <v>0.113978</v>
      </c>
      <c r="M24" s="7">
        <v>8.4034999999999999E-2</v>
      </c>
      <c r="N24" s="7">
        <v>6.3925999999999997E-2</v>
      </c>
      <c r="O24" s="7">
        <v>8.7676000000000004E-2</v>
      </c>
      <c r="P24" s="7">
        <v>7.2872999999999993E-2</v>
      </c>
      <c r="Q24" s="7">
        <v>6.6903000000000004E-2</v>
      </c>
      <c r="R24" s="7"/>
      <c r="S24" s="32">
        <v>1.0857117157895127E-2</v>
      </c>
      <c r="T24" s="32">
        <v>1.1090499903761143E-2</v>
      </c>
      <c r="U24" s="32">
        <v>1.6240665632678376E-2</v>
      </c>
      <c r="V24" s="139">
        <v>0.66851429636290061</v>
      </c>
      <c r="W24" s="32"/>
      <c r="X24" s="43">
        <v>8.6614998624179637E-2</v>
      </c>
      <c r="Y24" s="43">
        <v>8.0057247416813235E-2</v>
      </c>
      <c r="Z24" s="43">
        <v>0.11635564155853823</v>
      </c>
      <c r="AA24" s="43">
        <v>9.7996807525856308E-2</v>
      </c>
      <c r="AB24" s="43">
        <v>6.4956703864450904E-2</v>
      </c>
      <c r="AC24" s="43">
        <v>0.44598139898983835</v>
      </c>
      <c r="AD24" s="135">
        <v>19.421213265926625</v>
      </c>
      <c r="AE24" s="135">
        <v>17.950804136258906</v>
      </c>
      <c r="AF24" s="135">
        <v>26.089796978548286</v>
      </c>
      <c r="AG24" s="135">
        <v>21.973294793868558</v>
      </c>
      <c r="AH24" s="135">
        <v>14.564890825397617</v>
      </c>
    </row>
    <row r="25" spans="1:34">
      <c r="A25" s="17" t="s">
        <v>11</v>
      </c>
      <c r="B25" s="21"/>
      <c r="C25" s="19">
        <v>0.47916666666666669</v>
      </c>
      <c r="D25" s="20">
        <v>6.9599999999999995E-2</v>
      </c>
      <c r="E25" s="41">
        <v>1.8</v>
      </c>
      <c r="F25" s="42">
        <v>3.8888888888888893</v>
      </c>
      <c r="G25" s="42">
        <v>3.6182618309273966</v>
      </c>
      <c r="H25" s="42">
        <v>1.3464379947229546</v>
      </c>
      <c r="I25" s="20">
        <v>8.9912000000000006E-2</v>
      </c>
      <c r="J25" s="20"/>
      <c r="K25" s="20">
        <v>0.19400200000000001</v>
      </c>
      <c r="L25" s="20">
        <v>0.110961</v>
      </c>
      <c r="M25" s="20">
        <v>8.0791000000000002E-2</v>
      </c>
      <c r="N25" s="20">
        <v>6.1078E-2</v>
      </c>
      <c r="O25" s="20">
        <v>4.4245E-2</v>
      </c>
      <c r="P25" s="20">
        <v>4.7953999999999997E-2</v>
      </c>
      <c r="Q25" s="20">
        <v>5.6966999999999997E-2</v>
      </c>
      <c r="R25" s="20"/>
      <c r="S25" s="36">
        <v>1.0949882260283643E-2</v>
      </c>
      <c r="T25" s="36">
        <v>1.1150392892183378E-2</v>
      </c>
      <c r="U25" s="36">
        <v>1.656276868437994E-2</v>
      </c>
      <c r="V25" s="138">
        <v>0.66111424176383549</v>
      </c>
      <c r="W25" s="36"/>
      <c r="X25" s="48">
        <v>8.2445869738261568E-2</v>
      </c>
      <c r="Y25" s="48">
        <v>8.0388159461347752E-2</v>
      </c>
      <c r="Z25" s="48">
        <v>0.10786732504712734</v>
      </c>
      <c r="AA25" s="48">
        <v>9.3650701389379393E-2</v>
      </c>
      <c r="AB25" s="48">
        <v>3.8815128223950703E-2</v>
      </c>
      <c r="AC25" s="48">
        <v>0.40316718386006678</v>
      </c>
      <c r="AD25" s="74">
        <v>20.449548732834685</v>
      </c>
      <c r="AE25" s="74">
        <v>19.939162382137049</v>
      </c>
      <c r="AF25" s="74">
        <v>26.754986359347754</v>
      </c>
      <c r="AG25" s="74">
        <v>23.22875103393438</v>
      </c>
      <c r="AH25" s="74">
        <v>9.6275514917461251</v>
      </c>
    </row>
    <row r="26" spans="1:34" s="34" customFormat="1">
      <c r="A26" s="401" t="s">
        <v>23</v>
      </c>
      <c r="B26" s="401"/>
      <c r="C26" s="142"/>
      <c r="D26" s="143">
        <f t="shared" ref="D26:Q26" si="9">ABS((D25-D24)/((D24+D25)/2))*100</f>
        <v>1.3015184381778715</v>
      </c>
      <c r="E26" s="143">
        <f t="shared" si="9"/>
        <v>5.4054054054053982</v>
      </c>
      <c r="F26" s="143">
        <f t="shared" si="9"/>
        <v>6.8429237947122914</v>
      </c>
      <c r="G26" s="233">
        <f t="shared" si="9"/>
        <v>10.118804622573361</v>
      </c>
      <c r="H26" s="143">
        <f t="shared" si="9"/>
        <v>0.75475891899640002</v>
      </c>
      <c r="I26" s="143">
        <f t="shared" si="9"/>
        <v>4.6134622697886662</v>
      </c>
      <c r="J26" s="143"/>
      <c r="K26" s="143">
        <f t="shared" si="9"/>
        <v>5.6783408707323488</v>
      </c>
      <c r="L26" s="143">
        <f t="shared" si="9"/>
        <v>2.6825050346982886</v>
      </c>
      <c r="M26" s="143">
        <f t="shared" si="9"/>
        <v>3.9362721900670969</v>
      </c>
      <c r="N26" s="143">
        <f t="shared" si="9"/>
        <v>4.556654187066008</v>
      </c>
      <c r="O26" s="233">
        <f t="shared" si="9"/>
        <v>65.84395206221906</v>
      </c>
      <c r="P26" s="233">
        <f t="shared" si="9"/>
        <v>41.247403312173603</v>
      </c>
      <c r="Q26" s="233">
        <f t="shared" si="9"/>
        <v>16.042625333010424</v>
      </c>
      <c r="R26" s="143"/>
      <c r="S26" s="143">
        <f>ABS((S25-S24)/((S24+S25)/2))*100</f>
        <v>0.85078282077803891</v>
      </c>
      <c r="T26" s="143">
        <f>ABS((T25-T24)/((T24+T25)/2))*100</f>
        <v>0.53858439021977034</v>
      </c>
      <c r="U26" s="143">
        <f>ABS((U25-U24)/((U24+U25)/2))*100</f>
        <v>1.9638373750035374</v>
      </c>
      <c r="V26" s="143">
        <f>ABS((V25-V24)/((V24+V25)/2))*100</f>
        <v>1.1131010484312829</v>
      </c>
      <c r="W26" s="143"/>
      <c r="X26" s="143">
        <f t="shared" ref="X26:AH26" si="10">ABS((X25-X24)/((X24+X25)/2))*100</f>
        <v>4.9321039532106035</v>
      </c>
      <c r="Y26" s="143">
        <f t="shared" si="10"/>
        <v>0.41249176398774134</v>
      </c>
      <c r="Z26" s="143">
        <f t="shared" si="10"/>
        <v>7.5713176396769724</v>
      </c>
      <c r="AA26" s="143">
        <f t="shared" si="10"/>
        <v>4.5355206139404265</v>
      </c>
      <c r="AB26" s="233">
        <f t="shared" si="10"/>
        <v>50.38279678483579</v>
      </c>
      <c r="AC26" s="233">
        <f t="shared" si="10"/>
        <v>10.084033817987159</v>
      </c>
      <c r="AD26" s="143">
        <f t="shared" si="10"/>
        <v>5.1583436852298377</v>
      </c>
      <c r="AE26" s="233">
        <f t="shared" si="10"/>
        <v>10.49543416678806</v>
      </c>
      <c r="AF26" s="143">
        <f t="shared" si="10"/>
        <v>2.5175214610916865</v>
      </c>
      <c r="AG26" s="143">
        <f t="shared" si="10"/>
        <v>5.5548646839945208</v>
      </c>
      <c r="AH26" s="233">
        <f t="shared" si="10"/>
        <v>40.817204554438007</v>
      </c>
    </row>
    <row r="27" spans="1:34" s="33" customFormat="1">
      <c r="A27" s="28"/>
      <c r="B27" s="14"/>
      <c r="C27" s="13"/>
      <c r="D27" s="26"/>
      <c r="E27" s="26"/>
      <c r="F27" s="26"/>
      <c r="G27" s="26"/>
      <c r="H27" s="26"/>
      <c r="I27" s="26"/>
      <c r="J27" s="26"/>
      <c r="K27" s="26"/>
      <c r="L27" s="26"/>
      <c r="M27" s="26"/>
      <c r="N27" s="26"/>
      <c r="O27" s="26"/>
      <c r="P27" s="26"/>
      <c r="Q27" s="26"/>
      <c r="R27" s="26"/>
      <c r="S27" s="73"/>
      <c r="T27" s="73"/>
      <c r="U27" s="73"/>
      <c r="V27" s="73"/>
      <c r="W27" s="73"/>
      <c r="X27" s="73"/>
      <c r="Y27" s="73"/>
      <c r="Z27" s="73"/>
      <c r="AA27" s="73"/>
      <c r="AB27" s="73"/>
      <c r="AC27" s="73"/>
      <c r="AD27" s="73"/>
      <c r="AE27" s="73"/>
      <c r="AF27" s="73"/>
      <c r="AG27" s="73"/>
      <c r="AH27" s="73"/>
    </row>
    <row r="28" spans="1:34">
      <c r="A28" s="4" t="s">
        <v>12</v>
      </c>
      <c r="B28" s="14">
        <v>40618</v>
      </c>
      <c r="C28" s="13">
        <v>0.44791666666666669</v>
      </c>
      <c r="D28" s="7">
        <v>5.2200000000000003E-2</v>
      </c>
      <c r="E28" s="39">
        <v>1.4</v>
      </c>
      <c r="F28" s="40">
        <v>3.7142857142857149</v>
      </c>
      <c r="G28" s="40">
        <v>3.7665631816083174</v>
      </c>
      <c r="H28" s="40">
        <v>1.3383752134666989</v>
      </c>
      <c r="I28" s="7">
        <v>6.3947000000000004E-2</v>
      </c>
      <c r="J28" s="7"/>
      <c r="K28" s="7">
        <v>0.136848</v>
      </c>
      <c r="L28" s="7">
        <v>7.8086000000000003E-2</v>
      </c>
      <c r="M28" s="7">
        <v>5.5953999999999997E-2</v>
      </c>
      <c r="N28" s="7">
        <v>4.326E-2</v>
      </c>
      <c r="O28" s="7">
        <v>3.0266999999999999E-2</v>
      </c>
      <c r="P28" s="7">
        <v>3.2557000000000003E-2</v>
      </c>
      <c r="Q28" s="7">
        <v>3.9742E-2</v>
      </c>
      <c r="R28" s="7"/>
      <c r="S28" s="38">
        <v>1.3571214971132579E-2</v>
      </c>
      <c r="T28" s="38">
        <v>1.4073666332988058E-2</v>
      </c>
      <c r="U28" s="38">
        <v>1.2889946748324296E-2</v>
      </c>
      <c r="V28" s="137">
        <v>1.052852679387279</v>
      </c>
      <c r="W28" s="38"/>
      <c r="X28" s="43">
        <v>5.7499684264434761E-2</v>
      </c>
      <c r="Y28" s="43">
        <v>5.6397628337412263E-2</v>
      </c>
      <c r="Z28" s="43">
        <v>7.7047523430378489E-2</v>
      </c>
      <c r="AA28" s="43">
        <v>6.6703658829210519E-2</v>
      </c>
      <c r="AB28" s="43">
        <v>2.5439580433220556E-2</v>
      </c>
      <c r="AC28" s="43">
        <v>0.28308807529465657</v>
      </c>
      <c r="AD28" s="135">
        <v>20.311588259090509</v>
      </c>
      <c r="AE28" s="135">
        <v>19.922290360945063</v>
      </c>
      <c r="AF28" s="135">
        <v>27.216802880228137</v>
      </c>
      <c r="AG28" s="135">
        <v>23.562864228661343</v>
      </c>
      <c r="AH28" s="135">
        <v>8.9864542710749582</v>
      </c>
    </row>
    <row r="29" spans="1:34">
      <c r="A29" s="17" t="s">
        <v>12</v>
      </c>
      <c r="B29" s="21"/>
      <c r="C29" s="19">
        <v>0.44861111111111113</v>
      </c>
      <c r="D29" s="20">
        <v>5.2400000000000002E-2</v>
      </c>
      <c r="E29" s="41">
        <v>1.4</v>
      </c>
      <c r="F29" s="42">
        <v>3.7142857142857149</v>
      </c>
      <c r="G29" s="42">
        <v>3.7628259041211103</v>
      </c>
      <c r="H29" s="42">
        <v>1.3242333205637435</v>
      </c>
      <c r="I29" s="20">
        <v>6.4256999999999995E-2</v>
      </c>
      <c r="J29" s="20"/>
      <c r="K29" s="20">
        <v>0.14014499999999999</v>
      </c>
      <c r="L29" s="20">
        <v>7.8689999999999996E-2</v>
      </c>
      <c r="M29" s="20">
        <v>5.6460999999999997E-2</v>
      </c>
      <c r="N29" s="20">
        <v>4.3572E-2</v>
      </c>
      <c r="O29" s="20">
        <v>2.8038E-2</v>
      </c>
      <c r="P29" s="20">
        <v>3.1999E-2</v>
      </c>
      <c r="Q29" s="20">
        <v>4.0002000000000003E-2</v>
      </c>
      <c r="R29" s="20"/>
      <c r="S29" s="36">
        <v>1.3963299657683833E-2</v>
      </c>
      <c r="T29" s="36">
        <v>1.4262500599434125E-2</v>
      </c>
      <c r="U29" s="36">
        <v>1.2965812376816765E-2</v>
      </c>
      <c r="V29" s="138">
        <v>1.0769321082148777</v>
      </c>
      <c r="W29" s="36"/>
      <c r="X29" s="48">
        <v>5.7206573127079725E-2</v>
      </c>
      <c r="Y29" s="48">
        <v>5.6137827065469353E-2</v>
      </c>
      <c r="Z29" s="48">
        <v>7.737810620340535E-2</v>
      </c>
      <c r="AA29" s="48">
        <v>6.6185247794316213E-2</v>
      </c>
      <c r="AB29" s="48">
        <v>2.5016136543840266E-2</v>
      </c>
      <c r="AC29" s="48">
        <v>0.28192389073411089</v>
      </c>
      <c r="AD29" s="74">
        <v>20.291495331636366</v>
      </c>
      <c r="AE29" s="74">
        <v>19.912405053466813</v>
      </c>
      <c r="AF29" s="74">
        <v>27.446452303817871</v>
      </c>
      <c r="AG29" s="74">
        <v>23.476282063919545</v>
      </c>
      <c r="AH29" s="74">
        <v>8.8733652471594109</v>
      </c>
    </row>
    <row r="30" spans="1:34" s="34" customFormat="1" ht="15.75" thickBot="1">
      <c r="A30" s="401" t="s">
        <v>23</v>
      </c>
      <c r="B30" s="401"/>
      <c r="C30" s="142"/>
      <c r="D30" s="143">
        <f t="shared" ref="D30:Q30" si="11">ABS((D29-D28)/((D28+D29)/2))*100</f>
        <v>0.3824091778202654</v>
      </c>
      <c r="E30" s="143">
        <f t="shared" si="11"/>
        <v>0</v>
      </c>
      <c r="F30" s="143">
        <f t="shared" si="11"/>
        <v>0</v>
      </c>
      <c r="G30" s="143">
        <f t="shared" si="11"/>
        <v>9.9271732265514431E-2</v>
      </c>
      <c r="H30" s="143">
        <f t="shared" si="11"/>
        <v>1.0622585124482007</v>
      </c>
      <c r="I30" s="143">
        <f t="shared" si="11"/>
        <v>0.48360425571743609</v>
      </c>
      <c r="J30" s="143"/>
      <c r="K30" s="143">
        <f t="shared" si="11"/>
        <v>2.3805655738592635</v>
      </c>
      <c r="L30" s="143">
        <f t="shared" si="11"/>
        <v>0.77052610093380802</v>
      </c>
      <c r="M30" s="143">
        <f t="shared" si="11"/>
        <v>0.90201485566872852</v>
      </c>
      <c r="N30" s="143">
        <f t="shared" si="11"/>
        <v>0.71862907683803168</v>
      </c>
      <c r="O30" s="143">
        <f t="shared" si="11"/>
        <v>7.6459994854643636</v>
      </c>
      <c r="P30" s="143">
        <f t="shared" si="11"/>
        <v>1.7287316438441134</v>
      </c>
      <c r="Q30" s="143">
        <f t="shared" si="11"/>
        <v>0.65208667736758441</v>
      </c>
      <c r="R30" s="143"/>
      <c r="S30" s="143">
        <f>ABS((S29-S28)/((S28+S29)/2))*100</f>
        <v>2.8479505946396135</v>
      </c>
      <c r="T30" s="143">
        <f>ABS((T29-T28)/((T28+T29)/2))*100</f>
        <v>1.3328144692005142</v>
      </c>
      <c r="U30" s="143">
        <f>ABS((U29-U28)/((U28+U29)/2))*100</f>
        <v>0.58683737054698126</v>
      </c>
      <c r="V30" s="143">
        <f>ABS((V29-V28)/((V28+V29)/2))*100</f>
        <v>2.2612077020898282</v>
      </c>
      <c r="W30" s="143"/>
      <c r="X30" s="143">
        <f t="shared" ref="X30:AH30" si="12">ABS((X29-X28)/((X28+X29)/2))*100</f>
        <v>0.51106390186647122</v>
      </c>
      <c r="Y30" s="143">
        <f t="shared" si="12"/>
        <v>0.46172341154671703</v>
      </c>
      <c r="Z30" s="143">
        <f t="shared" si="12"/>
        <v>0.42814495729864105</v>
      </c>
      <c r="AA30" s="143">
        <f t="shared" si="12"/>
        <v>0.78021717247318567</v>
      </c>
      <c r="AB30" s="143">
        <f t="shared" si="12"/>
        <v>1.678477345085811</v>
      </c>
      <c r="AC30" s="143">
        <f t="shared" si="12"/>
        <v>0.41209200177767696</v>
      </c>
      <c r="AD30" s="143">
        <f t="shared" si="12"/>
        <v>9.8972421191835899E-2</v>
      </c>
      <c r="AE30" s="143">
        <f t="shared" si="12"/>
        <v>4.9631645857511668E-2</v>
      </c>
      <c r="AF30" s="143">
        <f t="shared" si="12"/>
        <v>0.84023325291011774</v>
      </c>
      <c r="AG30" s="143">
        <f t="shared" si="12"/>
        <v>0.3681281297209883</v>
      </c>
      <c r="AH30" s="143">
        <f t="shared" si="12"/>
        <v>1.2664072422466155</v>
      </c>
    </row>
    <row r="31" spans="1:34" s="52" customFormat="1" ht="16.5" thickTop="1" thickBot="1">
      <c r="A31" s="409" t="s">
        <v>38</v>
      </c>
      <c r="B31" s="409"/>
      <c r="C31" s="409"/>
      <c r="D31" s="229">
        <f>AVERAGE(D30,D26)</f>
        <v>0.84196380799906845</v>
      </c>
      <c r="E31" s="229">
        <f t="shared" ref="E31:Q31" si="13">AVERAGE(E21,E18,E30,E26,E15,E12)</f>
        <v>3.6036036036036023</v>
      </c>
      <c r="F31" s="229">
        <f t="shared" si="13"/>
        <v>7.5496843834007885</v>
      </c>
      <c r="G31" s="229">
        <f t="shared" si="13"/>
        <v>16.84645379750582</v>
      </c>
      <c r="H31" s="229">
        <f t="shared" si="13"/>
        <v>1.1139540794235641</v>
      </c>
      <c r="I31" s="229">
        <f t="shared" si="13"/>
        <v>1.7244876616637976</v>
      </c>
      <c r="J31" s="229"/>
      <c r="K31" s="229">
        <f t="shared" si="13"/>
        <v>2.7943647419777551</v>
      </c>
      <c r="L31" s="229">
        <f t="shared" si="13"/>
        <v>1.7217240501859203</v>
      </c>
      <c r="M31" s="229">
        <f t="shared" si="13"/>
        <v>5.0137329517134646</v>
      </c>
      <c r="N31" s="229">
        <f t="shared" si="13"/>
        <v>2.2998694115665326</v>
      </c>
      <c r="O31" s="229">
        <f t="shared" si="13"/>
        <v>33.410576622072313</v>
      </c>
      <c r="P31" s="229">
        <f t="shared" si="13"/>
        <v>31.237760527360194</v>
      </c>
      <c r="Q31" s="229">
        <f t="shared" si="13"/>
        <v>16.367518161391207</v>
      </c>
      <c r="R31" s="229"/>
      <c r="S31" s="229">
        <f>AVERAGE(S21,S18,S30,S26,S15,S12)</f>
        <v>8.2711358624472542</v>
      </c>
      <c r="T31" s="229">
        <f>AVERAGE(T21,T18,T30,T26,T15,T12)</f>
        <v>5.9836529520825001</v>
      </c>
      <c r="U31" s="229">
        <f>AVERAGE(U21,U18,U30,U26,U15,U12)</f>
        <v>5.9716924063458334</v>
      </c>
      <c r="V31" s="229">
        <f>AVERAGE(V21,V18,V30,V26,V15,V12)</f>
        <v>10.866726152676405</v>
      </c>
      <c r="W31" s="229"/>
      <c r="X31" s="229">
        <f t="shared" ref="X31:AH31" si="14">AVERAGE(X21,X18,X30,X26,X15,X12)</f>
        <v>3.1530885625908622</v>
      </c>
      <c r="Y31" s="229">
        <f t="shared" si="14"/>
        <v>0.82254693620380481</v>
      </c>
      <c r="Z31" s="229">
        <f t="shared" si="14"/>
        <v>2.161906255824817</v>
      </c>
      <c r="AA31" s="229">
        <f t="shared" si="14"/>
        <v>2.7113494162779417</v>
      </c>
      <c r="AB31" s="229">
        <f t="shared" si="14"/>
        <v>19.010443470146239</v>
      </c>
      <c r="AC31" s="229">
        <f t="shared" si="14"/>
        <v>3.9085342394185445</v>
      </c>
      <c r="AD31" s="229">
        <f t="shared" si="14"/>
        <v>2.0110866003886825</v>
      </c>
      <c r="AE31" s="229">
        <f t="shared" si="14"/>
        <v>4.4899815272825565</v>
      </c>
      <c r="AF31" s="229">
        <f t="shared" si="14"/>
        <v>2.7869465202623336</v>
      </c>
      <c r="AG31" s="229">
        <f t="shared" si="14"/>
        <v>3.3534071398873677</v>
      </c>
      <c r="AH31" s="229">
        <f t="shared" si="14"/>
        <v>15.232013114825895</v>
      </c>
    </row>
    <row r="32" spans="1:34" s="33" customFormat="1" ht="15.75" thickBot="1">
      <c r="A32" s="402" t="s">
        <v>85</v>
      </c>
      <c r="B32" s="402"/>
      <c r="C32" s="402"/>
      <c r="D32" s="402"/>
      <c r="E32" s="402"/>
      <c r="F32" s="402"/>
      <c r="G32" s="402"/>
      <c r="H32" s="402"/>
      <c r="I32" s="402"/>
      <c r="J32" s="402"/>
      <c r="K32" s="402"/>
      <c r="L32" s="402"/>
      <c r="M32" s="402"/>
      <c r="N32" s="402"/>
      <c r="O32" s="402"/>
      <c r="P32" s="402"/>
      <c r="Q32" s="402"/>
      <c r="R32" s="402"/>
      <c r="S32" s="402"/>
      <c r="T32" s="402"/>
      <c r="U32" s="402"/>
      <c r="V32" s="402"/>
      <c r="W32" s="402"/>
      <c r="X32" s="402"/>
      <c r="Y32" s="402"/>
      <c r="Z32" s="402"/>
      <c r="AA32" s="402"/>
      <c r="AB32" s="402"/>
      <c r="AC32" s="402"/>
      <c r="AD32" s="402"/>
      <c r="AE32" s="402"/>
      <c r="AF32" s="402"/>
      <c r="AG32" s="402"/>
      <c r="AH32" s="402"/>
    </row>
    <row r="33" spans="1:34" s="33" customFormat="1">
      <c r="A33" s="4" t="s">
        <v>66</v>
      </c>
      <c r="B33" s="14">
        <v>40687</v>
      </c>
      <c r="C33" s="13">
        <v>0.47916666666666669</v>
      </c>
      <c r="D33" s="5">
        <v>6.4000000000000003E-3</v>
      </c>
      <c r="E33" s="39">
        <v>0.7</v>
      </c>
      <c r="F33" s="40">
        <v>1.0000000000000002</v>
      </c>
      <c r="G33" s="40">
        <v>3.3791487416089954</v>
      </c>
      <c r="H33" s="40">
        <v>1.5880306193458595</v>
      </c>
      <c r="I33" s="7">
        <v>6.9740000000000002E-3</v>
      </c>
      <c r="J33" s="7"/>
      <c r="K33" s="7">
        <v>2.6117000000000001E-2</v>
      </c>
      <c r="L33" s="7">
        <v>1.1684E-2</v>
      </c>
      <c r="M33" s="7">
        <v>9.5200000000000007E-3</v>
      </c>
      <c r="N33" s="7">
        <v>3.0249999999999999E-3</v>
      </c>
      <c r="O33" s="7">
        <v>1.6673E-2</v>
      </c>
      <c r="P33" s="7">
        <v>7.3020000000000003E-3</v>
      </c>
      <c r="Q33" s="7">
        <v>6.9109999999999996E-3</v>
      </c>
      <c r="R33" s="7"/>
      <c r="S33" s="123" t="s">
        <v>36</v>
      </c>
      <c r="T33" s="123" t="s">
        <v>36</v>
      </c>
      <c r="U33" s="123" t="s">
        <v>36</v>
      </c>
      <c r="V33" s="123" t="s">
        <v>36</v>
      </c>
      <c r="W33" s="123"/>
      <c r="X33" s="43">
        <v>1.6887367684723487E-2</v>
      </c>
      <c r="Y33" s="43">
        <v>2.0746598693799139E-3</v>
      </c>
      <c r="Z33" s="43">
        <v>1.3652131267196077E-2</v>
      </c>
      <c r="AA33" s="43">
        <v>8.049329217646296E-3</v>
      </c>
      <c r="AB33" s="43">
        <v>7.1300867495322894E-3</v>
      </c>
      <c r="AC33" s="43">
        <v>4.7793574788478066E-2</v>
      </c>
      <c r="AD33" s="135">
        <v>35.33397064241916</v>
      </c>
      <c r="AE33" s="135">
        <v>4.3408761084765457</v>
      </c>
      <c r="AF33" s="135">
        <v>28.564783713327284</v>
      </c>
      <c r="AG33" s="135">
        <v>16.84186473447641</v>
      </c>
      <c r="AH33" s="135">
        <v>14.918504801300593</v>
      </c>
    </row>
    <row r="34" spans="1:34" s="33" customFormat="1">
      <c r="A34" s="17" t="s">
        <v>66</v>
      </c>
      <c r="B34" s="21"/>
      <c r="C34" s="19">
        <v>0.47916666666666669</v>
      </c>
      <c r="D34" s="16">
        <v>4.3E-3</v>
      </c>
      <c r="E34" s="41">
        <v>0.8</v>
      </c>
      <c r="F34" s="42">
        <v>1</v>
      </c>
      <c r="G34" s="42">
        <v>3.8586100943823527</v>
      </c>
      <c r="H34" s="42">
        <v>1.5731305449936626</v>
      </c>
      <c r="I34" s="20">
        <v>6.4099999999999999E-3</v>
      </c>
      <c r="J34" s="20"/>
      <c r="K34" s="20">
        <v>2.3632E-2</v>
      </c>
      <c r="L34" s="20">
        <v>1.0119E-2</v>
      </c>
      <c r="M34" s="20">
        <v>8.7510000000000001E-3</v>
      </c>
      <c r="N34" s="20">
        <v>2.8779999999999999E-3</v>
      </c>
      <c r="O34" s="20">
        <v>9.4669999999999997E-3</v>
      </c>
      <c r="P34" s="20">
        <v>5.4450000000000002E-3</v>
      </c>
      <c r="Q34" s="20">
        <v>6.241E-3</v>
      </c>
      <c r="R34" s="20"/>
      <c r="S34" s="124" t="s">
        <v>36</v>
      </c>
      <c r="T34" s="124" t="s">
        <v>36</v>
      </c>
      <c r="U34" s="124" t="s">
        <v>36</v>
      </c>
      <c r="V34" s="124" t="s">
        <v>36</v>
      </c>
      <c r="W34" s="124"/>
      <c r="X34" s="48">
        <v>1.7511327629022116E-2</v>
      </c>
      <c r="Y34" s="48">
        <v>1.8450673256704304E-3</v>
      </c>
      <c r="Z34" s="48">
        <v>1.2614578134352844E-2</v>
      </c>
      <c r="AA34" s="48">
        <v>6.6159954557025802E-3</v>
      </c>
      <c r="AB34" s="48">
        <v>3.8961838835688207E-3</v>
      </c>
      <c r="AC34" s="48">
        <v>4.2483152428316788E-2</v>
      </c>
      <c r="AD34" s="74">
        <v>41.219463782894998</v>
      </c>
      <c r="AE34" s="74">
        <v>4.3430565299589592</v>
      </c>
      <c r="AF34" s="74">
        <v>29.69313107269484</v>
      </c>
      <c r="AG34" s="74">
        <v>15.573221565574649</v>
      </c>
      <c r="AH34" s="74">
        <v>9.1711270488765617</v>
      </c>
    </row>
    <row r="35" spans="1:34" s="52" customFormat="1" ht="15.75" thickBot="1">
      <c r="A35" s="406" t="s">
        <v>23</v>
      </c>
      <c r="B35" s="406"/>
      <c r="C35" s="397"/>
      <c r="D35" s="233">
        <f t="shared" ref="D35:Q35" si="15">ABS((D34-D33)/((D33+D34)/2))*100</f>
        <v>39.252336448598129</v>
      </c>
      <c r="E35" s="233">
        <f t="shared" si="15"/>
        <v>13.333333333333345</v>
      </c>
      <c r="F35" s="233">
        <f t="shared" si="15"/>
        <v>2.2204460492503131E-14</v>
      </c>
      <c r="G35" s="233">
        <f t="shared" si="15"/>
        <v>13.248889984814918</v>
      </c>
      <c r="H35" s="233">
        <f t="shared" si="15"/>
        <v>0.94269628010630879</v>
      </c>
      <c r="I35" s="233">
        <f t="shared" si="15"/>
        <v>8.4279736999402299</v>
      </c>
      <c r="J35" s="233"/>
      <c r="K35" s="233">
        <f t="shared" si="15"/>
        <v>9.9901505557900698</v>
      </c>
      <c r="L35" s="233">
        <f t="shared" si="15"/>
        <v>14.35582259322112</v>
      </c>
      <c r="M35" s="233">
        <f t="shared" si="15"/>
        <v>8.41771112692245</v>
      </c>
      <c r="N35" s="233">
        <f t="shared" si="15"/>
        <v>4.980518380484499</v>
      </c>
      <c r="O35" s="233">
        <f t="shared" si="15"/>
        <v>55.133894414690133</v>
      </c>
      <c r="P35" s="233">
        <f t="shared" si="15"/>
        <v>29.136267357025179</v>
      </c>
      <c r="Q35" s="233">
        <f t="shared" si="15"/>
        <v>10.188564476885638</v>
      </c>
      <c r="R35" s="233"/>
      <c r="S35" s="398" t="s">
        <v>36</v>
      </c>
      <c r="T35" s="398" t="s">
        <v>36</v>
      </c>
      <c r="U35" s="398" t="s">
        <v>36</v>
      </c>
      <c r="V35" s="398" t="s">
        <v>36</v>
      </c>
      <c r="W35" s="398"/>
      <c r="X35" s="233">
        <f t="shared" ref="X35:AH35" si="16">ABS((X34-X33)/((X33+X34)/2))*100</f>
        <v>3.6278116865048475</v>
      </c>
      <c r="Y35" s="233">
        <f t="shared" si="16"/>
        <v>11.71472055501223</v>
      </c>
      <c r="Z35" s="233">
        <f t="shared" si="16"/>
        <v>7.9001379044612987</v>
      </c>
      <c r="AA35" s="233">
        <f t="shared" si="16"/>
        <v>19.547248954515087</v>
      </c>
      <c r="AB35" s="233">
        <f t="shared" si="16"/>
        <v>58.65814423700467</v>
      </c>
      <c r="AC35" s="233">
        <f t="shared" si="16"/>
        <v>11.764764904267242</v>
      </c>
      <c r="AD35" s="233">
        <f t="shared" si="16"/>
        <v>15.376170082134589</v>
      </c>
      <c r="AE35" s="233">
        <f t="shared" si="16"/>
        <v>5.0217374390096846E-2</v>
      </c>
      <c r="AF35" s="233">
        <f t="shared" si="16"/>
        <v>3.8736276899436204</v>
      </c>
      <c r="AG35" s="233">
        <f t="shared" si="16"/>
        <v>7.8274859869786164</v>
      </c>
      <c r="AH35" s="233">
        <f t="shared" si="16"/>
        <v>47.716609271318227</v>
      </c>
    </row>
    <row r="36" spans="1:34" s="33" customFormat="1" ht="15.75" thickBot="1">
      <c r="A36" s="402" t="s">
        <v>86</v>
      </c>
      <c r="B36" s="402"/>
      <c r="C36" s="402"/>
      <c r="D36" s="402"/>
      <c r="E36" s="402"/>
      <c r="F36" s="402"/>
      <c r="G36" s="402"/>
      <c r="H36" s="402"/>
      <c r="I36" s="402"/>
      <c r="J36" s="402"/>
      <c r="K36" s="402"/>
      <c r="L36" s="402"/>
      <c r="M36" s="402"/>
      <c r="N36" s="402"/>
      <c r="O36" s="402"/>
      <c r="P36" s="402"/>
      <c r="Q36" s="402"/>
      <c r="R36" s="402"/>
      <c r="S36" s="402"/>
      <c r="T36" s="402"/>
      <c r="U36" s="402"/>
      <c r="V36" s="402"/>
      <c r="W36" s="402"/>
      <c r="X36" s="402"/>
      <c r="Y36" s="402"/>
      <c r="Z36" s="402"/>
      <c r="AA36" s="402"/>
      <c r="AB36" s="402"/>
      <c r="AC36" s="402"/>
      <c r="AD36" s="402"/>
      <c r="AE36" s="402"/>
      <c r="AF36" s="402"/>
      <c r="AG36" s="402"/>
      <c r="AH36" s="402"/>
    </row>
    <row r="37" spans="1:34" s="33" customFormat="1">
      <c r="A37" s="4" t="s">
        <v>66</v>
      </c>
      <c r="B37" s="14">
        <v>40461</v>
      </c>
      <c r="C37" s="13">
        <v>0.51736111111111105</v>
      </c>
      <c r="D37" s="7">
        <v>1.12E-2</v>
      </c>
      <c r="E37" s="39">
        <v>1.1000000000000001</v>
      </c>
      <c r="F37" s="40">
        <v>1.0909090909090908</v>
      </c>
      <c r="G37" s="40">
        <v>4.4251867080213048</v>
      </c>
      <c r="H37" s="40">
        <v>1.5759343484279211</v>
      </c>
      <c r="I37" s="7">
        <v>1.6171999999999999E-2</v>
      </c>
      <c r="J37" s="7"/>
      <c r="K37" s="7">
        <v>6.8078E-2</v>
      </c>
      <c r="L37" s="7">
        <v>2.8632999999999999E-2</v>
      </c>
      <c r="M37" s="7">
        <v>3.0071000000000001E-2</v>
      </c>
      <c r="N37" s="7">
        <v>7.0689999999999998E-3</v>
      </c>
      <c r="O37" s="7">
        <v>3.1147000000000001E-2</v>
      </c>
      <c r="P37" s="7">
        <v>2.0358000000000001E-2</v>
      </c>
      <c r="Q37" s="7">
        <v>2.6932000000000001E-2</v>
      </c>
      <c r="R37" s="7"/>
      <c r="S37" s="123" t="s">
        <v>36</v>
      </c>
      <c r="T37" s="123" t="s">
        <v>36</v>
      </c>
      <c r="U37" s="123" t="s">
        <v>36</v>
      </c>
      <c r="V37" s="123" t="s">
        <v>36</v>
      </c>
      <c r="W37" s="123"/>
      <c r="X37" s="43">
        <v>6.425468332455371E-2</v>
      </c>
      <c r="Y37" s="43">
        <v>5.1603467009066779E-3</v>
      </c>
      <c r="Z37" s="43">
        <v>2.8833952198762332E-2</v>
      </c>
      <c r="AA37" s="43">
        <v>1.919444317822306E-2</v>
      </c>
      <c r="AB37" s="43">
        <v>1.4310383555812191E-2</v>
      </c>
      <c r="AC37" s="43">
        <v>0.13175380895825797</v>
      </c>
      <c r="AD37" s="135">
        <v>48.76874819225209</v>
      </c>
      <c r="AE37" s="135">
        <v>3.9166584569418945</v>
      </c>
      <c r="AF37" s="135">
        <v>21.884720014354546</v>
      </c>
      <c r="AG37" s="135">
        <v>14.568416146742454</v>
      </c>
      <c r="AH37" s="135">
        <v>10.861457189709016</v>
      </c>
    </row>
    <row r="38" spans="1:34" s="33" customFormat="1">
      <c r="A38" s="17" t="s">
        <v>66</v>
      </c>
      <c r="B38" s="21"/>
      <c r="C38" s="19">
        <v>0.55208333333333337</v>
      </c>
      <c r="D38" s="20">
        <v>1.21E-2</v>
      </c>
      <c r="E38" s="41">
        <v>1.4</v>
      </c>
      <c r="F38" s="42">
        <v>1.2142857142857144</v>
      </c>
      <c r="G38" s="42">
        <v>2.2949521538843278</v>
      </c>
      <c r="H38" s="42">
        <v>1.6163608143887513</v>
      </c>
      <c r="I38" s="20">
        <v>1.7857000000000001E-2</v>
      </c>
      <c r="J38" s="20"/>
      <c r="K38" s="20">
        <v>7.4887999999999996E-2</v>
      </c>
      <c r="L38" s="20">
        <v>3.108E-2</v>
      </c>
      <c r="M38" s="20">
        <v>3.6680999999999998E-2</v>
      </c>
      <c r="N38" s="20">
        <v>7.9780000000000007E-3</v>
      </c>
      <c r="O38" s="20">
        <v>2.5225000000000001E-2</v>
      </c>
      <c r="P38" s="20">
        <v>6.2967999999999996E-2</v>
      </c>
      <c r="Q38" s="20">
        <v>4.1850999999999999E-2</v>
      </c>
      <c r="R38" s="20"/>
      <c r="S38" s="124" t="s">
        <v>36</v>
      </c>
      <c r="T38" s="124" t="s">
        <v>36</v>
      </c>
      <c r="U38" s="124" t="s">
        <v>36</v>
      </c>
      <c r="V38" s="124" t="s">
        <v>36</v>
      </c>
      <c r="W38" s="124"/>
      <c r="X38" s="48">
        <v>7.8315561486894641E-2</v>
      </c>
      <c r="Y38" s="48">
        <v>5.9988916328752124E-3</v>
      </c>
      <c r="Z38" s="48">
        <v>2.8387968960695353E-2</v>
      </c>
      <c r="AA38" s="48">
        <v>2.0717437487011388E-2</v>
      </c>
      <c r="AB38" s="48">
        <v>4.0299856528218991E-2</v>
      </c>
      <c r="AC38" s="48">
        <v>0.17371971609569559</v>
      </c>
      <c r="AD38" s="74">
        <v>45.081561982149211</v>
      </c>
      <c r="AE38" s="74">
        <v>3.4532013796123473</v>
      </c>
      <c r="AF38" s="74">
        <v>16.341247613516419</v>
      </c>
      <c r="AG38" s="74">
        <v>11.92578364311794</v>
      </c>
      <c r="AH38" s="74">
        <v>23.198205381604083</v>
      </c>
    </row>
    <row r="39" spans="1:34" s="34" customFormat="1" ht="15.75" thickBot="1">
      <c r="A39" s="403" t="s">
        <v>23</v>
      </c>
      <c r="B39" s="403"/>
      <c r="C39" s="211"/>
      <c r="D39" s="212">
        <f t="shared" ref="D39:Q39" si="17">ABS((D38-D37)/((D37+D38)/2))*100</f>
        <v>7.7253218884120152</v>
      </c>
      <c r="E39" s="235">
        <f t="shared" si="17"/>
        <v>23.999999999999986</v>
      </c>
      <c r="F39" s="235">
        <f t="shared" si="17"/>
        <v>10.704225352112694</v>
      </c>
      <c r="G39" s="235">
        <f t="shared" si="17"/>
        <v>63.398527855208798</v>
      </c>
      <c r="H39" s="212">
        <f t="shared" si="17"/>
        <v>2.5327523865406318</v>
      </c>
      <c r="I39" s="212">
        <f t="shared" si="17"/>
        <v>9.9033177583825704</v>
      </c>
      <c r="J39" s="212"/>
      <c r="K39" s="212">
        <f t="shared" si="17"/>
        <v>9.5267406236447787</v>
      </c>
      <c r="L39" s="212">
        <f t="shared" si="17"/>
        <v>8.1958702460100863</v>
      </c>
      <c r="M39" s="235">
        <f t="shared" si="17"/>
        <v>19.80465004793863</v>
      </c>
      <c r="N39" s="235">
        <f t="shared" si="17"/>
        <v>12.082142619791332</v>
      </c>
      <c r="O39" s="235">
        <f t="shared" si="17"/>
        <v>21.0104307102817</v>
      </c>
      <c r="P39" s="235">
        <f t="shared" si="17"/>
        <v>102.2730000240021</v>
      </c>
      <c r="Q39" s="235">
        <f t="shared" si="17"/>
        <v>43.379904918366449</v>
      </c>
      <c r="R39" s="212"/>
      <c r="S39" s="213" t="s">
        <v>36</v>
      </c>
      <c r="T39" s="213" t="s">
        <v>36</v>
      </c>
      <c r="U39" s="213" t="s">
        <v>36</v>
      </c>
      <c r="V39" s="213" t="s">
        <v>36</v>
      </c>
      <c r="W39" s="213"/>
      <c r="X39" s="235">
        <f t="shared" ref="X39:AH39" si="18">ABS((X38-X37)/((X37+X38)/2))*100</f>
        <v>19.724842558749462</v>
      </c>
      <c r="Y39" s="235">
        <f t="shared" si="18"/>
        <v>15.028712657387072</v>
      </c>
      <c r="Z39" s="212">
        <f t="shared" si="18"/>
        <v>1.5587845672786096</v>
      </c>
      <c r="AA39" s="212">
        <f t="shared" si="18"/>
        <v>7.6317842376941361</v>
      </c>
      <c r="AB39" s="235">
        <f t="shared" si="18"/>
        <v>95.181683627157298</v>
      </c>
      <c r="AC39" s="235">
        <f t="shared" si="18"/>
        <v>27.475970056668896</v>
      </c>
      <c r="AD39" s="212">
        <f t="shared" si="18"/>
        <v>7.8575898220283129</v>
      </c>
      <c r="AE39" s="235">
        <f t="shared" si="18"/>
        <v>12.577093394119021</v>
      </c>
      <c r="AF39" s="235">
        <f t="shared" si="18"/>
        <v>29.003699552114519</v>
      </c>
      <c r="AG39" s="235">
        <f t="shared" si="18"/>
        <v>19.948762556217126</v>
      </c>
      <c r="AH39" s="235">
        <f t="shared" si="18"/>
        <v>72.441987151603485</v>
      </c>
    </row>
  </sheetData>
  <mergeCells count="20">
    <mergeCell ref="A18:B18"/>
    <mergeCell ref="A21:B21"/>
    <mergeCell ref="A9:AH9"/>
    <mergeCell ref="A22:C22"/>
    <mergeCell ref="A26:B26"/>
    <mergeCell ref="A30:B30"/>
    <mergeCell ref="A36:AH36"/>
    <mergeCell ref="A39:B39"/>
    <mergeCell ref="A2:V4"/>
    <mergeCell ref="S7:V7"/>
    <mergeCell ref="A12:B12"/>
    <mergeCell ref="A15:B15"/>
    <mergeCell ref="A35:B35"/>
    <mergeCell ref="K7:Q7"/>
    <mergeCell ref="A23:AH23"/>
    <mergeCell ref="A32:AH32"/>
    <mergeCell ref="A31:C31"/>
    <mergeCell ref="X6:AH6"/>
    <mergeCell ref="X7:AB7"/>
    <mergeCell ref="AD7:AH7"/>
  </mergeCells>
  <conditionalFormatting sqref="D27:F27 D30:F30 K30:W30 K27:W27 D18:AH18">
    <cfRule type="cellIs" dxfId="50" priority="29" operator="greaterThan">
      <formula>20</formula>
    </cfRule>
  </conditionalFormatting>
  <conditionalFormatting sqref="X27:AH27 X30:AH30">
    <cfRule type="cellIs" dxfId="49" priority="26" operator="greaterThan">
      <formula>20</formula>
    </cfRule>
  </conditionalFormatting>
  <conditionalFormatting sqref="X19:AH19">
    <cfRule type="containsBlanks" dxfId="48" priority="18">
      <formula>LEN(TRIM(X19))=0</formula>
    </cfRule>
  </conditionalFormatting>
  <conditionalFormatting sqref="X13:AH13">
    <cfRule type="containsBlanks" dxfId="47" priority="24">
      <formula>LEN(TRIM(X13))=0</formula>
    </cfRule>
  </conditionalFormatting>
  <conditionalFormatting sqref="X28:AH28">
    <cfRule type="containsBlanks" dxfId="46" priority="21">
      <formula>LEN(TRIM(X28))=0</formula>
    </cfRule>
  </conditionalFormatting>
  <conditionalFormatting sqref="X16:AH16">
    <cfRule type="containsBlanks" dxfId="45" priority="19">
      <formula>LEN(TRIM(X16))=0</formula>
    </cfRule>
  </conditionalFormatting>
  <conditionalFormatting sqref="X24:AH24">
    <cfRule type="containsBlanks" dxfId="44" priority="17">
      <formula>LEN(TRIM(X24))=0</formula>
    </cfRule>
  </conditionalFormatting>
  <conditionalFormatting sqref="H27 H30">
    <cfRule type="cellIs" dxfId="43" priority="12" operator="greaterThan">
      <formula>20</formula>
    </cfRule>
  </conditionalFormatting>
  <conditionalFormatting sqref="G27 G30">
    <cfRule type="cellIs" dxfId="42" priority="11" operator="greaterThan">
      <formula>20</formula>
    </cfRule>
  </conditionalFormatting>
  <conditionalFormatting sqref="I30:J30 I27:J27">
    <cfRule type="cellIs" dxfId="41" priority="10" operator="greaterThan">
      <formula>20</formula>
    </cfRule>
  </conditionalFormatting>
  <conditionalFormatting sqref="X37:AH37">
    <cfRule type="containsBlanks" dxfId="40" priority="5">
      <formula>LEN(TRIM(X37))=0</formula>
    </cfRule>
  </conditionalFormatting>
  <conditionalFormatting sqref="X33:AH33">
    <cfRule type="containsBlanks" dxfId="39" priority="3">
      <formula>LEN(TRIM(X33))=0</formula>
    </cfRule>
  </conditionalFormatting>
  <conditionalFormatting sqref="B39:XFD39 B35:XFD35 B26:XFD26 B15:XFD15 B12:XFD12 B31:XFD31 B21:XFD21">
    <cfRule type="cellIs" dxfId="38" priority="2" operator="greaterThanOrEqual">
      <formula>20</formula>
    </cfRule>
  </conditionalFormatting>
  <conditionalFormatting sqref="B22:C22">
    <cfRule type="cellIs" dxfId="37" priority="1" operator="greaterThanOrEqual">
      <formula>20</formula>
    </cfRule>
  </conditionalFormatting>
  <pageMargins left="0.7" right="0.7" top="0.75" bottom="0.75" header="0.3" footer="0.3"/>
  <pageSetup scale="4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3"/>
  <sheetViews>
    <sheetView zoomScale="111" zoomScaleNormal="111" workbookViewId="0">
      <selection activeCell="J1" sqref="J1"/>
    </sheetView>
  </sheetViews>
  <sheetFormatPr defaultRowHeight="15"/>
  <cols>
    <col min="1" max="1" width="27.140625" style="232" customWidth="1"/>
    <col min="2" max="2" width="10.7109375" customWidth="1"/>
    <col min="3" max="3" width="5.5703125" customWidth="1"/>
    <col min="4" max="4" width="7.5703125" customWidth="1"/>
    <col min="5" max="5" width="9" customWidth="1"/>
    <col min="6" max="6" width="9.42578125" customWidth="1"/>
    <col min="7" max="7" width="7.5703125" customWidth="1"/>
    <col min="8" max="8" width="10.140625" customWidth="1"/>
    <col min="9" max="9" width="2.28515625" style="33" customWidth="1"/>
    <col min="10" max="10" width="7.28515625" customWidth="1"/>
    <col min="11" max="11" width="9.140625" customWidth="1"/>
    <col min="12" max="12" width="7.5703125" customWidth="1"/>
    <col min="13" max="13" width="9.5703125" customWidth="1"/>
    <col min="14" max="14" width="9.42578125" customWidth="1"/>
    <col min="15" max="15" width="6.5703125" customWidth="1"/>
    <col min="16" max="16" width="9.140625" style="22"/>
    <col min="17" max="17" width="39" style="151" bestFit="1" customWidth="1"/>
    <col min="18" max="16384" width="9.140625" style="22"/>
  </cols>
  <sheetData>
    <row r="1" spans="1:17">
      <c r="A1" s="8" t="str">
        <f>'List of Appendices'!A3</f>
        <v>Appendix C. Quality-assurance data for disinfection by-products in finished water.</v>
      </c>
      <c r="B1" s="8"/>
      <c r="C1" s="4"/>
      <c r="D1" s="4"/>
      <c r="E1" s="4"/>
      <c r="F1" s="4"/>
      <c r="G1" s="4"/>
      <c r="H1" s="4"/>
      <c r="I1" s="4"/>
      <c r="J1" s="4"/>
      <c r="K1" s="4"/>
      <c r="L1" s="4"/>
      <c r="M1" s="4"/>
      <c r="N1" s="4"/>
      <c r="O1" s="4"/>
    </row>
    <row r="2" spans="1:17" ht="18.75" customHeight="1">
      <c r="A2" s="404" t="s">
        <v>104</v>
      </c>
      <c r="B2" s="404"/>
      <c r="C2" s="404"/>
      <c r="D2" s="404"/>
      <c r="E2" s="404"/>
      <c r="F2" s="404"/>
      <c r="G2" s="404"/>
      <c r="H2" s="404"/>
      <c r="I2" s="404"/>
      <c r="J2" s="404"/>
      <c r="K2" s="404"/>
      <c r="L2" s="404"/>
      <c r="M2" s="404"/>
      <c r="N2" s="404"/>
      <c r="O2" s="404"/>
    </row>
    <row r="3" spans="1:17" ht="18.75" customHeight="1">
      <c r="A3" s="404"/>
      <c r="B3" s="404"/>
      <c r="C3" s="404"/>
      <c r="D3" s="404"/>
      <c r="E3" s="404"/>
      <c r="F3" s="404"/>
      <c r="G3" s="404"/>
      <c r="H3" s="404"/>
      <c r="I3" s="404"/>
      <c r="J3" s="404"/>
      <c r="K3" s="404"/>
      <c r="L3" s="404"/>
      <c r="M3" s="404"/>
      <c r="N3" s="404"/>
      <c r="O3" s="404"/>
    </row>
    <row r="4" spans="1:17" ht="18.75">
      <c r="A4" s="4"/>
      <c r="B4" s="8"/>
      <c r="C4" s="4"/>
      <c r="D4" s="5"/>
      <c r="E4" s="5"/>
      <c r="F4" s="5"/>
      <c r="G4" s="5"/>
      <c r="H4" s="6"/>
      <c r="I4" s="6"/>
      <c r="J4" s="5"/>
      <c r="K4" s="5"/>
      <c r="L4" s="5"/>
      <c r="M4" s="5"/>
      <c r="N4" s="5"/>
      <c r="O4" s="5"/>
    </row>
    <row r="5" spans="1:17" ht="75.75" thickBot="1">
      <c r="A5" s="215" t="s">
        <v>39</v>
      </c>
      <c r="B5" s="56" t="s">
        <v>8</v>
      </c>
      <c r="C5" s="56" t="s">
        <v>40</v>
      </c>
      <c r="D5" s="88" t="s">
        <v>41</v>
      </c>
      <c r="E5" s="88" t="s">
        <v>0</v>
      </c>
      <c r="F5" s="88" t="s">
        <v>1</v>
      </c>
      <c r="G5" s="88" t="s">
        <v>2</v>
      </c>
      <c r="H5" s="88" t="s">
        <v>69</v>
      </c>
      <c r="I5" s="10"/>
      <c r="J5" s="88" t="s">
        <v>3</v>
      </c>
      <c r="K5" s="88" t="s">
        <v>4</v>
      </c>
      <c r="L5" s="88" t="s">
        <v>5</v>
      </c>
      <c r="M5" s="88" t="s">
        <v>6</v>
      </c>
      <c r="N5" s="88" t="s">
        <v>7</v>
      </c>
      <c r="O5" s="88" t="s">
        <v>68</v>
      </c>
    </row>
    <row r="6" spans="1:17" ht="15.75" thickBot="1">
      <c r="A6" s="412" t="s">
        <v>95</v>
      </c>
      <c r="B6" s="412"/>
      <c r="C6" s="412"/>
      <c r="D6" s="412"/>
      <c r="E6" s="412"/>
      <c r="F6" s="412"/>
      <c r="G6" s="412"/>
      <c r="H6" s="412"/>
      <c r="I6" s="412"/>
      <c r="J6" s="412"/>
      <c r="K6" s="412"/>
      <c r="L6" s="412"/>
      <c r="M6" s="412"/>
      <c r="N6" s="412"/>
      <c r="O6" s="412"/>
    </row>
    <row r="7" spans="1:17" ht="15.75" thickBot="1">
      <c r="A7" s="17" t="s">
        <v>94</v>
      </c>
      <c r="B7" s="18">
        <v>40282</v>
      </c>
      <c r="C7" s="19">
        <v>0.63055555555555554</v>
      </c>
      <c r="D7" s="25" t="s">
        <v>34</v>
      </c>
      <c r="E7" s="25" t="s">
        <v>34</v>
      </c>
      <c r="F7" s="25" t="s">
        <v>34</v>
      </c>
      <c r="G7" s="25" t="s">
        <v>34</v>
      </c>
      <c r="H7" s="50" t="s">
        <v>36</v>
      </c>
      <c r="I7" s="50"/>
      <c r="J7" s="25" t="s">
        <v>35</v>
      </c>
      <c r="K7" s="25" t="s">
        <v>34</v>
      </c>
      <c r="L7" s="25" t="s">
        <v>34</v>
      </c>
      <c r="M7" s="25" t="s">
        <v>34</v>
      </c>
      <c r="N7" s="25" t="s">
        <v>34</v>
      </c>
      <c r="O7" s="50" t="s">
        <v>36</v>
      </c>
      <c r="Q7" s="195"/>
    </row>
    <row r="8" spans="1:17" ht="15.75" thickBot="1">
      <c r="A8" s="412" t="s">
        <v>101</v>
      </c>
      <c r="B8" s="412"/>
      <c r="C8" s="412"/>
      <c r="D8" s="412"/>
      <c r="E8" s="412"/>
      <c r="F8" s="412"/>
      <c r="G8" s="412"/>
      <c r="H8" s="412"/>
      <c r="I8" s="412"/>
      <c r="J8" s="412"/>
      <c r="K8" s="412"/>
      <c r="L8" s="412"/>
      <c r="M8" s="412"/>
      <c r="N8" s="412"/>
      <c r="O8" s="412"/>
      <c r="Q8" s="194"/>
    </row>
    <row r="9" spans="1:17">
      <c r="A9" s="4" t="s">
        <v>70</v>
      </c>
      <c r="B9" s="53">
        <v>40483</v>
      </c>
      <c r="C9" s="58" t="s">
        <v>36</v>
      </c>
      <c r="D9" s="65">
        <v>0.08</v>
      </c>
      <c r="E9" s="65">
        <v>0.02</v>
      </c>
      <c r="F9" s="65">
        <v>0.02</v>
      </c>
      <c r="G9" s="65">
        <v>0.02</v>
      </c>
      <c r="H9" s="121">
        <f>SUM(D9:G9)</f>
        <v>0.14000000000000001</v>
      </c>
      <c r="I9" s="54"/>
      <c r="J9" s="54" t="s">
        <v>36</v>
      </c>
      <c r="K9" s="23">
        <v>0.06</v>
      </c>
      <c r="L9" s="54" t="s">
        <v>36</v>
      </c>
      <c r="M9" s="23">
        <v>0.06</v>
      </c>
      <c r="N9" s="54" t="s">
        <v>36</v>
      </c>
      <c r="O9" s="54" t="s">
        <v>36</v>
      </c>
      <c r="Q9" s="194"/>
    </row>
    <row r="10" spans="1:17">
      <c r="A10" s="17" t="s">
        <v>71</v>
      </c>
      <c r="B10" s="66"/>
      <c r="C10" s="67"/>
      <c r="D10" s="68">
        <v>7.0000000000000007E-2</v>
      </c>
      <c r="E10" s="68">
        <v>0.02</v>
      </c>
      <c r="F10" s="68">
        <v>0.02</v>
      </c>
      <c r="G10" s="68">
        <v>0.01</v>
      </c>
      <c r="H10" s="122">
        <f>SUM(D10:G10)</f>
        <v>0.12000000000000001</v>
      </c>
      <c r="I10" s="50"/>
      <c r="J10" s="50" t="s">
        <v>36</v>
      </c>
      <c r="K10" s="24">
        <v>0.05</v>
      </c>
      <c r="L10" s="50" t="s">
        <v>36</v>
      </c>
      <c r="M10" s="24">
        <v>0.06</v>
      </c>
      <c r="N10" s="50" t="s">
        <v>36</v>
      </c>
      <c r="O10" s="50" t="s">
        <v>36</v>
      </c>
      <c r="Q10" s="194"/>
    </row>
    <row r="11" spans="1:17" ht="15.75" thickBot="1">
      <c r="A11" s="51" t="s">
        <v>37</v>
      </c>
      <c r="B11" s="22"/>
      <c r="C11" s="22"/>
      <c r="D11" s="52">
        <f>ABS((D9-D10)/((D9))*100)</f>
        <v>12.499999999999993</v>
      </c>
      <c r="E11" s="27">
        <f t="shared" ref="E11:H11" si="0">ABS((E9-E10)/((E9))*100)</f>
        <v>0</v>
      </c>
      <c r="F11" s="27">
        <f t="shared" si="0"/>
        <v>0</v>
      </c>
      <c r="G11" s="52">
        <f t="shared" si="0"/>
        <v>50</v>
      </c>
      <c r="H11" s="52">
        <f t="shared" si="0"/>
        <v>14.285714285714288</v>
      </c>
      <c r="I11" s="22"/>
      <c r="J11" s="54" t="s">
        <v>36</v>
      </c>
      <c r="K11" s="52">
        <f t="shared" ref="K11" si="1">ABS((K9-K10)/((K9))*100)</f>
        <v>16.666666666666661</v>
      </c>
      <c r="L11" s="54" t="s">
        <v>36</v>
      </c>
      <c r="M11" s="52">
        <f>ABS((M9-M10)/((M9+M10)/2))*100</f>
        <v>0</v>
      </c>
      <c r="N11" s="54" t="s">
        <v>36</v>
      </c>
      <c r="O11" s="54" t="s">
        <v>36</v>
      </c>
      <c r="Q11" s="194"/>
    </row>
    <row r="12" spans="1:17" ht="15.75" thickBot="1">
      <c r="A12" s="412" t="s">
        <v>100</v>
      </c>
      <c r="B12" s="412"/>
      <c r="C12" s="412"/>
      <c r="D12" s="412"/>
      <c r="E12" s="412"/>
      <c r="F12" s="412"/>
      <c r="G12" s="412"/>
      <c r="H12" s="412"/>
      <c r="I12" s="412"/>
      <c r="J12" s="412"/>
      <c r="K12" s="412"/>
      <c r="L12" s="412"/>
      <c r="M12" s="412"/>
      <c r="N12" s="412"/>
      <c r="O12" s="412"/>
      <c r="Q12" s="194"/>
    </row>
    <row r="13" spans="1:17">
      <c r="A13" s="4" t="s">
        <v>66</v>
      </c>
      <c r="B13" s="12">
        <v>40282</v>
      </c>
      <c r="C13" s="13">
        <v>0.57291666666666663</v>
      </c>
      <c r="D13" s="23">
        <v>1.7899999999999999E-2</v>
      </c>
      <c r="E13" s="23">
        <v>1E-3</v>
      </c>
      <c r="F13" s="23" t="s">
        <v>34</v>
      </c>
      <c r="G13" s="23" t="s">
        <v>34</v>
      </c>
      <c r="H13" s="23">
        <v>1.89E-2</v>
      </c>
      <c r="I13" s="23"/>
      <c r="J13" s="23" t="s">
        <v>35</v>
      </c>
      <c r="K13" s="23">
        <v>1.1599999999999999E-2</v>
      </c>
      <c r="L13" s="23" t="s">
        <v>34</v>
      </c>
      <c r="M13" s="23">
        <v>1.15E-2</v>
      </c>
      <c r="N13" s="23" t="s">
        <v>34</v>
      </c>
      <c r="O13" s="23">
        <v>2.3099999999999999E-2</v>
      </c>
      <c r="P13" s="193"/>
      <c r="Q13" s="195"/>
    </row>
    <row r="14" spans="1:17">
      <c r="A14" s="17"/>
      <c r="B14" s="18"/>
      <c r="C14" s="19">
        <v>0.57361111111111118</v>
      </c>
      <c r="D14" s="24">
        <v>2.2200000000000001E-2</v>
      </c>
      <c r="E14" s="24">
        <v>1.1999999999999999E-3</v>
      </c>
      <c r="F14" s="24" t="s">
        <v>34</v>
      </c>
      <c r="G14" s="24" t="s">
        <v>34</v>
      </c>
      <c r="H14" s="24">
        <v>2.3400000000000001E-2</v>
      </c>
      <c r="I14" s="24"/>
      <c r="J14" s="24" t="s">
        <v>35</v>
      </c>
      <c r="K14" s="24">
        <v>1.1900000000000001E-2</v>
      </c>
      <c r="L14" s="24" t="s">
        <v>34</v>
      </c>
      <c r="M14" s="24">
        <v>1.1599999999999999E-2</v>
      </c>
      <c r="N14" s="24" t="s">
        <v>34</v>
      </c>
      <c r="O14" s="24">
        <v>2.35E-2</v>
      </c>
      <c r="P14" s="193"/>
      <c r="Q14" s="195"/>
    </row>
    <row r="15" spans="1:17">
      <c r="A15" s="51" t="s">
        <v>37</v>
      </c>
      <c r="B15" s="12"/>
      <c r="C15" s="13"/>
      <c r="D15" s="190">
        <f t="shared" ref="D15:E15" si="2">ABS((D13-D14)/((D13+D14)/2))*100</f>
        <v>21.446384039900259</v>
      </c>
      <c r="E15" s="190">
        <f t="shared" si="2"/>
        <v>18.181818181818173</v>
      </c>
      <c r="F15" s="190">
        <v>0</v>
      </c>
      <c r="G15" s="190">
        <v>0</v>
      </c>
      <c r="H15" s="190">
        <f>ABS((H13-H14)/((H13+H14)/2))*100</f>
        <v>21.276595744680851</v>
      </c>
      <c r="I15" s="189"/>
      <c r="J15" s="190">
        <v>0</v>
      </c>
      <c r="K15" s="189">
        <f t="shared" ref="K15:M15" si="3">ABS((K13-K14)/((K13+K14)/2))*100</f>
        <v>2.553191489361716</v>
      </c>
      <c r="L15" s="190">
        <v>0</v>
      </c>
      <c r="M15" s="189">
        <f t="shared" si="3"/>
        <v>0.86580086580086058</v>
      </c>
      <c r="N15" s="190">
        <v>0</v>
      </c>
      <c r="O15" s="189">
        <f>ABS((O13-O14)/((O13+O14)/2))*100</f>
        <v>1.7167381974248972</v>
      </c>
      <c r="Q15" s="194"/>
    </row>
    <row r="16" spans="1:17">
      <c r="A16" s="4"/>
      <c r="B16" s="12"/>
      <c r="C16" s="13"/>
      <c r="D16" s="15"/>
      <c r="E16" s="15"/>
      <c r="F16" s="15"/>
      <c r="G16" s="15"/>
      <c r="H16" s="15"/>
      <c r="I16" s="15"/>
      <c r="J16" s="15"/>
      <c r="K16" s="15"/>
      <c r="L16" s="15"/>
      <c r="M16" s="15"/>
      <c r="N16" s="15"/>
      <c r="O16" s="15"/>
      <c r="Q16" s="194"/>
    </row>
    <row r="17" spans="1:16">
      <c r="A17" s="4" t="s">
        <v>73</v>
      </c>
      <c r="B17" s="12">
        <v>40310</v>
      </c>
      <c r="C17" s="13">
        <v>0.54861111111111105</v>
      </c>
      <c r="D17" s="23">
        <v>2.5000000000000001E-2</v>
      </c>
      <c r="E17" s="23">
        <v>1.1000000000000001E-3</v>
      </c>
      <c r="F17" s="23" t="s">
        <v>34</v>
      </c>
      <c r="G17" s="23" t="s">
        <v>34</v>
      </c>
      <c r="H17" s="23">
        <v>2.6100000000000002E-2</v>
      </c>
      <c r="I17" s="23"/>
      <c r="J17" s="23" t="s">
        <v>35</v>
      </c>
      <c r="K17" s="23">
        <v>1.26E-2</v>
      </c>
      <c r="L17" s="23" t="s">
        <v>34</v>
      </c>
      <c r="M17" s="23">
        <v>1.14E-2</v>
      </c>
      <c r="N17" s="23" t="s">
        <v>34</v>
      </c>
      <c r="O17" s="23">
        <v>2.4E-2</v>
      </c>
      <c r="P17" s="193"/>
    </row>
    <row r="18" spans="1:16">
      <c r="A18" s="17"/>
      <c r="B18" s="18"/>
      <c r="C18" s="19">
        <v>0.5493055555555556</v>
      </c>
      <c r="D18" s="24">
        <v>2.5399999999999999E-2</v>
      </c>
      <c r="E18" s="24">
        <v>1.2999999999999999E-3</v>
      </c>
      <c r="F18" s="24" t="s">
        <v>34</v>
      </c>
      <c r="G18" s="24" t="s">
        <v>34</v>
      </c>
      <c r="H18" s="24">
        <v>2.6699999999999998E-2</v>
      </c>
      <c r="I18" s="24"/>
      <c r="J18" s="24" t="s">
        <v>35</v>
      </c>
      <c r="K18" s="24">
        <v>1.2800000000000001E-2</v>
      </c>
      <c r="L18" s="24" t="s">
        <v>34</v>
      </c>
      <c r="M18" s="24">
        <v>1.12E-2</v>
      </c>
      <c r="N18" s="24" t="s">
        <v>34</v>
      </c>
      <c r="O18" s="24">
        <v>2.4E-2</v>
      </c>
      <c r="P18" s="193"/>
    </row>
    <row r="19" spans="1:16">
      <c r="A19" s="51" t="s">
        <v>37</v>
      </c>
      <c r="B19" s="12"/>
      <c r="C19" s="13"/>
      <c r="D19" s="189">
        <f t="shared" ref="D19:M19" si="4">ABS((D17-D18)/((D17+D18)/2))*100</f>
        <v>1.5873015873015779</v>
      </c>
      <c r="E19" s="190">
        <f t="shared" si="4"/>
        <v>16.666666666666654</v>
      </c>
      <c r="F19" s="190">
        <v>0</v>
      </c>
      <c r="G19" s="190">
        <v>0</v>
      </c>
      <c r="H19" s="189">
        <f t="shared" si="4"/>
        <v>2.2727272727272587</v>
      </c>
      <c r="I19" s="189"/>
      <c r="J19" s="190">
        <v>0</v>
      </c>
      <c r="K19" s="189">
        <f t="shared" si="4"/>
        <v>1.5748031496063033</v>
      </c>
      <c r="L19" s="190">
        <v>0</v>
      </c>
      <c r="M19" s="189">
        <f t="shared" si="4"/>
        <v>1.7699115044247833</v>
      </c>
      <c r="N19" s="190">
        <v>0</v>
      </c>
      <c r="O19" s="190">
        <v>0</v>
      </c>
    </row>
    <row r="20" spans="1:16">
      <c r="A20" s="4"/>
      <c r="B20" s="12"/>
      <c r="C20" s="13"/>
      <c r="D20" s="15"/>
      <c r="E20" s="15"/>
      <c r="F20" s="15"/>
      <c r="G20" s="15"/>
      <c r="H20" s="15"/>
      <c r="I20" s="15"/>
      <c r="J20" s="15"/>
      <c r="K20" s="15"/>
      <c r="L20" s="15"/>
      <c r="M20" s="15"/>
      <c r="N20" s="15"/>
      <c r="O20" s="15"/>
    </row>
    <row r="21" spans="1:16">
      <c r="A21" s="4" t="s">
        <v>66</v>
      </c>
      <c r="B21" s="14">
        <v>40687</v>
      </c>
      <c r="C21" s="13">
        <v>0.47916666666666669</v>
      </c>
      <c r="D21" s="23">
        <v>1.55E-2</v>
      </c>
      <c r="E21" s="23">
        <v>1E-3</v>
      </c>
      <c r="F21" s="23" t="s">
        <v>34</v>
      </c>
      <c r="G21" s="23" t="s">
        <v>34</v>
      </c>
      <c r="H21" s="23">
        <v>1.6500000000000001E-2</v>
      </c>
      <c r="I21" s="23"/>
      <c r="J21" s="23" t="s">
        <v>35</v>
      </c>
      <c r="K21" s="23">
        <v>7.7000000000000002E-3</v>
      </c>
      <c r="L21" s="23" t="s">
        <v>34</v>
      </c>
      <c r="M21" s="23">
        <v>8.0999999999999996E-3</v>
      </c>
      <c r="N21" s="23" t="s">
        <v>34</v>
      </c>
      <c r="O21" s="23">
        <v>1.5699999999999999E-2</v>
      </c>
      <c r="P21" s="193"/>
    </row>
    <row r="22" spans="1:16">
      <c r="A22" s="17"/>
      <c r="B22" s="21"/>
      <c r="C22" s="19">
        <v>0.47986111111111113</v>
      </c>
      <c r="D22" s="24">
        <v>1.8800000000000001E-2</v>
      </c>
      <c r="E22" s="24">
        <v>1E-3</v>
      </c>
      <c r="F22" s="24" t="s">
        <v>34</v>
      </c>
      <c r="G22" s="24" t="s">
        <v>34</v>
      </c>
      <c r="H22" s="24">
        <v>1.9800000000000002E-2</v>
      </c>
      <c r="I22" s="24"/>
      <c r="J22" s="24" t="s">
        <v>35</v>
      </c>
      <c r="K22" s="24">
        <v>7.4000000000000003E-3</v>
      </c>
      <c r="L22" s="24" t="s">
        <v>34</v>
      </c>
      <c r="M22" s="24">
        <v>7.7999999999999996E-3</v>
      </c>
      <c r="N22" s="24" t="s">
        <v>34</v>
      </c>
      <c r="O22" s="24">
        <v>1.5299999999999999E-2</v>
      </c>
      <c r="P22" s="193"/>
    </row>
    <row r="23" spans="1:16" ht="15.75" thickBot="1">
      <c r="A23" s="59" t="s">
        <v>37</v>
      </c>
      <c r="B23" s="60"/>
      <c r="C23" s="61"/>
      <c r="D23" s="97">
        <f t="shared" ref="D23:M23" si="5">ABS((D21-D22)/((D21+D22)/2))*100</f>
        <v>19.241982507288636</v>
      </c>
      <c r="E23" s="97">
        <f t="shared" si="5"/>
        <v>0</v>
      </c>
      <c r="F23" s="192">
        <v>0</v>
      </c>
      <c r="G23" s="192">
        <v>0</v>
      </c>
      <c r="H23" s="97">
        <f t="shared" si="5"/>
        <v>18.181818181818187</v>
      </c>
      <c r="I23" s="97"/>
      <c r="J23" s="192">
        <v>0</v>
      </c>
      <c r="K23" s="97">
        <f t="shared" si="5"/>
        <v>3.9735099337748334</v>
      </c>
      <c r="L23" s="192">
        <v>0</v>
      </c>
      <c r="M23" s="97">
        <f t="shared" si="5"/>
        <v>3.7735849056603774</v>
      </c>
      <c r="N23" s="192">
        <v>0</v>
      </c>
      <c r="O23" s="97">
        <f>ABS((O21-O22)/((O21+O22)/2))*100</f>
        <v>2.5806451612903181</v>
      </c>
    </row>
    <row r="24" spans="1:16" ht="16.5" thickTop="1" thickBot="1">
      <c r="D24" s="191"/>
      <c r="E24" s="191"/>
      <c r="F24" s="191"/>
      <c r="G24" s="191"/>
      <c r="H24" s="191"/>
      <c r="I24" s="191"/>
      <c r="J24" s="191"/>
      <c r="K24" s="191"/>
      <c r="L24" s="191"/>
      <c r="M24" s="191"/>
      <c r="N24" s="191"/>
      <c r="O24" s="191"/>
    </row>
    <row r="25" spans="1:16" ht="16.5" thickTop="1" thickBot="1">
      <c r="A25" s="231" t="s">
        <v>38</v>
      </c>
      <c r="B25" s="63"/>
      <c r="C25" s="62"/>
      <c r="D25" s="240">
        <f>AVERAGE(D23,D19,D15)</f>
        <v>14.091889378163492</v>
      </c>
      <c r="E25" s="240">
        <f t="shared" ref="E25:O25" si="6">AVERAGE(E23,E19,E15)</f>
        <v>11.616161616161611</v>
      </c>
      <c r="F25" s="188">
        <f t="shared" si="6"/>
        <v>0</v>
      </c>
      <c r="G25" s="188">
        <f t="shared" si="6"/>
        <v>0</v>
      </c>
      <c r="H25" s="240">
        <f t="shared" si="6"/>
        <v>13.910380399742101</v>
      </c>
      <c r="I25" s="188"/>
      <c r="J25" s="188">
        <f t="shared" si="6"/>
        <v>0</v>
      </c>
      <c r="K25" s="188">
        <f t="shared" si="6"/>
        <v>2.7005015242476174</v>
      </c>
      <c r="L25" s="188">
        <f t="shared" si="6"/>
        <v>0</v>
      </c>
      <c r="M25" s="188">
        <f t="shared" si="6"/>
        <v>2.1364324252953404</v>
      </c>
      <c r="N25" s="188">
        <f t="shared" si="6"/>
        <v>0</v>
      </c>
      <c r="O25" s="188">
        <f t="shared" si="6"/>
        <v>1.4324611195717385</v>
      </c>
    </row>
    <row r="26" spans="1:16" ht="15.75" thickBot="1">
      <c r="A26" s="412" t="s">
        <v>86</v>
      </c>
      <c r="B26" s="412"/>
      <c r="C26" s="412"/>
      <c r="D26" s="412"/>
      <c r="E26" s="412"/>
      <c r="F26" s="412"/>
      <c r="G26" s="412"/>
      <c r="H26" s="412"/>
      <c r="I26" s="412"/>
      <c r="J26" s="412"/>
      <c r="K26" s="412"/>
      <c r="L26" s="412"/>
      <c r="M26" s="412"/>
      <c r="N26" s="412"/>
      <c r="O26" s="412"/>
    </row>
    <row r="27" spans="1:16">
      <c r="A27" s="4" t="s">
        <v>66</v>
      </c>
      <c r="B27" s="14">
        <v>40461</v>
      </c>
      <c r="C27" s="13">
        <v>0.51736111111111105</v>
      </c>
      <c r="D27" s="23">
        <v>2.29E-2</v>
      </c>
      <c r="E27" s="23">
        <v>2.3999999999999998E-3</v>
      </c>
      <c r="F27" s="23" t="s">
        <v>34</v>
      </c>
      <c r="G27" s="23" t="s">
        <v>34</v>
      </c>
      <c r="H27" s="23">
        <v>2.53E-2</v>
      </c>
      <c r="I27" s="23"/>
      <c r="J27" s="23" t="s">
        <v>35</v>
      </c>
      <c r="K27" s="23">
        <v>9.1000000000000004E-3</v>
      </c>
      <c r="L27" s="23" t="s">
        <v>34</v>
      </c>
      <c r="M27" s="23">
        <v>1.11E-2</v>
      </c>
      <c r="N27" s="23" t="s">
        <v>34</v>
      </c>
      <c r="O27" s="23">
        <v>2.0199999999999999E-2</v>
      </c>
      <c r="P27" s="193"/>
    </row>
    <row r="28" spans="1:16">
      <c r="A28" s="17"/>
      <c r="B28" s="21"/>
      <c r="C28" s="19">
        <v>0.55208333333333337</v>
      </c>
      <c r="D28" s="24">
        <v>2.29E-2</v>
      </c>
      <c r="E28" s="24">
        <v>2.2000000000000001E-3</v>
      </c>
      <c r="F28" s="24" t="s">
        <v>34</v>
      </c>
      <c r="G28" s="24" t="s">
        <v>34</v>
      </c>
      <c r="H28" s="24">
        <v>2.5100000000000001E-2</v>
      </c>
      <c r="I28" s="24"/>
      <c r="J28" s="24" t="s">
        <v>35</v>
      </c>
      <c r="K28" s="24">
        <v>8.3000000000000001E-3</v>
      </c>
      <c r="L28" s="24">
        <v>1E-3</v>
      </c>
      <c r="M28" s="24">
        <v>8.5000000000000006E-3</v>
      </c>
      <c r="N28" s="24" t="s">
        <v>34</v>
      </c>
      <c r="O28" s="24">
        <v>1.78E-2</v>
      </c>
      <c r="P28" s="193"/>
    </row>
    <row r="29" spans="1:16" ht="15.75" thickBot="1">
      <c r="A29" s="196" t="s">
        <v>37</v>
      </c>
      <c r="B29" s="197"/>
      <c r="C29" s="197"/>
      <c r="D29" s="198">
        <f t="shared" ref="D29:M29" si="7">ABS((D27-D28)/((D27+D28)/2))*100</f>
        <v>0</v>
      </c>
      <c r="E29" s="198">
        <f t="shared" si="7"/>
        <v>8.6956521739130288</v>
      </c>
      <c r="F29" s="199">
        <v>0</v>
      </c>
      <c r="G29" s="199">
        <v>0</v>
      </c>
      <c r="H29" s="198">
        <f t="shared" si="7"/>
        <v>0.79365079365078894</v>
      </c>
      <c r="I29" s="198"/>
      <c r="J29" s="199">
        <v>0</v>
      </c>
      <c r="K29" s="198">
        <f t="shared" si="7"/>
        <v>9.1954022988505795</v>
      </c>
      <c r="L29" s="199">
        <v>0</v>
      </c>
      <c r="M29" s="199">
        <f t="shared" si="7"/>
        <v>26.530612244897959</v>
      </c>
      <c r="N29" s="199">
        <v>0</v>
      </c>
      <c r="O29" s="199">
        <f>ABS((O27-O28)/((O27+O28)/2))*100</f>
        <v>12.631578947368419</v>
      </c>
    </row>
    <row r="30" spans="1:16">
      <c r="A30" s="172"/>
      <c r="B30" s="150"/>
      <c r="C30" s="151"/>
      <c r="D30" s="152"/>
      <c r="E30" s="152"/>
      <c r="F30" s="152"/>
      <c r="G30" s="152"/>
      <c r="H30" s="152"/>
      <c r="I30" s="152"/>
      <c r="J30" s="152"/>
      <c r="K30" s="152"/>
      <c r="L30" s="152"/>
      <c r="M30" s="152"/>
      <c r="N30" s="152"/>
      <c r="O30" s="152"/>
    </row>
    <row r="31" spans="1:16" ht="15" customHeight="1">
      <c r="A31" s="400"/>
      <c r="B31" s="400"/>
      <c r="C31" s="400"/>
      <c r="D31" s="400"/>
      <c r="E31" s="400"/>
      <c r="F31" s="400"/>
      <c r="G31" s="400"/>
      <c r="H31" s="400"/>
      <c r="I31" s="400"/>
      <c r="J31" s="400"/>
      <c r="K31" s="400"/>
      <c r="L31" s="400"/>
      <c r="M31" s="400"/>
      <c r="N31" s="400"/>
      <c r="O31" s="400"/>
    </row>
    <row r="32" spans="1:16">
      <c r="A32" s="400"/>
      <c r="B32" s="400"/>
      <c r="C32" s="400"/>
      <c r="D32" s="400"/>
      <c r="E32" s="400"/>
      <c r="F32" s="400"/>
      <c r="G32" s="400"/>
      <c r="H32" s="400"/>
      <c r="I32" s="400"/>
      <c r="J32" s="400"/>
      <c r="K32" s="400"/>
      <c r="L32" s="400"/>
      <c r="M32" s="400"/>
      <c r="N32" s="400"/>
      <c r="O32" s="400"/>
    </row>
    <row r="33" spans="1:1">
      <c r="A33" s="172"/>
    </row>
  </sheetData>
  <mergeCells count="6">
    <mergeCell ref="A12:O12"/>
    <mergeCell ref="A2:O3"/>
    <mergeCell ref="A6:O6"/>
    <mergeCell ref="A8:O8"/>
    <mergeCell ref="A31:O32"/>
    <mergeCell ref="A26:O26"/>
  </mergeCells>
  <conditionalFormatting sqref="D23:E23 H23:I23 K23 M23 O23">
    <cfRule type="cellIs" dxfId="36" priority="23" operator="greaterThan">
      <formula>20</formula>
    </cfRule>
  </conditionalFormatting>
  <conditionalFormatting sqref="B23">
    <cfRule type="cellIs" dxfId="35" priority="33" operator="greaterThan">
      <formula>20</formula>
    </cfRule>
  </conditionalFormatting>
  <conditionalFormatting sqref="J19">
    <cfRule type="cellIs" dxfId="34" priority="18" operator="greaterThan">
      <formula>20</formula>
    </cfRule>
  </conditionalFormatting>
  <conditionalFormatting sqref="D19:E19 M19 K19 H19:I19">
    <cfRule type="cellIs" dxfId="33" priority="25" operator="greaterThan">
      <formula>20</formula>
    </cfRule>
  </conditionalFormatting>
  <conditionalFormatting sqref="F19">
    <cfRule type="cellIs" dxfId="32" priority="16" operator="greaterThan">
      <formula>20</formula>
    </cfRule>
  </conditionalFormatting>
  <conditionalFormatting sqref="N19">
    <cfRule type="cellIs" dxfId="31" priority="21" operator="greaterThan">
      <formula>20</formula>
    </cfRule>
  </conditionalFormatting>
  <conditionalFormatting sqref="L19">
    <cfRule type="cellIs" dxfId="30" priority="20" operator="greaterThan">
      <formula>20</formula>
    </cfRule>
  </conditionalFormatting>
  <conditionalFormatting sqref="O19">
    <cfRule type="cellIs" dxfId="29" priority="19" operator="greaterThan">
      <formula>20</formula>
    </cfRule>
  </conditionalFormatting>
  <conditionalFormatting sqref="G19">
    <cfRule type="cellIs" dxfId="28" priority="17" operator="greaterThan">
      <formula>20</formula>
    </cfRule>
  </conditionalFormatting>
  <conditionalFormatting sqref="F23">
    <cfRule type="cellIs" dxfId="27" priority="10" operator="greaterThan">
      <formula>20</formula>
    </cfRule>
  </conditionalFormatting>
  <conditionalFormatting sqref="N23">
    <cfRule type="cellIs" dxfId="26" priority="6" operator="greaterThan">
      <formula>20</formula>
    </cfRule>
  </conditionalFormatting>
  <conditionalFormatting sqref="G23">
    <cfRule type="cellIs" dxfId="25" priority="9" operator="greaterThan">
      <formula>20</formula>
    </cfRule>
  </conditionalFormatting>
  <conditionalFormatting sqref="J23">
    <cfRule type="cellIs" dxfId="24" priority="8" operator="greaterThan">
      <formula>20</formula>
    </cfRule>
  </conditionalFormatting>
  <conditionalFormatting sqref="L23">
    <cfRule type="cellIs" dxfId="23" priority="7" operator="greaterThan">
      <formula>20</formula>
    </cfRule>
  </conditionalFormatting>
  <conditionalFormatting sqref="B29:XFD29 B15:XFD15 B11:XFD11">
    <cfRule type="cellIs" dxfId="22" priority="1" operator="greaterThanOrEqual">
      <formula>20</formula>
    </cfRule>
  </conditionalFormatting>
  <pageMargins left="0.7" right="0.7" top="0.75" bottom="0.75" header="0.3" footer="0.3"/>
  <pageSetup scale="8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0"/>
  <sheetViews>
    <sheetView zoomScaleNormal="100" workbookViewId="0">
      <selection activeCell="K1" sqref="K1"/>
    </sheetView>
  </sheetViews>
  <sheetFormatPr defaultRowHeight="15"/>
  <cols>
    <col min="1" max="1" width="28.7109375" style="232" customWidth="1"/>
    <col min="2" max="2" width="12" customWidth="1"/>
    <col min="3" max="3" width="5.5703125" customWidth="1"/>
    <col min="4" max="4" width="7.5703125" bestFit="1" customWidth="1"/>
    <col min="5" max="5" width="9" bestFit="1" customWidth="1"/>
    <col min="6" max="6" width="9.140625" customWidth="1"/>
    <col min="7" max="7" width="7.85546875" customWidth="1"/>
    <col min="8" max="8" width="10.28515625" customWidth="1"/>
    <col min="9" max="9" width="1.7109375" customWidth="1"/>
    <col min="10" max="10" width="8.140625" customWidth="1"/>
    <col min="11" max="11" width="8.85546875" customWidth="1"/>
    <col min="12" max="12" width="8.140625" customWidth="1"/>
    <col min="13" max="13" width="9.7109375" customWidth="1"/>
    <col min="14" max="14" width="9" customWidth="1"/>
    <col min="15" max="15" width="10.42578125" customWidth="1"/>
    <col min="16" max="16" width="3.7109375" customWidth="1"/>
  </cols>
  <sheetData>
    <row r="1" spans="1:16">
      <c r="A1" s="8" t="str">
        <f>'List of Appendices'!A4</f>
        <v>Appendix D. Quality-assurance data for disinfection by-product formation potential measurements.</v>
      </c>
      <c r="B1" s="8"/>
      <c r="C1" s="4"/>
      <c r="D1" s="4"/>
      <c r="E1" s="4"/>
      <c r="F1" s="4"/>
      <c r="G1" s="4"/>
      <c r="H1" s="4"/>
      <c r="I1" s="4"/>
      <c r="J1" s="4"/>
      <c r="K1" s="4"/>
      <c r="L1" s="4"/>
      <c r="M1" s="4"/>
      <c r="N1" s="4"/>
      <c r="O1" s="4"/>
    </row>
    <row r="2" spans="1:16" ht="15" customHeight="1">
      <c r="A2" s="404" t="s">
        <v>124</v>
      </c>
      <c r="B2" s="404"/>
      <c r="C2" s="404"/>
      <c r="D2" s="404"/>
      <c r="E2" s="404"/>
      <c r="F2" s="404"/>
      <c r="G2" s="404"/>
      <c r="H2" s="404"/>
      <c r="I2" s="404"/>
      <c r="J2" s="404"/>
      <c r="K2" s="404"/>
      <c r="L2" s="404"/>
      <c r="M2" s="404"/>
      <c r="N2" s="404"/>
      <c r="O2" s="404"/>
    </row>
    <row r="3" spans="1:16" s="33" customFormat="1" ht="15" customHeight="1">
      <c r="A3" s="404"/>
      <c r="B3" s="404"/>
      <c r="C3" s="404"/>
      <c r="D3" s="404"/>
      <c r="E3" s="404"/>
      <c r="F3" s="404"/>
      <c r="G3" s="404"/>
      <c r="H3" s="404"/>
      <c r="I3" s="404"/>
      <c r="J3" s="404"/>
      <c r="K3" s="404"/>
      <c r="L3" s="404"/>
      <c r="M3" s="404"/>
      <c r="N3" s="404"/>
      <c r="O3" s="404"/>
    </row>
    <row r="4" spans="1:16">
      <c r="A4" s="404"/>
      <c r="B4" s="404"/>
      <c r="C4" s="404"/>
      <c r="D4" s="404"/>
      <c r="E4" s="404"/>
      <c r="F4" s="404"/>
      <c r="G4" s="404"/>
      <c r="H4" s="404"/>
      <c r="I4" s="404"/>
      <c r="J4" s="404"/>
      <c r="K4" s="404"/>
      <c r="L4" s="404"/>
      <c r="M4" s="404"/>
      <c r="N4" s="404"/>
      <c r="O4" s="404"/>
    </row>
    <row r="5" spans="1:16" ht="60.75" thickBot="1">
      <c r="A5" s="55" t="s">
        <v>39</v>
      </c>
      <c r="B5" s="153" t="s">
        <v>8</v>
      </c>
      <c r="C5" s="153" t="s">
        <v>40</v>
      </c>
      <c r="D5" s="88" t="s">
        <v>41</v>
      </c>
      <c r="E5" s="88" t="s">
        <v>0</v>
      </c>
      <c r="F5" s="88" t="s">
        <v>1</v>
      </c>
      <c r="G5" s="88" t="s">
        <v>2</v>
      </c>
      <c r="H5" s="88" t="s">
        <v>122</v>
      </c>
      <c r="I5" s="88"/>
      <c r="J5" s="88" t="s">
        <v>3</v>
      </c>
      <c r="K5" s="88" t="s">
        <v>4</v>
      </c>
      <c r="L5" s="88" t="s">
        <v>5</v>
      </c>
      <c r="M5" s="88" t="s">
        <v>6</v>
      </c>
      <c r="N5" s="88" t="s">
        <v>7</v>
      </c>
      <c r="O5" s="88" t="s">
        <v>123</v>
      </c>
      <c r="P5" s="33"/>
    </row>
    <row r="6" spans="1:16" ht="15.75" thickBot="1">
      <c r="A6" s="413" t="s">
        <v>89</v>
      </c>
      <c r="B6" s="413"/>
      <c r="C6" s="413"/>
      <c r="D6" s="413"/>
      <c r="E6" s="413"/>
      <c r="F6" s="413"/>
      <c r="G6" s="413"/>
      <c r="H6" s="413"/>
      <c r="I6" s="413"/>
      <c r="J6" s="413"/>
      <c r="K6" s="413"/>
      <c r="L6" s="413"/>
      <c r="M6" s="413"/>
      <c r="N6" s="413"/>
      <c r="O6" s="413"/>
      <c r="P6" s="22"/>
    </row>
    <row r="7" spans="1:16" ht="15.75" thickBot="1">
      <c r="A7" s="156" t="s">
        <v>127</v>
      </c>
      <c r="B7" s="157">
        <v>40330</v>
      </c>
      <c r="C7" s="221" t="s">
        <v>36</v>
      </c>
      <c r="D7" s="159">
        <v>2.3999999999999998E-3</v>
      </c>
      <c r="E7" s="160" t="s">
        <v>34</v>
      </c>
      <c r="F7" s="160" t="s">
        <v>34</v>
      </c>
      <c r="G7" s="160" t="s">
        <v>34</v>
      </c>
      <c r="H7" s="159">
        <v>2.3999999999999998E-3</v>
      </c>
      <c r="I7" s="158"/>
      <c r="J7" s="160" t="s">
        <v>35</v>
      </c>
      <c r="K7" s="160" t="s">
        <v>34</v>
      </c>
      <c r="L7" s="160" t="s">
        <v>34</v>
      </c>
      <c r="M7" s="160" t="s">
        <v>34</v>
      </c>
      <c r="N7" s="160" t="s">
        <v>34</v>
      </c>
      <c r="O7" s="222" t="s">
        <v>36</v>
      </c>
      <c r="P7" s="35"/>
    </row>
    <row r="8" spans="1:16" ht="15.75" thickBot="1">
      <c r="A8" s="413" t="s">
        <v>90</v>
      </c>
      <c r="B8" s="413"/>
      <c r="C8" s="413"/>
      <c r="D8" s="413"/>
      <c r="E8" s="413"/>
      <c r="F8" s="413"/>
      <c r="G8" s="413"/>
      <c r="H8" s="413"/>
      <c r="I8" s="413"/>
      <c r="J8" s="413"/>
      <c r="K8" s="413"/>
      <c r="L8" s="413"/>
      <c r="M8" s="413"/>
      <c r="N8" s="413"/>
      <c r="O8" s="413"/>
      <c r="P8" s="33"/>
    </row>
    <row r="9" spans="1:16">
      <c r="A9" s="4" t="s">
        <v>46</v>
      </c>
      <c r="B9" s="75">
        <v>40310</v>
      </c>
      <c r="C9" s="76">
        <v>0.41666666666666669</v>
      </c>
      <c r="D9" s="23">
        <v>5.5199999999999999E-2</v>
      </c>
      <c r="E9" s="23">
        <v>4.3900000000000002E-2</v>
      </c>
      <c r="F9" s="23">
        <v>2.8500000000000001E-2</v>
      </c>
      <c r="G9" s="23">
        <v>2.5999999999999999E-3</v>
      </c>
      <c r="H9" s="82">
        <v>0.13019999999999998</v>
      </c>
      <c r="I9" s="82"/>
      <c r="J9" s="23" t="s">
        <v>35</v>
      </c>
      <c r="K9" s="23">
        <v>1.7500000000000002E-2</v>
      </c>
      <c r="L9" s="23" t="s">
        <v>34</v>
      </c>
      <c r="M9" s="23">
        <v>1.49E-2</v>
      </c>
      <c r="N9" s="23">
        <v>4.0000000000000001E-3</v>
      </c>
      <c r="O9" s="82">
        <v>3.6400000000000002E-2</v>
      </c>
      <c r="P9" s="33"/>
    </row>
    <row r="10" spans="1:16">
      <c r="A10" s="4" t="s">
        <v>46</v>
      </c>
      <c r="B10" s="78"/>
      <c r="C10" s="81">
        <v>0.41736111111111113</v>
      </c>
      <c r="D10" s="24">
        <v>6.0100000000000001E-2</v>
      </c>
      <c r="E10" s="24">
        <v>4.2299999999999997E-2</v>
      </c>
      <c r="F10" s="24">
        <v>2.3199999999999998E-2</v>
      </c>
      <c r="G10" s="24">
        <v>2.0999999999999999E-3</v>
      </c>
      <c r="H10" s="83">
        <v>0.12769999999999998</v>
      </c>
      <c r="I10" s="83"/>
      <c r="J10" s="24" t="s">
        <v>35</v>
      </c>
      <c r="K10" s="24">
        <v>1.8200000000000001E-2</v>
      </c>
      <c r="L10" s="24" t="s">
        <v>34</v>
      </c>
      <c r="M10" s="24">
        <v>1.6299999999999999E-2</v>
      </c>
      <c r="N10" s="24">
        <v>3.7000000000000002E-3</v>
      </c>
      <c r="O10" s="83">
        <v>3.8200000000000005E-2</v>
      </c>
      <c r="P10" s="22"/>
    </row>
    <row r="11" spans="1:16">
      <c r="A11" s="69" t="s">
        <v>37</v>
      </c>
      <c r="B11" s="84"/>
      <c r="C11" s="161"/>
      <c r="D11" s="85">
        <f>ABS((D9-D10)/((D9+D10)/2))*100</f>
        <v>8.4995663486556836</v>
      </c>
      <c r="E11" s="85">
        <f>ABS((E9-E10)/((E9+E10)/2))*100</f>
        <v>3.7122969837587103</v>
      </c>
      <c r="F11" s="238">
        <f>ABS((F9-F10)/((F9+F10)/2))*100</f>
        <v>20.502901353965193</v>
      </c>
      <c r="G11" s="238">
        <f>ABS((G9-G10)/((G9+G10)/2))*100</f>
        <v>21.276595744680854</v>
      </c>
      <c r="H11" s="85">
        <f>ABS((H9-H10)/((H9+H10)/2))*100</f>
        <v>1.9387359441644068</v>
      </c>
      <c r="I11" s="85"/>
      <c r="J11" s="85"/>
      <c r="K11" s="85">
        <f>ABS((K9-K10)/((K9+K10)/2))*100</f>
        <v>3.9215686274509753</v>
      </c>
      <c r="L11" s="85"/>
      <c r="M11" s="85">
        <f>ABS((M9-M10)/((M9+M10)/2))*100</f>
        <v>8.9743589743589638</v>
      </c>
      <c r="N11" s="85">
        <f>ABS((N9-N10)/((N9+N10)/2))*100</f>
        <v>7.7922077922077895</v>
      </c>
      <c r="O11" s="85">
        <f>ABS((O9-O10)/((O9+O10)/2))*100</f>
        <v>4.8257372654155573</v>
      </c>
      <c r="P11" s="33"/>
    </row>
    <row r="12" spans="1:16">
      <c r="A12" s="51"/>
      <c r="B12" s="92"/>
      <c r="C12" s="162"/>
      <c r="D12" s="89"/>
      <c r="E12" s="89"/>
      <c r="F12" s="89"/>
      <c r="G12" s="89"/>
      <c r="H12" s="90"/>
      <c r="I12" s="90"/>
      <c r="J12" s="89"/>
      <c r="K12" s="89"/>
      <c r="L12" s="89"/>
      <c r="M12" s="89"/>
      <c r="N12" s="89"/>
      <c r="O12" s="90"/>
      <c r="P12" s="33"/>
    </row>
    <row r="13" spans="1:16">
      <c r="A13" s="4" t="s">
        <v>14</v>
      </c>
      <c r="B13" s="75">
        <v>40394</v>
      </c>
      <c r="C13" s="76">
        <v>6.25E-2</v>
      </c>
      <c r="D13" s="23">
        <v>5.4300000000000001E-2</v>
      </c>
      <c r="E13" s="23">
        <v>1.0200000000000001E-2</v>
      </c>
      <c r="F13" s="23">
        <v>1.8E-3</v>
      </c>
      <c r="G13" s="23" t="s">
        <v>34</v>
      </c>
      <c r="H13" s="82">
        <v>6.6299999999999998E-2</v>
      </c>
      <c r="I13" s="82"/>
      <c r="J13" s="23" t="s">
        <v>35</v>
      </c>
      <c r="K13" s="23">
        <v>1.6899999999999998E-2</v>
      </c>
      <c r="L13" s="23" t="s">
        <v>34</v>
      </c>
      <c r="M13" s="23">
        <v>1.95E-2</v>
      </c>
      <c r="N13" s="23" t="s">
        <v>34</v>
      </c>
      <c r="O13" s="82">
        <v>3.6400000000000002E-2</v>
      </c>
      <c r="P13" s="22"/>
    </row>
    <row r="14" spans="1:16">
      <c r="A14" s="17" t="s">
        <v>14</v>
      </c>
      <c r="B14" s="78"/>
      <c r="C14" s="81">
        <v>6.3194444444444442E-2</v>
      </c>
      <c r="D14" s="24">
        <v>5.3800000000000001E-2</v>
      </c>
      <c r="E14" s="24">
        <v>1.01E-2</v>
      </c>
      <c r="F14" s="24">
        <v>1.8E-3</v>
      </c>
      <c r="G14" s="24" t="s">
        <v>34</v>
      </c>
      <c r="H14" s="83">
        <v>6.5699999999999995E-2</v>
      </c>
      <c r="I14" s="83"/>
      <c r="J14" s="24" t="s">
        <v>35</v>
      </c>
      <c r="K14" s="24">
        <v>1.7899999999999999E-2</v>
      </c>
      <c r="L14" s="24" t="s">
        <v>34</v>
      </c>
      <c r="M14" s="24">
        <v>1.9099999999999999E-2</v>
      </c>
      <c r="N14" s="24" t="s">
        <v>34</v>
      </c>
      <c r="O14" s="83">
        <v>3.6999999999999998E-2</v>
      </c>
      <c r="P14" s="22"/>
    </row>
    <row r="15" spans="1:16">
      <c r="A15" s="69" t="s">
        <v>37</v>
      </c>
      <c r="B15" s="86"/>
      <c r="C15" s="163"/>
      <c r="D15" s="85">
        <f>ABS((D13-D14)/((D13+D14)/2))*100</f>
        <v>0.92506938020351615</v>
      </c>
      <c r="E15" s="85">
        <f>ABS((E13-E14)/((E13+E14)/2))*100</f>
        <v>0.98522167487685841</v>
      </c>
      <c r="F15" s="85">
        <f>ABS((F13-F14)/((F13+F14)/2))*100</f>
        <v>0</v>
      </c>
      <c r="G15" s="85">
        <v>0</v>
      </c>
      <c r="H15" s="85">
        <f>ABS((H13-H14)/((H13+H14)/2))*100</f>
        <v>0.90909090909091406</v>
      </c>
      <c r="I15" s="85"/>
      <c r="J15" s="85">
        <v>0</v>
      </c>
      <c r="K15" s="85">
        <f>ABS((K13-K14)/((K13+K14)/2))*100</f>
        <v>5.7471264367816151</v>
      </c>
      <c r="L15" s="85">
        <v>0</v>
      </c>
      <c r="M15" s="85">
        <f>ABS((M13-M14)/((M13+M14)/2))*100</f>
        <v>2.0725388601036325</v>
      </c>
      <c r="N15" s="85">
        <v>0</v>
      </c>
      <c r="O15" s="85">
        <f>ABS((O13-O14)/((O13+O14)/2))*100</f>
        <v>1.6348773841961755</v>
      </c>
      <c r="P15" s="22"/>
    </row>
    <row r="16" spans="1:16">
      <c r="A16" s="51"/>
      <c r="B16" s="75"/>
      <c r="C16" s="76"/>
      <c r="D16" s="89"/>
      <c r="E16" s="89"/>
      <c r="F16" s="89"/>
      <c r="G16" s="89"/>
      <c r="H16" s="90"/>
      <c r="I16" s="90"/>
      <c r="J16" s="89"/>
      <c r="K16" s="89"/>
      <c r="L16" s="89"/>
      <c r="M16" s="89"/>
      <c r="N16" s="89"/>
      <c r="O16" s="90"/>
      <c r="P16" s="22"/>
    </row>
    <row r="17" spans="1:16">
      <c r="A17" s="4" t="s">
        <v>46</v>
      </c>
      <c r="B17" s="75">
        <v>40461</v>
      </c>
      <c r="C17" s="76">
        <v>0.47916666666666669</v>
      </c>
      <c r="D17" s="23">
        <v>0.10580000000000001</v>
      </c>
      <c r="E17" s="23">
        <v>3.8199999999999998E-2</v>
      </c>
      <c r="F17" s="23">
        <v>7.3000000000000001E-3</v>
      </c>
      <c r="G17" s="23" t="s">
        <v>34</v>
      </c>
      <c r="H17" s="82">
        <v>0.15129999999999999</v>
      </c>
      <c r="I17" s="82"/>
      <c r="J17" s="23" t="s">
        <v>35</v>
      </c>
      <c r="K17" s="23">
        <v>3.5799999999999998E-2</v>
      </c>
      <c r="L17" s="23" t="s">
        <v>34</v>
      </c>
      <c r="M17" s="23">
        <v>2.6599999999999999E-2</v>
      </c>
      <c r="N17" s="23">
        <v>1.4E-3</v>
      </c>
      <c r="O17" s="82">
        <v>6.3799999999999996E-2</v>
      </c>
      <c r="P17" s="22"/>
    </row>
    <row r="18" spans="1:16">
      <c r="A18" s="4" t="s">
        <v>46</v>
      </c>
      <c r="B18" s="78"/>
      <c r="C18" s="76">
        <v>0.47986111111111113</v>
      </c>
      <c r="D18" s="24">
        <v>0.1096</v>
      </c>
      <c r="E18" s="24">
        <v>3.4299999999999997E-2</v>
      </c>
      <c r="F18" s="24">
        <v>5.7000000000000002E-3</v>
      </c>
      <c r="G18" s="24" t="s">
        <v>34</v>
      </c>
      <c r="H18" s="83">
        <v>0.14960000000000001</v>
      </c>
      <c r="I18" s="83"/>
      <c r="J18" s="24" t="s">
        <v>35</v>
      </c>
      <c r="K18" s="24">
        <v>3.6200000000000003E-2</v>
      </c>
      <c r="L18" s="24" t="s">
        <v>34</v>
      </c>
      <c r="M18" s="24">
        <v>3.44E-2</v>
      </c>
      <c r="N18" s="24">
        <v>1.1999999999999999E-3</v>
      </c>
      <c r="O18" s="83">
        <v>7.1800000000000003E-2</v>
      </c>
      <c r="P18" s="22"/>
    </row>
    <row r="19" spans="1:16">
      <c r="A19" s="69" t="s">
        <v>37</v>
      </c>
      <c r="B19" s="87"/>
      <c r="C19" s="164"/>
      <c r="D19" s="85">
        <f>ABS((D17-D18)/((D17+D18)/2))*100</f>
        <v>3.5283194057567293</v>
      </c>
      <c r="E19" s="238">
        <f>ABS((E17-E18)/((E17+E18)/2))*100</f>
        <v>10.758620689655176</v>
      </c>
      <c r="F19" s="238">
        <f>ABS((F17-F18)/((F17+F18)/2))*100</f>
        <v>24.61538461538461</v>
      </c>
      <c r="G19" s="85">
        <v>0</v>
      </c>
      <c r="H19" s="85">
        <f>ABS((H17-H18)/((H17+H18)/2))*100</f>
        <v>1.129943502824845</v>
      </c>
      <c r="I19" s="85"/>
      <c r="J19" s="85">
        <v>0</v>
      </c>
      <c r="K19" s="85">
        <f>ABS((K17-K18)/((K17+K18)/2))*100</f>
        <v>1.1111111111111234</v>
      </c>
      <c r="L19" s="85">
        <v>0</v>
      </c>
      <c r="M19" s="238">
        <f>ABS((M17-M18)/((M17+M18)/2))*100</f>
        <v>25.573770491803284</v>
      </c>
      <c r="N19" s="238">
        <f>ABS((N17-N18)/((N17+N18)/2))*100</f>
        <v>15.38461538461539</v>
      </c>
      <c r="O19" s="238">
        <f>ABS((O17-O18)/((O17+O18)/2))*100</f>
        <v>11.799410029498535</v>
      </c>
      <c r="P19" s="33"/>
    </row>
    <row r="20" spans="1:16">
      <c r="A20" s="51"/>
      <c r="B20" s="77"/>
      <c r="C20" s="165"/>
      <c r="D20" s="89"/>
      <c r="E20" s="89"/>
      <c r="F20" s="89"/>
      <c r="G20" s="89"/>
      <c r="H20" s="90"/>
      <c r="I20" s="90"/>
      <c r="J20" s="89"/>
      <c r="K20" s="89"/>
      <c r="L20" s="89"/>
      <c r="M20" s="89"/>
      <c r="N20" s="89"/>
      <c r="O20" s="90"/>
      <c r="P20" s="33"/>
    </row>
    <row r="21" spans="1:16">
      <c r="A21" s="4" t="s">
        <v>46</v>
      </c>
      <c r="B21" s="75">
        <v>40795</v>
      </c>
      <c r="C21" s="76">
        <v>0.375</v>
      </c>
      <c r="D21" s="23">
        <v>6.5699999999999995E-2</v>
      </c>
      <c r="E21" s="23">
        <v>5.7500000000000002E-2</v>
      </c>
      <c r="F21" s="23">
        <v>2.9000000000000001E-2</v>
      </c>
      <c r="G21" s="23">
        <v>4.7000000000000002E-3</v>
      </c>
      <c r="H21" s="82">
        <v>0.15690000000000001</v>
      </c>
      <c r="I21" s="82"/>
      <c r="J21" s="23" t="s">
        <v>35</v>
      </c>
      <c r="K21" s="23">
        <v>1.21E-2</v>
      </c>
      <c r="L21" s="23" t="s">
        <v>34</v>
      </c>
      <c r="M21" s="23">
        <v>9.4000000000000004E-3</v>
      </c>
      <c r="N21" s="23">
        <v>4.4000000000000003E-3</v>
      </c>
      <c r="O21" s="82">
        <v>2.58E-2</v>
      </c>
      <c r="P21" s="22"/>
    </row>
    <row r="22" spans="1:16">
      <c r="A22" s="4" t="s">
        <v>46</v>
      </c>
      <c r="B22" s="78"/>
      <c r="C22" s="81">
        <v>0.3756944444444445</v>
      </c>
      <c r="D22" s="24">
        <v>3.5700000000000003E-2</v>
      </c>
      <c r="E22" s="24">
        <v>5.3600000000000002E-2</v>
      </c>
      <c r="F22" s="24">
        <v>3.5499999999999997E-2</v>
      </c>
      <c r="G22" s="24">
        <v>6.7000000000000002E-3</v>
      </c>
      <c r="H22" s="83">
        <v>0.13159999999999999</v>
      </c>
      <c r="I22" s="83"/>
      <c r="J22" s="24">
        <v>2.5999999999999999E-3</v>
      </c>
      <c r="K22" s="24">
        <v>9.4999999999999998E-3</v>
      </c>
      <c r="L22" s="24">
        <v>1.1000000000000001E-3</v>
      </c>
      <c r="M22" s="24">
        <v>5.3E-3</v>
      </c>
      <c r="N22" s="24">
        <v>4.8999999999999998E-3</v>
      </c>
      <c r="O22" s="83">
        <v>2.3199999999999998E-2</v>
      </c>
      <c r="P22" s="22"/>
    </row>
    <row r="23" spans="1:16" ht="18" thickBot="1">
      <c r="A23" s="59" t="s">
        <v>37</v>
      </c>
      <c r="B23" s="96"/>
      <c r="C23" s="166"/>
      <c r="D23" s="192">
        <f>ABS((D21-D22)/((D21+D22)/2))*100</f>
        <v>59.171597633136088</v>
      </c>
      <c r="E23" s="97">
        <f>ABS((E21-E22)/((E21+E22)/2))*100</f>
        <v>7.0207020702070215</v>
      </c>
      <c r="F23" s="192">
        <f>ABS((F21-F22)/((F21+F22)/2))*100</f>
        <v>20.155038759689909</v>
      </c>
      <c r="G23" s="192">
        <f>ABS((G21-G22)/((G21+G22)/2))*100</f>
        <v>35.087719298245609</v>
      </c>
      <c r="H23" s="192">
        <f>ABS((H21-H22)/((H21+H22)/2))*100</f>
        <v>17.538994800693253</v>
      </c>
      <c r="I23" s="97"/>
      <c r="J23" s="97" t="s">
        <v>109</v>
      </c>
      <c r="K23" s="192">
        <f>ABS((K21-K22)/((K21+K22)/2))*100</f>
        <v>24.074074074074073</v>
      </c>
      <c r="L23" s="239" t="s">
        <v>110</v>
      </c>
      <c r="M23" s="192">
        <f>ABS((M21-M22)/((M21+M22)/2))*100</f>
        <v>55.782312925170061</v>
      </c>
      <c r="N23" s="192">
        <f>ABS((N21-N22)/((N21+N22)/2))*100</f>
        <v>10.752688172043003</v>
      </c>
      <c r="O23" s="192">
        <f>ABS((O21-O22)/((O21+O22)/2))*100</f>
        <v>10.61224489795919</v>
      </c>
      <c r="P23" s="33"/>
    </row>
    <row r="24" spans="1:16" ht="16.5" thickTop="1" thickBot="1">
      <c r="A24" s="231" t="s">
        <v>38</v>
      </c>
      <c r="B24" s="94"/>
      <c r="C24" s="167"/>
      <c r="D24" s="237">
        <f>AVERAGE(D23,D19,D15,D11)</f>
        <v>18.031138191938005</v>
      </c>
      <c r="E24" s="95">
        <f>AVERAGE(E23,E19,E15,E11)</f>
        <v>5.6192103546244407</v>
      </c>
      <c r="F24" s="237">
        <f>AVERAGE(F23,F19,F15,F11)</f>
        <v>16.318331182259925</v>
      </c>
      <c r="G24" s="237">
        <f>AVERAGE(G23,G19,G15,G11)</f>
        <v>14.091078760731616</v>
      </c>
      <c r="H24" s="95">
        <f>AVERAGE(H23,H19,H15,H11)</f>
        <v>5.3791912891933542</v>
      </c>
      <c r="I24" s="95"/>
      <c r="J24" s="95">
        <f t="shared" ref="J24:O24" si="0">AVERAGE(J23,J19,J15,J11)</f>
        <v>0</v>
      </c>
      <c r="K24" s="95">
        <f t="shared" si="0"/>
        <v>8.7134700623544461</v>
      </c>
      <c r="L24" s="95">
        <f t="shared" si="0"/>
        <v>0</v>
      </c>
      <c r="M24" s="237">
        <f t="shared" si="0"/>
        <v>23.100745312858987</v>
      </c>
      <c r="N24" s="95">
        <f t="shared" si="0"/>
        <v>8.4823778372165464</v>
      </c>
      <c r="O24" s="95">
        <f t="shared" si="0"/>
        <v>7.218067394267365</v>
      </c>
      <c r="P24" s="33"/>
    </row>
    <row r="25" spans="1:16" s="33" customFormat="1" ht="15.75" thickBot="1">
      <c r="A25" s="412" t="s">
        <v>91</v>
      </c>
      <c r="B25" s="412"/>
      <c r="C25" s="412"/>
      <c r="D25" s="412"/>
      <c r="E25" s="412"/>
      <c r="F25" s="412"/>
      <c r="G25" s="412"/>
      <c r="H25" s="412"/>
      <c r="I25" s="412"/>
      <c r="J25" s="412"/>
      <c r="K25" s="412"/>
      <c r="L25" s="412"/>
      <c r="M25" s="412"/>
      <c r="N25" s="412"/>
      <c r="O25" s="412"/>
    </row>
    <row r="26" spans="1:16" s="33" customFormat="1">
      <c r="A26" s="4" t="s">
        <v>46</v>
      </c>
      <c r="B26" s="75">
        <v>40310</v>
      </c>
      <c r="C26" s="76">
        <v>0.41666666666666669</v>
      </c>
      <c r="D26" s="23">
        <v>5.2999999999999999E-2</v>
      </c>
      <c r="E26" s="23">
        <v>4.7300000000000002E-2</v>
      </c>
      <c r="F26" s="23">
        <v>3.5400000000000001E-2</v>
      </c>
      <c r="G26" s="23">
        <v>4.1999999999999997E-3</v>
      </c>
      <c r="H26" s="82">
        <v>0.1399</v>
      </c>
      <c r="I26" s="168"/>
      <c r="J26" s="23" t="s">
        <v>35</v>
      </c>
      <c r="K26" s="23">
        <v>1.8200000000000001E-2</v>
      </c>
      <c r="L26" s="23" t="s">
        <v>34</v>
      </c>
      <c r="M26" s="23">
        <v>1.72E-2</v>
      </c>
      <c r="N26" s="23">
        <v>5.1999999999999998E-3</v>
      </c>
      <c r="O26" s="82">
        <v>4.0599999999999997E-2</v>
      </c>
      <c r="P26" s="5"/>
    </row>
    <row r="27" spans="1:16" s="33" customFormat="1">
      <c r="A27" s="17" t="s">
        <v>46</v>
      </c>
      <c r="B27" s="78"/>
      <c r="C27" s="81">
        <v>0.41736111111111113</v>
      </c>
      <c r="D27" s="24">
        <v>5.4899999999999997E-2</v>
      </c>
      <c r="E27" s="24">
        <v>4.9599999999999998E-2</v>
      </c>
      <c r="F27" s="24">
        <v>3.5900000000000001E-2</v>
      </c>
      <c r="G27" s="24">
        <v>4.4000000000000003E-3</v>
      </c>
      <c r="H27" s="83">
        <v>0.14479999999999998</v>
      </c>
      <c r="I27" s="169"/>
      <c r="J27" s="24" t="s">
        <v>35</v>
      </c>
      <c r="K27" s="24">
        <v>1.8800000000000001E-2</v>
      </c>
      <c r="L27" s="24">
        <v>1.1999999999999999E-3</v>
      </c>
      <c r="M27" s="24">
        <v>1.7600000000000001E-2</v>
      </c>
      <c r="N27" s="24">
        <v>5.5999999999999999E-3</v>
      </c>
      <c r="O27" s="83">
        <v>4.3200000000000002E-2</v>
      </c>
      <c r="P27" s="5"/>
    </row>
    <row r="28" spans="1:16" s="33" customFormat="1" ht="17.25">
      <c r="A28" s="72" t="s">
        <v>37</v>
      </c>
      <c r="B28" s="79"/>
      <c r="C28" s="25"/>
      <c r="D28" s="80">
        <f>ABS((D26-D27)/((D26+D27)/2))*100</f>
        <v>3.521779425393881</v>
      </c>
      <c r="E28" s="80">
        <f>ABS((E26-E27)/((E26+E27)/2))*100</f>
        <v>4.7471620227038107</v>
      </c>
      <c r="F28" s="80">
        <f>ABS((F26-F27)/((F26+F27)/2))*100</f>
        <v>1.4025245441795242</v>
      </c>
      <c r="G28" s="80">
        <f>ABS((G26-G27)/((G26+G27)/2))*100</f>
        <v>4.6511627906976871</v>
      </c>
      <c r="H28" s="80">
        <f>ABS((H26-H27)/((H26+H27)/2))*100</f>
        <v>3.4422198805760371</v>
      </c>
      <c r="I28" s="93"/>
      <c r="J28" s="80">
        <v>0</v>
      </c>
      <c r="K28" s="80">
        <f>ABS((K26-K27)/((K26+K27)/2))*100</f>
        <v>3.2432432432432421</v>
      </c>
      <c r="L28" s="80" t="s">
        <v>111</v>
      </c>
      <c r="M28" s="80">
        <f>ABS((M26-M27)/((M26+M27)/2))*100</f>
        <v>2.2988505747126498</v>
      </c>
      <c r="N28" s="80">
        <f>ABS((N26-N27)/((N26+N27)/2))*100</f>
        <v>7.4074074074074101</v>
      </c>
      <c r="O28" s="80">
        <f>ABS((O26-O27)/((O26+O27)/2))*100</f>
        <v>6.2052505966587237</v>
      </c>
      <c r="P28" s="5"/>
    </row>
    <row r="29" spans="1:16" s="33" customFormat="1">
      <c r="A29" s="51"/>
      <c r="B29" s="77"/>
      <c r="C29" s="15"/>
      <c r="D29" s="89"/>
      <c r="E29" s="89"/>
      <c r="F29" s="89"/>
      <c r="G29" s="89"/>
      <c r="H29" s="90"/>
      <c r="I29" s="77"/>
      <c r="J29" s="91"/>
      <c r="K29" s="91"/>
      <c r="L29" s="91"/>
      <c r="M29" s="91"/>
      <c r="N29" s="91"/>
      <c r="O29" s="90"/>
      <c r="P29" s="5"/>
    </row>
    <row r="30" spans="1:16" s="33" customFormat="1">
      <c r="A30" s="4" t="s">
        <v>46</v>
      </c>
      <c r="B30" s="75">
        <v>40461</v>
      </c>
      <c r="C30" s="76">
        <v>0.47916666666666669</v>
      </c>
      <c r="D30" s="23">
        <v>0.14130000000000001</v>
      </c>
      <c r="E30" s="23">
        <v>3.3799999999999997E-2</v>
      </c>
      <c r="F30" s="23">
        <v>8.6999999999999994E-3</v>
      </c>
      <c r="G30" s="23" t="s">
        <v>34</v>
      </c>
      <c r="H30" s="82">
        <v>0.18379999999999999</v>
      </c>
      <c r="I30" s="168"/>
      <c r="J30" s="23">
        <v>5.3E-3</v>
      </c>
      <c r="K30" s="23">
        <v>5.62E-2</v>
      </c>
      <c r="L30" s="23" t="s">
        <v>34</v>
      </c>
      <c r="M30" s="23">
        <v>9.0800000000000006E-2</v>
      </c>
      <c r="N30" s="23">
        <v>1.5E-3</v>
      </c>
      <c r="O30" s="82">
        <v>0.15379999999999999</v>
      </c>
      <c r="P30" s="5"/>
    </row>
    <row r="31" spans="1:16" s="33" customFormat="1">
      <c r="A31" s="17" t="s">
        <v>46</v>
      </c>
      <c r="B31" s="78"/>
      <c r="C31" s="81">
        <v>0.47986111111111113</v>
      </c>
      <c r="D31" s="24">
        <v>0.14119999999999999</v>
      </c>
      <c r="E31" s="24">
        <v>3.7100000000000001E-2</v>
      </c>
      <c r="F31" s="24">
        <v>6.6E-3</v>
      </c>
      <c r="G31" s="24" t="s">
        <v>34</v>
      </c>
      <c r="H31" s="83">
        <v>0.18490000000000001</v>
      </c>
      <c r="I31" s="169"/>
      <c r="J31" s="24">
        <v>3.3999999999999998E-3</v>
      </c>
      <c r="K31" s="24">
        <v>5.0900000000000001E-2</v>
      </c>
      <c r="L31" s="24" t="s">
        <v>34</v>
      </c>
      <c r="M31" s="24">
        <v>8.3199999999999996E-2</v>
      </c>
      <c r="N31" s="24">
        <v>1.1999999999999999E-3</v>
      </c>
      <c r="O31" s="83">
        <v>0.13869999999999999</v>
      </c>
      <c r="P31" s="5"/>
    </row>
    <row r="32" spans="1:16" s="33" customFormat="1">
      <c r="A32" s="72" t="s">
        <v>37</v>
      </c>
      <c r="B32" s="79"/>
      <c r="C32" s="25"/>
      <c r="D32" s="80">
        <f>ABS((D30-D31)/((D30+D31)/2))*100</f>
        <v>7.0796460177003015E-2</v>
      </c>
      <c r="E32" s="80">
        <f>ABS((E30-E31)/((E30+E31)/2))*100</f>
        <v>9.308885754583935</v>
      </c>
      <c r="F32" s="236">
        <f>ABS((F30-F31)/((F30+F31)/2))*100</f>
        <v>27.450980392156854</v>
      </c>
      <c r="G32" s="80">
        <v>0</v>
      </c>
      <c r="H32" s="80">
        <f>ABS((H30-H31)/((H30+H31)/2))*100</f>
        <v>0.59669107675617983</v>
      </c>
      <c r="I32" s="93"/>
      <c r="J32" s="236">
        <f>ABS((J30-J31)/((J30+J31)/2))*100</f>
        <v>43.67816091954024</v>
      </c>
      <c r="K32" s="80">
        <f>ABS((K30-K31)/((K30+K31)/2))*100</f>
        <v>9.8972922502334253</v>
      </c>
      <c r="L32" s="80">
        <v>0</v>
      </c>
      <c r="M32" s="80">
        <f>ABS((M30-M31)/((M30+M31)/2))*100</f>
        <v>8.7356321839080575</v>
      </c>
      <c r="N32" s="236">
        <f>ABS((N30-N31)/((N30+N31)/2))*100</f>
        <v>22.222222222222232</v>
      </c>
      <c r="O32" s="236">
        <f>ABS((O30-O31)/((O30+O31)/2))*100</f>
        <v>10.324786324786327</v>
      </c>
      <c r="P32" s="5"/>
    </row>
    <row r="33" spans="1:16" s="33" customFormat="1">
      <c r="A33" s="51"/>
      <c r="B33" s="77"/>
      <c r="C33" s="15"/>
      <c r="D33" s="89"/>
      <c r="E33" s="89"/>
      <c r="F33" s="89"/>
      <c r="G33" s="89"/>
      <c r="H33" s="90"/>
      <c r="I33" s="77"/>
      <c r="J33" s="91"/>
      <c r="K33" s="91"/>
      <c r="L33" s="91"/>
      <c r="M33" s="91"/>
      <c r="N33" s="91"/>
      <c r="O33" s="90"/>
      <c r="P33" s="5"/>
    </row>
    <row r="34" spans="1:16" s="33" customFormat="1">
      <c r="A34" s="4" t="s">
        <v>46</v>
      </c>
      <c r="B34" s="75">
        <v>40795</v>
      </c>
      <c r="C34" s="76">
        <v>0.375</v>
      </c>
      <c r="D34" s="23">
        <v>3.1899999999999998E-2</v>
      </c>
      <c r="E34" s="23">
        <v>4.87E-2</v>
      </c>
      <c r="F34" s="23">
        <v>3.2199999999999999E-2</v>
      </c>
      <c r="G34" s="23">
        <v>6.1999999999999998E-3</v>
      </c>
      <c r="H34" s="82">
        <v>0.11899999999999999</v>
      </c>
      <c r="I34" s="168"/>
      <c r="J34" s="23" t="s">
        <v>35</v>
      </c>
      <c r="K34" s="23">
        <v>9.4000000000000004E-3</v>
      </c>
      <c r="L34" s="23">
        <v>1E-3</v>
      </c>
      <c r="M34" s="23">
        <v>4.8999999999999998E-3</v>
      </c>
      <c r="N34" s="23">
        <v>4.7999999999999996E-3</v>
      </c>
      <c r="O34" s="82">
        <v>2.0199999999999999E-2</v>
      </c>
      <c r="P34" s="5"/>
    </row>
    <row r="35" spans="1:16" s="33" customFormat="1">
      <c r="A35" s="17" t="s">
        <v>46</v>
      </c>
      <c r="B35" s="78"/>
      <c r="C35" s="81">
        <v>0.3756944444444445</v>
      </c>
      <c r="D35" s="24">
        <v>5.5300000000000002E-2</v>
      </c>
      <c r="E35" s="24">
        <v>5.7099999999999998E-2</v>
      </c>
      <c r="F35" s="24">
        <v>3.3300000000000003E-2</v>
      </c>
      <c r="G35" s="24">
        <v>5.7000000000000002E-3</v>
      </c>
      <c r="H35" s="83">
        <v>0.15140000000000001</v>
      </c>
      <c r="I35" s="169"/>
      <c r="J35" s="24" t="s">
        <v>35</v>
      </c>
      <c r="K35" s="24">
        <v>1.0999999999999999E-2</v>
      </c>
      <c r="L35" s="24">
        <v>1.1000000000000001E-3</v>
      </c>
      <c r="M35" s="24">
        <v>7.9000000000000008E-3</v>
      </c>
      <c r="N35" s="24">
        <v>5.0000000000000001E-3</v>
      </c>
      <c r="O35" s="83">
        <v>2.5000000000000001E-2</v>
      </c>
      <c r="P35" s="5"/>
    </row>
    <row r="36" spans="1:16" s="33" customFormat="1" ht="15.75" thickBot="1">
      <c r="A36" s="72" t="s">
        <v>37</v>
      </c>
      <c r="B36" s="98"/>
      <c r="C36" s="98"/>
      <c r="D36" s="192">
        <f>ABS((D34-D35)/((D34+D35)/2))*100</f>
        <v>53.669724770642212</v>
      </c>
      <c r="E36" s="97">
        <f>ABS((E34-E35)/((E34+E35)/2))*100</f>
        <v>15.879017013232509</v>
      </c>
      <c r="F36" s="97">
        <f>ABS((F34-F35)/((F34+F35)/2))*100</f>
        <v>3.3587786259542098</v>
      </c>
      <c r="G36" s="97">
        <f>ABS((G34-G35)/((G34+G35)/2))*100</f>
        <v>8.4033613445378066</v>
      </c>
      <c r="H36" s="192">
        <f>ABS((H34-H35)/((H34+H35)/2))*100</f>
        <v>23.964497041420131</v>
      </c>
      <c r="I36" s="98"/>
      <c r="J36" s="97">
        <v>0</v>
      </c>
      <c r="K36" s="97">
        <f>ABS((K34-K35)/((K34+K35)/2))*100</f>
        <v>15.68627450980391</v>
      </c>
      <c r="L36" s="97">
        <f>ABS((L34-L35)/((L34+L35)/2))*100</f>
        <v>9.5238095238095273</v>
      </c>
      <c r="M36" s="192">
        <f>ABS((M34-M35)/((M34+M35)/2))*100</f>
        <v>46.875000000000014</v>
      </c>
      <c r="N36" s="97">
        <f>ABS((N34-N35)/((N34+N35)/2))*100</f>
        <v>4.0816326530612352</v>
      </c>
      <c r="O36" s="192">
        <f>ABS((O34-O35)/((O34+O35)/2))*100</f>
        <v>21.238938053097353</v>
      </c>
      <c r="P36" s="37"/>
    </row>
    <row r="37" spans="1:16" s="33" customFormat="1" ht="16.5" thickTop="1" thickBot="1">
      <c r="A37" s="231" t="s">
        <v>38</v>
      </c>
      <c r="B37" s="94"/>
      <c r="C37" s="94"/>
      <c r="D37" s="237">
        <f>AVERAGE(D36,D32,D28)</f>
        <v>19.08743355207103</v>
      </c>
      <c r="E37" s="237">
        <f>AVERAGE(E36,E32,E28)</f>
        <v>9.9783549301734187</v>
      </c>
      <c r="F37" s="237">
        <f>AVERAGE(F36,F32,F28)</f>
        <v>10.737427854096863</v>
      </c>
      <c r="G37" s="95">
        <f>AVERAGE(G36,G32,G28)</f>
        <v>4.3515080450784973</v>
      </c>
      <c r="H37" s="95">
        <f>AVERAGE(H36,H32,H28)</f>
        <v>9.3344693329174486</v>
      </c>
      <c r="I37" s="95"/>
      <c r="J37" s="237">
        <f t="shared" ref="J37:O37" si="1">AVERAGE(J36,J32,J28)</f>
        <v>14.55938697318008</v>
      </c>
      <c r="K37" s="95">
        <f t="shared" si="1"/>
        <v>9.608936667760192</v>
      </c>
      <c r="L37" s="95">
        <f t="shared" si="1"/>
        <v>4.7619047619047636</v>
      </c>
      <c r="M37" s="95">
        <f t="shared" si="1"/>
        <v>19.303160919540243</v>
      </c>
      <c r="N37" s="237">
        <f t="shared" si="1"/>
        <v>11.237087427563624</v>
      </c>
      <c r="O37" s="237">
        <f t="shared" si="1"/>
        <v>12.589658324847468</v>
      </c>
    </row>
    <row r="38" spans="1:16" ht="18" thickBot="1">
      <c r="A38" s="413" t="s">
        <v>72</v>
      </c>
      <c r="B38" s="413"/>
      <c r="C38" s="413"/>
      <c r="D38" s="413"/>
      <c r="E38" s="413"/>
      <c r="F38" s="413"/>
      <c r="G38" s="413"/>
      <c r="H38" s="413"/>
      <c r="I38" s="413"/>
      <c r="J38" s="413"/>
      <c r="K38" s="413"/>
      <c r="L38" s="413"/>
      <c r="M38" s="413"/>
      <c r="N38" s="413"/>
      <c r="O38" s="413"/>
      <c r="P38" s="33"/>
    </row>
    <row r="39" spans="1:16">
      <c r="A39" s="170" t="s">
        <v>70</v>
      </c>
      <c r="B39" s="171">
        <v>40330</v>
      </c>
      <c r="C39" s="218" t="s">
        <v>36</v>
      </c>
      <c r="D39" s="173">
        <v>0.11899999999999999</v>
      </c>
      <c r="E39" s="174" t="s">
        <v>36</v>
      </c>
      <c r="F39" s="174" t="s">
        <v>36</v>
      </c>
      <c r="G39" s="174" t="s">
        <v>36</v>
      </c>
      <c r="H39" s="174" t="s">
        <v>36</v>
      </c>
      <c r="I39" s="175"/>
      <c r="J39" s="174" t="s">
        <v>36</v>
      </c>
      <c r="K39" s="174" t="s">
        <v>36</v>
      </c>
      <c r="L39" s="174" t="s">
        <v>36</v>
      </c>
      <c r="M39" s="174" t="s">
        <v>36</v>
      </c>
      <c r="N39" s="174" t="s">
        <v>36</v>
      </c>
      <c r="O39" s="174" t="s">
        <v>36</v>
      </c>
      <c r="P39" s="33"/>
    </row>
    <row r="40" spans="1:16">
      <c r="A40" s="170" t="s">
        <v>71</v>
      </c>
      <c r="B40" s="75"/>
      <c r="C40" s="219"/>
      <c r="D40" s="176">
        <v>0.105</v>
      </c>
      <c r="E40" s="174" t="s">
        <v>36</v>
      </c>
      <c r="F40" s="174" t="s">
        <v>36</v>
      </c>
      <c r="G40" s="174" t="s">
        <v>36</v>
      </c>
      <c r="H40" s="174" t="s">
        <v>36</v>
      </c>
      <c r="I40" s="175"/>
      <c r="J40" s="174" t="s">
        <v>36</v>
      </c>
      <c r="K40" s="174" t="s">
        <v>36</v>
      </c>
      <c r="L40" s="174" t="s">
        <v>36</v>
      </c>
      <c r="M40" s="174" t="s">
        <v>36</v>
      </c>
      <c r="N40" s="174" t="s">
        <v>36</v>
      </c>
      <c r="O40" s="174" t="s">
        <v>36</v>
      </c>
      <c r="P40" s="33"/>
    </row>
    <row r="41" spans="1:16">
      <c r="A41" s="69" t="s">
        <v>37</v>
      </c>
      <c r="B41" s="177"/>
      <c r="C41" s="220"/>
      <c r="D41" s="242">
        <f>ABS((D39-D40)/((D39))*100)</f>
        <v>11.76470588235294</v>
      </c>
      <c r="E41" s="223" t="s">
        <v>36</v>
      </c>
      <c r="F41" s="223" t="s">
        <v>36</v>
      </c>
      <c r="G41" s="223" t="s">
        <v>36</v>
      </c>
      <c r="H41" s="223" t="s">
        <v>36</v>
      </c>
      <c r="I41" s="179"/>
      <c r="J41" s="223" t="s">
        <v>36</v>
      </c>
      <c r="K41" s="223" t="s">
        <v>36</v>
      </c>
      <c r="L41" s="223" t="s">
        <v>36</v>
      </c>
      <c r="M41" s="223" t="s">
        <v>36</v>
      </c>
      <c r="N41" s="223" t="s">
        <v>36</v>
      </c>
      <c r="O41" s="223" t="s">
        <v>36</v>
      </c>
      <c r="P41" s="33"/>
    </row>
    <row r="42" spans="1:16">
      <c r="A42" s="172"/>
      <c r="B42" s="172"/>
      <c r="C42" s="219"/>
      <c r="D42" s="180"/>
      <c r="E42" s="181"/>
      <c r="F42" s="181"/>
      <c r="G42" s="181"/>
      <c r="H42" s="181"/>
      <c r="I42" s="181"/>
      <c r="J42" s="181"/>
      <c r="K42" s="181"/>
      <c r="L42" s="181"/>
      <c r="M42" s="181"/>
      <c r="N42" s="181"/>
      <c r="O42" s="181"/>
      <c r="P42" s="33"/>
    </row>
    <row r="43" spans="1:16">
      <c r="A43" s="170" t="s">
        <v>70</v>
      </c>
      <c r="B43" s="182">
        <v>40414</v>
      </c>
      <c r="C43" s="218" t="s">
        <v>36</v>
      </c>
      <c r="D43" s="173">
        <v>0.11899999999999999</v>
      </c>
      <c r="E43" s="174" t="s">
        <v>36</v>
      </c>
      <c r="F43" s="174" t="s">
        <v>36</v>
      </c>
      <c r="G43" s="174" t="s">
        <v>36</v>
      </c>
      <c r="H43" s="174" t="s">
        <v>36</v>
      </c>
      <c r="I43" s="175"/>
      <c r="J43" s="174" t="s">
        <v>36</v>
      </c>
      <c r="K43" s="174" t="s">
        <v>36</v>
      </c>
      <c r="L43" s="174" t="s">
        <v>36</v>
      </c>
      <c r="M43" s="174" t="s">
        <v>36</v>
      </c>
      <c r="N43" s="174" t="s">
        <v>36</v>
      </c>
      <c r="O43" s="174" t="s">
        <v>36</v>
      </c>
      <c r="P43" s="33"/>
    </row>
    <row r="44" spans="1:16">
      <c r="A44" s="170" t="s">
        <v>71</v>
      </c>
      <c r="B44" s="75"/>
      <c r="C44" s="219"/>
      <c r="D44" s="183">
        <v>0.14000000000000001</v>
      </c>
      <c r="E44" s="174" t="s">
        <v>36</v>
      </c>
      <c r="F44" s="174" t="s">
        <v>36</v>
      </c>
      <c r="G44" s="174" t="s">
        <v>36</v>
      </c>
      <c r="H44" s="174" t="s">
        <v>36</v>
      </c>
      <c r="I44" s="175"/>
      <c r="J44" s="174" t="s">
        <v>36</v>
      </c>
      <c r="K44" s="174" t="s">
        <v>36</v>
      </c>
      <c r="L44" s="174" t="s">
        <v>36</v>
      </c>
      <c r="M44" s="174" t="s">
        <v>36</v>
      </c>
      <c r="N44" s="174" t="s">
        <v>36</v>
      </c>
      <c r="O44" s="174" t="s">
        <v>36</v>
      </c>
      <c r="P44" s="33"/>
    </row>
    <row r="45" spans="1:16" ht="15" customHeight="1">
      <c r="A45" s="69" t="s">
        <v>37</v>
      </c>
      <c r="B45" s="177"/>
      <c r="C45" s="220"/>
      <c r="D45" s="242">
        <f>ABS((D43-D44)/((D43))*100)</f>
        <v>17.647058823529431</v>
      </c>
      <c r="E45" s="223" t="s">
        <v>36</v>
      </c>
      <c r="F45" s="223" t="s">
        <v>36</v>
      </c>
      <c r="G45" s="223" t="s">
        <v>36</v>
      </c>
      <c r="H45" s="223" t="s">
        <v>36</v>
      </c>
      <c r="I45" s="179"/>
      <c r="J45" s="223" t="s">
        <v>36</v>
      </c>
      <c r="K45" s="223" t="s">
        <v>36</v>
      </c>
      <c r="L45" s="223" t="s">
        <v>36</v>
      </c>
      <c r="M45" s="223" t="s">
        <v>36</v>
      </c>
      <c r="N45" s="223" t="s">
        <v>36</v>
      </c>
      <c r="O45" s="223" t="s">
        <v>36</v>
      </c>
      <c r="P45" s="34"/>
    </row>
    <row r="46" spans="1:16">
      <c r="A46" s="172"/>
      <c r="B46" s="172"/>
      <c r="C46" s="219"/>
      <c r="D46" s="180"/>
      <c r="E46" s="181"/>
      <c r="F46" s="181"/>
      <c r="G46" s="181"/>
      <c r="H46" s="181"/>
      <c r="I46" s="181"/>
      <c r="J46" s="181"/>
      <c r="K46" s="181"/>
      <c r="L46" s="181"/>
      <c r="M46" s="181"/>
      <c r="N46" s="181"/>
      <c r="O46" s="181"/>
      <c r="P46" s="33"/>
    </row>
    <row r="47" spans="1:16">
      <c r="A47" s="170" t="s">
        <v>70</v>
      </c>
      <c r="B47" s="182">
        <v>40442</v>
      </c>
      <c r="C47" s="218" t="s">
        <v>36</v>
      </c>
      <c r="D47" s="173">
        <v>0.11899999999999999</v>
      </c>
      <c r="E47" s="174" t="s">
        <v>36</v>
      </c>
      <c r="F47" s="174" t="s">
        <v>36</v>
      </c>
      <c r="G47" s="174" t="s">
        <v>36</v>
      </c>
      <c r="H47" s="174" t="s">
        <v>36</v>
      </c>
      <c r="I47" s="175"/>
      <c r="J47" s="174" t="s">
        <v>36</v>
      </c>
      <c r="K47" s="174" t="s">
        <v>36</v>
      </c>
      <c r="L47" s="174" t="s">
        <v>36</v>
      </c>
      <c r="M47" s="174" t="s">
        <v>36</v>
      </c>
      <c r="N47" s="174" t="s">
        <v>36</v>
      </c>
      <c r="O47" s="174" t="s">
        <v>36</v>
      </c>
      <c r="P47" s="33"/>
    </row>
    <row r="48" spans="1:16">
      <c r="A48" s="170" t="s">
        <v>71</v>
      </c>
      <c r="B48" s="75"/>
      <c r="C48" s="219"/>
      <c r="D48" s="183">
        <v>0.1168</v>
      </c>
      <c r="E48" s="174" t="s">
        <v>36</v>
      </c>
      <c r="F48" s="174" t="s">
        <v>36</v>
      </c>
      <c r="G48" s="174" t="s">
        <v>36</v>
      </c>
      <c r="H48" s="174" t="s">
        <v>36</v>
      </c>
      <c r="I48" s="175"/>
      <c r="J48" s="174" t="s">
        <v>36</v>
      </c>
      <c r="K48" s="174" t="s">
        <v>36</v>
      </c>
      <c r="L48" s="174" t="s">
        <v>36</v>
      </c>
      <c r="M48" s="174" t="s">
        <v>36</v>
      </c>
      <c r="N48" s="174" t="s">
        <v>36</v>
      </c>
      <c r="O48" s="174" t="s">
        <v>36</v>
      </c>
      <c r="P48" s="33"/>
    </row>
    <row r="49" spans="1:18">
      <c r="A49" s="69" t="s">
        <v>37</v>
      </c>
      <c r="B49" s="177"/>
      <c r="C49" s="220"/>
      <c r="D49" s="178">
        <f>ABS((D47-D48)/((D47))*100)</f>
        <v>1.8487394957983141</v>
      </c>
      <c r="E49" s="223" t="s">
        <v>36</v>
      </c>
      <c r="F49" s="223" t="s">
        <v>36</v>
      </c>
      <c r="G49" s="223" t="s">
        <v>36</v>
      </c>
      <c r="H49" s="223" t="s">
        <v>36</v>
      </c>
      <c r="I49" s="179"/>
      <c r="J49" s="223" t="s">
        <v>36</v>
      </c>
      <c r="K49" s="223" t="s">
        <v>36</v>
      </c>
      <c r="L49" s="223" t="s">
        <v>36</v>
      </c>
      <c r="M49" s="223" t="s">
        <v>36</v>
      </c>
      <c r="N49" s="223" t="s">
        <v>36</v>
      </c>
      <c r="O49" s="223" t="s">
        <v>36</v>
      </c>
      <c r="P49" s="26"/>
    </row>
    <row r="50" spans="1:18">
      <c r="A50" s="172"/>
      <c r="B50" s="172"/>
      <c r="C50" s="219"/>
      <c r="D50" s="176"/>
      <c r="E50" s="175"/>
      <c r="F50" s="175"/>
      <c r="G50" s="175"/>
      <c r="H50" s="175"/>
      <c r="I50" s="175"/>
      <c r="J50" s="175"/>
      <c r="K50" s="175"/>
      <c r="L50" s="175"/>
      <c r="M50" s="175"/>
      <c r="N50" s="175"/>
      <c r="O50" s="175"/>
      <c r="P50" s="33"/>
    </row>
    <row r="51" spans="1:18">
      <c r="A51" s="170" t="s">
        <v>70</v>
      </c>
      <c r="B51" s="182">
        <v>40442</v>
      </c>
      <c r="C51" s="218" t="s">
        <v>36</v>
      </c>
      <c r="D51" s="173">
        <v>0.11899999999999999</v>
      </c>
      <c r="E51" s="174" t="s">
        <v>36</v>
      </c>
      <c r="F51" s="174" t="s">
        <v>36</v>
      </c>
      <c r="G51" s="174" t="s">
        <v>36</v>
      </c>
      <c r="H51" s="174" t="s">
        <v>36</v>
      </c>
      <c r="I51" s="175"/>
      <c r="J51" s="174" t="s">
        <v>36</v>
      </c>
      <c r="K51" s="174" t="s">
        <v>36</v>
      </c>
      <c r="L51" s="174" t="s">
        <v>36</v>
      </c>
      <c r="M51" s="174" t="s">
        <v>36</v>
      </c>
      <c r="N51" s="174" t="s">
        <v>36</v>
      </c>
      <c r="O51" s="23" t="str">
        <f>M51</f>
        <v>--</v>
      </c>
      <c r="P51" s="33"/>
    </row>
    <row r="52" spans="1:18">
      <c r="A52" s="170" t="s">
        <v>71</v>
      </c>
      <c r="B52" s="75"/>
      <c r="C52" s="219"/>
      <c r="D52" s="183">
        <v>0.1188</v>
      </c>
      <c r="E52" s="174" t="s">
        <v>36</v>
      </c>
      <c r="F52" s="174" t="s">
        <v>36</v>
      </c>
      <c r="G52" s="174" t="s">
        <v>36</v>
      </c>
      <c r="H52" s="174" t="s">
        <v>36</v>
      </c>
      <c r="I52" s="175"/>
      <c r="J52" s="174" t="s">
        <v>36</v>
      </c>
      <c r="K52" s="174" t="s">
        <v>36</v>
      </c>
      <c r="L52" s="174" t="s">
        <v>36</v>
      </c>
      <c r="M52" s="174" t="s">
        <v>36</v>
      </c>
      <c r="N52" s="174" t="s">
        <v>36</v>
      </c>
      <c r="O52" s="23"/>
      <c r="P52" s="33"/>
    </row>
    <row r="53" spans="1:18">
      <c r="A53" s="69" t="s">
        <v>37</v>
      </c>
      <c r="B53" s="177"/>
      <c r="C53" s="220"/>
      <c r="D53" s="178">
        <f>ABS((D51-D52)/((D51))*100)</f>
        <v>0.16806722689074946</v>
      </c>
      <c r="E53" s="223" t="s">
        <v>36</v>
      </c>
      <c r="F53" s="223" t="s">
        <v>36</v>
      </c>
      <c r="G53" s="223" t="s">
        <v>36</v>
      </c>
      <c r="H53" s="223" t="s">
        <v>36</v>
      </c>
      <c r="I53" s="179"/>
      <c r="J53" s="223" t="s">
        <v>36</v>
      </c>
      <c r="K53" s="223" t="s">
        <v>36</v>
      </c>
      <c r="L53" s="223" t="s">
        <v>36</v>
      </c>
      <c r="M53" s="223" t="s">
        <v>36</v>
      </c>
      <c r="N53" s="223" t="s">
        <v>36</v>
      </c>
      <c r="O53" s="223" t="s">
        <v>36</v>
      </c>
      <c r="P53" s="34"/>
    </row>
    <row r="54" spans="1:18">
      <c r="A54" s="172"/>
      <c r="B54" s="172"/>
      <c r="C54" s="219"/>
      <c r="D54" s="176"/>
      <c r="E54" s="175"/>
      <c r="F54" s="175"/>
      <c r="G54" s="175"/>
      <c r="H54" s="175"/>
      <c r="I54" s="175"/>
      <c r="J54" s="175"/>
      <c r="K54" s="175"/>
      <c r="L54" s="175"/>
      <c r="M54" s="175"/>
      <c r="N54" s="175"/>
      <c r="O54" s="175"/>
      <c r="P54" s="33"/>
    </row>
    <row r="55" spans="1:18">
      <c r="A55" s="170" t="s">
        <v>70</v>
      </c>
      <c r="B55" s="171">
        <v>40461</v>
      </c>
      <c r="C55" s="218" t="s">
        <v>36</v>
      </c>
      <c r="D55" s="173">
        <v>0.11899999999999999</v>
      </c>
      <c r="E55" s="174" t="s">
        <v>36</v>
      </c>
      <c r="F55" s="174" t="s">
        <v>36</v>
      </c>
      <c r="G55" s="174" t="s">
        <v>36</v>
      </c>
      <c r="H55" s="174" t="s">
        <v>36</v>
      </c>
      <c r="I55" s="175"/>
      <c r="J55" s="174" t="s">
        <v>36</v>
      </c>
      <c r="K55" s="174" t="s">
        <v>36</v>
      </c>
      <c r="L55" s="174" t="s">
        <v>36</v>
      </c>
      <c r="M55" s="174" t="s">
        <v>36</v>
      </c>
      <c r="N55" s="174" t="s">
        <v>36</v>
      </c>
      <c r="O55" s="174" t="s">
        <v>36</v>
      </c>
      <c r="P55" s="33"/>
    </row>
    <row r="56" spans="1:18">
      <c r="A56" s="170" t="s">
        <v>71</v>
      </c>
      <c r="B56" s="75"/>
      <c r="C56" s="219"/>
      <c r="D56" s="176">
        <v>0.1178</v>
      </c>
      <c r="E56" s="174" t="s">
        <v>36</v>
      </c>
      <c r="F56" s="174" t="s">
        <v>36</v>
      </c>
      <c r="G56" s="174" t="s">
        <v>36</v>
      </c>
      <c r="H56" s="174" t="s">
        <v>36</v>
      </c>
      <c r="I56" s="175"/>
      <c r="J56" s="174" t="s">
        <v>36</v>
      </c>
      <c r="K56" s="174" t="s">
        <v>36</v>
      </c>
      <c r="L56" s="174" t="s">
        <v>36</v>
      </c>
      <c r="M56" s="174" t="s">
        <v>36</v>
      </c>
      <c r="N56" s="174" t="s">
        <v>36</v>
      </c>
      <c r="O56" s="174" t="s">
        <v>36</v>
      </c>
      <c r="P56" s="33"/>
    </row>
    <row r="57" spans="1:18">
      <c r="A57" s="69" t="s">
        <v>37</v>
      </c>
      <c r="B57" s="177"/>
      <c r="C57" s="220"/>
      <c r="D57" s="178">
        <f>ABS((D55-D56)/((D55))*100)</f>
        <v>1.0084033613445318</v>
      </c>
      <c r="E57" s="223" t="s">
        <v>36</v>
      </c>
      <c r="F57" s="223" t="s">
        <v>36</v>
      </c>
      <c r="G57" s="223" t="s">
        <v>36</v>
      </c>
      <c r="H57" s="223" t="s">
        <v>36</v>
      </c>
      <c r="I57" s="179"/>
      <c r="J57" s="223" t="s">
        <v>36</v>
      </c>
      <c r="K57" s="223" t="s">
        <v>36</v>
      </c>
      <c r="L57" s="223" t="s">
        <v>36</v>
      </c>
      <c r="M57" s="223" t="s">
        <v>36</v>
      </c>
      <c r="N57" s="223" t="s">
        <v>36</v>
      </c>
      <c r="O57" s="223" t="s">
        <v>36</v>
      </c>
      <c r="P57" s="27"/>
    </row>
    <row r="58" spans="1:18">
      <c r="A58" s="172"/>
      <c r="B58" s="172"/>
      <c r="C58" s="219"/>
      <c r="D58" s="176"/>
      <c r="E58" s="175"/>
      <c r="F58" s="175"/>
      <c r="G58" s="175"/>
      <c r="H58" s="175"/>
      <c r="I58" s="175"/>
      <c r="J58" s="175"/>
      <c r="K58" s="175"/>
      <c r="L58" s="175"/>
      <c r="M58" s="175"/>
      <c r="N58" s="175"/>
      <c r="O58" s="175"/>
      <c r="P58" s="33"/>
    </row>
    <row r="59" spans="1:18">
      <c r="A59" s="170" t="s">
        <v>70</v>
      </c>
      <c r="B59" s="184">
        <v>40820</v>
      </c>
      <c r="C59" s="218" t="s">
        <v>36</v>
      </c>
      <c r="D59" s="173">
        <v>0.11899999999999999</v>
      </c>
      <c r="E59" s="174" t="s">
        <v>36</v>
      </c>
      <c r="F59" s="174" t="s">
        <v>36</v>
      </c>
      <c r="G59" s="174" t="s">
        <v>36</v>
      </c>
      <c r="H59" s="174" t="s">
        <v>36</v>
      </c>
      <c r="I59" s="175"/>
      <c r="J59" s="174" t="s">
        <v>36</v>
      </c>
      <c r="K59" s="174" t="s">
        <v>36</v>
      </c>
      <c r="L59" s="174" t="s">
        <v>36</v>
      </c>
      <c r="M59" s="174" t="s">
        <v>36</v>
      </c>
      <c r="N59" s="174" t="s">
        <v>36</v>
      </c>
      <c r="O59" s="174" t="s">
        <v>36</v>
      </c>
      <c r="P59" s="33"/>
    </row>
    <row r="60" spans="1:18">
      <c r="A60" s="170" t="s">
        <v>71</v>
      </c>
      <c r="B60" s="75"/>
      <c r="C60" s="219"/>
      <c r="D60" s="185">
        <v>0.13669999999999999</v>
      </c>
      <c r="E60" s="174" t="s">
        <v>36</v>
      </c>
      <c r="F60" s="174" t="s">
        <v>36</v>
      </c>
      <c r="G60" s="174" t="s">
        <v>36</v>
      </c>
      <c r="H60" s="174" t="s">
        <v>36</v>
      </c>
      <c r="I60" s="175"/>
      <c r="J60" s="174" t="s">
        <v>36</v>
      </c>
      <c r="K60" s="174" t="s">
        <v>36</v>
      </c>
      <c r="L60" s="174" t="s">
        <v>36</v>
      </c>
      <c r="M60" s="174" t="s">
        <v>36</v>
      </c>
      <c r="N60" s="174" t="s">
        <v>36</v>
      </c>
      <c r="O60" s="174" t="s">
        <v>36</v>
      </c>
      <c r="P60" s="33"/>
    </row>
    <row r="61" spans="1:18">
      <c r="A61" s="69" t="s">
        <v>37</v>
      </c>
      <c r="B61" s="177"/>
      <c r="C61" s="220"/>
      <c r="D61" s="242">
        <f>ABS((D59-D60)/((D59))*100)</f>
        <v>14.873949579831928</v>
      </c>
      <c r="E61" s="223" t="s">
        <v>36</v>
      </c>
      <c r="F61" s="223" t="s">
        <v>36</v>
      </c>
      <c r="G61" s="223" t="s">
        <v>36</v>
      </c>
      <c r="H61" s="223" t="s">
        <v>36</v>
      </c>
      <c r="I61" s="179"/>
      <c r="J61" s="223" t="s">
        <v>36</v>
      </c>
      <c r="K61" s="223" t="s">
        <v>36</v>
      </c>
      <c r="L61" s="223" t="s">
        <v>36</v>
      </c>
      <c r="M61" s="223" t="s">
        <v>36</v>
      </c>
      <c r="N61" s="223" t="s">
        <v>36</v>
      </c>
      <c r="O61" s="223" t="s">
        <v>36</v>
      </c>
      <c r="P61" s="26"/>
    </row>
    <row r="62" spans="1:18">
      <c r="A62" s="172"/>
      <c r="B62" s="172"/>
      <c r="C62" s="219"/>
      <c r="D62" s="176"/>
      <c r="E62" s="175"/>
      <c r="F62" s="175"/>
      <c r="G62" s="175"/>
      <c r="H62" s="175"/>
      <c r="I62" s="175"/>
      <c r="J62" s="175"/>
      <c r="K62" s="175"/>
      <c r="L62" s="175"/>
      <c r="M62" s="175"/>
      <c r="N62" s="175"/>
      <c r="O62" s="175"/>
      <c r="P62" s="33"/>
    </row>
    <row r="63" spans="1:18">
      <c r="A63" s="170" t="s">
        <v>70</v>
      </c>
      <c r="B63" s="186">
        <v>40835</v>
      </c>
      <c r="C63" s="218" t="s">
        <v>36</v>
      </c>
      <c r="D63" s="173">
        <v>0.11899999999999999</v>
      </c>
      <c r="E63" s="174" t="s">
        <v>36</v>
      </c>
      <c r="F63" s="174" t="s">
        <v>36</v>
      </c>
      <c r="G63" s="174" t="s">
        <v>36</v>
      </c>
      <c r="H63" s="174" t="s">
        <v>36</v>
      </c>
      <c r="I63" s="175"/>
      <c r="J63" s="174" t="s">
        <v>36</v>
      </c>
      <c r="K63" s="174" t="s">
        <v>36</v>
      </c>
      <c r="L63" s="174" t="s">
        <v>36</v>
      </c>
      <c r="M63" s="174" t="s">
        <v>36</v>
      </c>
      <c r="N63" s="174" t="s">
        <v>36</v>
      </c>
      <c r="O63" s="174" t="s">
        <v>36</v>
      </c>
      <c r="P63" s="33"/>
      <c r="R63" s="23" t="s">
        <v>107</v>
      </c>
    </row>
    <row r="64" spans="1:18">
      <c r="A64" s="170" t="s">
        <v>71</v>
      </c>
      <c r="B64" s="75"/>
      <c r="C64" s="219"/>
      <c r="D64" s="187">
        <v>0.12820000000000001</v>
      </c>
      <c r="E64" s="174" t="s">
        <v>36</v>
      </c>
      <c r="F64" s="174" t="s">
        <v>36</v>
      </c>
      <c r="G64" s="174" t="s">
        <v>36</v>
      </c>
      <c r="H64" s="174" t="s">
        <v>36</v>
      </c>
      <c r="I64" s="175"/>
      <c r="J64" s="174" t="s">
        <v>36</v>
      </c>
      <c r="K64" s="174" t="s">
        <v>36</v>
      </c>
      <c r="L64" s="174" t="s">
        <v>36</v>
      </c>
      <c r="M64" s="174" t="s">
        <v>36</v>
      </c>
      <c r="N64" s="174" t="s">
        <v>36</v>
      </c>
      <c r="O64" s="174" t="s">
        <v>36</v>
      </c>
      <c r="P64" s="33"/>
    </row>
    <row r="65" spans="1:16" ht="15.75" thickBot="1">
      <c r="A65" s="69" t="s">
        <v>37</v>
      </c>
      <c r="B65" s="177"/>
      <c r="C65" s="177"/>
      <c r="D65" s="178">
        <f>ABS((D63-D64)/((D63))*100)</f>
        <v>7.7310924369748015</v>
      </c>
      <c r="E65" s="224" t="s">
        <v>36</v>
      </c>
      <c r="F65" s="224" t="s">
        <v>36</v>
      </c>
      <c r="G65" s="224" t="s">
        <v>36</v>
      </c>
      <c r="H65" s="224" t="s">
        <v>36</v>
      </c>
      <c r="I65" s="179"/>
      <c r="J65" s="224" t="s">
        <v>36</v>
      </c>
      <c r="K65" s="224" t="s">
        <v>36</v>
      </c>
      <c r="L65" s="224" t="s">
        <v>36</v>
      </c>
      <c r="M65" s="224" t="s">
        <v>36</v>
      </c>
      <c r="N65" s="224" t="s">
        <v>36</v>
      </c>
      <c r="O65" s="224" t="s">
        <v>36</v>
      </c>
      <c r="P65" s="26"/>
    </row>
    <row r="66" spans="1:16" ht="16.5" thickTop="1" thickBot="1">
      <c r="A66" s="231" t="s">
        <v>38</v>
      </c>
      <c r="B66" s="63"/>
      <c r="C66" s="62"/>
      <c r="D66" s="64">
        <f>AVERAGE(D41,D45,D49,D53,D57,D61,D65)</f>
        <v>7.8631452581032431</v>
      </c>
      <c r="E66" s="225" t="s">
        <v>36</v>
      </c>
      <c r="F66" s="225" t="s">
        <v>36</v>
      </c>
      <c r="G66" s="225" t="s">
        <v>36</v>
      </c>
      <c r="H66" s="225" t="s">
        <v>36</v>
      </c>
      <c r="I66" s="188"/>
      <c r="J66" s="225" t="s">
        <v>36</v>
      </c>
      <c r="K66" s="225" t="s">
        <v>36</v>
      </c>
      <c r="L66" s="225" t="s">
        <v>36</v>
      </c>
      <c r="M66" s="225" t="s">
        <v>36</v>
      </c>
      <c r="N66" s="225" t="s">
        <v>36</v>
      </c>
      <c r="O66" s="225" t="s">
        <v>36</v>
      </c>
      <c r="P66" s="33"/>
    </row>
    <row r="67" spans="1:16">
      <c r="A67" s="404" t="s">
        <v>92</v>
      </c>
      <c r="B67" s="404"/>
      <c r="C67" s="404"/>
      <c r="D67" s="404"/>
      <c r="E67" s="404"/>
      <c r="F67" s="404"/>
      <c r="G67" s="404"/>
      <c r="H67" s="404"/>
      <c r="I67" s="404"/>
      <c r="J67" s="404"/>
      <c r="K67" s="404"/>
      <c r="L67" s="404"/>
      <c r="M67" s="404"/>
      <c r="N67" s="404"/>
      <c r="O67" s="404"/>
    </row>
    <row r="68" spans="1:16">
      <c r="A68" s="404"/>
      <c r="B68" s="404"/>
      <c r="C68" s="404"/>
      <c r="D68" s="404"/>
      <c r="E68" s="404"/>
      <c r="F68" s="404"/>
      <c r="G68" s="404"/>
      <c r="H68" s="404"/>
      <c r="I68" s="404"/>
      <c r="J68" s="404"/>
      <c r="K68" s="404"/>
      <c r="L68" s="404"/>
      <c r="M68" s="404"/>
      <c r="N68" s="404"/>
      <c r="O68" s="404"/>
      <c r="P68" s="26"/>
    </row>
    <row r="69" spans="1:16" ht="15" customHeight="1">
      <c r="A69" s="404" t="s">
        <v>106</v>
      </c>
      <c r="B69" s="404"/>
      <c r="C69" s="404"/>
      <c r="D69" s="404"/>
      <c r="E69" s="404"/>
      <c r="F69" s="404"/>
      <c r="G69" s="404"/>
      <c r="H69" s="404"/>
      <c r="I69" s="404"/>
      <c r="J69" s="404"/>
      <c r="K69" s="404"/>
      <c r="L69" s="404"/>
      <c r="M69" s="404"/>
      <c r="N69" s="404"/>
      <c r="O69" s="404"/>
      <c r="P69" s="26"/>
    </row>
    <row r="70" spans="1:16">
      <c r="A70" s="404"/>
      <c r="B70" s="404"/>
      <c r="C70" s="404"/>
      <c r="D70" s="404"/>
      <c r="E70" s="404"/>
      <c r="F70" s="404"/>
      <c r="G70" s="404"/>
      <c r="H70" s="404"/>
      <c r="I70" s="404"/>
      <c r="J70" s="404"/>
      <c r="K70" s="404"/>
      <c r="L70" s="404"/>
      <c r="M70" s="404"/>
      <c r="N70" s="404"/>
      <c r="O70" s="404"/>
    </row>
  </sheetData>
  <mergeCells count="7">
    <mergeCell ref="A69:O70"/>
    <mergeCell ref="A2:O4"/>
    <mergeCell ref="A67:O68"/>
    <mergeCell ref="A6:O6"/>
    <mergeCell ref="A8:O8"/>
    <mergeCell ref="A25:O25"/>
    <mergeCell ref="A38:O38"/>
  </mergeCells>
  <conditionalFormatting sqref="C6 P5 D41 P68:P69 D29:H29 J29:K29 M29:O29 D33:H33 J33:O33 C12:O12 D15:O16 D20:O20 C4 D45 D49 D53 D57 D61 D65">
    <cfRule type="cellIs" dxfId="21" priority="54" operator="greaterThan">
      <formula>20</formula>
    </cfRule>
  </conditionalFormatting>
  <conditionalFormatting sqref="B11:XFD11 B19:XFD19 B24:XFD24 B28:K28 B32:XFD32 B36:XFD37 B23:K23 M23:XFD23 M28:XFD28">
    <cfRule type="cellIs" dxfId="20" priority="1" operator="greaterThanOrEqual">
      <formula>20</formula>
    </cfRule>
  </conditionalFormatting>
  <pageMargins left="0.7" right="0.7" top="0.75" bottom="0.75" header="0.3" footer="0.3"/>
  <pageSetup scale="6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5"/>
  <sheetViews>
    <sheetView zoomScaleNormal="100" workbookViewId="0">
      <selection activeCell="N1" sqref="N1"/>
    </sheetView>
  </sheetViews>
  <sheetFormatPr defaultRowHeight="15"/>
  <cols>
    <col min="1" max="1" width="30" bestFit="1" customWidth="1"/>
    <col min="2" max="2" width="11.7109375" customWidth="1"/>
    <col min="3" max="3" width="5.5703125" bestFit="1" customWidth="1"/>
    <col min="4" max="4" width="6.5703125" customWidth="1"/>
    <col min="5" max="5" width="10.140625" customWidth="1"/>
    <col min="6" max="6" width="5.5703125" customWidth="1"/>
    <col min="7" max="7" width="9.140625" customWidth="1"/>
    <col min="8" max="8" width="8.28515625" customWidth="1"/>
    <col min="9" max="9" width="5.5703125" customWidth="1"/>
    <col min="10" max="10" width="5.5703125" style="33" customWidth="1"/>
    <col min="11" max="11" width="1.5703125" style="33" customWidth="1"/>
    <col min="12" max="12" width="6.5703125" customWidth="1"/>
    <col min="13" max="13" width="5.5703125" customWidth="1"/>
  </cols>
  <sheetData>
    <row r="1" spans="1:13">
      <c r="A1" s="8" t="str">
        <f>'List of Appendices'!A5</f>
        <v>Appendix E. Quality-assurance data for nutrients and total particulate carbon.</v>
      </c>
      <c r="B1" s="8"/>
      <c r="C1" s="4"/>
      <c r="D1" s="4"/>
      <c r="E1" s="4"/>
      <c r="F1" s="4"/>
      <c r="G1" s="4"/>
      <c r="H1" s="4"/>
      <c r="I1" s="4"/>
      <c r="J1" s="4"/>
      <c r="K1" s="4"/>
      <c r="L1" s="4"/>
      <c r="M1" s="4"/>
    </row>
    <row r="2" spans="1:13" ht="15" customHeight="1">
      <c r="A2" s="404" t="s">
        <v>626</v>
      </c>
      <c r="B2" s="404"/>
      <c r="C2" s="404"/>
      <c r="D2" s="404"/>
      <c r="E2" s="404"/>
      <c r="F2" s="404"/>
      <c r="G2" s="404"/>
      <c r="H2" s="404"/>
      <c r="I2" s="404"/>
      <c r="J2" s="404"/>
      <c r="K2" s="404"/>
      <c r="L2" s="404"/>
      <c r="M2" s="404"/>
    </row>
    <row r="3" spans="1:13">
      <c r="A3" s="404"/>
      <c r="B3" s="404"/>
      <c r="C3" s="404"/>
      <c r="D3" s="404"/>
      <c r="E3" s="404"/>
      <c r="F3" s="404"/>
      <c r="G3" s="404"/>
      <c r="H3" s="404"/>
      <c r="I3" s="404"/>
      <c r="J3" s="404"/>
      <c r="K3" s="404"/>
      <c r="L3" s="404"/>
      <c r="M3" s="404"/>
    </row>
    <row r="4" spans="1:13">
      <c r="A4" s="404"/>
      <c r="B4" s="404"/>
      <c r="C4" s="404"/>
      <c r="D4" s="404"/>
      <c r="E4" s="404"/>
      <c r="F4" s="404"/>
      <c r="G4" s="404"/>
      <c r="H4" s="404"/>
      <c r="I4" s="404"/>
      <c r="J4" s="404"/>
      <c r="K4" s="404"/>
      <c r="L4" s="404"/>
      <c r="M4" s="404"/>
    </row>
    <row r="5" spans="1:13" s="33" customFormat="1">
      <c r="A5" s="100"/>
      <c r="B5" s="100"/>
      <c r="C5" s="100"/>
      <c r="D5" s="100"/>
      <c r="E5" s="100"/>
      <c r="F5" s="100"/>
      <c r="G5" s="100"/>
      <c r="H5" s="100"/>
      <c r="I5" s="100"/>
      <c r="J5" s="100"/>
      <c r="K5" s="100"/>
      <c r="L5" s="100"/>
      <c r="M5" s="100"/>
    </row>
    <row r="6" spans="1:13" s="33" customFormat="1" ht="15.75" thickBot="1">
      <c r="A6" s="49"/>
      <c r="B6" s="49"/>
      <c r="C6" s="49"/>
      <c r="D6" s="414" t="s">
        <v>50</v>
      </c>
      <c r="E6" s="414"/>
      <c r="F6" s="414"/>
      <c r="G6" s="414"/>
      <c r="H6" s="414"/>
      <c r="I6" s="414"/>
      <c r="J6" s="414"/>
      <c r="K6" s="414"/>
      <c r="L6" s="414"/>
      <c r="M6" s="414"/>
    </row>
    <row r="7" spans="1:13" ht="15.75" thickBot="1">
      <c r="A7" s="9"/>
      <c r="B7" s="9"/>
      <c r="C7" s="9"/>
      <c r="D7" s="415" t="s">
        <v>48</v>
      </c>
      <c r="E7" s="415"/>
      <c r="F7" s="415"/>
      <c r="G7" s="415"/>
      <c r="H7" s="415"/>
      <c r="I7" s="415"/>
      <c r="J7" s="415"/>
      <c r="K7" s="11"/>
      <c r="L7" s="415" t="s">
        <v>49</v>
      </c>
      <c r="M7" s="415"/>
    </row>
    <row r="8" spans="1:13" s="33" customFormat="1" ht="15.75" thickBot="1">
      <c r="A8" s="9"/>
      <c r="B8" s="9"/>
      <c r="C8" s="9"/>
      <c r="D8" s="415" t="s">
        <v>126</v>
      </c>
      <c r="E8" s="415"/>
      <c r="F8" s="415"/>
      <c r="G8" s="415"/>
      <c r="H8" s="415"/>
      <c r="I8" s="415"/>
      <c r="J8" s="415"/>
      <c r="K8" s="415"/>
      <c r="L8" s="415"/>
      <c r="M8" s="415"/>
    </row>
    <row r="9" spans="1:13" ht="44.25" customHeight="1" thickBot="1">
      <c r="A9" s="244" t="s">
        <v>112</v>
      </c>
      <c r="B9" s="244" t="s">
        <v>8</v>
      </c>
      <c r="C9" s="244" t="s">
        <v>10</v>
      </c>
      <c r="D9" s="244" t="s">
        <v>16</v>
      </c>
      <c r="E9" s="244" t="s">
        <v>17</v>
      </c>
      <c r="F9" s="30" t="s">
        <v>18</v>
      </c>
      <c r="G9" s="30" t="s">
        <v>125</v>
      </c>
      <c r="H9" s="244" t="s">
        <v>19</v>
      </c>
      <c r="I9" s="244" t="s">
        <v>47</v>
      </c>
      <c r="J9" s="244" t="s">
        <v>21</v>
      </c>
      <c r="K9" s="244"/>
      <c r="L9" s="244" t="s">
        <v>20</v>
      </c>
      <c r="M9" s="244" t="s">
        <v>22</v>
      </c>
    </row>
    <row r="10" spans="1:13" s="33" customFormat="1" ht="15.75" thickBot="1">
      <c r="A10" s="402" t="s">
        <v>115</v>
      </c>
      <c r="B10" s="402"/>
      <c r="C10" s="402"/>
      <c r="D10" s="402"/>
      <c r="E10" s="402"/>
      <c r="F10" s="402"/>
      <c r="G10" s="402"/>
      <c r="H10" s="402"/>
      <c r="I10" s="402"/>
      <c r="J10" s="402"/>
      <c r="K10" s="402"/>
      <c r="L10" s="402"/>
      <c r="M10" s="402"/>
    </row>
    <row r="11" spans="1:13">
      <c r="A11" s="1" t="s">
        <v>13</v>
      </c>
      <c r="B11" s="12">
        <v>40309</v>
      </c>
      <c r="C11" s="13">
        <v>0.45833333333333331</v>
      </c>
      <c r="D11" s="23">
        <v>2.7E-2</v>
      </c>
      <c r="E11" s="226">
        <v>2.2718849999999995E-2</v>
      </c>
      <c r="F11" s="23">
        <v>6.7750000000000004</v>
      </c>
      <c r="G11" s="23">
        <v>1.17</v>
      </c>
      <c r="H11" s="23">
        <v>4.0000000000000001E-3</v>
      </c>
      <c r="I11" s="23">
        <v>0.02</v>
      </c>
      <c r="J11" s="23">
        <v>1.4966700000000004</v>
      </c>
      <c r="K11" s="23"/>
      <c r="L11" s="23">
        <v>2.9000000000000001E-2</v>
      </c>
      <c r="M11" s="23">
        <v>0.52700000000000002</v>
      </c>
    </row>
    <row r="12" spans="1:13">
      <c r="A12" s="101"/>
      <c r="B12" s="102"/>
      <c r="C12" s="70">
        <v>0.45902777777777781</v>
      </c>
      <c r="D12" s="103">
        <v>2.8000000000000001E-2</v>
      </c>
      <c r="E12" s="191" t="s">
        <v>102</v>
      </c>
      <c r="F12" s="103">
        <v>6.8259999999999996</v>
      </c>
      <c r="G12" s="103">
        <v>1.137</v>
      </c>
      <c r="H12" s="103">
        <v>3.0000000000000001E-3</v>
      </c>
      <c r="I12" s="103">
        <v>8.9999999999999993E-3</v>
      </c>
      <c r="J12" s="103">
        <v>1.25769</v>
      </c>
      <c r="K12" s="103"/>
      <c r="L12" s="103">
        <v>2.5999999999999999E-2</v>
      </c>
      <c r="M12" s="103">
        <v>0.42799999999999999</v>
      </c>
    </row>
    <row r="13" spans="1:13" s="3" customFormat="1" ht="17.25">
      <c r="A13" s="112" t="s">
        <v>23</v>
      </c>
      <c r="B13" s="113"/>
      <c r="C13" s="114"/>
      <c r="D13" s="115">
        <f t="shared" ref="D13:M13" si="0">ABS((D12-D11)/((D11+D12)/2))*100</f>
        <v>3.6363636363636398</v>
      </c>
      <c r="E13" s="228" t="s">
        <v>111</v>
      </c>
      <c r="F13" s="115">
        <f t="shared" si="0"/>
        <v>0.74994485699579838</v>
      </c>
      <c r="G13" s="115">
        <f t="shared" si="0"/>
        <v>2.8608582574772363</v>
      </c>
      <c r="H13" s="227">
        <f t="shared" si="0"/>
        <v>28.571428571428569</v>
      </c>
      <c r="I13" s="227">
        <f t="shared" si="0"/>
        <v>75.862068965517253</v>
      </c>
      <c r="J13" s="227">
        <f t="shared" ref="J13" si="1">ABS((J12-J11)/((J11+J12)/2))*100</f>
        <v>17.352851479109514</v>
      </c>
      <c r="K13" s="115"/>
      <c r="L13" s="227">
        <f t="shared" si="0"/>
        <v>10.909090909090919</v>
      </c>
      <c r="M13" s="227">
        <f t="shared" si="0"/>
        <v>20.732984293193724</v>
      </c>
    </row>
    <row r="14" spans="1:13">
      <c r="A14" s="105" t="s">
        <v>45</v>
      </c>
      <c r="B14" s="106">
        <v>40757</v>
      </c>
      <c r="C14" s="71">
        <v>0.4861111111111111</v>
      </c>
      <c r="D14" s="110">
        <v>1.4E-2</v>
      </c>
      <c r="E14" s="110">
        <v>1.4999999999999999E-2</v>
      </c>
      <c r="F14" s="110">
        <v>4.51</v>
      </c>
      <c r="G14" s="110">
        <v>2.4E-2</v>
      </c>
      <c r="H14" s="110">
        <v>6.0000000000000001E-3</v>
      </c>
      <c r="I14" s="110">
        <v>5.0000000000000001E-3</v>
      </c>
      <c r="J14" s="107">
        <v>5.6000000000000001E-2</v>
      </c>
      <c r="K14" s="107"/>
      <c r="L14" s="107">
        <v>1.9E-2</v>
      </c>
      <c r="M14" s="107">
        <v>0.14599999999999999</v>
      </c>
    </row>
    <row r="15" spans="1:13">
      <c r="A15" s="108"/>
      <c r="B15" s="109"/>
      <c r="C15" s="70">
        <v>0.48958333333333331</v>
      </c>
      <c r="D15" s="104">
        <v>3.5000000000000001E-3</v>
      </c>
      <c r="E15" s="111">
        <v>1.4999999999999999E-2</v>
      </c>
      <c r="F15" s="111">
        <v>6.13</v>
      </c>
      <c r="G15" s="111">
        <v>2.5000000000000001E-2</v>
      </c>
      <c r="H15" s="103">
        <v>1E-3</v>
      </c>
      <c r="I15" s="111">
        <v>7.0000000000000001E-3</v>
      </c>
      <c r="J15" s="103">
        <v>8.1000000000000003E-2</v>
      </c>
      <c r="K15" s="103"/>
      <c r="L15" s="103">
        <v>3.3000000000000002E-2</v>
      </c>
      <c r="M15" s="103">
        <v>0.22</v>
      </c>
    </row>
    <row r="16" spans="1:13" s="3" customFormat="1">
      <c r="A16" s="112" t="s">
        <v>23</v>
      </c>
      <c r="B16" s="116"/>
      <c r="C16" s="114"/>
      <c r="D16" s="227">
        <f t="shared" ref="D16:M16" si="2">ABS((D15-D14)/((D14+D15)/2))*100</f>
        <v>120</v>
      </c>
      <c r="E16" s="227">
        <f t="shared" si="2"/>
        <v>0</v>
      </c>
      <c r="F16" s="227">
        <f t="shared" si="2"/>
        <v>30.451127819548873</v>
      </c>
      <c r="G16" s="115">
        <f t="shared" si="2"/>
        <v>4.0816326530612272</v>
      </c>
      <c r="H16" s="227">
        <f t="shared" si="2"/>
        <v>142.85714285714286</v>
      </c>
      <c r="I16" s="227">
        <f t="shared" si="2"/>
        <v>33.333333333333329</v>
      </c>
      <c r="J16" s="227">
        <f t="shared" ref="J16" si="3">ABS((J15-J14)/((J14+J15)/2))*100</f>
        <v>36.496350364963504</v>
      </c>
      <c r="K16" s="115"/>
      <c r="L16" s="227">
        <f t="shared" si="2"/>
        <v>53.846153846153854</v>
      </c>
      <c r="M16" s="227">
        <f t="shared" si="2"/>
        <v>40.437158469945359</v>
      </c>
    </row>
    <row r="17" spans="1:18">
      <c r="A17" s="105" t="s">
        <v>44</v>
      </c>
      <c r="B17" s="106">
        <v>40795</v>
      </c>
      <c r="C17" s="71">
        <v>0.375</v>
      </c>
      <c r="D17" s="110">
        <v>1.4E-2</v>
      </c>
      <c r="E17" s="110">
        <v>1.4999999999999999E-2</v>
      </c>
      <c r="F17" s="110">
        <v>8.85</v>
      </c>
      <c r="G17" s="110">
        <v>8.0000000000000002E-3</v>
      </c>
      <c r="H17" s="107">
        <v>1E-3</v>
      </c>
      <c r="I17" s="107">
        <v>2E-3</v>
      </c>
      <c r="J17" s="107">
        <v>4.7E-2</v>
      </c>
      <c r="K17" s="107"/>
      <c r="L17" s="107">
        <v>3.6999999999999998E-2</v>
      </c>
      <c r="M17" s="107">
        <v>0.17499999999999999</v>
      </c>
    </row>
    <row r="18" spans="1:18">
      <c r="A18" s="108"/>
      <c r="B18" s="109"/>
      <c r="C18" s="70">
        <v>0.3756944444444445</v>
      </c>
      <c r="D18" s="111">
        <v>1.2999999999999999E-2</v>
      </c>
      <c r="E18" s="120">
        <v>1.2E-2</v>
      </c>
      <c r="F18" s="111">
        <v>8.4499999999999993</v>
      </c>
      <c r="G18" s="111">
        <v>8.0000000000000002E-3</v>
      </c>
      <c r="H18" s="103">
        <v>1E-3</v>
      </c>
      <c r="I18" s="103">
        <v>2E-3</v>
      </c>
      <c r="J18" s="103">
        <v>3.5000000000000003E-2</v>
      </c>
      <c r="K18" s="103"/>
      <c r="L18" s="103">
        <v>2.5000000000000001E-2</v>
      </c>
      <c r="M18" s="103">
        <v>0.20399999999999999</v>
      </c>
    </row>
    <row r="19" spans="1:18" s="3" customFormat="1" ht="15.75" thickBot="1">
      <c r="A19" s="117" t="s">
        <v>23</v>
      </c>
      <c r="B19" s="118"/>
      <c r="C19" s="119"/>
      <c r="D19" s="119">
        <f t="shared" ref="D19:M19" si="4">ABS((D18-D17)/((D17+D18)/2))*100</f>
        <v>7.4074074074074137</v>
      </c>
      <c r="E19" s="230">
        <f t="shared" si="4"/>
        <v>22.222222222222214</v>
      </c>
      <c r="F19" s="119">
        <f t="shared" si="4"/>
        <v>4.6242774566474036</v>
      </c>
      <c r="G19" s="119">
        <f t="shared" si="4"/>
        <v>0</v>
      </c>
      <c r="H19" s="119">
        <f t="shared" si="4"/>
        <v>0</v>
      </c>
      <c r="I19" s="119">
        <f t="shared" si="4"/>
        <v>0</v>
      </c>
      <c r="J19" s="119">
        <f t="shared" ref="J19" si="5">ABS((J18-J17)/((J17+J18)/2))*100</f>
        <v>29.268292682926823</v>
      </c>
      <c r="K19" s="119"/>
      <c r="L19" s="119">
        <f t="shared" si="4"/>
        <v>38.709677419354826</v>
      </c>
      <c r="M19" s="230">
        <f t="shared" si="4"/>
        <v>15.303430079155673</v>
      </c>
    </row>
    <row r="20" spans="1:18" s="34" customFormat="1" ht="16.5" thickTop="1" thickBot="1">
      <c r="A20" s="416" t="s">
        <v>38</v>
      </c>
      <c r="B20" s="416"/>
      <c r="C20" s="416"/>
      <c r="D20" s="229">
        <f t="shared" ref="D20:J20" si="6">AVERAGE(D19,D16,D13)</f>
        <v>43.681257014590351</v>
      </c>
      <c r="E20" s="229">
        <f t="shared" si="6"/>
        <v>11.111111111111107</v>
      </c>
      <c r="F20" s="229">
        <f t="shared" si="6"/>
        <v>11.941783377730692</v>
      </c>
      <c r="G20" s="229">
        <f t="shared" si="6"/>
        <v>2.3141636368461547</v>
      </c>
      <c r="H20" s="229">
        <f t="shared" si="6"/>
        <v>57.142857142857146</v>
      </c>
      <c r="I20" s="229">
        <f t="shared" si="6"/>
        <v>36.398467432950191</v>
      </c>
      <c r="J20" s="229">
        <f t="shared" si="6"/>
        <v>27.70583150899995</v>
      </c>
      <c r="K20" s="229"/>
      <c r="L20" s="229">
        <f>AVERAGE(L19,L16,L13)</f>
        <v>34.488307391533205</v>
      </c>
      <c r="M20" s="229">
        <f>AVERAGE(M19,M16,M13)</f>
        <v>25.491190947431587</v>
      </c>
      <c r="O20" s="33"/>
      <c r="P20" s="33"/>
      <c r="Q20" s="33"/>
      <c r="R20" s="33"/>
    </row>
    <row r="21" spans="1:18" s="33" customFormat="1" ht="15.75" thickBot="1">
      <c r="A21" s="402" t="s">
        <v>100</v>
      </c>
      <c r="B21" s="402"/>
      <c r="C21" s="402"/>
      <c r="D21" s="402"/>
      <c r="E21" s="402"/>
      <c r="F21" s="402"/>
      <c r="G21" s="402"/>
      <c r="H21" s="402"/>
      <c r="I21" s="402"/>
      <c r="J21" s="402"/>
      <c r="K21" s="402"/>
      <c r="L21" s="402"/>
      <c r="M21" s="402"/>
    </row>
    <row r="22" spans="1:18">
      <c r="A22" s="105" t="s">
        <v>44</v>
      </c>
      <c r="B22" s="106">
        <v>40461</v>
      </c>
      <c r="C22" s="71">
        <v>0.47916666666666669</v>
      </c>
      <c r="D22" s="107">
        <v>1.9E-2</v>
      </c>
      <c r="E22" s="191" t="s">
        <v>102</v>
      </c>
      <c r="F22" s="107">
        <v>8.4499999999999993</v>
      </c>
      <c r="G22" s="107">
        <v>9.0999999999999998E-2</v>
      </c>
      <c r="H22" s="107">
        <v>2E-3</v>
      </c>
      <c r="I22" s="107">
        <v>1.2999999999999999E-2</v>
      </c>
      <c r="J22" s="107">
        <v>0.19026000000000001</v>
      </c>
      <c r="K22" s="107"/>
      <c r="L22" s="107">
        <v>0.111</v>
      </c>
      <c r="M22" s="107">
        <v>0.97799999999999998</v>
      </c>
    </row>
    <row r="23" spans="1:18">
      <c r="A23" s="108"/>
      <c r="B23" s="109"/>
      <c r="C23" s="70">
        <v>0.50347222222222221</v>
      </c>
      <c r="D23" s="103">
        <v>1.9E-2</v>
      </c>
      <c r="E23" s="103">
        <v>3.4310099999999996E-2</v>
      </c>
      <c r="F23" s="103">
        <v>8.42</v>
      </c>
      <c r="G23" s="103">
        <v>9.2999999999999999E-2</v>
      </c>
      <c r="H23" s="103">
        <v>2E-3</v>
      </c>
      <c r="I23" s="103">
        <v>1.0999999999999999E-2</v>
      </c>
      <c r="J23" s="103">
        <v>0.17283000000000001</v>
      </c>
      <c r="K23" s="103"/>
      <c r="L23" s="103">
        <v>9.9000000000000005E-2</v>
      </c>
      <c r="M23" s="103">
        <v>0.93300000000000005</v>
      </c>
    </row>
    <row r="24" spans="1:18" s="3" customFormat="1" ht="17.25">
      <c r="A24" s="112" t="s">
        <v>23</v>
      </c>
      <c r="B24" s="116"/>
      <c r="C24" s="114"/>
      <c r="D24" s="115">
        <f t="shared" ref="D24:M24" si="7">ABS((D23-D22)/((D22+D23)/2))*100</f>
        <v>0</v>
      </c>
      <c r="E24" s="228" t="s">
        <v>103</v>
      </c>
      <c r="F24" s="115">
        <f t="shared" si="7"/>
        <v>0.35566093657379216</v>
      </c>
      <c r="G24" s="115">
        <f t="shared" si="7"/>
        <v>2.173913043478263</v>
      </c>
      <c r="H24" s="115">
        <f t="shared" si="7"/>
        <v>0</v>
      </c>
      <c r="I24" s="227">
        <f t="shared" si="7"/>
        <v>16.666666666666664</v>
      </c>
      <c r="J24" s="115">
        <f t="shared" ref="J24" si="8">ABS((J23-J22)/((J22+J23)/2))*100</f>
        <v>9.600925390399075</v>
      </c>
      <c r="K24" s="115"/>
      <c r="L24" s="227">
        <f t="shared" si="7"/>
        <v>11.428571428571423</v>
      </c>
      <c r="M24" s="115">
        <f t="shared" si="7"/>
        <v>4.7095761381475594</v>
      </c>
    </row>
    <row r="25" spans="1:18">
      <c r="A25" s="105" t="s">
        <v>11</v>
      </c>
      <c r="B25" s="106">
        <v>40561</v>
      </c>
      <c r="C25" s="71">
        <v>0.47916666666666669</v>
      </c>
      <c r="D25" s="107">
        <v>0.01</v>
      </c>
      <c r="E25" s="107">
        <v>3.3382799999999997E-2</v>
      </c>
      <c r="F25" s="107">
        <v>5.78</v>
      </c>
      <c r="G25" s="107">
        <v>0.02</v>
      </c>
      <c r="H25" s="107">
        <v>1E-3</v>
      </c>
      <c r="I25" s="107">
        <v>2E-3</v>
      </c>
      <c r="J25" s="107">
        <v>4.2000000000000003E-2</v>
      </c>
      <c r="K25" s="107"/>
      <c r="L25" s="107">
        <v>3.5999999999999997E-2</v>
      </c>
      <c r="M25" s="107">
        <v>0.91700000000000004</v>
      </c>
    </row>
    <row r="26" spans="1:18">
      <c r="A26" s="108"/>
      <c r="B26" s="109"/>
      <c r="C26" s="70">
        <v>0.47916666666666669</v>
      </c>
      <c r="D26" s="103">
        <v>1.9E-2</v>
      </c>
      <c r="E26" s="103">
        <v>4.0337550000000007E-2</v>
      </c>
      <c r="F26" s="103">
        <v>2.46</v>
      </c>
      <c r="G26" s="103">
        <v>2.1000000000000001E-2</v>
      </c>
      <c r="H26" s="103">
        <v>1E-3</v>
      </c>
      <c r="I26" s="103">
        <v>7.0000000000000001E-3</v>
      </c>
      <c r="J26" s="103">
        <v>0.15056999999999998</v>
      </c>
      <c r="K26" s="103"/>
      <c r="L26" s="103">
        <v>3.1E-2</v>
      </c>
      <c r="M26" s="103">
        <v>0.90900000000000003</v>
      </c>
    </row>
    <row r="27" spans="1:18" s="3" customFormat="1">
      <c r="A27" s="112" t="s">
        <v>23</v>
      </c>
      <c r="B27" s="116"/>
      <c r="C27" s="114"/>
      <c r="D27" s="227">
        <f t="shared" ref="D27:M27" si="9">ABS((D26-D25)/((D25+D26)/2))*100</f>
        <v>62.068965517241381</v>
      </c>
      <c r="E27" s="227">
        <f t="shared" si="9"/>
        <v>18.867924528301909</v>
      </c>
      <c r="F27" s="227">
        <f t="shared" si="9"/>
        <v>80.582524271844676</v>
      </c>
      <c r="G27" s="115">
        <f t="shared" si="9"/>
        <v>4.8780487804878092</v>
      </c>
      <c r="H27" s="115">
        <f t="shared" si="9"/>
        <v>0</v>
      </c>
      <c r="I27" s="227">
        <f t="shared" si="9"/>
        <v>111.1111111111111</v>
      </c>
      <c r="J27" s="227">
        <f t="shared" ref="J27" si="10">ABS((J26-J25)/((J25+J26)/2))*100</f>
        <v>112.75899672846235</v>
      </c>
      <c r="K27" s="115"/>
      <c r="L27" s="227">
        <f t="shared" si="9"/>
        <v>14.925373134328348</v>
      </c>
      <c r="M27" s="115">
        <f t="shared" si="9"/>
        <v>0.87623220153340697</v>
      </c>
    </row>
    <row r="28" spans="1:18">
      <c r="A28" s="105" t="s">
        <v>12</v>
      </c>
      <c r="B28" s="106">
        <v>40618</v>
      </c>
      <c r="C28" s="71">
        <v>0.44791666666666669</v>
      </c>
      <c r="D28" s="107">
        <v>1.0999999999999999E-2</v>
      </c>
      <c r="E28" s="154" t="s">
        <v>102</v>
      </c>
      <c r="F28" s="107">
        <v>7.36</v>
      </c>
      <c r="G28" s="107">
        <v>3.5000000000000003E-2</v>
      </c>
      <c r="H28" s="155">
        <v>1E-3</v>
      </c>
      <c r="I28" s="107">
        <v>7.0000000000000001E-3</v>
      </c>
      <c r="J28" s="107">
        <v>0.19698000000000004</v>
      </c>
      <c r="K28" s="107"/>
      <c r="L28" s="107">
        <v>3.2000000000000001E-2</v>
      </c>
      <c r="M28" s="107">
        <v>0.22</v>
      </c>
    </row>
    <row r="29" spans="1:18">
      <c r="A29" s="108"/>
      <c r="B29" s="109"/>
      <c r="C29" s="70">
        <v>0.44861111111111113</v>
      </c>
      <c r="D29" s="103">
        <v>8.9999999999999993E-3</v>
      </c>
      <c r="E29" s="154" t="s">
        <v>102</v>
      </c>
      <c r="F29" s="103">
        <v>7.41</v>
      </c>
      <c r="G29" s="103">
        <v>3.7999999999999999E-2</v>
      </c>
      <c r="H29" s="104">
        <v>2E-3</v>
      </c>
      <c r="I29" s="103">
        <v>2E-3</v>
      </c>
      <c r="J29" s="103">
        <v>0.14532</v>
      </c>
      <c r="K29" s="103"/>
      <c r="L29" s="104">
        <v>8.5000000000000006E-3</v>
      </c>
      <c r="M29" s="103">
        <v>0.26200000000000001</v>
      </c>
    </row>
    <row r="30" spans="1:18" s="3" customFormat="1" ht="15.75" thickBot="1">
      <c r="A30" s="117" t="s">
        <v>23</v>
      </c>
      <c r="B30" s="247"/>
      <c r="C30" s="248"/>
      <c r="D30" s="227">
        <f t="shared" ref="D30:M30" si="11">ABS((D29-D28)/((D28+D29)/2))*100</f>
        <v>20.000000000000004</v>
      </c>
      <c r="E30" s="227">
        <v>0</v>
      </c>
      <c r="F30" s="115">
        <f t="shared" si="11"/>
        <v>0.67704807041299697</v>
      </c>
      <c r="G30" s="115">
        <f t="shared" si="11"/>
        <v>8.2191780821917675</v>
      </c>
      <c r="H30" s="227">
        <f t="shared" si="11"/>
        <v>66.666666666666657</v>
      </c>
      <c r="I30" s="227">
        <f t="shared" si="11"/>
        <v>111.1111111111111</v>
      </c>
      <c r="J30" s="227">
        <f t="shared" ref="J30" si="12">ABS((J29-J28)/((J28+J29)/2))*100</f>
        <v>30.184049079754622</v>
      </c>
      <c r="K30" s="115"/>
      <c r="L30" s="227">
        <f t="shared" si="11"/>
        <v>116.04938271604939</v>
      </c>
      <c r="M30" s="227">
        <f t="shared" si="11"/>
        <v>17.427385892116188</v>
      </c>
    </row>
    <row r="31" spans="1:18" s="34" customFormat="1" ht="16.5" thickTop="1" thickBot="1">
      <c r="A31" s="416" t="s">
        <v>38</v>
      </c>
      <c r="B31" s="416"/>
      <c r="C31" s="416"/>
      <c r="D31" s="229">
        <f>AVERAGE(D30,D27,D24)</f>
        <v>27.356321839080461</v>
      </c>
      <c r="E31" s="229">
        <f t="shared" ref="E31:M31" si="13">AVERAGE(E30,E27,E24)</f>
        <v>9.4339622641509546</v>
      </c>
      <c r="F31" s="229">
        <f t="shared" si="13"/>
        <v>27.205077759610489</v>
      </c>
      <c r="G31" s="229">
        <f t="shared" si="13"/>
        <v>5.0903799687192803</v>
      </c>
      <c r="H31" s="229">
        <f t="shared" si="13"/>
        <v>22.222222222222218</v>
      </c>
      <c r="I31" s="229">
        <f t="shared" si="13"/>
        <v>79.629629629629619</v>
      </c>
      <c r="J31" s="229">
        <f t="shared" si="13"/>
        <v>50.847990399538681</v>
      </c>
      <c r="K31" s="229" t="e">
        <f t="shared" si="13"/>
        <v>#DIV/0!</v>
      </c>
      <c r="L31" s="229">
        <f t="shared" si="13"/>
        <v>47.467775759649719</v>
      </c>
      <c r="M31" s="229">
        <f t="shared" si="13"/>
        <v>7.6710647439323862</v>
      </c>
      <c r="O31" s="33"/>
      <c r="P31" s="33"/>
      <c r="Q31" s="33"/>
      <c r="R31" s="33"/>
    </row>
    <row r="32" spans="1:18">
      <c r="A32" s="417" t="s">
        <v>108</v>
      </c>
      <c r="B32" s="417"/>
      <c r="C32" s="417"/>
      <c r="D32" s="417"/>
      <c r="E32" s="417"/>
      <c r="F32" s="417"/>
      <c r="G32" s="417"/>
      <c r="H32" s="417"/>
      <c r="I32" s="417"/>
      <c r="J32" s="417"/>
      <c r="K32" s="417"/>
      <c r="L32" s="417"/>
      <c r="M32" s="417"/>
      <c r="O32" s="33"/>
      <c r="P32" s="33"/>
      <c r="Q32" s="33"/>
      <c r="R32" s="33"/>
    </row>
    <row r="33" spans="1:13">
      <c r="A33" s="400"/>
      <c r="B33" s="400"/>
      <c r="C33" s="400"/>
      <c r="D33" s="400"/>
      <c r="E33" s="400"/>
      <c r="F33" s="400"/>
      <c r="G33" s="400"/>
      <c r="H33" s="400"/>
      <c r="I33" s="400"/>
      <c r="J33" s="400"/>
      <c r="K33" s="400"/>
      <c r="L33" s="400"/>
      <c r="M33" s="400"/>
    </row>
    <row r="35" spans="1:13">
      <c r="C35" s="26"/>
    </row>
  </sheetData>
  <mergeCells count="10">
    <mergeCell ref="A32:M33"/>
    <mergeCell ref="A21:M21"/>
    <mergeCell ref="A20:C20"/>
    <mergeCell ref="L7:M7"/>
    <mergeCell ref="D7:J7"/>
    <mergeCell ref="D6:M6"/>
    <mergeCell ref="D8:M8"/>
    <mergeCell ref="A10:M10"/>
    <mergeCell ref="A31:C31"/>
    <mergeCell ref="A2:M4"/>
  </mergeCells>
  <conditionalFormatting sqref="D22 F22:M22 D23:M23 D28:D29 F28:M29 D13 F13:M13 D24 F24:M24 D30:M30 D25:M27 D14:M20">
    <cfRule type="cellIs" dxfId="19" priority="3" operator="greaterThanOrEqual">
      <formula>20</formula>
    </cfRule>
  </conditionalFormatting>
  <conditionalFormatting sqref="D31:M31">
    <cfRule type="cellIs" dxfId="18" priority="1" operator="greaterThanOrEqual">
      <formula>20</formula>
    </cfRule>
  </conditionalFormatting>
  <pageMargins left="0.7" right="0.7" top="0.75" bottom="0.75" header="0.3" footer="0.3"/>
  <pageSetup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4"/>
  <sheetViews>
    <sheetView workbookViewId="0">
      <selection activeCell="U1" sqref="U1"/>
    </sheetView>
  </sheetViews>
  <sheetFormatPr defaultRowHeight="15"/>
  <cols>
    <col min="1" max="1" width="21.5703125" style="33" customWidth="1"/>
    <col min="2" max="10" width="5.28515625" style="33" customWidth="1"/>
    <col min="11" max="11" width="5.5703125" style="33" customWidth="1"/>
    <col min="12" max="42" width="5.28515625" style="33" customWidth="1"/>
    <col min="43" max="44" width="4.5703125" style="33" customWidth="1"/>
    <col min="45" max="45" width="5.28515625" style="33" customWidth="1"/>
    <col min="46" max="50" width="4.5703125" style="33" customWidth="1"/>
    <col min="51" max="51" width="3.7109375" style="33" customWidth="1"/>
    <col min="52" max="16384" width="9.140625" style="33"/>
  </cols>
  <sheetData>
    <row r="1" spans="1:51">
      <c r="A1" s="34" t="s">
        <v>613</v>
      </c>
    </row>
    <row r="2" spans="1:51" ht="15" customHeight="1">
      <c r="A2" s="399" t="s">
        <v>165</v>
      </c>
      <c r="B2" s="399"/>
      <c r="C2" s="399"/>
      <c r="D2" s="399"/>
      <c r="E2" s="399"/>
      <c r="F2" s="399"/>
      <c r="G2" s="399"/>
      <c r="H2" s="399"/>
      <c r="I2" s="399"/>
      <c r="J2" s="399"/>
      <c r="K2" s="399"/>
      <c r="L2" s="399"/>
      <c r="M2" s="399"/>
      <c r="N2" s="399"/>
      <c r="O2" s="399"/>
      <c r="P2" s="399"/>
      <c r="Q2" s="399"/>
      <c r="R2" s="399"/>
      <c r="S2" s="399"/>
      <c r="T2" s="399"/>
      <c r="U2" s="399"/>
      <c r="V2" s="399"/>
      <c r="W2" s="399"/>
      <c r="X2" s="399"/>
      <c r="Y2" s="399"/>
      <c r="Z2" s="399"/>
      <c r="AA2" s="399"/>
      <c r="AB2" s="399"/>
      <c r="AC2" s="399"/>
      <c r="AD2" s="200"/>
      <c r="AE2" s="200"/>
      <c r="AF2" s="200"/>
      <c r="AG2" s="200"/>
      <c r="AH2" s="200"/>
      <c r="AI2" s="200"/>
      <c r="AJ2" s="200"/>
      <c r="AK2" s="200"/>
      <c r="AL2" s="200"/>
      <c r="AM2" s="200"/>
      <c r="AN2" s="200"/>
      <c r="AO2" s="200"/>
      <c r="AP2" s="200"/>
      <c r="AQ2" s="200"/>
      <c r="AR2" s="200"/>
      <c r="AS2" s="200"/>
      <c r="AT2" s="200"/>
      <c r="AU2" s="200"/>
      <c r="AV2" s="200"/>
      <c r="AW2" s="200"/>
      <c r="AX2" s="200"/>
      <c r="AY2" s="200"/>
    </row>
    <row r="3" spans="1:51">
      <c r="A3" s="399"/>
      <c r="B3" s="399"/>
      <c r="C3" s="399"/>
      <c r="D3" s="399"/>
      <c r="E3" s="399"/>
      <c r="F3" s="399"/>
      <c r="G3" s="399"/>
      <c r="H3" s="399"/>
      <c r="I3" s="399"/>
      <c r="J3" s="399"/>
      <c r="K3" s="399"/>
      <c r="L3" s="399"/>
      <c r="M3" s="399"/>
      <c r="N3" s="399"/>
      <c r="O3" s="399"/>
      <c r="P3" s="399"/>
      <c r="Q3" s="399"/>
      <c r="R3" s="399"/>
      <c r="S3" s="399"/>
      <c r="T3" s="399"/>
      <c r="U3" s="399"/>
      <c r="V3" s="399"/>
      <c r="W3" s="399"/>
      <c r="X3" s="399"/>
      <c r="Y3" s="399"/>
      <c r="Z3" s="399"/>
      <c r="AA3" s="399"/>
      <c r="AB3" s="399"/>
      <c r="AC3" s="399"/>
      <c r="AD3" s="200"/>
      <c r="AE3" s="200"/>
      <c r="AF3" s="200"/>
      <c r="AG3" s="200"/>
      <c r="AH3" s="200"/>
      <c r="AI3" s="200"/>
      <c r="AJ3" s="200"/>
      <c r="AK3" s="200"/>
      <c r="AL3" s="200"/>
      <c r="AM3" s="200"/>
      <c r="AN3" s="200"/>
      <c r="AO3" s="200"/>
      <c r="AP3" s="200"/>
      <c r="AQ3" s="200"/>
      <c r="AR3" s="200"/>
      <c r="AS3" s="200"/>
      <c r="AT3" s="200"/>
      <c r="AU3" s="200"/>
      <c r="AV3" s="200"/>
      <c r="AW3" s="200"/>
      <c r="AX3" s="200"/>
      <c r="AY3" s="200"/>
    </row>
    <row r="4" spans="1:51" ht="109.5" thickBot="1">
      <c r="A4" s="252" t="s">
        <v>164</v>
      </c>
      <c r="B4" s="265" t="s">
        <v>163</v>
      </c>
      <c r="C4" s="265" t="s">
        <v>162</v>
      </c>
      <c r="D4" s="265" t="s">
        <v>161</v>
      </c>
      <c r="E4" s="265" t="s">
        <v>159</v>
      </c>
      <c r="F4" s="265" t="s">
        <v>156</v>
      </c>
      <c r="G4" s="265" t="s">
        <v>155</v>
      </c>
      <c r="H4" s="265" t="s">
        <v>154</v>
      </c>
      <c r="I4" s="265" t="s">
        <v>153</v>
      </c>
      <c r="J4" s="265" t="s">
        <v>152</v>
      </c>
      <c r="K4" s="265" t="s">
        <v>151</v>
      </c>
      <c r="L4" s="265" t="s">
        <v>15</v>
      </c>
      <c r="M4" s="265" t="s">
        <v>22</v>
      </c>
      <c r="N4" s="265" t="s">
        <v>150</v>
      </c>
      <c r="O4" s="265" t="s">
        <v>149</v>
      </c>
      <c r="P4" s="265" t="s">
        <v>148</v>
      </c>
      <c r="Q4" s="265" t="s">
        <v>147</v>
      </c>
      <c r="R4" s="265" t="s">
        <v>146</v>
      </c>
      <c r="S4" s="265" t="s">
        <v>145</v>
      </c>
      <c r="T4" s="265" t="s">
        <v>144</v>
      </c>
      <c r="U4" s="265" t="s">
        <v>143</v>
      </c>
      <c r="V4" s="265" t="s">
        <v>142</v>
      </c>
      <c r="W4" s="265" t="s">
        <v>141</v>
      </c>
      <c r="X4" s="265" t="s">
        <v>140</v>
      </c>
      <c r="Y4" s="265" t="s">
        <v>139</v>
      </c>
      <c r="Z4" s="265" t="s">
        <v>138</v>
      </c>
      <c r="AA4" s="265" t="s">
        <v>137</v>
      </c>
      <c r="AB4" s="265" t="s">
        <v>136</v>
      </c>
      <c r="AC4" s="265" t="s">
        <v>135</v>
      </c>
      <c r="AD4" s="265" t="s">
        <v>134</v>
      </c>
      <c r="AE4" s="265" t="s">
        <v>133</v>
      </c>
      <c r="AF4" s="265" t="s">
        <v>24</v>
      </c>
      <c r="AG4" s="265" t="s">
        <v>25</v>
      </c>
      <c r="AH4" s="265" t="s">
        <v>26</v>
      </c>
      <c r="AI4" s="265" t="s">
        <v>27</v>
      </c>
      <c r="AJ4" s="265" t="s">
        <v>28</v>
      </c>
      <c r="AK4" s="265" t="s">
        <v>132</v>
      </c>
      <c r="AL4" s="265" t="s">
        <v>29</v>
      </c>
      <c r="AM4" s="265" t="s">
        <v>30</v>
      </c>
      <c r="AN4" s="265" t="s">
        <v>31</v>
      </c>
      <c r="AO4" s="265" t="s">
        <v>32</v>
      </c>
      <c r="AP4" s="265" t="s">
        <v>33</v>
      </c>
      <c r="AQ4" s="265" t="s">
        <v>16</v>
      </c>
      <c r="AR4" s="265" t="s">
        <v>17</v>
      </c>
      <c r="AS4" s="265" t="s">
        <v>18</v>
      </c>
      <c r="AT4" s="265" t="s">
        <v>131</v>
      </c>
      <c r="AU4" s="265" t="s">
        <v>19</v>
      </c>
      <c r="AV4" s="265" t="s">
        <v>130</v>
      </c>
      <c r="AW4" s="265" t="s">
        <v>129</v>
      </c>
      <c r="AX4" s="265" t="s">
        <v>20</v>
      </c>
      <c r="AY4" s="265" t="s">
        <v>128</v>
      </c>
    </row>
    <row r="5" spans="1:51">
      <c r="A5" s="34" t="s">
        <v>163</v>
      </c>
    </row>
    <row r="6" spans="1:51">
      <c r="A6" s="34" t="s">
        <v>162</v>
      </c>
      <c r="B6" s="250">
        <v>-0.60750362407460656</v>
      </c>
      <c r="C6" s="250"/>
      <c r="D6" s="250"/>
      <c r="E6" s="250"/>
      <c r="F6" s="250"/>
      <c r="G6" s="250"/>
      <c r="H6" s="250"/>
      <c r="I6" s="250"/>
      <c r="J6" s="250"/>
      <c r="N6" s="250"/>
      <c r="O6" s="250"/>
      <c r="P6" s="250"/>
      <c r="Q6" s="250"/>
      <c r="R6" s="250"/>
      <c r="S6" s="250"/>
      <c r="T6" s="250"/>
      <c r="U6" s="250"/>
      <c r="V6" s="250"/>
      <c r="W6" s="250"/>
      <c r="X6" s="250"/>
      <c r="Y6" s="250"/>
      <c r="Z6" s="250"/>
      <c r="AA6" s="250"/>
      <c r="AB6" s="250"/>
      <c r="AC6" s="250"/>
      <c r="AD6" s="250"/>
      <c r="AE6" s="250"/>
      <c r="AF6" s="250"/>
      <c r="AG6" s="250"/>
      <c r="AH6" s="250"/>
      <c r="AI6" s="250"/>
      <c r="AJ6" s="250"/>
      <c r="AK6" s="250"/>
      <c r="AL6" s="250"/>
      <c r="AM6" s="250"/>
      <c r="AN6" s="250"/>
      <c r="AO6" s="250"/>
      <c r="AP6" s="250"/>
      <c r="AQ6" s="250"/>
      <c r="AR6" s="250"/>
      <c r="AS6" s="250"/>
      <c r="AT6" s="250"/>
      <c r="AU6" s="250"/>
      <c r="AV6" s="250"/>
      <c r="AW6" s="250"/>
      <c r="AX6" s="250"/>
      <c r="AY6" s="250"/>
    </row>
    <row r="7" spans="1:51" ht="15.75" thickBot="1">
      <c r="A7" s="34" t="s">
        <v>161</v>
      </c>
      <c r="B7" s="250">
        <v>-0.51953511797433183</v>
      </c>
      <c r="C7" s="250">
        <v>0.49619963387121296</v>
      </c>
      <c r="D7" s="250"/>
      <c r="E7" s="250"/>
      <c r="F7" s="250"/>
      <c r="G7" s="250"/>
      <c r="H7" s="250"/>
      <c r="I7" s="250"/>
      <c r="J7" s="250"/>
      <c r="K7" s="418" t="s">
        <v>160</v>
      </c>
      <c r="L7" s="418"/>
      <c r="M7" s="418"/>
      <c r="N7" s="250"/>
      <c r="O7" s="250"/>
      <c r="P7" s="250"/>
      <c r="Q7" s="250"/>
      <c r="R7" s="250"/>
      <c r="S7" s="250"/>
      <c r="T7" s="250"/>
      <c r="U7" s="250"/>
      <c r="V7" s="250"/>
      <c r="W7" s="250"/>
      <c r="X7" s="250"/>
      <c r="Y7" s="250"/>
      <c r="Z7" s="250"/>
      <c r="AA7" s="250"/>
      <c r="AB7" s="250"/>
      <c r="AC7" s="250"/>
      <c r="AD7" s="250"/>
      <c r="AE7" s="250"/>
      <c r="AF7" s="250"/>
      <c r="AG7" s="250"/>
      <c r="AH7" s="250"/>
      <c r="AI7" s="250"/>
      <c r="AJ7" s="250"/>
      <c r="AK7" s="250"/>
      <c r="AL7" s="250"/>
      <c r="AM7" s="250"/>
      <c r="AN7" s="250"/>
      <c r="AO7" s="250"/>
      <c r="AP7" s="250"/>
      <c r="AQ7" s="250"/>
      <c r="AR7" s="250"/>
      <c r="AS7" s="250"/>
      <c r="AT7" s="250"/>
      <c r="AU7" s="250"/>
      <c r="AV7" s="250"/>
      <c r="AW7" s="250"/>
      <c r="AX7" s="250"/>
      <c r="AY7" s="250"/>
    </row>
    <row r="8" spans="1:51">
      <c r="A8" s="34" t="s">
        <v>159</v>
      </c>
      <c r="B8" s="250">
        <v>0.63640164069316718</v>
      </c>
      <c r="C8" s="250">
        <v>-0.92819803735049744</v>
      </c>
      <c r="D8" s="250">
        <v>-0.52831000949156037</v>
      </c>
      <c r="E8" s="250"/>
      <c r="F8" s="250"/>
      <c r="G8" s="250"/>
      <c r="H8" s="250"/>
      <c r="I8" s="250"/>
      <c r="J8" s="250"/>
      <c r="K8" s="264" t="s">
        <v>158</v>
      </c>
      <c r="L8" s="263" t="s">
        <v>157</v>
      </c>
      <c r="M8" s="262"/>
      <c r="N8" s="250"/>
      <c r="O8" s="250"/>
      <c r="P8" s="250"/>
      <c r="Q8" s="250"/>
      <c r="R8" s="250"/>
      <c r="S8" s="250"/>
      <c r="T8" s="250"/>
      <c r="U8" s="250"/>
      <c r="V8" s="250"/>
      <c r="W8" s="250"/>
      <c r="X8" s="250"/>
      <c r="Y8" s="250"/>
      <c r="Z8" s="250"/>
      <c r="AA8" s="250"/>
      <c r="AB8" s="250"/>
      <c r="AC8" s="250"/>
      <c r="AD8" s="250"/>
      <c r="AE8" s="250"/>
      <c r="AF8" s="250"/>
      <c r="AG8" s="250"/>
      <c r="AH8" s="250"/>
      <c r="AI8" s="250"/>
      <c r="AJ8" s="250"/>
      <c r="AK8" s="250"/>
      <c r="AL8" s="250"/>
      <c r="AM8" s="250"/>
      <c r="AN8" s="250"/>
      <c r="AO8" s="250"/>
      <c r="AP8" s="250"/>
      <c r="AQ8" s="250"/>
      <c r="AR8" s="250"/>
      <c r="AS8" s="250"/>
      <c r="AT8" s="250"/>
      <c r="AU8" s="250"/>
      <c r="AV8" s="250"/>
      <c r="AW8" s="250"/>
      <c r="AX8" s="250"/>
      <c r="AY8" s="250"/>
    </row>
    <row r="9" spans="1:51">
      <c r="A9" s="34" t="s">
        <v>156</v>
      </c>
      <c r="B9" s="250">
        <v>0.25307365210834915</v>
      </c>
      <c r="C9" s="250">
        <v>-0.26786484129013388</v>
      </c>
      <c r="D9" s="250">
        <v>-0.27320987770154775</v>
      </c>
      <c r="E9" s="250">
        <v>0.58762823031685585</v>
      </c>
      <c r="F9" s="250"/>
      <c r="G9" s="250"/>
      <c r="H9" s="250"/>
      <c r="I9" s="250"/>
      <c r="J9" s="250"/>
      <c r="K9" s="261">
        <v>0.05</v>
      </c>
      <c r="L9" s="260">
        <v>0.18652780093511009</v>
      </c>
      <c r="M9" s="259">
        <f>-1*L9</f>
        <v>-0.18652780093511009</v>
      </c>
      <c r="N9" s="250"/>
      <c r="O9" s="250"/>
      <c r="P9" s="250"/>
      <c r="Q9" s="250"/>
      <c r="R9" s="250"/>
      <c r="S9" s="250"/>
      <c r="T9" s="250"/>
      <c r="U9" s="250"/>
      <c r="V9" s="250"/>
      <c r="W9" s="250"/>
      <c r="X9" s="250"/>
      <c r="Y9" s="250"/>
      <c r="Z9" s="250"/>
      <c r="AA9" s="250"/>
      <c r="AB9" s="250"/>
      <c r="AC9" s="250"/>
      <c r="AD9" s="250"/>
      <c r="AE9" s="250"/>
      <c r="AF9" s="250"/>
      <c r="AG9" s="250"/>
      <c r="AH9" s="250"/>
      <c r="AI9" s="250"/>
      <c r="AJ9" s="250"/>
      <c r="AK9" s="250"/>
      <c r="AL9" s="250"/>
      <c r="AM9" s="250"/>
      <c r="AN9" s="250"/>
      <c r="AO9" s="250"/>
      <c r="AP9" s="250"/>
      <c r="AQ9" s="250"/>
      <c r="AR9" s="250"/>
      <c r="AS9" s="250"/>
      <c r="AT9" s="250"/>
      <c r="AU9" s="250"/>
      <c r="AV9" s="250"/>
      <c r="AW9" s="250"/>
      <c r="AX9" s="250"/>
      <c r="AY9" s="250"/>
    </row>
    <row r="10" spans="1:51">
      <c r="A10" s="34" t="s">
        <v>155</v>
      </c>
      <c r="B10" s="250">
        <v>-0.2717334577232392</v>
      </c>
      <c r="C10" s="250">
        <v>0.12842760597862649</v>
      </c>
      <c r="D10" s="250">
        <v>0.20433315765686796</v>
      </c>
      <c r="E10" s="250">
        <v>1.1690831586462095E-2</v>
      </c>
      <c r="F10" s="250">
        <v>0.38517470992030434</v>
      </c>
      <c r="G10" s="250"/>
      <c r="H10" s="250"/>
      <c r="I10" s="250"/>
      <c r="J10" s="250"/>
      <c r="K10" s="258">
        <v>0.01</v>
      </c>
      <c r="L10" s="257">
        <v>0.24357828764302819</v>
      </c>
      <c r="M10" s="256">
        <f>-1*L10</f>
        <v>-0.24357828764302819</v>
      </c>
      <c r="N10" s="250"/>
      <c r="O10" s="250"/>
      <c r="P10" s="250"/>
      <c r="Q10" s="250"/>
      <c r="R10" s="250"/>
      <c r="S10" s="250"/>
      <c r="T10" s="250"/>
      <c r="U10" s="250"/>
      <c r="V10" s="250"/>
      <c r="W10" s="250"/>
      <c r="X10" s="250"/>
      <c r="Y10" s="250"/>
      <c r="Z10" s="250"/>
      <c r="AA10" s="250"/>
      <c r="AB10" s="250"/>
      <c r="AC10" s="250"/>
      <c r="AD10" s="250"/>
      <c r="AE10" s="250"/>
      <c r="AF10" s="250"/>
      <c r="AG10" s="250"/>
      <c r="AH10" s="250"/>
      <c r="AI10" s="250"/>
      <c r="AJ10" s="250"/>
      <c r="AK10" s="250"/>
      <c r="AL10" s="250"/>
      <c r="AM10" s="250"/>
      <c r="AN10" s="250"/>
      <c r="AO10" s="250"/>
      <c r="AP10" s="250"/>
      <c r="AQ10" s="250"/>
      <c r="AR10" s="250"/>
      <c r="AS10" s="250"/>
      <c r="AT10" s="250"/>
      <c r="AU10" s="250"/>
      <c r="AV10" s="250"/>
      <c r="AW10" s="250"/>
      <c r="AX10" s="250"/>
      <c r="AY10" s="250"/>
    </row>
    <row r="11" spans="1:51" ht="15.75" thickBot="1">
      <c r="A11" s="34" t="s">
        <v>154</v>
      </c>
      <c r="B11" s="250">
        <v>0.54647468203900706</v>
      </c>
      <c r="C11" s="250">
        <v>-0.18912432771231732</v>
      </c>
      <c r="D11" s="250">
        <v>-0.16106351160679566</v>
      </c>
      <c r="E11" s="250">
        <v>0.23060947764224662</v>
      </c>
      <c r="F11" s="250">
        <v>0.12390841366806794</v>
      </c>
      <c r="G11" s="250">
        <v>-0.49122076227180361</v>
      </c>
      <c r="H11" s="250"/>
      <c r="I11" s="250"/>
      <c r="J11" s="250"/>
      <c r="K11" s="255">
        <v>1E-3</v>
      </c>
      <c r="L11" s="254">
        <v>0.30825740205389235</v>
      </c>
      <c r="M11" s="253">
        <f>-1*L11</f>
        <v>-0.30825740205389235</v>
      </c>
      <c r="N11" s="250"/>
      <c r="O11" s="250"/>
      <c r="P11" s="250"/>
      <c r="Q11" s="250"/>
      <c r="R11" s="250"/>
      <c r="S11" s="250"/>
      <c r="T11" s="250"/>
      <c r="U11" s="250"/>
      <c r="V11" s="250"/>
      <c r="W11" s="250"/>
      <c r="X11" s="250"/>
      <c r="Y11" s="250"/>
      <c r="Z11" s="250"/>
      <c r="AA11" s="250"/>
      <c r="AB11" s="250"/>
      <c r="AC11" s="250"/>
      <c r="AD11" s="250"/>
      <c r="AE11" s="250"/>
      <c r="AF11" s="250"/>
      <c r="AG11" s="250"/>
      <c r="AH11" s="250"/>
      <c r="AI11" s="250"/>
      <c r="AJ11" s="250"/>
      <c r="AK11" s="250"/>
      <c r="AL11" s="250"/>
      <c r="AM11" s="250"/>
      <c r="AN11" s="250"/>
      <c r="AO11" s="250"/>
      <c r="AP11" s="250"/>
      <c r="AQ11" s="250"/>
      <c r="AR11" s="250"/>
      <c r="AS11" s="250"/>
      <c r="AT11" s="250"/>
      <c r="AU11" s="250"/>
      <c r="AV11" s="250"/>
      <c r="AW11" s="250"/>
      <c r="AX11" s="250"/>
      <c r="AY11" s="250"/>
    </row>
    <row r="12" spans="1:51">
      <c r="A12" s="34" t="s">
        <v>153</v>
      </c>
      <c r="B12" s="250">
        <v>-0.24973729386271981</v>
      </c>
      <c r="C12" s="250">
        <v>0.37184650164255523</v>
      </c>
      <c r="D12" s="250">
        <v>0.29144698277003139</v>
      </c>
      <c r="E12" s="250">
        <v>-0.31505943679749965</v>
      </c>
      <c r="F12" s="250">
        <v>-8.0058142366910626E-2</v>
      </c>
      <c r="G12" s="250">
        <v>-0.15764818173829831</v>
      </c>
      <c r="H12" s="250">
        <v>0.19433277106224703</v>
      </c>
      <c r="I12" s="250"/>
      <c r="J12" s="250"/>
      <c r="K12" s="250"/>
      <c r="L12" s="250"/>
      <c r="M12" s="250"/>
      <c r="N12" s="250"/>
      <c r="O12" s="250"/>
      <c r="P12" s="250"/>
      <c r="Q12" s="250"/>
      <c r="R12" s="250"/>
      <c r="S12" s="250"/>
      <c r="T12" s="250"/>
      <c r="U12" s="250"/>
      <c r="V12" s="250"/>
      <c r="W12" s="250"/>
      <c r="X12" s="250"/>
      <c r="Y12" s="250"/>
      <c r="Z12" s="250"/>
      <c r="AA12" s="250"/>
      <c r="AB12" s="250"/>
      <c r="AC12" s="250"/>
      <c r="AD12" s="250"/>
      <c r="AE12" s="250"/>
      <c r="AF12" s="250"/>
      <c r="AG12" s="250"/>
      <c r="AH12" s="250"/>
      <c r="AI12" s="250"/>
      <c r="AJ12" s="250"/>
      <c r="AK12" s="250"/>
      <c r="AL12" s="250"/>
      <c r="AM12" s="250"/>
      <c r="AN12" s="250"/>
      <c r="AO12" s="250"/>
      <c r="AP12" s="250"/>
      <c r="AQ12" s="250"/>
      <c r="AR12" s="250"/>
      <c r="AS12" s="250"/>
      <c r="AT12" s="250"/>
      <c r="AU12" s="250"/>
      <c r="AV12" s="250"/>
      <c r="AW12" s="250"/>
      <c r="AX12" s="250"/>
      <c r="AY12" s="250"/>
    </row>
    <row r="13" spans="1:51">
      <c r="A13" s="34" t="s">
        <v>152</v>
      </c>
      <c r="B13" s="250">
        <v>-0.2401706672803231</v>
      </c>
      <c r="C13" s="250">
        <v>0.26688158543077417</v>
      </c>
      <c r="D13" s="250">
        <v>0.16556653088110024</v>
      </c>
      <c r="E13" s="250">
        <v>-0.20522844454144562</v>
      </c>
      <c r="F13" s="250">
        <v>2.1496625882448665E-2</v>
      </c>
      <c r="G13" s="250">
        <v>-0.16053700984587957</v>
      </c>
      <c r="H13" s="250">
        <v>0.33806712642169739</v>
      </c>
      <c r="I13" s="250">
        <v>0.63167938477809105</v>
      </c>
      <c r="J13" s="250"/>
      <c r="K13" s="250"/>
      <c r="L13" s="250"/>
      <c r="M13" s="250"/>
      <c r="N13" s="250"/>
      <c r="O13" s="250"/>
      <c r="P13" s="250"/>
      <c r="Q13" s="250"/>
      <c r="R13" s="250"/>
      <c r="S13" s="250"/>
      <c r="T13" s="250"/>
      <c r="U13" s="250"/>
      <c r="V13" s="250"/>
      <c r="W13" s="250"/>
      <c r="X13" s="250"/>
      <c r="Y13" s="250"/>
      <c r="Z13" s="250"/>
      <c r="AA13" s="250"/>
      <c r="AB13" s="250"/>
      <c r="AC13" s="250"/>
      <c r="AD13" s="250"/>
      <c r="AE13" s="250"/>
      <c r="AF13" s="250"/>
      <c r="AG13" s="250"/>
      <c r="AH13" s="250"/>
      <c r="AI13" s="250"/>
      <c r="AJ13" s="250"/>
      <c r="AK13" s="250"/>
      <c r="AL13" s="250"/>
      <c r="AM13" s="250"/>
      <c r="AN13" s="250"/>
      <c r="AO13" s="250"/>
      <c r="AP13" s="250"/>
      <c r="AQ13" s="250"/>
      <c r="AR13" s="250"/>
      <c r="AS13" s="250"/>
      <c r="AT13" s="250"/>
      <c r="AU13" s="250"/>
      <c r="AV13" s="250"/>
      <c r="AW13" s="250"/>
      <c r="AX13" s="250"/>
      <c r="AY13" s="250"/>
    </row>
    <row r="14" spans="1:51">
      <c r="A14" s="34" t="s">
        <v>151</v>
      </c>
      <c r="B14" s="250">
        <v>3.5590454107711902E-2</v>
      </c>
      <c r="C14" s="250">
        <v>-4.476824264976751E-2</v>
      </c>
      <c r="D14" s="250">
        <v>-4.527254139510524E-2</v>
      </c>
      <c r="E14" s="250">
        <v>1.0632385121579728E-2</v>
      </c>
      <c r="F14" s="250">
        <v>-9.3427623834764731E-2</v>
      </c>
      <c r="G14" s="250">
        <v>-5.4589553301768116E-2</v>
      </c>
      <c r="H14" s="250">
        <v>-5.0453285936068619E-2</v>
      </c>
      <c r="I14" s="250">
        <v>7.8602812674553088E-2</v>
      </c>
      <c r="J14" s="250">
        <v>-0.14238115506181218</v>
      </c>
      <c r="K14" s="250"/>
      <c r="L14" s="250"/>
      <c r="M14" s="250"/>
      <c r="N14" s="250"/>
      <c r="O14" s="250"/>
      <c r="P14" s="250"/>
      <c r="Q14" s="250"/>
      <c r="R14" s="250"/>
      <c r="S14" s="250"/>
      <c r="T14" s="250"/>
      <c r="U14" s="250"/>
      <c r="V14" s="250"/>
      <c r="W14" s="250"/>
      <c r="X14" s="250"/>
      <c r="Y14" s="250"/>
      <c r="Z14" s="250"/>
      <c r="AA14" s="250"/>
      <c r="AB14" s="250"/>
      <c r="AC14" s="250"/>
      <c r="AD14" s="250"/>
      <c r="AE14" s="250"/>
      <c r="AF14" s="250"/>
      <c r="AG14" s="250"/>
      <c r="AH14" s="250"/>
      <c r="AI14" s="250"/>
      <c r="AJ14" s="250"/>
      <c r="AK14" s="250"/>
      <c r="AL14" s="250"/>
      <c r="AM14" s="250"/>
      <c r="AN14" s="250"/>
      <c r="AO14" s="250"/>
      <c r="AP14" s="250"/>
      <c r="AQ14" s="250"/>
      <c r="AR14" s="250"/>
      <c r="AS14" s="250"/>
      <c r="AT14" s="250"/>
      <c r="AU14" s="250"/>
      <c r="AV14" s="250"/>
      <c r="AW14" s="250"/>
      <c r="AX14" s="250"/>
      <c r="AY14" s="250"/>
    </row>
    <row r="15" spans="1:51">
      <c r="A15" s="34" t="s">
        <v>15</v>
      </c>
      <c r="B15" s="250">
        <v>7.919304909365539E-2</v>
      </c>
      <c r="C15" s="250">
        <v>-2.5805219418205023E-2</v>
      </c>
      <c r="D15" s="250">
        <v>0.10987137668980565</v>
      </c>
      <c r="E15" s="250">
        <v>7.8444020263022177E-2</v>
      </c>
      <c r="F15" s="250">
        <v>9.4805059821059343E-2</v>
      </c>
      <c r="G15" s="250">
        <v>-0.46437739001410333</v>
      </c>
      <c r="H15" s="250">
        <v>0.72070687300840452</v>
      </c>
      <c r="I15" s="250">
        <v>0.52655819197007181</v>
      </c>
      <c r="J15" s="250">
        <v>0.63179223148930341</v>
      </c>
      <c r="K15" s="250">
        <v>-5.7293451432399861E-2</v>
      </c>
      <c r="L15" s="250"/>
      <c r="M15" s="250"/>
      <c r="N15" s="250"/>
      <c r="O15" s="250"/>
      <c r="P15" s="250"/>
      <c r="Q15" s="250"/>
      <c r="R15" s="250"/>
      <c r="S15" s="250"/>
      <c r="T15" s="250"/>
      <c r="U15" s="250"/>
      <c r="V15" s="250"/>
      <c r="W15" s="250"/>
      <c r="X15" s="250"/>
      <c r="Y15" s="250"/>
      <c r="Z15" s="250"/>
      <c r="AA15" s="250"/>
      <c r="AB15" s="250"/>
      <c r="AC15" s="250"/>
      <c r="AD15" s="250"/>
      <c r="AE15" s="250"/>
      <c r="AF15" s="250"/>
      <c r="AG15" s="250"/>
      <c r="AH15" s="250"/>
      <c r="AI15" s="250"/>
      <c r="AJ15" s="250"/>
      <c r="AK15" s="250"/>
      <c r="AL15" s="250"/>
      <c r="AM15" s="250"/>
      <c r="AN15" s="250"/>
      <c r="AO15" s="250"/>
      <c r="AP15" s="250"/>
      <c r="AQ15" s="250"/>
      <c r="AR15" s="250"/>
      <c r="AS15" s="250"/>
      <c r="AT15" s="250"/>
      <c r="AU15" s="250"/>
      <c r="AV15" s="250"/>
      <c r="AW15" s="250"/>
      <c r="AX15" s="250"/>
      <c r="AY15" s="250"/>
    </row>
    <row r="16" spans="1:51">
      <c r="A16" s="34" t="s">
        <v>22</v>
      </c>
      <c r="B16" s="250">
        <v>5.3953082802642327E-2</v>
      </c>
      <c r="C16" s="250">
        <v>7.0247478225814092E-2</v>
      </c>
      <c r="D16" s="250">
        <v>0.10176176980868495</v>
      </c>
      <c r="E16" s="250">
        <v>-5.0558248742630284E-2</v>
      </c>
      <c r="F16" s="250">
        <v>-2.7254317295745182E-2</v>
      </c>
      <c r="G16" s="250">
        <v>-0.41443208124613462</v>
      </c>
      <c r="H16" s="250">
        <v>0.72989308043352508</v>
      </c>
      <c r="I16" s="250">
        <v>0.58679315055793613</v>
      </c>
      <c r="J16" s="250">
        <v>0.65331431839493737</v>
      </c>
      <c r="K16" s="250">
        <v>-2.240402293290843E-2</v>
      </c>
      <c r="L16" s="250">
        <v>0.86869776734566251</v>
      </c>
      <c r="M16" s="250"/>
      <c r="N16" s="250"/>
      <c r="O16" s="250"/>
      <c r="P16" s="250"/>
      <c r="Q16" s="250"/>
      <c r="R16" s="250"/>
      <c r="S16" s="250"/>
      <c r="T16" s="250"/>
      <c r="U16" s="250"/>
      <c r="V16" s="250"/>
      <c r="W16" s="250"/>
      <c r="X16" s="250"/>
      <c r="Y16" s="250"/>
      <c r="Z16" s="250"/>
      <c r="AA16" s="250"/>
      <c r="AB16" s="250"/>
      <c r="AC16" s="250"/>
      <c r="AD16" s="250"/>
      <c r="AE16" s="250"/>
      <c r="AF16" s="250"/>
      <c r="AG16" s="250"/>
      <c r="AH16" s="250"/>
      <c r="AI16" s="250"/>
      <c r="AJ16" s="250"/>
      <c r="AK16" s="250"/>
      <c r="AL16" s="250"/>
      <c r="AM16" s="250"/>
      <c r="AN16" s="250"/>
      <c r="AO16" s="250"/>
      <c r="AP16" s="250"/>
      <c r="AQ16" s="250"/>
      <c r="AR16" s="250"/>
      <c r="AS16" s="250"/>
      <c r="AT16" s="250"/>
      <c r="AU16" s="250"/>
      <c r="AV16" s="250"/>
      <c r="AW16" s="250"/>
      <c r="AX16" s="250"/>
      <c r="AY16" s="250"/>
    </row>
    <row r="17" spans="1:51">
      <c r="A17" s="34" t="s">
        <v>150</v>
      </c>
      <c r="B17" s="250">
        <v>7.0977666198913436E-2</v>
      </c>
      <c r="C17" s="250">
        <v>1.4698614192942366E-2</v>
      </c>
      <c r="D17" s="250">
        <v>0.11006249664646353</v>
      </c>
      <c r="E17" s="250">
        <v>2.5514012386026953E-2</v>
      </c>
      <c r="F17" s="250">
        <v>4.5413860555505205E-2</v>
      </c>
      <c r="G17" s="250">
        <v>-0.45843640527968393</v>
      </c>
      <c r="H17" s="250">
        <v>0.74882773412045367</v>
      </c>
      <c r="I17" s="250">
        <v>0.57015572725521302</v>
      </c>
      <c r="J17" s="250">
        <v>0.66224484542336304</v>
      </c>
      <c r="K17" s="250">
        <v>-4.4187862649004123E-2</v>
      </c>
      <c r="L17" s="250">
        <v>0.97697809154420578</v>
      </c>
      <c r="M17" s="250">
        <v>0.95437488450368357</v>
      </c>
      <c r="N17" s="250"/>
      <c r="O17" s="250"/>
      <c r="P17" s="250"/>
      <c r="Q17" s="250"/>
      <c r="R17" s="250"/>
      <c r="S17" s="250"/>
      <c r="T17" s="250"/>
      <c r="U17" s="250"/>
      <c r="V17" s="250"/>
      <c r="W17" s="250"/>
      <c r="X17" s="250"/>
      <c r="Y17" s="250"/>
      <c r="Z17" s="250"/>
      <c r="AA17" s="250"/>
      <c r="AB17" s="250"/>
      <c r="AC17" s="250"/>
      <c r="AD17" s="250"/>
      <c r="AE17" s="250"/>
      <c r="AF17" s="250"/>
      <c r="AG17" s="250"/>
      <c r="AH17" s="250"/>
      <c r="AI17" s="250"/>
      <c r="AJ17" s="250"/>
      <c r="AK17" s="250"/>
      <c r="AL17" s="250"/>
      <c r="AM17" s="250"/>
      <c r="AN17" s="250"/>
      <c r="AO17" s="250"/>
      <c r="AP17" s="250"/>
      <c r="AQ17" s="250"/>
      <c r="AR17" s="250"/>
      <c r="AS17" s="250"/>
      <c r="AT17" s="250"/>
      <c r="AU17" s="250"/>
      <c r="AV17" s="250"/>
      <c r="AW17" s="250"/>
      <c r="AX17" s="250"/>
      <c r="AY17" s="250"/>
    </row>
    <row r="18" spans="1:51">
      <c r="A18" s="34" t="s">
        <v>149</v>
      </c>
      <c r="B18" s="250">
        <v>0.16503171724519189</v>
      </c>
      <c r="C18" s="250">
        <v>0.13064778191940041</v>
      </c>
      <c r="D18" s="250">
        <v>-2.0331122530496439E-2</v>
      </c>
      <c r="E18" s="250">
        <v>-0.17283022815650362</v>
      </c>
      <c r="F18" s="250">
        <v>-0.23007499337769699</v>
      </c>
      <c r="G18" s="250">
        <v>-0.29625289507890679</v>
      </c>
      <c r="H18" s="250">
        <v>0.40548632347944541</v>
      </c>
      <c r="I18" s="250">
        <v>0.46278691446171322</v>
      </c>
      <c r="J18" s="250">
        <v>0.3068756122756367</v>
      </c>
      <c r="K18" s="250">
        <v>9.1002350711959182E-2</v>
      </c>
      <c r="L18" s="250">
        <v>0.28356397543665307</v>
      </c>
      <c r="M18" s="250">
        <v>0.58893281520665042</v>
      </c>
      <c r="N18" s="250">
        <v>0.42459121036275627</v>
      </c>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row>
    <row r="19" spans="1:51">
      <c r="A19" s="34" t="s">
        <v>148</v>
      </c>
      <c r="B19" s="250">
        <v>0.17773740752341705</v>
      </c>
      <c r="C19" s="250">
        <v>-9.8126713797492868E-2</v>
      </c>
      <c r="D19" s="250">
        <v>3.5672862537478853E-2</v>
      </c>
      <c r="E19" s="250">
        <v>0.13823838716084216</v>
      </c>
      <c r="F19" s="250">
        <v>8.7900706215381763E-2</v>
      </c>
      <c r="G19" s="250">
        <v>-0.4703163825825139</v>
      </c>
      <c r="H19" s="250">
        <v>0.79084355008398888</v>
      </c>
      <c r="I19" s="250">
        <v>0.45839564117515536</v>
      </c>
      <c r="J19" s="250">
        <v>0.62542865119974489</v>
      </c>
      <c r="K19" s="250">
        <v>-2.6921065894559549E-2</v>
      </c>
      <c r="L19" s="250">
        <v>0.96242462763962255</v>
      </c>
      <c r="M19" s="250">
        <v>0.90281993713615671</v>
      </c>
      <c r="N19" s="250">
        <v>0.96902236238822015</v>
      </c>
      <c r="O19" s="250">
        <v>0.31989055135245914</v>
      </c>
      <c r="P19" s="250"/>
      <c r="Q19" s="250"/>
      <c r="R19" s="250"/>
      <c r="S19" s="250"/>
      <c r="T19" s="250"/>
      <c r="U19" s="250"/>
      <c r="V19" s="250"/>
      <c r="W19" s="250"/>
      <c r="X19" s="250"/>
      <c r="Y19" s="250"/>
      <c r="Z19" s="250"/>
      <c r="AA19" s="250"/>
      <c r="AB19" s="250"/>
      <c r="AC19" s="250"/>
      <c r="AD19" s="250"/>
      <c r="AE19" s="250"/>
      <c r="AF19" s="250"/>
      <c r="AG19" s="250"/>
      <c r="AH19" s="250"/>
      <c r="AI19" s="250"/>
      <c r="AJ19" s="250"/>
      <c r="AK19" s="250"/>
      <c r="AL19" s="250"/>
      <c r="AM19" s="250"/>
      <c r="AN19" s="250"/>
      <c r="AO19" s="250"/>
      <c r="AP19" s="250"/>
      <c r="AQ19" s="250"/>
      <c r="AR19" s="250"/>
      <c r="AS19" s="250"/>
      <c r="AT19" s="250"/>
      <c r="AU19" s="250"/>
      <c r="AV19" s="250"/>
      <c r="AW19" s="250"/>
      <c r="AX19" s="250"/>
      <c r="AY19" s="250"/>
    </row>
    <row r="20" spans="1:51">
      <c r="A20" s="34" t="s">
        <v>147</v>
      </c>
      <c r="B20" s="250">
        <v>0.68751395627945966</v>
      </c>
      <c r="C20" s="250">
        <v>-0.58433268615918366</v>
      </c>
      <c r="D20" s="250">
        <v>-0.32670122019790065</v>
      </c>
      <c r="E20" s="250">
        <v>0.60161727083358174</v>
      </c>
      <c r="F20" s="250">
        <v>0.19870342618043108</v>
      </c>
      <c r="G20" s="250">
        <v>-0.3949015767137567</v>
      </c>
      <c r="H20" s="250">
        <v>0.59703990763573467</v>
      </c>
      <c r="I20" s="250">
        <v>6.2686633014639976E-5</v>
      </c>
      <c r="J20" s="250">
        <v>0.10106749704808717</v>
      </c>
      <c r="K20" s="250">
        <v>0.11771051205712443</v>
      </c>
      <c r="L20" s="250">
        <v>0.4926068451584793</v>
      </c>
      <c r="M20" s="250">
        <v>0.35741806891731848</v>
      </c>
      <c r="N20" s="250">
        <v>0.45089874888839926</v>
      </c>
      <c r="O20" s="250">
        <v>0.14044735715050433</v>
      </c>
      <c r="P20" s="250">
        <v>0.58716134370835815</v>
      </c>
      <c r="Q20" s="250"/>
      <c r="R20" s="250"/>
      <c r="S20" s="250"/>
      <c r="T20" s="250"/>
      <c r="U20" s="250"/>
      <c r="V20" s="250"/>
      <c r="W20" s="250"/>
      <c r="X20" s="250"/>
      <c r="Y20" s="250"/>
      <c r="Z20" s="250"/>
      <c r="AA20" s="250"/>
      <c r="AB20" s="250"/>
      <c r="AC20" s="250"/>
      <c r="AD20" s="250"/>
      <c r="AE20" s="250"/>
      <c r="AF20" s="250"/>
      <c r="AG20" s="250"/>
      <c r="AH20" s="250"/>
      <c r="AI20" s="250"/>
      <c r="AJ20" s="250"/>
      <c r="AK20" s="250"/>
      <c r="AL20" s="250"/>
      <c r="AM20" s="250"/>
      <c r="AN20" s="250"/>
      <c r="AO20" s="250"/>
      <c r="AP20" s="250"/>
      <c r="AQ20" s="250"/>
      <c r="AR20" s="250"/>
      <c r="AS20" s="250"/>
      <c r="AT20" s="250"/>
      <c r="AU20" s="250"/>
      <c r="AV20" s="250"/>
      <c r="AW20" s="250"/>
      <c r="AX20" s="250"/>
      <c r="AY20" s="250"/>
    </row>
    <row r="21" spans="1:51">
      <c r="A21" s="34" t="s">
        <v>146</v>
      </c>
      <c r="B21" s="250">
        <v>-0.20900404122381003</v>
      </c>
      <c r="C21" s="250">
        <v>0.24456755249081855</v>
      </c>
      <c r="D21" s="250">
        <v>2.4619509054847357E-2</v>
      </c>
      <c r="E21" s="250">
        <v>-0.21622684657165211</v>
      </c>
      <c r="F21" s="250">
        <v>3.6229941681872747E-2</v>
      </c>
      <c r="G21" s="250">
        <v>0.26631947469391798</v>
      </c>
      <c r="H21" s="250">
        <v>-0.37493204098289368</v>
      </c>
      <c r="I21" s="250">
        <v>-0.15818415000733296</v>
      </c>
      <c r="J21" s="250">
        <v>-0.31367225786466346</v>
      </c>
      <c r="K21" s="250">
        <v>2.5029802228498748E-2</v>
      </c>
      <c r="L21" s="250">
        <v>-0.40194503951254301</v>
      </c>
      <c r="M21" s="250">
        <v>-0.29776059170180569</v>
      </c>
      <c r="N21" s="250">
        <v>-0.37055045246236756</v>
      </c>
      <c r="O21" s="250">
        <v>-0.10605741469384083</v>
      </c>
      <c r="P21" s="250">
        <v>-0.42051921992679431</v>
      </c>
      <c r="Q21" s="250">
        <v>-0.36837048842955705</v>
      </c>
      <c r="R21" s="250"/>
      <c r="S21" s="250"/>
      <c r="T21" s="250"/>
      <c r="U21" s="250"/>
      <c r="V21" s="250"/>
      <c r="W21" s="250"/>
      <c r="X21" s="250"/>
      <c r="Y21" s="250"/>
      <c r="Z21" s="250"/>
      <c r="AA21" s="250"/>
      <c r="AB21" s="250"/>
      <c r="AC21" s="250"/>
      <c r="AD21" s="250"/>
      <c r="AE21" s="250"/>
      <c r="AF21" s="250"/>
      <c r="AG21" s="250"/>
      <c r="AH21" s="250"/>
      <c r="AI21" s="250"/>
      <c r="AJ21" s="250"/>
      <c r="AK21" s="250"/>
      <c r="AL21" s="250"/>
      <c r="AM21" s="250"/>
      <c r="AN21" s="250"/>
      <c r="AO21" s="250"/>
      <c r="AP21" s="250"/>
      <c r="AQ21" s="250"/>
      <c r="AR21" s="250"/>
      <c r="AS21" s="250"/>
      <c r="AT21" s="250"/>
      <c r="AU21" s="250"/>
      <c r="AV21" s="250"/>
      <c r="AW21" s="250"/>
      <c r="AX21" s="250"/>
      <c r="AY21" s="250"/>
    </row>
    <row r="22" spans="1:51">
      <c r="A22" s="34" t="s">
        <v>145</v>
      </c>
      <c r="B22" s="250">
        <v>-0.18751509215252588</v>
      </c>
      <c r="C22" s="250">
        <v>0.15080363187919696</v>
      </c>
      <c r="D22" s="250">
        <v>7.6572743570019169E-2</v>
      </c>
      <c r="E22" s="250">
        <v>-0.12235156805405961</v>
      </c>
      <c r="F22" s="250">
        <v>5.2600833080399034E-2</v>
      </c>
      <c r="G22" s="250">
        <v>0.14585624412573034</v>
      </c>
      <c r="H22" s="250">
        <v>-0.2921380656889907</v>
      </c>
      <c r="I22" s="250">
        <v>-6.0884213470339815E-2</v>
      </c>
      <c r="J22" s="250">
        <v>-0.15760943273645123</v>
      </c>
      <c r="K22" s="250">
        <v>-2.2116718627390324E-2</v>
      </c>
      <c r="L22" s="250">
        <v>-0.2016976954261919</v>
      </c>
      <c r="M22" s="250">
        <v>-0.18687589407946115</v>
      </c>
      <c r="N22" s="250">
        <v>-0.20207675928928023</v>
      </c>
      <c r="O22" s="250">
        <v>-0.14358013268677047</v>
      </c>
      <c r="P22" s="250">
        <v>-0.24009982159432175</v>
      </c>
      <c r="Q22" s="250">
        <v>-0.21198079659573763</v>
      </c>
      <c r="R22" s="250">
        <v>0.86130614932862581</v>
      </c>
      <c r="S22" s="250"/>
      <c r="T22" s="250"/>
      <c r="U22" s="250"/>
      <c r="V22" s="250"/>
      <c r="W22" s="250"/>
      <c r="X22" s="250"/>
      <c r="Y22" s="250"/>
      <c r="Z22" s="250"/>
      <c r="AA22" s="250"/>
      <c r="AB22" s="250"/>
      <c r="AC22" s="250"/>
      <c r="AD22" s="250"/>
      <c r="AE22" s="250"/>
      <c r="AF22" s="250"/>
      <c r="AG22" s="250"/>
      <c r="AH22" s="250"/>
      <c r="AI22" s="250"/>
      <c r="AJ22" s="250"/>
      <c r="AK22" s="250"/>
      <c r="AL22" s="250"/>
      <c r="AM22" s="250"/>
      <c r="AN22" s="250"/>
      <c r="AO22" s="250"/>
      <c r="AP22" s="250"/>
      <c r="AQ22" s="250"/>
      <c r="AR22" s="250"/>
      <c r="AS22" s="250"/>
      <c r="AT22" s="250"/>
      <c r="AU22" s="250"/>
      <c r="AV22" s="250"/>
      <c r="AW22" s="250"/>
      <c r="AX22" s="250"/>
      <c r="AY22" s="250"/>
    </row>
    <row r="23" spans="1:51">
      <c r="A23" s="34" t="s">
        <v>144</v>
      </c>
      <c r="B23" s="250">
        <v>0.24500975650689158</v>
      </c>
      <c r="C23" s="250">
        <v>-0.2866251307009608</v>
      </c>
      <c r="D23" s="250">
        <v>-0.16676048302473181</v>
      </c>
      <c r="E23" s="250">
        <v>0.34958484756034619</v>
      </c>
      <c r="F23" s="250">
        <v>0.35161782144384057</v>
      </c>
      <c r="G23" s="250">
        <v>-1.4722162199319842E-2</v>
      </c>
      <c r="H23" s="250">
        <v>0.16501216191053347</v>
      </c>
      <c r="I23" s="250">
        <v>3.0495872969455062E-2</v>
      </c>
      <c r="J23" s="250">
        <v>-4.4700857884749423E-2</v>
      </c>
      <c r="K23" s="250">
        <v>-6.1689673961523618E-2</v>
      </c>
      <c r="L23" s="250">
        <v>0.11913043934050642</v>
      </c>
      <c r="M23" s="250">
        <v>2.2596370753820188E-2</v>
      </c>
      <c r="N23" s="250">
        <v>8.1548366882048806E-2</v>
      </c>
      <c r="O23" s="250">
        <v>-6.4112595911788001E-2</v>
      </c>
      <c r="P23" s="250">
        <v>0.11040465510538512</v>
      </c>
      <c r="Q23" s="250">
        <v>0.29471893763264473</v>
      </c>
      <c r="R23" s="250">
        <v>0.19561013178701131</v>
      </c>
      <c r="S23" s="250">
        <v>0.26598342550113874</v>
      </c>
      <c r="T23" s="250"/>
      <c r="U23" s="250"/>
      <c r="V23" s="250"/>
      <c r="W23" s="250"/>
      <c r="X23" s="250"/>
      <c r="Y23" s="250"/>
      <c r="Z23" s="250"/>
      <c r="AA23" s="250"/>
      <c r="AB23" s="250"/>
      <c r="AC23" s="250"/>
      <c r="AD23" s="250"/>
      <c r="AE23" s="250"/>
      <c r="AF23" s="250"/>
      <c r="AG23" s="250"/>
      <c r="AH23" s="250"/>
      <c r="AI23" s="250"/>
      <c r="AJ23" s="250"/>
      <c r="AK23" s="250"/>
      <c r="AL23" s="250"/>
      <c r="AM23" s="250"/>
      <c r="AN23" s="250"/>
      <c r="AO23" s="250"/>
      <c r="AP23" s="250"/>
      <c r="AQ23" s="250"/>
      <c r="AR23" s="250"/>
      <c r="AS23" s="250"/>
      <c r="AT23" s="250"/>
      <c r="AU23" s="250"/>
      <c r="AV23" s="250"/>
      <c r="AW23" s="250"/>
      <c r="AX23" s="250"/>
      <c r="AY23" s="250"/>
    </row>
    <row r="24" spans="1:51">
      <c r="A24" s="34" t="s">
        <v>143</v>
      </c>
      <c r="B24" s="250">
        <v>-0.30648975461483563</v>
      </c>
      <c r="C24" s="250">
        <v>0.38591984508603144</v>
      </c>
      <c r="D24" s="250">
        <v>0.13341022633212554</v>
      </c>
      <c r="E24" s="250">
        <v>-0.41536197469383423</v>
      </c>
      <c r="F24" s="250">
        <v>-0.26181324232697478</v>
      </c>
      <c r="G24" s="250">
        <v>0.18453625420793085</v>
      </c>
      <c r="H24" s="250">
        <v>-0.3625321100653105</v>
      </c>
      <c r="I24" s="250">
        <v>-0.13504240253311056</v>
      </c>
      <c r="J24" s="250">
        <v>-0.18158356947140294</v>
      </c>
      <c r="K24" s="250">
        <v>6.6282733233390345E-2</v>
      </c>
      <c r="L24" s="250">
        <v>-0.36701584831820422</v>
      </c>
      <c r="M24" s="250">
        <v>-0.22485283777822002</v>
      </c>
      <c r="N24" s="250">
        <v>-0.31809309426790155</v>
      </c>
      <c r="O24" s="250">
        <v>-3.0429891902298556E-2</v>
      </c>
      <c r="P24" s="250">
        <v>-0.37722117310140763</v>
      </c>
      <c r="Q24" s="250">
        <v>-0.4665292466085732</v>
      </c>
      <c r="R24" s="250">
        <v>0.33349919945903778</v>
      </c>
      <c r="S24" s="250">
        <v>0.12110912368826796</v>
      </c>
      <c r="T24" s="250">
        <v>-0.77377563428986817</v>
      </c>
      <c r="U24" s="250"/>
      <c r="V24" s="250"/>
      <c r="W24" s="250"/>
      <c r="X24" s="250"/>
      <c r="Y24" s="250"/>
      <c r="Z24" s="250"/>
      <c r="AA24" s="250"/>
      <c r="AB24" s="250"/>
      <c r="AC24" s="250"/>
      <c r="AD24" s="250"/>
      <c r="AE24" s="250"/>
      <c r="AF24" s="250"/>
      <c r="AG24" s="250"/>
      <c r="AH24" s="250"/>
      <c r="AI24" s="250"/>
      <c r="AJ24" s="250"/>
      <c r="AK24" s="250"/>
      <c r="AL24" s="250"/>
      <c r="AM24" s="250"/>
      <c r="AN24" s="250"/>
      <c r="AO24" s="250"/>
      <c r="AP24" s="250"/>
      <c r="AQ24" s="250"/>
      <c r="AR24" s="250"/>
      <c r="AS24" s="250"/>
      <c r="AT24" s="250"/>
      <c r="AU24" s="250"/>
      <c r="AV24" s="250"/>
      <c r="AW24" s="250"/>
      <c r="AX24" s="250"/>
      <c r="AY24" s="250"/>
    </row>
    <row r="25" spans="1:51">
      <c r="A25" s="34" t="s">
        <v>142</v>
      </c>
      <c r="B25" s="250">
        <v>1.0159172266744146E-3</v>
      </c>
      <c r="C25" s="250">
        <v>4.1526424833153733E-2</v>
      </c>
      <c r="D25" s="250">
        <v>0.2440581145673732</v>
      </c>
      <c r="E25" s="250">
        <v>3.8305733115666027E-3</v>
      </c>
      <c r="F25" s="250">
        <v>5.063061267799851E-2</v>
      </c>
      <c r="G25" s="250">
        <v>-0.42577244363220662</v>
      </c>
      <c r="H25" s="250">
        <v>0.68622862388462547</v>
      </c>
      <c r="I25" s="250">
        <v>0.50673645974032422</v>
      </c>
      <c r="J25" s="250">
        <v>0.56053893596690851</v>
      </c>
      <c r="K25" s="250">
        <v>-5.6990723022090475E-2</v>
      </c>
      <c r="L25" s="250">
        <v>0.96245578284925515</v>
      </c>
      <c r="M25" s="250">
        <v>0.84899810066084724</v>
      </c>
      <c r="N25" s="250">
        <v>0.94586055244370826</v>
      </c>
      <c r="O25" s="250">
        <v>0.27610178201673341</v>
      </c>
      <c r="P25" s="250">
        <v>0.92333850398272066</v>
      </c>
      <c r="Q25" s="250">
        <v>0.43804728081465005</v>
      </c>
      <c r="R25" s="250">
        <v>-0.36215138835715754</v>
      </c>
      <c r="S25" s="250">
        <v>-0.17378148310341729</v>
      </c>
      <c r="T25" s="250">
        <v>0.1123877918656975</v>
      </c>
      <c r="U25" s="250">
        <v>-0.33379923914160098</v>
      </c>
      <c r="V25" s="250"/>
      <c r="W25" s="250"/>
      <c r="X25" s="250"/>
      <c r="Y25" s="250"/>
      <c r="Z25" s="250"/>
      <c r="AA25" s="250"/>
      <c r="AB25" s="250"/>
      <c r="AC25" s="250"/>
      <c r="AD25" s="250"/>
      <c r="AE25" s="250"/>
      <c r="AF25" s="250"/>
      <c r="AG25" s="250"/>
      <c r="AH25" s="250"/>
      <c r="AI25" s="250"/>
      <c r="AJ25" s="250"/>
      <c r="AK25" s="250"/>
      <c r="AL25" s="250"/>
      <c r="AM25" s="250"/>
      <c r="AN25" s="250"/>
      <c r="AO25" s="250"/>
      <c r="AP25" s="250"/>
      <c r="AQ25" s="250"/>
      <c r="AR25" s="250"/>
      <c r="AS25" s="250"/>
      <c r="AT25" s="250"/>
      <c r="AU25" s="250"/>
      <c r="AV25" s="250"/>
      <c r="AW25" s="250"/>
      <c r="AX25" s="250"/>
      <c r="AY25" s="250"/>
    </row>
    <row r="26" spans="1:51">
      <c r="A26" s="34" t="s">
        <v>141</v>
      </c>
      <c r="B26" s="250">
        <v>2.6305804005188817E-2</v>
      </c>
      <c r="C26" s="250">
        <v>1.7917665164089967E-2</v>
      </c>
      <c r="D26" s="250">
        <v>0.23187200335599684</v>
      </c>
      <c r="E26" s="250">
        <v>3.0127997627755098E-2</v>
      </c>
      <c r="F26" s="250">
        <v>6.5126735005904574E-2</v>
      </c>
      <c r="G26" s="250">
        <v>-0.43228576298299198</v>
      </c>
      <c r="H26" s="250">
        <v>0.69519446623027226</v>
      </c>
      <c r="I26" s="250">
        <v>0.51754720453747205</v>
      </c>
      <c r="J26" s="250">
        <v>0.58616400443256755</v>
      </c>
      <c r="K26" s="250">
        <v>-5.9563649777188692E-2</v>
      </c>
      <c r="L26" s="250">
        <v>0.9771335325053605</v>
      </c>
      <c r="M26" s="250">
        <v>0.85370320762895324</v>
      </c>
      <c r="N26" s="250">
        <v>0.95673530007813468</v>
      </c>
      <c r="O26" s="250">
        <v>0.27096061710920505</v>
      </c>
      <c r="P26" s="250">
        <v>0.94171775191503881</v>
      </c>
      <c r="Q26" s="250">
        <v>0.4710495164079026</v>
      </c>
      <c r="R26" s="250">
        <v>-0.38550013733967514</v>
      </c>
      <c r="S26" s="250">
        <v>-0.18489648544011567</v>
      </c>
      <c r="T26" s="250">
        <v>0.1180750158082613</v>
      </c>
      <c r="U26" s="250">
        <v>-0.35432470419684908</v>
      </c>
      <c r="V26" s="250">
        <v>0.99627101260573425</v>
      </c>
      <c r="W26" s="250"/>
      <c r="X26" s="250"/>
      <c r="Y26" s="250"/>
      <c r="Z26" s="250"/>
      <c r="AA26" s="250"/>
      <c r="AB26" s="250"/>
      <c r="AC26" s="250"/>
      <c r="AD26" s="250"/>
      <c r="AE26" s="250"/>
      <c r="AF26" s="250"/>
      <c r="AG26" s="250"/>
      <c r="AH26" s="250"/>
      <c r="AI26" s="250"/>
      <c r="AJ26" s="250"/>
      <c r="AK26" s="250"/>
      <c r="AL26" s="250"/>
      <c r="AM26" s="250"/>
      <c r="AN26" s="250"/>
      <c r="AO26" s="250"/>
      <c r="AP26" s="250"/>
      <c r="AQ26" s="250"/>
      <c r="AR26" s="250"/>
      <c r="AS26" s="250"/>
      <c r="AT26" s="250"/>
      <c r="AU26" s="250"/>
      <c r="AV26" s="250"/>
      <c r="AW26" s="250"/>
      <c r="AX26" s="250"/>
      <c r="AY26" s="250"/>
    </row>
    <row r="27" spans="1:51">
      <c r="A27" s="34" t="s">
        <v>140</v>
      </c>
      <c r="B27" s="250">
        <v>-4.002671815447844E-2</v>
      </c>
      <c r="C27" s="250">
        <v>6.8862757041381048E-2</v>
      </c>
      <c r="D27" s="250">
        <v>0.26311746343011688</v>
      </c>
      <c r="E27" s="250">
        <v>-3.0182852809265224E-2</v>
      </c>
      <c r="F27" s="250">
        <v>2.6211776173583168E-2</v>
      </c>
      <c r="G27" s="250">
        <v>-0.41434069023813586</v>
      </c>
      <c r="H27" s="250">
        <v>0.66859093101260891</v>
      </c>
      <c r="I27" s="250">
        <v>0.51938473029259913</v>
      </c>
      <c r="J27" s="250">
        <v>0.57467589455387791</v>
      </c>
      <c r="K27" s="250">
        <v>-5.5389948191267857E-2</v>
      </c>
      <c r="L27" s="250">
        <v>0.95976046612997401</v>
      </c>
      <c r="M27" s="250">
        <v>0.85246468624787497</v>
      </c>
      <c r="N27" s="250">
        <v>0.94572874208204327</v>
      </c>
      <c r="O27" s="250">
        <v>0.27660116876852958</v>
      </c>
      <c r="P27" s="250">
        <v>0.91454117536540602</v>
      </c>
      <c r="Q27" s="250">
        <v>0.39480103957454665</v>
      </c>
      <c r="R27" s="250">
        <v>-0.35401990416627332</v>
      </c>
      <c r="S27" s="250">
        <v>-0.16959610527415347</v>
      </c>
      <c r="T27" s="250">
        <v>9.5745486893137111E-2</v>
      </c>
      <c r="U27" s="250">
        <v>-0.31550773326740988</v>
      </c>
      <c r="V27" s="250">
        <v>0.9974900954377538</v>
      </c>
      <c r="W27" s="250">
        <v>0.99199834147266208</v>
      </c>
      <c r="X27" s="250"/>
      <c r="Y27" s="250"/>
      <c r="Z27" s="250"/>
      <c r="AA27" s="250"/>
      <c r="AB27" s="250"/>
      <c r="AC27" s="250"/>
      <c r="AD27" s="250"/>
      <c r="AE27" s="250"/>
      <c r="AF27" s="250"/>
      <c r="AG27" s="250"/>
      <c r="AH27" s="250"/>
      <c r="AI27" s="250"/>
      <c r="AJ27" s="250"/>
      <c r="AK27" s="250"/>
      <c r="AL27" s="250"/>
      <c r="AM27" s="250"/>
      <c r="AN27" s="250"/>
      <c r="AO27" s="250"/>
      <c r="AP27" s="250"/>
      <c r="AQ27" s="250"/>
      <c r="AR27" s="250"/>
      <c r="AS27" s="250"/>
      <c r="AT27" s="250"/>
      <c r="AU27" s="250"/>
      <c r="AV27" s="250"/>
      <c r="AW27" s="250"/>
      <c r="AX27" s="250"/>
      <c r="AY27" s="250"/>
    </row>
    <row r="28" spans="1:51">
      <c r="A28" s="34" t="s">
        <v>139</v>
      </c>
      <c r="B28" s="250">
        <v>6.630390972740062E-2</v>
      </c>
      <c r="C28" s="250">
        <v>-1.8179100826710398E-2</v>
      </c>
      <c r="D28" s="250">
        <v>0.19379390874391136</v>
      </c>
      <c r="E28" s="250">
        <v>6.9931115503006958E-2</v>
      </c>
      <c r="F28" s="250">
        <v>9.0973271821422799E-2</v>
      </c>
      <c r="G28" s="250">
        <v>-0.44631598940191336</v>
      </c>
      <c r="H28" s="250">
        <v>0.71139931663954503</v>
      </c>
      <c r="I28" s="250">
        <v>0.5077293246782657</v>
      </c>
      <c r="J28" s="250">
        <v>0.58782326276193086</v>
      </c>
      <c r="K28" s="250">
        <v>-6.1018954426631744E-2</v>
      </c>
      <c r="L28" s="250">
        <v>0.98467203669279091</v>
      </c>
      <c r="M28" s="250">
        <v>0.85413293206910623</v>
      </c>
      <c r="N28" s="250">
        <v>0.96146487242706313</v>
      </c>
      <c r="O28" s="250">
        <v>0.2692980265965394</v>
      </c>
      <c r="P28" s="250">
        <v>0.9543432673575486</v>
      </c>
      <c r="Q28" s="250">
        <v>0.50855960419601964</v>
      </c>
      <c r="R28" s="250">
        <v>-0.39632668176048458</v>
      </c>
      <c r="S28" s="250">
        <v>-0.19051508437516565</v>
      </c>
      <c r="T28" s="250">
        <v>0.13307884664148001</v>
      </c>
      <c r="U28" s="250">
        <v>-0.37310738073281513</v>
      </c>
      <c r="V28" s="250">
        <v>0.98790433273763756</v>
      </c>
      <c r="W28" s="250">
        <v>0.99673575051704688</v>
      </c>
      <c r="X28" s="250">
        <v>0.98064317155854197</v>
      </c>
      <c r="Y28" s="250"/>
      <c r="Z28" s="250"/>
      <c r="AA28" s="250"/>
      <c r="AB28" s="250"/>
      <c r="AC28" s="250"/>
      <c r="AD28" s="250"/>
      <c r="AE28" s="250"/>
      <c r="AF28" s="250"/>
      <c r="AG28" s="250"/>
      <c r="AH28" s="250"/>
      <c r="AI28" s="250"/>
      <c r="AJ28" s="250"/>
      <c r="AK28" s="250"/>
      <c r="AL28" s="250"/>
      <c r="AM28" s="250"/>
      <c r="AN28" s="250"/>
      <c r="AO28" s="250"/>
      <c r="AP28" s="250"/>
      <c r="AQ28" s="250"/>
      <c r="AR28" s="250"/>
      <c r="AS28" s="250"/>
      <c r="AT28" s="250"/>
      <c r="AU28" s="250"/>
      <c r="AV28" s="250"/>
      <c r="AW28" s="250"/>
      <c r="AX28" s="250"/>
      <c r="AY28" s="250"/>
    </row>
    <row r="29" spans="1:51">
      <c r="A29" s="34" t="s">
        <v>138</v>
      </c>
      <c r="B29" s="250">
        <v>-5.1733323655206692E-2</v>
      </c>
      <c r="C29" s="250">
        <v>9.0130639336409385E-2</v>
      </c>
      <c r="D29" s="250">
        <v>0.12165123164254019</v>
      </c>
      <c r="E29" s="250">
        <v>-6.383036220224958E-2</v>
      </c>
      <c r="F29" s="250">
        <v>-5.7881349898871006E-3</v>
      </c>
      <c r="G29" s="250">
        <v>-0.3880357397844556</v>
      </c>
      <c r="H29" s="250">
        <v>0.71003415571819406</v>
      </c>
      <c r="I29" s="250">
        <v>0.49331016780640874</v>
      </c>
      <c r="J29" s="250">
        <v>0.68118837542492017</v>
      </c>
      <c r="K29" s="250">
        <v>-5.0353714160365208E-2</v>
      </c>
      <c r="L29" s="250">
        <v>0.88731515867249167</v>
      </c>
      <c r="M29" s="250">
        <v>0.90578622199373271</v>
      </c>
      <c r="N29" s="250">
        <v>0.92502110276197513</v>
      </c>
      <c r="O29" s="250">
        <v>0.36546392607990763</v>
      </c>
      <c r="P29" s="250">
        <v>0.90928511249310484</v>
      </c>
      <c r="Q29" s="250">
        <v>0.29986862728984476</v>
      </c>
      <c r="R29" s="250">
        <v>-0.34806722199393092</v>
      </c>
      <c r="S29" s="250">
        <v>-0.1975873916408952</v>
      </c>
      <c r="T29" s="250">
        <v>1.8165271297567769E-2</v>
      </c>
      <c r="U29" s="250">
        <v>-0.24421603900644448</v>
      </c>
      <c r="V29" s="250">
        <v>0.87682335328902339</v>
      </c>
      <c r="W29" s="250">
        <v>0.8776127634451828</v>
      </c>
      <c r="X29" s="250">
        <v>0.88859206213474939</v>
      </c>
      <c r="Y29" s="250">
        <v>0.87115864234750418</v>
      </c>
      <c r="Z29" s="250"/>
      <c r="AA29" s="250"/>
      <c r="AB29" s="250"/>
      <c r="AC29" s="250"/>
      <c r="AD29" s="250"/>
      <c r="AE29" s="250"/>
      <c r="AF29" s="250"/>
      <c r="AG29" s="250"/>
      <c r="AH29" s="250"/>
      <c r="AI29" s="250"/>
      <c r="AJ29" s="250"/>
      <c r="AK29" s="250"/>
      <c r="AL29" s="250"/>
      <c r="AM29" s="250"/>
      <c r="AN29" s="250"/>
      <c r="AO29" s="250"/>
      <c r="AP29" s="250"/>
      <c r="AQ29" s="250"/>
      <c r="AR29" s="250"/>
      <c r="AS29" s="250"/>
      <c r="AT29" s="250"/>
      <c r="AU29" s="250"/>
      <c r="AV29" s="250"/>
      <c r="AW29" s="250"/>
      <c r="AX29" s="250"/>
      <c r="AY29" s="250"/>
    </row>
    <row r="30" spans="1:51">
      <c r="A30" s="34" t="s">
        <v>137</v>
      </c>
      <c r="B30" s="250">
        <v>-9.6827489184451956E-2</v>
      </c>
      <c r="C30" s="250">
        <v>8.9295290689053994E-2</v>
      </c>
      <c r="D30" s="250">
        <v>0.1791727062370996</v>
      </c>
      <c r="E30" s="250">
        <v>-5.2701639561328138E-2</v>
      </c>
      <c r="F30" s="250">
        <v>1.9716642725155182E-2</v>
      </c>
      <c r="G30" s="250">
        <v>-0.39148221909615982</v>
      </c>
      <c r="H30" s="250">
        <v>0.65861179334283304</v>
      </c>
      <c r="I30" s="250">
        <v>0.53797874666812096</v>
      </c>
      <c r="J30" s="250">
        <v>0.66695214399174485</v>
      </c>
      <c r="K30" s="250">
        <v>-5.9604388097826567E-2</v>
      </c>
      <c r="L30" s="250">
        <v>0.9199134043097279</v>
      </c>
      <c r="M30" s="250">
        <v>0.88608475161351097</v>
      </c>
      <c r="N30" s="250">
        <v>0.9361873011331836</v>
      </c>
      <c r="O30" s="250">
        <v>0.33300389906380229</v>
      </c>
      <c r="P30" s="250">
        <v>0.89951891837182774</v>
      </c>
      <c r="Q30" s="250">
        <v>0.29657554904928679</v>
      </c>
      <c r="R30" s="250">
        <v>-0.34926043568408749</v>
      </c>
      <c r="S30" s="250">
        <v>-0.17152223540861741</v>
      </c>
      <c r="T30" s="250">
        <v>3.617858746864884E-2</v>
      </c>
      <c r="U30" s="250">
        <v>-0.26626875629611169</v>
      </c>
      <c r="V30" s="250">
        <v>0.92733431914646458</v>
      </c>
      <c r="W30" s="250">
        <v>0.92531127017887704</v>
      </c>
      <c r="X30" s="250">
        <v>0.93908711124179922</v>
      </c>
      <c r="Y30" s="250">
        <v>0.91491051901341824</v>
      </c>
      <c r="Z30" s="250">
        <v>0.96185887237699941</v>
      </c>
      <c r="AA30" s="250"/>
      <c r="AB30" s="250"/>
      <c r="AC30" s="250"/>
      <c r="AD30" s="250"/>
      <c r="AE30" s="250"/>
      <c r="AF30" s="250"/>
      <c r="AG30" s="250"/>
      <c r="AH30" s="250"/>
      <c r="AI30" s="250"/>
      <c r="AJ30" s="250"/>
      <c r="AK30" s="250"/>
      <c r="AL30" s="250"/>
      <c r="AM30" s="250"/>
      <c r="AN30" s="250"/>
      <c r="AO30" s="250"/>
      <c r="AP30" s="250"/>
      <c r="AQ30" s="250"/>
      <c r="AR30" s="250"/>
      <c r="AS30" s="250"/>
      <c r="AT30" s="250"/>
      <c r="AU30" s="250"/>
      <c r="AV30" s="250"/>
      <c r="AW30" s="250"/>
      <c r="AX30" s="250"/>
      <c r="AY30" s="250"/>
    </row>
    <row r="31" spans="1:51">
      <c r="A31" s="34" t="s">
        <v>136</v>
      </c>
      <c r="B31" s="250">
        <v>-8.706403382423529E-2</v>
      </c>
      <c r="C31" s="250">
        <v>0.10070519353717104</v>
      </c>
      <c r="D31" s="250">
        <v>0.25195125474381586</v>
      </c>
      <c r="E31" s="250">
        <v>-6.5062573736825086E-2</v>
      </c>
      <c r="F31" s="250">
        <v>9.1673651739977054E-3</v>
      </c>
      <c r="G31" s="250">
        <v>-0.40529651913478382</v>
      </c>
      <c r="H31" s="250">
        <v>0.65618251114736648</v>
      </c>
      <c r="I31" s="250">
        <v>0.52675667034653773</v>
      </c>
      <c r="J31" s="250">
        <v>0.59220791745402024</v>
      </c>
      <c r="K31" s="250">
        <v>-5.5131961504360304E-2</v>
      </c>
      <c r="L31" s="250">
        <v>0.94361278094457623</v>
      </c>
      <c r="M31" s="250">
        <v>0.86430743784838937</v>
      </c>
      <c r="N31" s="250">
        <v>0.9410948791399758</v>
      </c>
      <c r="O31" s="250">
        <v>0.2981292071357135</v>
      </c>
      <c r="P31" s="250">
        <v>0.90045076893915399</v>
      </c>
      <c r="Q31" s="250">
        <v>0.33732843952008867</v>
      </c>
      <c r="R31" s="250">
        <v>-0.33482203848811481</v>
      </c>
      <c r="S31" s="250">
        <v>-0.16130253684117654</v>
      </c>
      <c r="T31" s="250">
        <v>7.1199937334817401E-2</v>
      </c>
      <c r="U31" s="250">
        <v>-0.28329692679369578</v>
      </c>
      <c r="V31" s="250">
        <v>0.98644062523344012</v>
      </c>
      <c r="W31" s="250">
        <v>0.97619306046087706</v>
      </c>
      <c r="X31" s="250">
        <v>0.99327414688750715</v>
      </c>
      <c r="Y31" s="250">
        <v>0.96100150762208714</v>
      </c>
      <c r="Z31" s="250">
        <v>0.91368380245491887</v>
      </c>
      <c r="AA31" s="250">
        <v>0.96442949908312348</v>
      </c>
      <c r="AB31" s="250"/>
      <c r="AC31" s="250"/>
      <c r="AD31" s="250"/>
      <c r="AE31" s="250"/>
      <c r="AF31" s="250"/>
      <c r="AG31" s="250"/>
      <c r="AH31" s="250"/>
      <c r="AI31" s="250"/>
      <c r="AJ31" s="250"/>
      <c r="AK31" s="250"/>
      <c r="AL31" s="250"/>
      <c r="AM31" s="250"/>
      <c r="AN31" s="250"/>
      <c r="AO31" s="250"/>
      <c r="AP31" s="250"/>
      <c r="AQ31" s="250"/>
      <c r="AR31" s="250"/>
      <c r="AS31" s="250"/>
      <c r="AT31" s="250"/>
      <c r="AU31" s="250"/>
      <c r="AV31" s="250"/>
      <c r="AW31" s="250"/>
      <c r="AX31" s="250"/>
      <c r="AY31" s="250"/>
    </row>
    <row r="32" spans="1:51">
      <c r="A32" s="34" t="s">
        <v>135</v>
      </c>
      <c r="B32" s="250">
        <v>3.4784806152717784E-2</v>
      </c>
      <c r="C32" s="250">
        <v>9.0037835265441013E-3</v>
      </c>
      <c r="D32" s="250">
        <v>0.22563877931085033</v>
      </c>
      <c r="E32" s="250">
        <v>4.1591135028351559E-2</v>
      </c>
      <c r="F32" s="250">
        <v>7.6640089361595165E-2</v>
      </c>
      <c r="G32" s="250">
        <v>-0.4331515307969937</v>
      </c>
      <c r="H32" s="250">
        <v>0.69583314986839362</v>
      </c>
      <c r="I32" s="250">
        <v>0.5208344470693802</v>
      </c>
      <c r="J32" s="250">
        <v>0.59480000276518086</v>
      </c>
      <c r="K32" s="250">
        <v>-6.1736975768502074E-2</v>
      </c>
      <c r="L32" s="250">
        <v>0.98165270833133877</v>
      </c>
      <c r="M32" s="250">
        <v>0.85384913124690553</v>
      </c>
      <c r="N32" s="250">
        <v>0.95952247723017348</v>
      </c>
      <c r="O32" s="250">
        <v>0.26857273844173724</v>
      </c>
      <c r="P32" s="250">
        <v>0.94694041893856673</v>
      </c>
      <c r="Q32" s="250">
        <v>0.48248395944544092</v>
      </c>
      <c r="R32" s="250">
        <v>-0.39121872270612562</v>
      </c>
      <c r="S32" s="250">
        <v>-0.18580942048609778</v>
      </c>
      <c r="T32" s="250">
        <v>0.12177890862044738</v>
      </c>
      <c r="U32" s="250">
        <v>-0.36115751731952173</v>
      </c>
      <c r="V32" s="250">
        <v>0.99186598514542479</v>
      </c>
      <c r="W32" s="250">
        <v>0.99896032785361177</v>
      </c>
      <c r="X32" s="250">
        <v>0.98654613006850844</v>
      </c>
      <c r="Y32" s="250">
        <v>0.99892165793733623</v>
      </c>
      <c r="Z32" s="250">
        <v>0.8744551766826546</v>
      </c>
      <c r="AA32" s="250">
        <v>0.92135680003615394</v>
      </c>
      <c r="AB32" s="250">
        <v>0.96859863260847912</v>
      </c>
      <c r="AC32" s="250"/>
      <c r="AD32" s="250"/>
      <c r="AE32" s="250"/>
      <c r="AF32" s="250"/>
      <c r="AG32" s="250"/>
      <c r="AH32" s="250"/>
      <c r="AI32" s="250"/>
      <c r="AJ32" s="250"/>
      <c r="AK32" s="250"/>
      <c r="AL32" s="250"/>
      <c r="AM32" s="250"/>
      <c r="AN32" s="250"/>
      <c r="AO32" s="250"/>
      <c r="AP32" s="250"/>
      <c r="AQ32" s="250"/>
      <c r="AR32" s="250"/>
      <c r="AS32" s="250"/>
      <c r="AT32" s="250"/>
      <c r="AU32" s="250"/>
      <c r="AV32" s="250"/>
      <c r="AW32" s="250"/>
      <c r="AX32" s="250"/>
      <c r="AY32" s="250"/>
    </row>
    <row r="33" spans="1:51">
      <c r="A33" s="34" t="s">
        <v>134</v>
      </c>
      <c r="B33" s="250">
        <v>-0.54165580879655295</v>
      </c>
      <c r="C33" s="250">
        <v>0.53671061619608351</v>
      </c>
      <c r="D33" s="250">
        <v>0.73836332455017217</v>
      </c>
      <c r="E33" s="250">
        <v>-0.55100646506654538</v>
      </c>
      <c r="F33" s="250">
        <v>-0.25413324449480751</v>
      </c>
      <c r="G33" s="250">
        <v>8.1960829716452008E-2</v>
      </c>
      <c r="H33" s="250">
        <v>-0.10742814644031061</v>
      </c>
      <c r="I33" s="250">
        <v>0.32611905493377358</v>
      </c>
      <c r="J33" s="250">
        <v>0.40912657212133763</v>
      </c>
      <c r="K33" s="250">
        <v>-0.10523900670722765</v>
      </c>
      <c r="L33" s="250">
        <v>0.18036006141292646</v>
      </c>
      <c r="M33" s="250">
        <v>0.11314681096602497</v>
      </c>
      <c r="N33" s="250">
        <v>0.15745916362369589</v>
      </c>
      <c r="O33" s="250">
        <v>-1.4292881277909069E-3</v>
      </c>
      <c r="P33" s="250">
        <v>8.2583288902198584E-2</v>
      </c>
      <c r="Q33" s="250">
        <v>-0.31946259230038215</v>
      </c>
      <c r="R33" s="250">
        <v>-0.14863375503860754</v>
      </c>
      <c r="S33" s="250">
        <v>-3.9499368633128765E-4</v>
      </c>
      <c r="T33" s="250">
        <v>-0.27376109250072633</v>
      </c>
      <c r="U33" s="250">
        <v>0.13232148096622809</v>
      </c>
      <c r="V33" s="250">
        <v>0.25135608843237101</v>
      </c>
      <c r="W33" s="250">
        <v>0.24945613381892079</v>
      </c>
      <c r="X33" s="250">
        <v>0.27280490038058286</v>
      </c>
      <c r="Y33" s="250">
        <v>0.21840647210410219</v>
      </c>
      <c r="Z33" s="250">
        <v>0.20902648311819041</v>
      </c>
      <c r="AA33" s="250">
        <v>0.26422211497644138</v>
      </c>
      <c r="AB33" s="250">
        <v>0.2799201006179553</v>
      </c>
      <c r="AC33" s="250">
        <v>0.24829292270227329</v>
      </c>
      <c r="AD33" s="250"/>
      <c r="AE33" s="250"/>
      <c r="AF33" s="250"/>
      <c r="AG33" s="250"/>
      <c r="AH33" s="250"/>
      <c r="AI33" s="250"/>
      <c r="AJ33" s="250"/>
      <c r="AK33" s="250"/>
      <c r="AL33" s="250"/>
      <c r="AM33" s="250"/>
      <c r="AN33" s="250"/>
      <c r="AO33" s="250"/>
      <c r="AP33" s="250"/>
      <c r="AQ33" s="250"/>
      <c r="AR33" s="250"/>
      <c r="AS33" s="250"/>
      <c r="AT33" s="250"/>
      <c r="AU33" s="250"/>
      <c r="AV33" s="250"/>
      <c r="AW33" s="250"/>
      <c r="AX33" s="250"/>
      <c r="AY33" s="250"/>
    </row>
    <row r="34" spans="1:51">
      <c r="A34" s="34" t="s">
        <v>133</v>
      </c>
      <c r="B34" s="250">
        <v>-0.14272946550048587</v>
      </c>
      <c r="C34" s="250">
        <v>0.11342969619318831</v>
      </c>
      <c r="D34" s="250">
        <v>0.41648470330418791</v>
      </c>
      <c r="E34" s="250">
        <v>-4.115542352449645E-2</v>
      </c>
      <c r="F34" s="250">
        <v>0.17479017357167542</v>
      </c>
      <c r="G34" s="250">
        <v>0.18633411665654306</v>
      </c>
      <c r="H34" s="250">
        <v>-0.17791299595134127</v>
      </c>
      <c r="I34" s="250">
        <v>0.16631836844882567</v>
      </c>
      <c r="J34" s="250">
        <v>5.8614960941923408E-2</v>
      </c>
      <c r="K34" s="250">
        <v>-0.15846199197958771</v>
      </c>
      <c r="L34" s="250">
        <v>6.9996164215164539E-2</v>
      </c>
      <c r="M34" s="250">
        <v>-9.4386698526825352E-2</v>
      </c>
      <c r="N34" s="250">
        <v>1.5447993302880921E-3</v>
      </c>
      <c r="O34" s="250">
        <v>-0.26120302859367539</v>
      </c>
      <c r="P34" s="250">
        <v>6.3894208565211451E-4</v>
      </c>
      <c r="Q34" s="250">
        <v>2.6616930463649897E-2</v>
      </c>
      <c r="R34" s="250">
        <v>-1.0269926616827043E-2</v>
      </c>
      <c r="S34" s="250">
        <v>8.266080438537203E-2</v>
      </c>
      <c r="T34" s="250">
        <v>0.19371641479619309</v>
      </c>
      <c r="U34" s="250">
        <v>-0.171796713602102</v>
      </c>
      <c r="V34" s="250">
        <v>0.13693251145124655</v>
      </c>
      <c r="W34" s="250">
        <v>0.14874805798338278</v>
      </c>
      <c r="X34" s="250">
        <v>0.11082124792224486</v>
      </c>
      <c r="Y34" s="250">
        <v>0.15274032410751653</v>
      </c>
      <c r="Z34" s="250">
        <v>-0.1736302455031439</v>
      </c>
      <c r="AA34" s="250">
        <v>-9.3882624023288147E-2</v>
      </c>
      <c r="AB34" s="250">
        <v>4.7677862128723693E-2</v>
      </c>
      <c r="AC34" s="250">
        <v>0.15722554579625442</v>
      </c>
      <c r="AD34" s="250">
        <v>0.27951575341793417</v>
      </c>
      <c r="AE34" s="250"/>
      <c r="AF34" s="250"/>
      <c r="AG34" s="250"/>
      <c r="AH34" s="250"/>
      <c r="AI34" s="250"/>
      <c r="AJ34" s="250"/>
      <c r="AK34" s="250"/>
      <c r="AL34" s="250"/>
      <c r="AM34" s="250"/>
      <c r="AN34" s="250"/>
      <c r="AO34" s="250"/>
      <c r="AP34" s="250"/>
      <c r="AQ34" s="250"/>
      <c r="AR34" s="250"/>
      <c r="AS34" s="250"/>
      <c r="AT34" s="250"/>
      <c r="AU34" s="250"/>
      <c r="AV34" s="250"/>
      <c r="AW34" s="250"/>
      <c r="AX34" s="250"/>
      <c r="AY34" s="250"/>
    </row>
    <row r="35" spans="1:51">
      <c r="A35" s="34" t="s">
        <v>24</v>
      </c>
      <c r="B35" s="250">
        <v>-7.1381558815143978E-2</v>
      </c>
      <c r="C35" s="250">
        <v>9.2431299022824501E-2</v>
      </c>
      <c r="D35" s="250">
        <v>0.26732272923531858</v>
      </c>
      <c r="E35" s="250">
        <v>-6.1041762177447959E-2</v>
      </c>
      <c r="F35" s="250">
        <v>1.2332489574018181E-3</v>
      </c>
      <c r="G35" s="250">
        <v>-0.40344837044871673</v>
      </c>
      <c r="H35" s="250">
        <v>0.63986148577056401</v>
      </c>
      <c r="I35" s="250">
        <v>0.48314062447334827</v>
      </c>
      <c r="J35" s="250">
        <v>0.508968038283383</v>
      </c>
      <c r="K35" s="250">
        <v>-4.6911447434252553E-2</v>
      </c>
      <c r="L35" s="250">
        <v>0.91132964147072482</v>
      </c>
      <c r="M35" s="250">
        <v>0.82093479294220162</v>
      </c>
      <c r="N35" s="250">
        <v>0.90295317204954639</v>
      </c>
      <c r="O35" s="250">
        <v>0.27923977596942845</v>
      </c>
      <c r="P35" s="250">
        <v>0.86147337712245686</v>
      </c>
      <c r="Q35" s="250">
        <v>0.3439985931731015</v>
      </c>
      <c r="R35" s="250">
        <v>-0.31007064322623923</v>
      </c>
      <c r="S35" s="250">
        <v>-0.15136212780431044</v>
      </c>
      <c r="T35" s="250">
        <v>8.656138228268645E-2</v>
      </c>
      <c r="U35" s="250">
        <v>-0.27785445164327316</v>
      </c>
      <c r="V35" s="250">
        <v>0.98283307948812437</v>
      </c>
      <c r="W35" s="250">
        <v>0.96394601861849172</v>
      </c>
      <c r="X35" s="250">
        <v>0.98685753047611624</v>
      </c>
      <c r="Y35" s="250">
        <v>0.94402948676445375</v>
      </c>
      <c r="Z35" s="250">
        <v>0.85905636764625903</v>
      </c>
      <c r="AA35" s="250">
        <v>0.91705811543658566</v>
      </c>
      <c r="AB35" s="250">
        <v>0.98811467089539307</v>
      </c>
      <c r="AC35" s="250">
        <v>0.95237064725658305</v>
      </c>
      <c r="AD35" s="250">
        <v>0.2593779850223375</v>
      </c>
      <c r="AE35" s="250">
        <v>9.2003461021055902E-2</v>
      </c>
      <c r="AF35" s="250"/>
      <c r="AG35" s="250"/>
      <c r="AH35" s="250"/>
      <c r="AI35" s="250"/>
      <c r="AJ35" s="250"/>
      <c r="AK35" s="250"/>
      <c r="AL35" s="250"/>
      <c r="AM35" s="250"/>
      <c r="AN35" s="250"/>
      <c r="AO35" s="250"/>
      <c r="AP35" s="250"/>
      <c r="AQ35" s="250"/>
      <c r="AR35" s="250"/>
      <c r="AS35" s="250"/>
      <c r="AT35" s="250"/>
      <c r="AU35" s="250"/>
      <c r="AV35" s="250"/>
      <c r="AW35" s="250"/>
      <c r="AX35" s="250"/>
      <c r="AY35" s="250"/>
    </row>
    <row r="36" spans="1:51">
      <c r="A36" s="34" t="s">
        <v>25</v>
      </c>
      <c r="B36" s="250">
        <v>0.10708278862880953</v>
      </c>
      <c r="C36" s="250">
        <v>-4.8850149631224783E-2</v>
      </c>
      <c r="D36" s="250">
        <v>0.15601593859267393</v>
      </c>
      <c r="E36" s="250">
        <v>0.10162418723569519</v>
      </c>
      <c r="F36" s="250">
        <v>0.10077674768798443</v>
      </c>
      <c r="G36" s="250">
        <v>-0.46142511995409369</v>
      </c>
      <c r="H36" s="250">
        <v>0.73877425738105784</v>
      </c>
      <c r="I36" s="250">
        <v>0.48922371690202654</v>
      </c>
      <c r="J36" s="250">
        <v>0.57501988833063999</v>
      </c>
      <c r="K36" s="250">
        <v>-5.228706864117548E-2</v>
      </c>
      <c r="L36" s="250">
        <v>0.98245590332369481</v>
      </c>
      <c r="M36" s="250">
        <v>0.85798496966556026</v>
      </c>
      <c r="N36" s="250">
        <v>0.96178794259827094</v>
      </c>
      <c r="O36" s="250">
        <v>0.2753800002838741</v>
      </c>
      <c r="P36" s="250">
        <v>0.9628606797430328</v>
      </c>
      <c r="Q36" s="250">
        <v>0.54297269590755659</v>
      </c>
      <c r="R36" s="250">
        <v>-0.40255063883339842</v>
      </c>
      <c r="S36" s="250">
        <v>-0.19913873276112376</v>
      </c>
      <c r="T36" s="250">
        <v>0.13894732413332253</v>
      </c>
      <c r="U36" s="250">
        <v>-0.38170180635755641</v>
      </c>
      <c r="V36" s="250">
        <v>0.98363547356866488</v>
      </c>
      <c r="W36" s="250">
        <v>0.99252111206524019</v>
      </c>
      <c r="X36" s="250">
        <v>0.97430360199899002</v>
      </c>
      <c r="Y36" s="250">
        <v>0.99753511614461199</v>
      </c>
      <c r="Z36" s="250">
        <v>0.87164702580595133</v>
      </c>
      <c r="AA36" s="250">
        <v>0.90911503002563698</v>
      </c>
      <c r="AB36" s="250">
        <v>0.95442700121548829</v>
      </c>
      <c r="AC36" s="250">
        <v>0.99469233467599694</v>
      </c>
      <c r="AD36" s="250">
        <v>0.18169174710114791</v>
      </c>
      <c r="AE36" s="250">
        <v>0.13043456646978524</v>
      </c>
      <c r="AF36" s="250">
        <v>0.93881259566552755</v>
      </c>
      <c r="AG36" s="250"/>
      <c r="AH36" s="250"/>
      <c r="AI36" s="250"/>
      <c r="AJ36" s="250"/>
      <c r="AK36" s="250"/>
      <c r="AL36" s="250"/>
      <c r="AM36" s="250"/>
      <c r="AN36" s="250"/>
      <c r="AO36" s="250"/>
      <c r="AP36" s="250"/>
      <c r="AQ36" s="250"/>
      <c r="AR36" s="250"/>
      <c r="AS36" s="250"/>
      <c r="AT36" s="250"/>
      <c r="AU36" s="250"/>
      <c r="AV36" s="250"/>
      <c r="AW36" s="250"/>
      <c r="AX36" s="250"/>
      <c r="AY36" s="250"/>
    </row>
    <row r="37" spans="1:51">
      <c r="A37" s="34" t="s">
        <v>26</v>
      </c>
      <c r="B37" s="250">
        <v>3.3073780666130238E-2</v>
      </c>
      <c r="C37" s="250">
        <v>1.8327649522811441E-2</v>
      </c>
      <c r="D37" s="250">
        <v>0.23853762701173931</v>
      </c>
      <c r="E37" s="250">
        <v>3.2864482304589611E-2</v>
      </c>
      <c r="F37" s="250">
        <v>7.0716638162204651E-2</v>
      </c>
      <c r="G37" s="250">
        <v>-0.42735095801677697</v>
      </c>
      <c r="H37" s="250">
        <v>0.70068287321945188</v>
      </c>
      <c r="I37" s="250">
        <v>0.51704523416917569</v>
      </c>
      <c r="J37" s="250">
        <v>0.58520633762672891</v>
      </c>
      <c r="K37" s="250">
        <v>-6.0447702780617493E-2</v>
      </c>
      <c r="L37" s="250">
        <v>0.97486096146453061</v>
      </c>
      <c r="M37" s="250">
        <v>0.85460562990151601</v>
      </c>
      <c r="N37" s="250">
        <v>0.9557539741274691</v>
      </c>
      <c r="O37" s="250">
        <v>0.27133176375449691</v>
      </c>
      <c r="P37" s="250">
        <v>0.94387846370193951</v>
      </c>
      <c r="Q37" s="250">
        <v>0.47750980265064003</v>
      </c>
      <c r="R37" s="250">
        <v>-0.38584578891084437</v>
      </c>
      <c r="S37" s="250">
        <v>-0.18474764940494487</v>
      </c>
      <c r="T37" s="250">
        <v>0.11762543746821208</v>
      </c>
      <c r="U37" s="250">
        <v>-0.35427730799535373</v>
      </c>
      <c r="V37" s="250">
        <v>0.99443490359991304</v>
      </c>
      <c r="W37" s="250">
        <v>0.99909505919089303</v>
      </c>
      <c r="X37" s="250">
        <v>0.98880112175397772</v>
      </c>
      <c r="Y37" s="250">
        <v>0.99662006541985348</v>
      </c>
      <c r="Z37" s="250">
        <v>0.87733373784443802</v>
      </c>
      <c r="AA37" s="250">
        <v>0.92102880136953946</v>
      </c>
      <c r="AB37" s="250">
        <v>0.97172968393695081</v>
      </c>
      <c r="AC37" s="250">
        <v>0.99864632422510979</v>
      </c>
      <c r="AD37" s="250">
        <v>0.25281263859200082</v>
      </c>
      <c r="AE37" s="250">
        <v>0.15789328715391746</v>
      </c>
      <c r="AF37" s="250">
        <v>0.95911169973897614</v>
      </c>
      <c r="AG37" s="250">
        <v>0.99372237296602006</v>
      </c>
      <c r="AH37" s="250"/>
      <c r="AI37" s="250"/>
      <c r="AJ37" s="250"/>
      <c r="AK37" s="250"/>
      <c r="AL37" s="250"/>
      <c r="AM37" s="250"/>
      <c r="AN37" s="250"/>
      <c r="AO37" s="250"/>
      <c r="AP37" s="250"/>
      <c r="AQ37" s="250"/>
      <c r="AR37" s="250"/>
      <c r="AS37" s="250"/>
      <c r="AT37" s="250"/>
      <c r="AU37" s="250"/>
      <c r="AV37" s="250"/>
      <c r="AW37" s="250"/>
      <c r="AX37" s="250"/>
      <c r="AY37" s="250"/>
    </row>
    <row r="38" spans="1:51">
      <c r="A38" s="34" t="s">
        <v>27</v>
      </c>
      <c r="B38" s="250">
        <v>1.9023876032149882E-2</v>
      </c>
      <c r="C38" s="250">
        <v>2.5231686625393816E-2</v>
      </c>
      <c r="D38" s="250">
        <v>0.23888282346912629</v>
      </c>
      <c r="E38" s="250">
        <v>2.2944352524156251E-2</v>
      </c>
      <c r="F38" s="250">
        <v>6.1262425703867897E-2</v>
      </c>
      <c r="G38" s="250">
        <v>-0.42871291593231226</v>
      </c>
      <c r="H38" s="250">
        <v>0.69273114847743755</v>
      </c>
      <c r="I38" s="250">
        <v>0.52979833015069</v>
      </c>
      <c r="J38" s="250">
        <v>0.6042226461055128</v>
      </c>
      <c r="K38" s="250">
        <v>-6.1107506911954726E-2</v>
      </c>
      <c r="L38" s="250">
        <v>0.98142865002163071</v>
      </c>
      <c r="M38" s="250">
        <v>0.85457424394418446</v>
      </c>
      <c r="N38" s="250">
        <v>0.95969970611486344</v>
      </c>
      <c r="O38" s="250">
        <v>0.26819179136354721</v>
      </c>
      <c r="P38" s="250">
        <v>0.9442821843589797</v>
      </c>
      <c r="Q38" s="250">
        <v>0.46570575817458931</v>
      </c>
      <c r="R38" s="250">
        <v>-0.39204006666994451</v>
      </c>
      <c r="S38" s="250">
        <v>-0.18785945762925182</v>
      </c>
      <c r="T38" s="250">
        <v>0.1135914348140242</v>
      </c>
      <c r="U38" s="250">
        <v>-0.35553633005144458</v>
      </c>
      <c r="V38" s="250">
        <v>0.99196264648163324</v>
      </c>
      <c r="W38" s="250">
        <v>0.9985791986794017</v>
      </c>
      <c r="X38" s="250">
        <v>0.98900247427053867</v>
      </c>
      <c r="Y38" s="250">
        <v>0.99639798957303016</v>
      </c>
      <c r="Z38" s="250">
        <v>0.8812357417904717</v>
      </c>
      <c r="AA38" s="250">
        <v>0.92583608391757111</v>
      </c>
      <c r="AB38" s="250">
        <v>0.97202180584684295</v>
      </c>
      <c r="AC38" s="250">
        <v>0.99878405196566244</v>
      </c>
      <c r="AD38" s="250">
        <v>0.2627235974746982</v>
      </c>
      <c r="AE38" s="250">
        <v>0.14607580573335824</v>
      </c>
      <c r="AF38" s="250">
        <v>0.95479920003444518</v>
      </c>
      <c r="AG38" s="250">
        <v>0.99192129058301282</v>
      </c>
      <c r="AH38" s="250">
        <v>0.99827630936580214</v>
      </c>
      <c r="AI38" s="250"/>
      <c r="AJ38" s="250"/>
      <c r="AK38" s="250"/>
      <c r="AL38" s="250"/>
      <c r="AM38" s="250"/>
      <c r="AN38" s="250"/>
      <c r="AO38" s="250"/>
      <c r="AP38" s="250"/>
      <c r="AQ38" s="250"/>
      <c r="AR38" s="250"/>
      <c r="AS38" s="250"/>
      <c r="AT38" s="250"/>
      <c r="AU38" s="250"/>
      <c r="AV38" s="250"/>
      <c r="AW38" s="250"/>
      <c r="AX38" s="250"/>
      <c r="AY38" s="250"/>
    </row>
    <row r="39" spans="1:51">
      <c r="A39" s="34" t="s">
        <v>28</v>
      </c>
      <c r="B39" s="250">
        <v>-5.6123043232487291E-2</v>
      </c>
      <c r="C39" s="250">
        <v>7.8593942151617704E-2</v>
      </c>
      <c r="D39" s="250">
        <v>0.11713531459686406</v>
      </c>
      <c r="E39" s="250">
        <v>-4.9743004841705803E-2</v>
      </c>
      <c r="F39" s="250">
        <v>4.6868271325100049E-3</v>
      </c>
      <c r="G39" s="250">
        <v>-0.38529359701534338</v>
      </c>
      <c r="H39" s="250">
        <v>0.69746937924710084</v>
      </c>
      <c r="I39" s="250">
        <v>0.51108713380554938</v>
      </c>
      <c r="J39" s="250">
        <v>0.68543028387818605</v>
      </c>
      <c r="K39" s="250">
        <v>-4.0123042295850085E-2</v>
      </c>
      <c r="L39" s="250">
        <v>0.88939776300754469</v>
      </c>
      <c r="M39" s="250">
        <v>0.91597589890146947</v>
      </c>
      <c r="N39" s="250">
        <v>0.93066517917368774</v>
      </c>
      <c r="O39" s="250">
        <v>0.36919630220778821</v>
      </c>
      <c r="P39" s="250">
        <v>0.911144326621528</v>
      </c>
      <c r="Q39" s="250">
        <v>0.30516043310957086</v>
      </c>
      <c r="R39" s="250">
        <v>-0.34331301650532764</v>
      </c>
      <c r="S39" s="250">
        <v>-0.1906932804618498</v>
      </c>
      <c r="T39" s="250">
        <v>1.4471424878929724E-2</v>
      </c>
      <c r="U39" s="250">
        <v>-0.24427817038410465</v>
      </c>
      <c r="V39" s="250">
        <v>0.87899044369613433</v>
      </c>
      <c r="W39" s="250">
        <v>0.8806064430973769</v>
      </c>
      <c r="X39" s="250">
        <v>0.89098657774119894</v>
      </c>
      <c r="Y39" s="250">
        <v>0.87384749740120971</v>
      </c>
      <c r="Z39" s="250">
        <v>0.98646439997354785</v>
      </c>
      <c r="AA39" s="250">
        <v>0.98127580731177999</v>
      </c>
      <c r="AB39" s="250">
        <v>0.92095077886225585</v>
      </c>
      <c r="AC39" s="250">
        <v>0.87777006824084713</v>
      </c>
      <c r="AD39" s="250">
        <v>0.20678115599529159</v>
      </c>
      <c r="AE39" s="250">
        <v>-0.17930450590531524</v>
      </c>
      <c r="AF39" s="250">
        <v>0.86149921393169404</v>
      </c>
      <c r="AG39" s="250">
        <v>0.87299256139129</v>
      </c>
      <c r="AH39" s="250">
        <v>0.87813040251055685</v>
      </c>
      <c r="AI39" s="250">
        <v>0.88244219622929621</v>
      </c>
      <c r="AJ39" s="250"/>
      <c r="AK39" s="250"/>
      <c r="AL39" s="250"/>
      <c r="AM39" s="250"/>
      <c r="AN39" s="250"/>
      <c r="AO39" s="250"/>
      <c r="AP39" s="250"/>
      <c r="AQ39" s="250"/>
      <c r="AR39" s="250"/>
      <c r="AS39" s="250"/>
      <c r="AT39" s="250"/>
      <c r="AU39" s="250"/>
      <c r="AV39" s="250"/>
      <c r="AW39" s="250"/>
      <c r="AX39" s="250"/>
      <c r="AY39" s="250"/>
    </row>
    <row r="40" spans="1:51">
      <c r="A40" s="34" t="s">
        <v>132</v>
      </c>
      <c r="B40" s="250">
        <v>-8.406044992410688E-3</v>
      </c>
      <c r="C40" s="250">
        <v>4.5904645530609231E-2</v>
      </c>
      <c r="D40" s="250">
        <v>0.22544461762931373</v>
      </c>
      <c r="E40" s="250">
        <v>-3.9189790134420274E-3</v>
      </c>
      <c r="F40" s="250">
        <v>4.0864827038308717E-2</v>
      </c>
      <c r="G40" s="250">
        <v>-0.42844539379534968</v>
      </c>
      <c r="H40" s="250">
        <v>0.7008953473052173</v>
      </c>
      <c r="I40" s="250">
        <v>0.51667186708648405</v>
      </c>
      <c r="J40" s="250">
        <v>0.59174230852008436</v>
      </c>
      <c r="K40" s="250">
        <v>-5.3357509686346519E-2</v>
      </c>
      <c r="L40" s="250">
        <v>0.9674712000106932</v>
      </c>
      <c r="M40" s="250">
        <v>0.87488920559530436</v>
      </c>
      <c r="N40" s="250">
        <v>0.96003510563592387</v>
      </c>
      <c r="O40" s="250">
        <v>0.2958532343357515</v>
      </c>
      <c r="P40" s="250">
        <v>0.93758684743139453</v>
      </c>
      <c r="Q40" s="250">
        <v>0.42421241513005375</v>
      </c>
      <c r="R40" s="250">
        <v>-0.366744523399545</v>
      </c>
      <c r="S40" s="250">
        <v>-0.18144872833096445</v>
      </c>
      <c r="T40" s="250">
        <v>9.6339579433641576E-2</v>
      </c>
      <c r="U40" s="250">
        <v>-0.32433134489317011</v>
      </c>
      <c r="V40" s="250">
        <v>0.99665465127131536</v>
      </c>
      <c r="W40" s="250">
        <v>0.99384071041971855</v>
      </c>
      <c r="X40" s="250">
        <v>0.99688147682659867</v>
      </c>
      <c r="Y40" s="250">
        <v>0.98571446377008243</v>
      </c>
      <c r="Z40" s="250">
        <v>0.91029683244084536</v>
      </c>
      <c r="AA40" s="250">
        <v>0.95192811008538303</v>
      </c>
      <c r="AB40" s="250">
        <v>0.99244531547425607</v>
      </c>
      <c r="AC40" s="250">
        <v>0.9896772610099136</v>
      </c>
      <c r="AD40" s="250">
        <v>0.24723434536424407</v>
      </c>
      <c r="AE40" s="250">
        <v>8.2368219168234752E-2</v>
      </c>
      <c r="AF40" s="250">
        <v>0.97949317521757284</v>
      </c>
      <c r="AG40" s="250">
        <v>0.98265755538187238</v>
      </c>
      <c r="AH40" s="250">
        <v>0.99210614339882075</v>
      </c>
      <c r="AI40" s="250">
        <v>0.99100812504682045</v>
      </c>
      <c r="AJ40" s="250">
        <v>0.91376303280842264</v>
      </c>
      <c r="AK40" s="250"/>
      <c r="AL40" s="250"/>
      <c r="AM40" s="250"/>
      <c r="AN40" s="250"/>
      <c r="AO40" s="250"/>
      <c r="AP40" s="250"/>
      <c r="AQ40" s="250"/>
      <c r="AR40" s="250"/>
      <c r="AS40" s="250"/>
      <c r="AT40" s="250"/>
      <c r="AU40" s="250"/>
      <c r="AV40" s="250"/>
      <c r="AW40" s="250"/>
      <c r="AX40" s="250"/>
      <c r="AY40" s="250"/>
    </row>
    <row r="41" spans="1:51">
      <c r="A41" s="34" t="s">
        <v>29</v>
      </c>
      <c r="B41" s="250">
        <v>-7.4010449210879778E-2</v>
      </c>
      <c r="C41" s="250">
        <v>0.12051769136446447</v>
      </c>
      <c r="D41" s="250">
        <v>0.44564336899623669</v>
      </c>
      <c r="E41" s="250">
        <v>-8.8127217750924192E-2</v>
      </c>
      <c r="F41" s="250">
        <v>-4.3619037041669584E-2</v>
      </c>
      <c r="G41" s="250">
        <v>-0.16350478228052079</v>
      </c>
      <c r="H41" s="250">
        <v>0.32726984847810869</v>
      </c>
      <c r="I41" s="250">
        <v>0.35931206491628753</v>
      </c>
      <c r="J41" s="250">
        <v>0.28612001307935403</v>
      </c>
      <c r="K41" s="250">
        <v>1.0110290555710028E-2</v>
      </c>
      <c r="L41" s="250">
        <v>0.54698769261422531</v>
      </c>
      <c r="M41" s="250">
        <v>0.44799771690384022</v>
      </c>
      <c r="N41" s="250">
        <v>0.52269342627131099</v>
      </c>
      <c r="O41" s="250">
        <v>0.14878536149471236</v>
      </c>
      <c r="P41" s="250">
        <v>0.48477182920452833</v>
      </c>
      <c r="Q41" s="250">
        <v>0.23113906783065433</v>
      </c>
      <c r="R41" s="250">
        <v>-0.22057210920264628</v>
      </c>
      <c r="S41" s="250">
        <v>-7.8667750112633883E-2</v>
      </c>
      <c r="T41" s="250">
        <v>4.5047852673481048E-2</v>
      </c>
      <c r="U41" s="250">
        <v>-0.19077609983277136</v>
      </c>
      <c r="V41" s="250">
        <v>0.68975319914382116</v>
      </c>
      <c r="W41" s="250">
        <v>0.65915490475528105</v>
      </c>
      <c r="X41" s="250">
        <v>0.69773800111272966</v>
      </c>
      <c r="Y41" s="250">
        <v>0.61761906207188488</v>
      </c>
      <c r="Z41" s="250">
        <v>0.46432634414830654</v>
      </c>
      <c r="AA41" s="250">
        <v>0.58402608544320256</v>
      </c>
      <c r="AB41" s="250">
        <v>0.69254176352305297</v>
      </c>
      <c r="AC41" s="250">
        <v>0.63709649733726903</v>
      </c>
      <c r="AD41" s="250">
        <v>0.34388253525670703</v>
      </c>
      <c r="AE41" s="250">
        <v>0.21896809675839746</v>
      </c>
      <c r="AF41" s="250">
        <v>0.74276351706647148</v>
      </c>
      <c r="AG41" s="250">
        <v>0.60595498767248257</v>
      </c>
      <c r="AH41" s="250">
        <v>0.6505609631649043</v>
      </c>
      <c r="AI41" s="250">
        <v>0.64597423453686531</v>
      </c>
      <c r="AJ41" s="250">
        <v>0.49353461562602752</v>
      </c>
      <c r="AK41" s="250">
        <v>0.6682883300793595</v>
      </c>
      <c r="AL41" s="250"/>
      <c r="AM41" s="250"/>
      <c r="AN41" s="250"/>
      <c r="AO41" s="250"/>
      <c r="AP41" s="250"/>
      <c r="AQ41" s="250"/>
      <c r="AR41" s="250"/>
      <c r="AS41" s="250"/>
      <c r="AT41" s="250"/>
      <c r="AU41" s="250"/>
      <c r="AV41" s="250"/>
      <c r="AW41" s="250"/>
      <c r="AX41" s="250"/>
      <c r="AY41" s="250"/>
    </row>
    <row r="42" spans="1:51">
      <c r="A42" s="34" t="s">
        <v>30</v>
      </c>
      <c r="B42" s="250">
        <v>0.5540204914756327</v>
      </c>
      <c r="C42" s="250">
        <v>-0.68649704943853684</v>
      </c>
      <c r="D42" s="250">
        <v>-0.46071664788451872</v>
      </c>
      <c r="E42" s="250">
        <v>0.70831084823957002</v>
      </c>
      <c r="F42" s="250">
        <v>0.36708396880690236</v>
      </c>
      <c r="G42" s="250">
        <v>-5.804755126201832E-2</v>
      </c>
      <c r="H42" s="250">
        <v>9.9180041125245963E-2</v>
      </c>
      <c r="I42" s="250">
        <v>-0.29379986719971529</v>
      </c>
      <c r="J42" s="250">
        <v>-0.2329431755303106</v>
      </c>
      <c r="K42" s="250">
        <v>-1.3210438076870145E-2</v>
      </c>
      <c r="L42" s="250">
        <v>-2.033214165590597E-2</v>
      </c>
      <c r="M42" s="250">
        <v>-0.13866417461427921</v>
      </c>
      <c r="N42" s="250">
        <v>-7.1978419708557478E-2</v>
      </c>
      <c r="O42" s="250">
        <v>-0.23303679627624119</v>
      </c>
      <c r="P42" s="250">
        <v>5.5405443167288904E-2</v>
      </c>
      <c r="Q42" s="250">
        <v>0.58431774652702406</v>
      </c>
      <c r="R42" s="250">
        <v>-0.10147266130715489</v>
      </c>
      <c r="S42" s="250">
        <v>-3.4617764554222538E-2</v>
      </c>
      <c r="T42" s="250">
        <v>0.30729483522909623</v>
      </c>
      <c r="U42" s="250">
        <v>-0.32122281923084967</v>
      </c>
      <c r="V42" s="250">
        <v>-0.10584359250684452</v>
      </c>
      <c r="W42" s="250">
        <v>-6.6191921802931208E-2</v>
      </c>
      <c r="X42" s="250">
        <v>-0.15675533787158805</v>
      </c>
      <c r="Y42" s="250">
        <v>-9.0346919878893841E-3</v>
      </c>
      <c r="Z42" s="250">
        <v>-0.27532844661117667</v>
      </c>
      <c r="AA42" s="250">
        <v>-0.27318183610717062</v>
      </c>
      <c r="AB42" s="250">
        <v>-0.22355530653039174</v>
      </c>
      <c r="AC42" s="250">
        <v>-4.2708426480766747E-2</v>
      </c>
      <c r="AD42" s="250">
        <v>-0.49538704033072944</v>
      </c>
      <c r="AE42" s="250">
        <v>0.34477903406603999</v>
      </c>
      <c r="AF42" s="250">
        <v>-0.2050438498905742</v>
      </c>
      <c r="AG42" s="250">
        <v>2.4841241576599799E-2</v>
      </c>
      <c r="AH42" s="250">
        <v>-5.2995133547959775E-2</v>
      </c>
      <c r="AI42" s="250">
        <v>-6.9369137597712779E-2</v>
      </c>
      <c r="AJ42" s="250">
        <v>-0.266496901724664</v>
      </c>
      <c r="AK42" s="250">
        <v>-0.13181061553819884</v>
      </c>
      <c r="AL42" s="250">
        <v>-0.31798506782901681</v>
      </c>
      <c r="AM42" s="250"/>
      <c r="AN42" s="250"/>
      <c r="AO42" s="250"/>
      <c r="AP42" s="250"/>
      <c r="AQ42" s="250"/>
      <c r="AR42" s="250"/>
      <c r="AS42" s="250"/>
      <c r="AT42" s="250"/>
      <c r="AU42" s="250"/>
      <c r="AV42" s="250"/>
      <c r="AW42" s="250"/>
      <c r="AX42" s="250"/>
      <c r="AY42" s="250"/>
    </row>
    <row r="43" spans="1:51">
      <c r="A43" s="34" t="s">
        <v>31</v>
      </c>
      <c r="B43" s="250">
        <v>0.23995298237914323</v>
      </c>
      <c r="C43" s="250">
        <v>-0.25301581339048829</v>
      </c>
      <c r="D43" s="250">
        <v>-0.10669101980697886</v>
      </c>
      <c r="E43" s="250">
        <v>0.30224604540700467</v>
      </c>
      <c r="F43" s="250">
        <v>0.2494438078055409</v>
      </c>
      <c r="G43" s="250">
        <v>0.12934776883393687</v>
      </c>
      <c r="H43" s="250">
        <v>-0.12494421367755963</v>
      </c>
      <c r="I43" s="250">
        <v>-0.16078796040812471</v>
      </c>
      <c r="J43" s="250">
        <v>-0.20367475342458072</v>
      </c>
      <c r="K43" s="250">
        <v>-7.3662529468221605E-2</v>
      </c>
      <c r="L43" s="250">
        <v>-0.1585890461060793</v>
      </c>
      <c r="M43" s="250">
        <v>-0.23997400272566607</v>
      </c>
      <c r="N43" s="250">
        <v>-0.19895813262640186</v>
      </c>
      <c r="O43" s="250">
        <v>-0.24544562231134404</v>
      </c>
      <c r="P43" s="250">
        <v>-0.12201012117374556</v>
      </c>
      <c r="Q43" s="250">
        <v>0.25305202229328516</v>
      </c>
      <c r="R43" s="250">
        <v>1.1526979384961521E-2</v>
      </c>
      <c r="S43" s="250">
        <v>1.2065165261951345E-2</v>
      </c>
      <c r="T43" s="250">
        <v>0.16294839077581405</v>
      </c>
      <c r="U43" s="250">
        <v>-0.12633771591871776</v>
      </c>
      <c r="V43" s="250">
        <v>-0.17944186254575001</v>
      </c>
      <c r="W43" s="250">
        <v>-0.14911031510259934</v>
      </c>
      <c r="X43" s="250">
        <v>-0.23033126227448159</v>
      </c>
      <c r="Y43" s="250">
        <v>-0.11588171124219095</v>
      </c>
      <c r="Z43" s="250">
        <v>-0.39602225428976612</v>
      </c>
      <c r="AA43" s="250">
        <v>-0.39006438355392281</v>
      </c>
      <c r="AB43" s="250">
        <v>-0.29914268547443673</v>
      </c>
      <c r="AC43" s="250">
        <v>-0.13094391423252136</v>
      </c>
      <c r="AD43" s="250">
        <v>-0.12918806281760828</v>
      </c>
      <c r="AE43" s="250">
        <v>0.64387540249816377</v>
      </c>
      <c r="AF43" s="250">
        <v>-0.26384628962983936</v>
      </c>
      <c r="AG43" s="250">
        <v>-0.10372782545408218</v>
      </c>
      <c r="AH43" s="250">
        <v>-0.12845526029012391</v>
      </c>
      <c r="AI43" s="250">
        <v>-0.15235262137142003</v>
      </c>
      <c r="AJ43" s="250">
        <v>-0.39961906780630874</v>
      </c>
      <c r="AK43" s="250">
        <v>-0.22056692336479486</v>
      </c>
      <c r="AL43" s="250">
        <v>-0.31562636122323984</v>
      </c>
      <c r="AM43" s="250">
        <v>0.77914159364469537</v>
      </c>
      <c r="AN43" s="250"/>
      <c r="AO43" s="250"/>
      <c r="AP43" s="250"/>
      <c r="AQ43" s="250"/>
      <c r="AR43" s="250"/>
      <c r="AS43" s="250"/>
      <c r="AT43" s="250"/>
      <c r="AU43" s="250"/>
      <c r="AV43" s="250"/>
      <c r="AW43" s="250"/>
      <c r="AX43" s="250"/>
      <c r="AY43" s="250"/>
    </row>
    <row r="44" spans="1:51">
      <c r="A44" s="34" t="s">
        <v>32</v>
      </c>
      <c r="B44" s="250">
        <v>0.11438179402075378</v>
      </c>
      <c r="C44" s="250">
        <v>-0.16643714077666771</v>
      </c>
      <c r="D44" s="250">
        <v>-0.11154991537542203</v>
      </c>
      <c r="E44" s="250">
        <v>0.17243197111102246</v>
      </c>
      <c r="F44" s="250">
        <v>0.10853259403186545</v>
      </c>
      <c r="G44" s="250">
        <v>0.15966549338466665</v>
      </c>
      <c r="H44" s="250">
        <v>-0.27884675391410335</v>
      </c>
      <c r="I44" s="250">
        <v>-0.13246641492910557</v>
      </c>
      <c r="J44" s="250">
        <v>-0.13537024568698097</v>
      </c>
      <c r="K44" s="250">
        <v>-7.8728681559126351E-2</v>
      </c>
      <c r="L44" s="250">
        <v>-0.23456050154610056</v>
      </c>
      <c r="M44" s="250">
        <v>-0.35491338437096404</v>
      </c>
      <c r="N44" s="250">
        <v>-0.29425996341072425</v>
      </c>
      <c r="O44" s="250">
        <v>-0.36891212039299848</v>
      </c>
      <c r="P44" s="250">
        <v>-0.23328280902366713</v>
      </c>
      <c r="Q44" s="250">
        <v>7.7565704612953118E-2</v>
      </c>
      <c r="R44" s="250">
        <v>4.2475571226803328E-3</v>
      </c>
      <c r="S44" s="250">
        <v>2.199344212206426E-2</v>
      </c>
      <c r="T44" s="250">
        <v>0.15225383501133191</v>
      </c>
      <c r="U44" s="250">
        <v>-0.12260726118874966</v>
      </c>
      <c r="V44" s="250">
        <v>-0.31578731753697759</v>
      </c>
      <c r="W44" s="250">
        <v>-0.27536050740588125</v>
      </c>
      <c r="X44" s="250">
        <v>-0.33865906311625188</v>
      </c>
      <c r="Y44" s="250">
        <v>-0.24313913094319659</v>
      </c>
      <c r="Z44" s="250">
        <v>-0.4636793243372142</v>
      </c>
      <c r="AA44" s="250">
        <v>-0.48714038894099909</v>
      </c>
      <c r="AB44" s="250">
        <v>-0.41221731278049484</v>
      </c>
      <c r="AC44" s="250">
        <v>-0.25597261792368797</v>
      </c>
      <c r="AD44" s="250">
        <v>-0.11273646587159301</v>
      </c>
      <c r="AE44" s="250">
        <v>0.59163096285511407</v>
      </c>
      <c r="AF44" s="250">
        <v>-0.40189979615658034</v>
      </c>
      <c r="AG44" s="250">
        <v>-0.24005790119611686</v>
      </c>
      <c r="AH44" s="250">
        <v>-0.2660221447618133</v>
      </c>
      <c r="AI44" s="250">
        <v>-0.2584837195927816</v>
      </c>
      <c r="AJ44" s="250">
        <v>-0.48765251935599824</v>
      </c>
      <c r="AK44" s="250">
        <v>-0.34825708049818843</v>
      </c>
      <c r="AL44" s="250">
        <v>-0.38382344333337093</v>
      </c>
      <c r="AM44" s="250">
        <v>0.62066123484842195</v>
      </c>
      <c r="AN44" s="250">
        <v>0.73867932916167034</v>
      </c>
      <c r="AO44" s="250"/>
      <c r="AP44" s="250"/>
      <c r="AQ44" s="250"/>
      <c r="AR44" s="250"/>
      <c r="AS44" s="250"/>
      <c r="AT44" s="250"/>
      <c r="AU44" s="250"/>
      <c r="AV44" s="250"/>
      <c r="AW44" s="250"/>
      <c r="AX44" s="250"/>
      <c r="AY44" s="250"/>
    </row>
    <row r="45" spans="1:51">
      <c r="A45" s="34" t="s">
        <v>33</v>
      </c>
      <c r="B45" s="250">
        <v>-0.31166639420514231</v>
      </c>
      <c r="C45" s="250">
        <v>0.35438921778011839</v>
      </c>
      <c r="D45" s="250">
        <v>-4.2827041556091489E-2</v>
      </c>
      <c r="E45" s="250">
        <v>-0.40865705087341636</v>
      </c>
      <c r="F45" s="250">
        <v>-0.25848088549467457</v>
      </c>
      <c r="G45" s="250">
        <v>3.5752086774776849E-2</v>
      </c>
      <c r="H45" s="250">
        <v>-0.13372335611768901</v>
      </c>
      <c r="I45" s="250">
        <v>-2.2044720700653581E-2</v>
      </c>
      <c r="J45" s="250">
        <v>2.3072473853086157E-2</v>
      </c>
      <c r="K45" s="250">
        <v>5.2784741924635413E-2</v>
      </c>
      <c r="L45" s="250">
        <v>-0.23596370217842103</v>
      </c>
      <c r="M45" s="250">
        <v>-4.8796377085089992E-2</v>
      </c>
      <c r="N45" s="250">
        <v>-0.16326396352248296</v>
      </c>
      <c r="O45" s="250">
        <v>0.20437104564502578</v>
      </c>
      <c r="P45" s="250">
        <v>-0.23978535338093282</v>
      </c>
      <c r="Q45" s="250">
        <v>-0.53116783559597014</v>
      </c>
      <c r="R45" s="250">
        <v>0.18882407687955113</v>
      </c>
      <c r="S45" s="250">
        <v>5.7343445801074623E-2</v>
      </c>
      <c r="T45" s="250">
        <v>-0.27132714750874781</v>
      </c>
      <c r="U45" s="250">
        <v>0.35408946672747027</v>
      </c>
      <c r="V45" s="250">
        <v>-0.26762130905235193</v>
      </c>
      <c r="W45" s="250">
        <v>-0.28733669500481834</v>
      </c>
      <c r="X45" s="250">
        <v>-0.22387541969096184</v>
      </c>
      <c r="Y45" s="250">
        <v>-0.30548054881765457</v>
      </c>
      <c r="Z45" s="250">
        <v>9.4271456951607491E-2</v>
      </c>
      <c r="AA45" s="250">
        <v>1.4434652622984732E-2</v>
      </c>
      <c r="AB45" s="250">
        <v>-0.14204506253402346</v>
      </c>
      <c r="AC45" s="250">
        <v>-0.29503814771226927</v>
      </c>
      <c r="AD45" s="250">
        <v>5.2116965257262483E-2</v>
      </c>
      <c r="AE45" s="250">
        <v>-0.74107498488975021</v>
      </c>
      <c r="AF45" s="250">
        <v>-0.20265416575944561</v>
      </c>
      <c r="AG45" s="250">
        <v>-0.31735927142801834</v>
      </c>
      <c r="AH45" s="250">
        <v>-0.29832340204011637</v>
      </c>
      <c r="AI45" s="250">
        <v>-0.28038899073700901</v>
      </c>
      <c r="AJ45" s="250">
        <v>7.8848607665685258E-2</v>
      </c>
      <c r="AK45" s="250">
        <v>-0.2150155987305008</v>
      </c>
      <c r="AL45" s="250">
        <v>-0.31830009989821922</v>
      </c>
      <c r="AM45" s="250">
        <v>-0.7027669352133058</v>
      </c>
      <c r="AN45" s="250">
        <v>-0.74259263367338202</v>
      </c>
      <c r="AO45" s="250">
        <v>-0.59438358781726963</v>
      </c>
      <c r="AP45" s="250"/>
      <c r="AQ45" s="250"/>
      <c r="AR45" s="250"/>
      <c r="AS45" s="250"/>
      <c r="AT45" s="250"/>
      <c r="AU45" s="250"/>
      <c r="AV45" s="250"/>
      <c r="AW45" s="250"/>
      <c r="AX45" s="250"/>
      <c r="AY45" s="250"/>
    </row>
    <row r="46" spans="1:51">
      <c r="A46" s="34" t="s">
        <v>16</v>
      </c>
      <c r="B46" s="250">
        <v>-0.17088744414679938</v>
      </c>
      <c r="C46" s="250">
        <v>0.15202246293411364</v>
      </c>
      <c r="D46" s="250">
        <v>0.66170990885454639</v>
      </c>
      <c r="E46" s="250">
        <v>-0.12408064219943163</v>
      </c>
      <c r="F46" s="250">
        <v>-2.8546636138301455E-3</v>
      </c>
      <c r="G46" s="250">
        <v>-7.8394967440115718E-2</v>
      </c>
      <c r="H46" s="250">
        <v>0.37287417406159817</v>
      </c>
      <c r="I46" s="250">
        <v>0.45205478017490863</v>
      </c>
      <c r="J46" s="250">
        <v>0.42713898463883682</v>
      </c>
      <c r="K46" s="250">
        <v>-0.10312796214824466</v>
      </c>
      <c r="L46" s="250">
        <v>0.63181546332180583</v>
      </c>
      <c r="M46" s="250">
        <v>0.62621835322851083</v>
      </c>
      <c r="N46" s="250">
        <v>0.65058885662311183</v>
      </c>
      <c r="O46" s="250">
        <v>0.1533266198255703</v>
      </c>
      <c r="P46" s="250">
        <v>0.61414519211386343</v>
      </c>
      <c r="Q46" s="250">
        <v>0.13535165517440206</v>
      </c>
      <c r="R46" s="250">
        <v>-0.16980098929892529</v>
      </c>
      <c r="S46" s="250">
        <v>-3.5976429744573866E-3</v>
      </c>
      <c r="T46" s="250">
        <v>4.5992545810967643E-2</v>
      </c>
      <c r="U46" s="250">
        <v>-0.18412593419323947</v>
      </c>
      <c r="V46" s="250">
        <v>0.70597686089594824</v>
      </c>
      <c r="W46" s="250">
        <v>0.70435955620252044</v>
      </c>
      <c r="X46" s="250">
        <v>0.70774037121023681</v>
      </c>
      <c r="Y46" s="250">
        <v>0.69236753598262157</v>
      </c>
      <c r="Z46" s="250">
        <v>0.61964977143270283</v>
      </c>
      <c r="AA46" s="250">
        <v>0.65371170456908678</v>
      </c>
      <c r="AB46" s="250">
        <v>0.69645857781046405</v>
      </c>
      <c r="AC46" s="250">
        <v>0.7038654427647314</v>
      </c>
      <c r="AD46" s="250">
        <v>0.40587205872356047</v>
      </c>
      <c r="AE46" s="250">
        <v>0.34632407886575517</v>
      </c>
      <c r="AF46" s="250">
        <v>0.68709520194351315</v>
      </c>
      <c r="AG46" s="250">
        <v>0.67672908942821275</v>
      </c>
      <c r="AH46" s="250">
        <v>0.71035328127838315</v>
      </c>
      <c r="AI46" s="250">
        <v>0.70404416922448965</v>
      </c>
      <c r="AJ46" s="250">
        <v>0.62312475516663035</v>
      </c>
      <c r="AK46" s="250">
        <v>0.70190532847159737</v>
      </c>
      <c r="AL46" s="250">
        <v>0.57855958529700036</v>
      </c>
      <c r="AM46" s="250">
        <v>-0.16408915142180366</v>
      </c>
      <c r="AN46" s="250">
        <v>-9.8157998034510849E-2</v>
      </c>
      <c r="AO46" s="250">
        <v>-0.18984541940740651</v>
      </c>
      <c r="AP46" s="250">
        <v>-0.23779881886444645</v>
      </c>
      <c r="AQ46" s="250"/>
      <c r="AR46" s="250"/>
      <c r="AS46" s="250"/>
      <c r="AT46" s="250"/>
      <c r="AU46" s="250"/>
      <c r="AV46" s="250"/>
      <c r="AW46" s="250"/>
      <c r="AX46" s="250"/>
      <c r="AY46" s="250"/>
    </row>
    <row r="47" spans="1:51">
      <c r="A47" s="34" t="s">
        <v>17</v>
      </c>
      <c r="B47" s="250">
        <v>-3.013025812310682E-2</v>
      </c>
      <c r="C47" s="250">
        <v>0.12840713696102543</v>
      </c>
      <c r="D47" s="250">
        <v>0.34036409823494601</v>
      </c>
      <c r="E47" s="250">
        <v>-0.10052297284783906</v>
      </c>
      <c r="F47" s="250">
        <v>-2.5102788869957551E-2</v>
      </c>
      <c r="G47" s="250">
        <v>-0.32964911546024456</v>
      </c>
      <c r="H47" s="250">
        <v>0.69736842488772011</v>
      </c>
      <c r="I47" s="250">
        <v>0.53197318392759807</v>
      </c>
      <c r="J47" s="250">
        <v>0.51214811391868609</v>
      </c>
      <c r="K47" s="250">
        <v>-6.3495149018555463E-2</v>
      </c>
      <c r="L47" s="250">
        <v>0.86421660157948177</v>
      </c>
      <c r="M47" s="250">
        <v>0.90330761615048105</v>
      </c>
      <c r="N47" s="250">
        <v>0.91002891018333676</v>
      </c>
      <c r="O47" s="250">
        <v>0.36813213145710511</v>
      </c>
      <c r="P47" s="250">
        <v>0.85316141963141867</v>
      </c>
      <c r="Q47" s="250">
        <v>0.27462725845443847</v>
      </c>
      <c r="R47" s="250">
        <v>-0.26043895122240629</v>
      </c>
      <c r="S47" s="250">
        <v>-0.14168272566286463</v>
      </c>
      <c r="T47" s="250">
        <v>3.8551129697144151E-2</v>
      </c>
      <c r="U47" s="250">
        <v>-0.20634366947886268</v>
      </c>
      <c r="V47" s="250">
        <v>0.89645239454040293</v>
      </c>
      <c r="W47" s="250">
        <v>0.89248531232396755</v>
      </c>
      <c r="X47" s="250">
        <v>0.90055881948976491</v>
      </c>
      <c r="Y47" s="250">
        <v>0.88292795373384703</v>
      </c>
      <c r="Z47" s="250">
        <v>0.8561152537346649</v>
      </c>
      <c r="AA47" s="250">
        <v>0.87416201720330755</v>
      </c>
      <c r="AB47" s="250">
        <v>0.90136738228898305</v>
      </c>
      <c r="AC47" s="250">
        <v>0.8892278733788449</v>
      </c>
      <c r="AD47" s="250">
        <v>0.23856621265613842</v>
      </c>
      <c r="AE47" s="250">
        <v>7.6811631811948985E-2</v>
      </c>
      <c r="AF47" s="250">
        <v>0.88202670243202785</v>
      </c>
      <c r="AG47" s="250">
        <v>0.87964719111461676</v>
      </c>
      <c r="AH47" s="250">
        <v>0.8949428783843173</v>
      </c>
      <c r="AI47" s="250">
        <v>0.89198988145923674</v>
      </c>
      <c r="AJ47" s="250">
        <v>0.86619438481309496</v>
      </c>
      <c r="AK47" s="250">
        <v>0.90667802319998381</v>
      </c>
      <c r="AL47" s="250">
        <v>0.55217986306575095</v>
      </c>
      <c r="AM47" s="250">
        <v>-0.16435555550895334</v>
      </c>
      <c r="AN47" s="250">
        <v>-0.18550457261417019</v>
      </c>
      <c r="AO47" s="250">
        <v>-0.31990757352864435</v>
      </c>
      <c r="AP47" s="250">
        <v>-0.14417302622586387</v>
      </c>
      <c r="AQ47" s="250">
        <v>0.79182991241457035</v>
      </c>
      <c r="AR47" s="250"/>
      <c r="AS47" s="250"/>
      <c r="AT47" s="250"/>
      <c r="AU47" s="250"/>
      <c r="AV47" s="250"/>
      <c r="AW47" s="250"/>
      <c r="AX47" s="250"/>
      <c r="AY47" s="250"/>
    </row>
    <row r="48" spans="1:51">
      <c r="A48" s="34" t="s">
        <v>18</v>
      </c>
      <c r="B48" s="250">
        <v>-0.42908948277287867</v>
      </c>
      <c r="C48" s="250">
        <v>0.39830136683862405</v>
      </c>
      <c r="D48" s="250">
        <v>0.63139883225258242</v>
      </c>
      <c r="E48" s="250">
        <v>-0.43800019107755317</v>
      </c>
      <c r="F48" s="250">
        <v>-0.25324493720446123</v>
      </c>
      <c r="G48" s="250">
        <v>8.4901016151329181E-2</v>
      </c>
      <c r="H48" s="250">
        <v>-0.16374348754251103</v>
      </c>
      <c r="I48" s="250">
        <v>8.4854578898031316E-2</v>
      </c>
      <c r="J48" s="250">
        <v>9.969800807633819E-2</v>
      </c>
      <c r="K48" s="250">
        <v>2.5131748039291992E-2</v>
      </c>
      <c r="L48" s="250">
        <v>-1.0186937260870282E-2</v>
      </c>
      <c r="M48" s="250">
        <v>-1.603913043420082E-2</v>
      </c>
      <c r="N48" s="250">
        <v>-1.3048981240213229E-2</v>
      </c>
      <c r="O48" s="250">
        <v>-2.5790546018961559E-2</v>
      </c>
      <c r="P48" s="250">
        <v>-4.281052317404923E-2</v>
      </c>
      <c r="Q48" s="250">
        <v>-0.25636200317550784</v>
      </c>
      <c r="R48" s="250">
        <v>-0.14917546859579475</v>
      </c>
      <c r="S48" s="250">
        <v>-0.16014104796495784</v>
      </c>
      <c r="T48" s="250">
        <v>-0.32869267003199654</v>
      </c>
      <c r="U48" s="250">
        <v>0.23684463541941644</v>
      </c>
      <c r="V48" s="250">
        <v>5.3160150068101743E-2</v>
      </c>
      <c r="W48" s="250">
        <v>5.4796754156105285E-2</v>
      </c>
      <c r="X48" s="250">
        <v>6.7444304591386589E-2</v>
      </c>
      <c r="Y48" s="250">
        <v>3.770594110162083E-2</v>
      </c>
      <c r="Z48" s="250">
        <v>1.7770704414187641E-2</v>
      </c>
      <c r="AA48" s="250">
        <v>2.7912510790001004E-2</v>
      </c>
      <c r="AB48" s="250">
        <v>5.777086135546311E-2</v>
      </c>
      <c r="AC48" s="250">
        <v>5.7591138601655531E-2</v>
      </c>
      <c r="AD48" s="250">
        <v>0.6216646663271117</v>
      </c>
      <c r="AE48" s="250">
        <v>0.15429071252124954</v>
      </c>
      <c r="AF48" s="250">
        <v>5.2865892077121335E-2</v>
      </c>
      <c r="AG48" s="250">
        <v>1.6159136750959157E-2</v>
      </c>
      <c r="AH48" s="250">
        <v>6.3949219352788328E-2</v>
      </c>
      <c r="AI48" s="250">
        <v>6.8796646089346034E-2</v>
      </c>
      <c r="AJ48" s="250">
        <v>1.7181333213181385E-3</v>
      </c>
      <c r="AK48" s="250">
        <v>4.707625747378924E-2</v>
      </c>
      <c r="AL48" s="250">
        <v>9.5470667894412123E-2</v>
      </c>
      <c r="AM48" s="250">
        <v>-0.3081102087200695</v>
      </c>
      <c r="AN48" s="250">
        <v>-5.2521330251074715E-2</v>
      </c>
      <c r="AO48" s="250">
        <v>-1.4691302127496749E-2</v>
      </c>
      <c r="AP48" s="250">
        <v>8.6729869143182856E-2</v>
      </c>
      <c r="AQ48" s="250">
        <v>0.2008664115618024</v>
      </c>
      <c r="AR48" s="250">
        <v>9.0663170557962053E-2</v>
      </c>
      <c r="AS48" s="250"/>
      <c r="AT48" s="250"/>
      <c r="AU48" s="250"/>
      <c r="AV48" s="250"/>
      <c r="AW48" s="250"/>
      <c r="AX48" s="250"/>
      <c r="AY48" s="250"/>
    </row>
    <row r="49" spans="1:51">
      <c r="A49" s="34" t="s">
        <v>131</v>
      </c>
      <c r="B49" s="250">
        <v>-8.1680748326546426E-2</v>
      </c>
      <c r="C49" s="250">
        <v>2.4743062394975E-2</v>
      </c>
      <c r="D49" s="250">
        <v>0.60877641481173717</v>
      </c>
      <c r="E49" s="250">
        <v>-1.6915069598303065E-2</v>
      </c>
      <c r="F49" s="250">
        <v>-4.3252879463005545E-2</v>
      </c>
      <c r="G49" s="250">
        <v>-0.18655985149022783</v>
      </c>
      <c r="H49" s="250">
        <v>0.33709586363062227</v>
      </c>
      <c r="I49" s="250">
        <v>0.41943694623533478</v>
      </c>
      <c r="J49" s="250">
        <v>0.354400450293339</v>
      </c>
      <c r="K49" s="250">
        <v>3.8945131070425728E-3</v>
      </c>
      <c r="L49" s="250">
        <v>0.59500661165699287</v>
      </c>
      <c r="M49" s="250">
        <v>0.53019773313028495</v>
      </c>
      <c r="N49" s="250">
        <v>0.5870438602837964</v>
      </c>
      <c r="O49" s="250">
        <v>0.17855300666721907</v>
      </c>
      <c r="P49" s="250">
        <v>0.57276815009123316</v>
      </c>
      <c r="Q49" s="250">
        <v>0.25320410224162304</v>
      </c>
      <c r="R49" s="250">
        <v>-0.29407741634257561</v>
      </c>
      <c r="S49" s="250">
        <v>-5.6310544849299621E-2</v>
      </c>
      <c r="T49" s="250">
        <v>-1.7164061301503167E-3</v>
      </c>
      <c r="U49" s="250">
        <v>-0.20905654725922609</v>
      </c>
      <c r="V49" s="250">
        <v>0.69513524656415548</v>
      </c>
      <c r="W49" s="250">
        <v>0.69622461613864117</v>
      </c>
      <c r="X49" s="250">
        <v>0.69235871338615262</v>
      </c>
      <c r="Y49" s="250">
        <v>0.67594515324706972</v>
      </c>
      <c r="Z49" s="250">
        <v>0.55950186396990287</v>
      </c>
      <c r="AA49" s="250">
        <v>0.6499710316325531</v>
      </c>
      <c r="AB49" s="250">
        <v>0.67958928342938751</v>
      </c>
      <c r="AC49" s="250">
        <v>0.69256225350950873</v>
      </c>
      <c r="AD49" s="250">
        <v>0.44868940082966507</v>
      </c>
      <c r="AE49" s="250">
        <v>0.27113131699378479</v>
      </c>
      <c r="AF49" s="250">
        <v>0.67433122223724073</v>
      </c>
      <c r="AG49" s="250">
        <v>0.66180597728496882</v>
      </c>
      <c r="AH49" s="250">
        <v>0.70360991353857683</v>
      </c>
      <c r="AI49" s="250">
        <v>0.69396041886418169</v>
      </c>
      <c r="AJ49" s="250">
        <v>0.58368637701232284</v>
      </c>
      <c r="AK49" s="250">
        <v>0.68627357575888359</v>
      </c>
      <c r="AL49" s="250">
        <v>0.6748936900601451</v>
      </c>
      <c r="AM49" s="250">
        <v>-0.1731920468341461</v>
      </c>
      <c r="AN49" s="250">
        <v>-0.12777786309231343</v>
      </c>
      <c r="AO49" s="250">
        <v>-0.29205265375291262</v>
      </c>
      <c r="AP49" s="250">
        <v>-0.25866246791357461</v>
      </c>
      <c r="AQ49" s="250">
        <v>0.76893992013591683</v>
      </c>
      <c r="AR49" s="250">
        <v>0.64374186566724945</v>
      </c>
      <c r="AS49" s="250">
        <v>0.29344713016400531</v>
      </c>
      <c r="AT49" s="250"/>
      <c r="AU49" s="250"/>
      <c r="AV49" s="250"/>
      <c r="AW49" s="250"/>
      <c r="AX49" s="250"/>
      <c r="AY49" s="250"/>
    </row>
    <row r="50" spans="1:51">
      <c r="A50" s="34" t="s">
        <v>19</v>
      </c>
      <c r="B50" s="250">
        <v>-3.6566411548631633E-2</v>
      </c>
      <c r="C50" s="250">
        <v>0.18077044924506847</v>
      </c>
      <c r="D50" s="250">
        <v>0.17627526334088942</v>
      </c>
      <c r="E50" s="250">
        <v>-0.17603417090870679</v>
      </c>
      <c r="F50" s="250">
        <v>-0.11088342294447831</v>
      </c>
      <c r="G50" s="250">
        <v>-0.28133137995951985</v>
      </c>
      <c r="H50" s="250">
        <v>0.52456989666277043</v>
      </c>
      <c r="I50" s="250">
        <v>0.51213813568929945</v>
      </c>
      <c r="J50" s="250">
        <v>0.43168657403551869</v>
      </c>
      <c r="K50" s="250">
        <v>-1.6260437623295987E-2</v>
      </c>
      <c r="L50" s="250">
        <v>0.61458238819589039</v>
      </c>
      <c r="M50" s="250">
        <v>0.70520573412605603</v>
      </c>
      <c r="N50" s="250">
        <v>0.67421928094688455</v>
      </c>
      <c r="O50" s="250">
        <v>0.33579949475580578</v>
      </c>
      <c r="P50" s="250">
        <v>0.64701112746231959</v>
      </c>
      <c r="Q50" s="250">
        <v>0.1229143452247437</v>
      </c>
      <c r="R50" s="250">
        <v>-2.1150365462960008E-2</v>
      </c>
      <c r="S50" s="250">
        <v>0.114903419471776</v>
      </c>
      <c r="T50" s="250">
        <v>6.840411965595988E-3</v>
      </c>
      <c r="U50" s="250">
        <v>-0.15004818359710223</v>
      </c>
      <c r="V50" s="250">
        <v>0.61992321251701488</v>
      </c>
      <c r="W50" s="250">
        <v>0.61878779584501464</v>
      </c>
      <c r="X50" s="250">
        <v>0.6338315686071887</v>
      </c>
      <c r="Y50" s="250">
        <v>0.60752862396100948</v>
      </c>
      <c r="Z50" s="250">
        <v>0.71013431866847121</v>
      </c>
      <c r="AA50" s="250">
        <v>0.6860178898304492</v>
      </c>
      <c r="AB50" s="250">
        <v>0.6522601629182585</v>
      </c>
      <c r="AC50" s="250">
        <v>0.61452916647524369</v>
      </c>
      <c r="AD50" s="250">
        <v>0.1334439866868507</v>
      </c>
      <c r="AE50" s="250">
        <v>-0.11192948772983262</v>
      </c>
      <c r="AF50" s="250">
        <v>0.61295826504815565</v>
      </c>
      <c r="AG50" s="250">
        <v>0.60537533871072924</v>
      </c>
      <c r="AH50" s="250">
        <v>0.62084550637078428</v>
      </c>
      <c r="AI50" s="250">
        <v>0.62345503560375992</v>
      </c>
      <c r="AJ50" s="250">
        <v>0.71667466911228694</v>
      </c>
      <c r="AK50" s="250">
        <v>0.64722142582444886</v>
      </c>
      <c r="AL50" s="250">
        <v>0.37864108501077015</v>
      </c>
      <c r="AM50" s="250">
        <v>-0.26306675502199134</v>
      </c>
      <c r="AN50" s="250">
        <v>-0.29442156444316542</v>
      </c>
      <c r="AO50" s="250">
        <v>-0.34381137856494726</v>
      </c>
      <c r="AP50" s="250">
        <v>7.0514067339174882E-2</v>
      </c>
      <c r="AQ50" s="250">
        <v>0.50999260543752467</v>
      </c>
      <c r="AR50" s="250">
        <v>0.69275899793321105</v>
      </c>
      <c r="AS50" s="250">
        <v>-0.11237852859242894</v>
      </c>
      <c r="AT50" s="250">
        <v>0.47877776202970018</v>
      </c>
      <c r="AU50" s="250"/>
      <c r="AV50" s="250"/>
      <c r="AW50" s="250"/>
      <c r="AX50" s="250"/>
      <c r="AY50" s="250"/>
    </row>
    <row r="51" spans="1:51">
      <c r="A51" s="34" t="s">
        <v>130</v>
      </c>
      <c r="B51" s="250">
        <v>-3.0985330265524424E-2</v>
      </c>
      <c r="C51" s="250">
        <v>0.11616942274425482</v>
      </c>
      <c r="D51" s="250">
        <v>5.52926767558099E-2</v>
      </c>
      <c r="E51" s="250">
        <v>-9.0411541414882501E-2</v>
      </c>
      <c r="F51" s="250">
        <v>-5.6580380911763775E-2</v>
      </c>
      <c r="G51" s="250">
        <v>-3.4689102662889054E-3</v>
      </c>
      <c r="H51" s="250">
        <v>0.3113676742098066</v>
      </c>
      <c r="I51" s="250">
        <v>0.25974983635898757</v>
      </c>
      <c r="J51" s="250">
        <v>0.33167458682126583</v>
      </c>
      <c r="K51" s="250">
        <v>-3.2386961398810969E-2</v>
      </c>
      <c r="L51" s="250">
        <v>0.39561796865558446</v>
      </c>
      <c r="M51" s="250">
        <v>0.41803407843726681</v>
      </c>
      <c r="N51" s="250">
        <v>0.41853698885773949</v>
      </c>
      <c r="O51" s="250">
        <v>0.28126752394100724</v>
      </c>
      <c r="P51" s="250">
        <v>0.39198678798385422</v>
      </c>
      <c r="Q51" s="250">
        <v>8.2210041213711754E-2</v>
      </c>
      <c r="R51" s="250">
        <v>-0.13629009901474423</v>
      </c>
      <c r="S51" s="250">
        <v>-3.0863223987301625E-2</v>
      </c>
      <c r="T51" s="250">
        <v>-8.0538041838814564E-2</v>
      </c>
      <c r="U51" s="250">
        <v>-7.6249201467161923E-2</v>
      </c>
      <c r="V51" s="250">
        <v>0.40255698605156104</v>
      </c>
      <c r="W51" s="250">
        <v>0.39720015385349278</v>
      </c>
      <c r="X51" s="250">
        <v>0.41282003756370683</v>
      </c>
      <c r="Y51" s="250">
        <v>0.38253903880144685</v>
      </c>
      <c r="Z51" s="250">
        <v>0.47317329488645565</v>
      </c>
      <c r="AA51" s="250">
        <v>0.47086278039849638</v>
      </c>
      <c r="AB51" s="250">
        <v>0.43429910747439704</v>
      </c>
      <c r="AC51" s="250">
        <v>0.3895796672681906</v>
      </c>
      <c r="AD51" s="250">
        <v>3.5679907458420895E-2</v>
      </c>
      <c r="AE51" s="250">
        <v>-0.11563234958483817</v>
      </c>
      <c r="AF51" s="250">
        <v>0.4074632678213127</v>
      </c>
      <c r="AG51" s="250">
        <v>0.38264143479147072</v>
      </c>
      <c r="AH51" s="250">
        <v>0.39569901051336376</v>
      </c>
      <c r="AI51" s="250">
        <v>0.40003775558946164</v>
      </c>
      <c r="AJ51" s="250">
        <v>0.47030198851349914</v>
      </c>
      <c r="AK51" s="250">
        <v>0.42039203230213762</v>
      </c>
      <c r="AL51" s="250">
        <v>0.28255868998596545</v>
      </c>
      <c r="AM51" s="250">
        <v>-0.22673053287260381</v>
      </c>
      <c r="AN51" s="250">
        <v>-0.27563487532836356</v>
      </c>
      <c r="AO51" s="250">
        <v>-0.27885187266128847</v>
      </c>
      <c r="AP51" s="250">
        <v>9.5495681850713762E-2</v>
      </c>
      <c r="AQ51" s="250">
        <v>0.30832209497485907</v>
      </c>
      <c r="AR51" s="250">
        <v>0.42214139578871862</v>
      </c>
      <c r="AS51" s="250">
        <v>-0.14293003487829092</v>
      </c>
      <c r="AT51" s="250">
        <v>0.29627427690899233</v>
      </c>
      <c r="AU51" s="250">
        <v>0.37976389691808898</v>
      </c>
      <c r="AV51" s="250"/>
      <c r="AW51" s="250"/>
      <c r="AX51" s="250"/>
      <c r="AY51" s="250"/>
    </row>
    <row r="52" spans="1:51">
      <c r="A52" s="34" t="s">
        <v>129</v>
      </c>
      <c r="B52" s="250">
        <v>-8.2925912785112438E-2</v>
      </c>
      <c r="C52" s="250">
        <v>4.0370479800224027E-2</v>
      </c>
      <c r="D52" s="250">
        <v>0.61056436456130958</v>
      </c>
      <c r="E52" s="250">
        <v>-2.9449106530805843E-2</v>
      </c>
      <c r="F52" s="250">
        <v>-4.1015743017991796E-2</v>
      </c>
      <c r="G52" s="250">
        <v>-0.18270679105616161</v>
      </c>
      <c r="H52" s="250">
        <v>0.34505531500243697</v>
      </c>
      <c r="I52" s="250">
        <v>0.42949517529486442</v>
      </c>
      <c r="J52" s="250">
        <v>0.36436430841926398</v>
      </c>
      <c r="K52" s="250">
        <v>5.066735311797496E-3</v>
      </c>
      <c r="L52" s="250">
        <v>0.60044445240225841</v>
      </c>
      <c r="M52" s="250">
        <v>0.53874533946427616</v>
      </c>
      <c r="N52" s="250">
        <v>0.59400337402863523</v>
      </c>
      <c r="O52" s="250">
        <v>0.18945038011714219</v>
      </c>
      <c r="P52" s="250">
        <v>0.5758517703349223</v>
      </c>
      <c r="Q52" s="250">
        <v>0.24111055857880465</v>
      </c>
      <c r="R52" s="250">
        <v>-0.28597615849761876</v>
      </c>
      <c r="S52" s="250">
        <v>-5.1731017511669287E-2</v>
      </c>
      <c r="T52" s="250">
        <v>-8.443021215793196E-3</v>
      </c>
      <c r="U52" s="250">
        <v>-0.19898231435237593</v>
      </c>
      <c r="V52" s="250">
        <v>0.69963186356573737</v>
      </c>
      <c r="W52" s="250">
        <v>0.7000194717205388</v>
      </c>
      <c r="X52" s="250">
        <v>0.69751874192576291</v>
      </c>
      <c r="Y52" s="250">
        <v>0.67948765632566333</v>
      </c>
      <c r="Z52" s="250">
        <v>0.56916301361340538</v>
      </c>
      <c r="AA52" s="250">
        <v>0.65848769208061553</v>
      </c>
      <c r="AB52" s="250">
        <v>0.68604413310912771</v>
      </c>
      <c r="AC52" s="250">
        <v>0.69622126500404358</v>
      </c>
      <c r="AD52" s="250">
        <v>0.44972853232397192</v>
      </c>
      <c r="AE52" s="250">
        <v>0.26890684135635412</v>
      </c>
      <c r="AF52" s="250">
        <v>0.67998062495830391</v>
      </c>
      <c r="AG52" s="250">
        <v>0.66491890916375851</v>
      </c>
      <c r="AH52" s="250">
        <v>0.70747295094280538</v>
      </c>
      <c r="AI52" s="250">
        <v>0.69780884800185794</v>
      </c>
      <c r="AJ52" s="250">
        <v>0.59237197500601557</v>
      </c>
      <c r="AK52" s="250">
        <v>0.69148078900153653</v>
      </c>
      <c r="AL52" s="250">
        <v>0.67690517364278613</v>
      </c>
      <c r="AM52" s="250">
        <v>-0.18550433111970677</v>
      </c>
      <c r="AN52" s="250">
        <v>-0.13826602137817109</v>
      </c>
      <c r="AO52" s="250">
        <v>-0.30439759455805526</v>
      </c>
      <c r="AP52" s="250">
        <v>-0.24693583981756945</v>
      </c>
      <c r="AQ52" s="250">
        <v>0.77417572586253247</v>
      </c>
      <c r="AR52" s="250">
        <v>0.65210747411038383</v>
      </c>
      <c r="AS52" s="250">
        <v>0.29223567977280118</v>
      </c>
      <c r="AT52" s="250">
        <v>0.99490068910591178</v>
      </c>
      <c r="AU52" s="250">
        <v>0.48393724544645328</v>
      </c>
      <c r="AV52" s="250">
        <v>0.32373815917763787</v>
      </c>
      <c r="AW52" s="250"/>
      <c r="AX52" s="250"/>
      <c r="AY52" s="250"/>
    </row>
    <row r="53" spans="1:51">
      <c r="A53" s="34" t="s">
        <v>20</v>
      </c>
      <c r="B53" s="250">
        <v>-2.0928461474397874E-2</v>
      </c>
      <c r="C53" s="250">
        <v>0.16605013493700116</v>
      </c>
      <c r="D53" s="250">
        <v>0.17227827652014374</v>
      </c>
      <c r="E53" s="250">
        <v>-0.14715821279867475</v>
      </c>
      <c r="F53" s="250">
        <v>-7.7520074521092872E-2</v>
      </c>
      <c r="G53" s="250">
        <v>-0.37170109419200748</v>
      </c>
      <c r="H53" s="250">
        <v>0.66184583587724544</v>
      </c>
      <c r="I53" s="250">
        <v>0.63200309819535294</v>
      </c>
      <c r="J53" s="250">
        <v>0.66665084352585058</v>
      </c>
      <c r="K53" s="250">
        <v>-2.7591970802850748E-2</v>
      </c>
      <c r="L53" s="250">
        <v>0.83587313088157367</v>
      </c>
      <c r="M53" s="250">
        <v>0.98120750458282147</v>
      </c>
      <c r="N53" s="250">
        <v>0.92649319680725939</v>
      </c>
      <c r="O53" s="250">
        <v>0.57514657123143531</v>
      </c>
      <c r="P53" s="250">
        <v>0.8689132946241086</v>
      </c>
      <c r="Q53" s="250">
        <v>0.28947144797507651</v>
      </c>
      <c r="R53" s="250">
        <v>-0.26445877804878809</v>
      </c>
      <c r="S53" s="250">
        <v>-0.16278819870067784</v>
      </c>
      <c r="T53" s="250">
        <v>-4.007757934133406E-2</v>
      </c>
      <c r="U53" s="250">
        <v>-0.14888322441570875</v>
      </c>
      <c r="V53" s="250">
        <v>0.82385441657103775</v>
      </c>
      <c r="W53" s="250">
        <v>0.8277175557914811</v>
      </c>
      <c r="X53" s="250">
        <v>0.82963976803654427</v>
      </c>
      <c r="Y53" s="250">
        <v>0.82571723812697806</v>
      </c>
      <c r="Z53" s="250">
        <v>0.8850931849030409</v>
      </c>
      <c r="AA53" s="250">
        <v>0.85998467877414053</v>
      </c>
      <c r="AB53" s="250">
        <v>0.84202094873700606</v>
      </c>
      <c r="AC53" s="250">
        <v>0.82800943917919223</v>
      </c>
      <c r="AD53" s="250">
        <v>0.17097871229375095</v>
      </c>
      <c r="AE53" s="250">
        <v>-4.5896546516652079E-2</v>
      </c>
      <c r="AF53" s="250">
        <v>0.79806942458250396</v>
      </c>
      <c r="AG53" s="250">
        <v>0.8261356843849138</v>
      </c>
      <c r="AH53" s="250">
        <v>0.8300004869154316</v>
      </c>
      <c r="AI53" s="250">
        <v>0.83013225507087562</v>
      </c>
      <c r="AJ53" s="250">
        <v>0.89149754619101129</v>
      </c>
      <c r="AK53" s="250">
        <v>0.8493592672088166</v>
      </c>
      <c r="AL53" s="250">
        <v>0.45102267035874627</v>
      </c>
      <c r="AM53" s="250">
        <v>-0.18859671587001667</v>
      </c>
      <c r="AN53" s="250">
        <v>-0.23952196162948011</v>
      </c>
      <c r="AO53" s="250">
        <v>-0.33207333307049752</v>
      </c>
      <c r="AP53" s="250">
        <v>-3.7253033522388568E-2</v>
      </c>
      <c r="AQ53" s="250">
        <v>0.65064243814231559</v>
      </c>
      <c r="AR53" s="250">
        <v>0.88895998602823267</v>
      </c>
      <c r="AS53" s="250">
        <v>3.4918586522248322E-2</v>
      </c>
      <c r="AT53" s="250">
        <v>0.5283420179871402</v>
      </c>
      <c r="AU53" s="250">
        <v>0.71270033081229089</v>
      </c>
      <c r="AV53" s="250">
        <v>0.40674714769148013</v>
      </c>
      <c r="AW53" s="250">
        <v>0.53916293201381693</v>
      </c>
      <c r="AX53" s="250"/>
      <c r="AY53" s="250"/>
    </row>
    <row r="54" spans="1:51" ht="15.75" thickBot="1">
      <c r="A54" s="252" t="s">
        <v>128</v>
      </c>
      <c r="B54" s="251">
        <v>-0.12532842510686892</v>
      </c>
      <c r="C54" s="251">
        <v>7.2038428873857571E-2</v>
      </c>
      <c r="D54" s="251">
        <v>0.53076407347401411</v>
      </c>
      <c r="E54" s="251">
        <v>-6.4715611041169532E-2</v>
      </c>
      <c r="F54" s="251">
        <v>-6.6600294756283721E-2</v>
      </c>
      <c r="G54" s="251">
        <v>-0.27086618306118532</v>
      </c>
      <c r="H54" s="251">
        <v>0.45134390586411866</v>
      </c>
      <c r="I54" s="251">
        <v>0.52266512812567245</v>
      </c>
      <c r="J54" s="251">
        <v>0.49577730468617859</v>
      </c>
      <c r="K54" s="251">
        <v>-1.0737940482230557E-2</v>
      </c>
      <c r="L54" s="251">
        <v>0.75102311438469938</v>
      </c>
      <c r="M54" s="251">
        <v>0.71731029213359765</v>
      </c>
      <c r="N54" s="251">
        <v>0.76168420825329874</v>
      </c>
      <c r="O54" s="251">
        <v>0.26370943749229703</v>
      </c>
      <c r="P54" s="251">
        <v>0.72837817219608891</v>
      </c>
      <c r="Q54" s="251">
        <v>0.26047060238117675</v>
      </c>
      <c r="R54" s="251">
        <v>-0.31612636884761386</v>
      </c>
      <c r="S54" s="251">
        <v>-9.2669699092561744E-2</v>
      </c>
      <c r="T54" s="251">
        <v>-1.9784733065782451E-2</v>
      </c>
      <c r="U54" s="251">
        <v>-0.20921230781100758</v>
      </c>
      <c r="V54" s="251">
        <v>0.82346395159015284</v>
      </c>
      <c r="W54" s="251">
        <v>0.82450164044772378</v>
      </c>
      <c r="X54" s="251">
        <v>0.82817557572235845</v>
      </c>
      <c r="Y54" s="251">
        <v>0.8042046659872133</v>
      </c>
      <c r="Z54" s="251">
        <v>0.74039657603993325</v>
      </c>
      <c r="AA54" s="251">
        <v>0.81314857636549931</v>
      </c>
      <c r="AB54" s="251">
        <v>0.82589240894516558</v>
      </c>
      <c r="AC54" s="251">
        <v>0.82038902990730533</v>
      </c>
      <c r="AD54" s="251">
        <v>0.41883676617273791</v>
      </c>
      <c r="AE54" s="251">
        <v>0.16996200835557576</v>
      </c>
      <c r="AF54" s="251">
        <v>0.80439162631940875</v>
      </c>
      <c r="AG54" s="251">
        <v>0.79001766988196942</v>
      </c>
      <c r="AH54" s="251">
        <v>0.82842862862798294</v>
      </c>
      <c r="AI54" s="251">
        <v>0.82479067598922118</v>
      </c>
      <c r="AJ54" s="251">
        <v>0.76433861161058614</v>
      </c>
      <c r="AK54" s="251">
        <v>0.82616031310744342</v>
      </c>
      <c r="AL54" s="251">
        <v>0.67244568939562677</v>
      </c>
      <c r="AM54" s="251">
        <v>-0.22755041310251162</v>
      </c>
      <c r="AN54" s="251">
        <v>-0.21283308338410162</v>
      </c>
      <c r="AO54" s="251">
        <v>-0.34822445514455846</v>
      </c>
      <c r="AP54" s="251">
        <v>-0.18195392357217094</v>
      </c>
      <c r="AQ54" s="251">
        <v>0.80132924076961654</v>
      </c>
      <c r="AR54" s="251">
        <v>0.79593057838800019</v>
      </c>
      <c r="AS54" s="251">
        <v>0.24187693813498906</v>
      </c>
      <c r="AT54" s="251">
        <v>0.9554001029530228</v>
      </c>
      <c r="AU54" s="251">
        <v>0.6030364123091817</v>
      </c>
      <c r="AV54" s="251">
        <v>0.38335754926201437</v>
      </c>
      <c r="AW54" s="251">
        <v>0.9517537323563231</v>
      </c>
      <c r="AX54" s="251">
        <v>0.71128202467472457</v>
      </c>
      <c r="AY54" s="250"/>
    </row>
  </sheetData>
  <mergeCells count="2">
    <mergeCell ref="K7:M7"/>
    <mergeCell ref="A2:AC3"/>
  </mergeCells>
  <conditionalFormatting sqref="B12:AY54 K9:K11 B6:J11 N6:AY11">
    <cfRule type="cellIs" dxfId="17" priority="1" operator="notBetween">
      <formula>$L$11</formula>
      <formula>$M$11</formula>
    </cfRule>
    <cfRule type="cellIs" dxfId="16" priority="2" operator="notBetween">
      <formula>$L$10</formula>
      <formula>$M$10</formula>
    </cfRule>
    <cfRule type="cellIs" dxfId="15" priority="3" operator="notBetween">
      <formula>$L$9</formula>
      <formula>$M$9</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2"/>
  <sheetViews>
    <sheetView workbookViewId="0">
      <selection activeCell="V1" sqref="V1"/>
    </sheetView>
  </sheetViews>
  <sheetFormatPr defaultRowHeight="15"/>
  <cols>
    <col min="1" max="1" width="19.5703125" style="33" customWidth="1"/>
    <col min="2" max="38" width="5.28515625" style="33" customWidth="1"/>
    <col min="39" max="39" width="3.7109375" style="33" customWidth="1"/>
    <col min="40" max="16384" width="9.140625" style="33"/>
  </cols>
  <sheetData>
    <row r="1" spans="1:39">
      <c r="A1" s="34" t="s">
        <v>614</v>
      </c>
    </row>
    <row r="2" spans="1:39" ht="15" customHeight="1">
      <c r="A2" s="400" t="s">
        <v>170</v>
      </c>
      <c r="B2" s="400"/>
      <c r="C2" s="400"/>
      <c r="D2" s="400"/>
      <c r="E2" s="400"/>
      <c r="F2" s="400"/>
      <c r="G2" s="400"/>
      <c r="H2" s="400"/>
      <c r="I2" s="400"/>
      <c r="J2" s="400"/>
      <c r="K2" s="400"/>
      <c r="L2" s="400"/>
      <c r="M2" s="400"/>
      <c r="N2" s="400"/>
      <c r="O2" s="400"/>
      <c r="P2" s="400"/>
      <c r="Q2" s="400"/>
      <c r="R2" s="400"/>
      <c r="S2" s="400"/>
      <c r="T2" s="400"/>
      <c r="U2" s="400"/>
      <c r="V2" s="400"/>
      <c r="W2" s="400"/>
      <c r="X2" s="400"/>
      <c r="Y2" s="400"/>
    </row>
    <row r="3" spans="1:39">
      <c r="A3" s="400"/>
      <c r="B3" s="400"/>
      <c r="C3" s="400"/>
      <c r="D3" s="400"/>
      <c r="E3" s="400"/>
      <c r="F3" s="400"/>
      <c r="G3" s="400"/>
      <c r="H3" s="400"/>
      <c r="I3" s="400"/>
      <c r="J3" s="400"/>
      <c r="K3" s="400"/>
      <c r="L3" s="400"/>
      <c r="M3" s="400"/>
      <c r="N3" s="400"/>
      <c r="O3" s="400"/>
      <c r="P3" s="400"/>
      <c r="Q3" s="400"/>
      <c r="R3" s="400"/>
      <c r="S3" s="400"/>
      <c r="T3" s="400"/>
      <c r="U3" s="400"/>
      <c r="V3" s="400"/>
      <c r="W3" s="400"/>
      <c r="X3" s="400"/>
      <c r="Y3" s="400"/>
    </row>
    <row r="4" spans="1:39" ht="108.75" customHeight="1" thickBot="1">
      <c r="A4" s="252" t="s">
        <v>164</v>
      </c>
      <c r="B4" s="265" t="s">
        <v>169</v>
      </c>
      <c r="C4" s="265" t="s">
        <v>163</v>
      </c>
      <c r="D4" s="265" t="s">
        <v>162</v>
      </c>
      <c r="E4" s="265" t="s">
        <v>161</v>
      </c>
      <c r="F4" s="265" t="s">
        <v>159</v>
      </c>
      <c r="G4" s="265" t="s">
        <v>156</v>
      </c>
      <c r="H4" s="265" t="s">
        <v>155</v>
      </c>
      <c r="I4" s="265" t="s">
        <v>154</v>
      </c>
      <c r="J4" s="265" t="s">
        <v>167</v>
      </c>
      <c r="K4" s="265" t="s">
        <v>15</v>
      </c>
      <c r="L4" s="265" t="s">
        <v>148</v>
      </c>
      <c r="M4" s="265" t="s">
        <v>166</v>
      </c>
      <c r="N4" s="265" t="s">
        <v>147</v>
      </c>
      <c r="O4" s="265" t="s">
        <v>146</v>
      </c>
      <c r="P4" s="265" t="s">
        <v>145</v>
      </c>
      <c r="Q4" s="265" t="s">
        <v>144</v>
      </c>
      <c r="R4" s="265" t="s">
        <v>143</v>
      </c>
      <c r="S4" s="265" t="s">
        <v>142</v>
      </c>
      <c r="T4" s="265" t="s">
        <v>141</v>
      </c>
      <c r="U4" s="265" t="s">
        <v>140</v>
      </c>
      <c r="V4" s="265" t="s">
        <v>139</v>
      </c>
      <c r="W4" s="265" t="s">
        <v>138</v>
      </c>
      <c r="X4" s="265" t="s">
        <v>137</v>
      </c>
      <c r="Y4" s="265" t="s">
        <v>136</v>
      </c>
      <c r="Z4" s="265" t="s">
        <v>135</v>
      </c>
      <c r="AA4" s="265" t="s">
        <v>134</v>
      </c>
      <c r="AB4" s="265" t="s">
        <v>133</v>
      </c>
      <c r="AC4" s="265" t="s">
        <v>24</v>
      </c>
      <c r="AD4" s="265" t="s">
        <v>25</v>
      </c>
      <c r="AE4" s="265" t="s">
        <v>26</v>
      </c>
      <c r="AF4" s="265" t="s">
        <v>27</v>
      </c>
      <c r="AG4" s="265" t="s">
        <v>28</v>
      </c>
      <c r="AH4" s="265" t="s">
        <v>132</v>
      </c>
      <c r="AI4" s="265" t="s">
        <v>29</v>
      </c>
      <c r="AJ4" s="265" t="s">
        <v>30</v>
      </c>
      <c r="AK4" s="265" t="s">
        <v>31</v>
      </c>
      <c r="AL4" s="265" t="s">
        <v>32</v>
      </c>
      <c r="AM4" s="265" t="s">
        <v>33</v>
      </c>
    </row>
    <row r="5" spans="1:39">
      <c r="A5" s="34" t="s">
        <v>169</v>
      </c>
    </row>
    <row r="6" spans="1:39">
      <c r="A6" s="34" t="s">
        <v>163</v>
      </c>
      <c r="B6" s="250">
        <v>0.79732779787714647</v>
      </c>
      <c r="C6" s="250"/>
      <c r="D6" s="250"/>
      <c r="E6" s="250"/>
      <c r="F6" s="250"/>
      <c r="G6" s="250"/>
      <c r="H6" s="250"/>
      <c r="L6" s="250"/>
      <c r="M6" s="250"/>
      <c r="N6" s="250"/>
      <c r="O6" s="250"/>
      <c r="P6" s="250"/>
      <c r="Q6" s="250"/>
      <c r="R6" s="250"/>
      <c r="S6" s="250"/>
      <c r="T6" s="250"/>
      <c r="U6" s="250"/>
      <c r="V6" s="250"/>
      <c r="W6" s="250"/>
      <c r="X6" s="250"/>
      <c r="Y6" s="250"/>
      <c r="Z6" s="250"/>
      <c r="AA6" s="250"/>
      <c r="AB6" s="250"/>
      <c r="AC6" s="250"/>
      <c r="AD6" s="250"/>
      <c r="AE6" s="250"/>
      <c r="AF6" s="250"/>
      <c r="AG6" s="250"/>
      <c r="AH6" s="250"/>
      <c r="AI6" s="250"/>
      <c r="AJ6" s="250"/>
      <c r="AK6" s="250"/>
      <c r="AL6" s="250"/>
      <c r="AM6" s="250"/>
    </row>
    <row r="7" spans="1:39" ht="15.75" thickBot="1">
      <c r="A7" s="34" t="s">
        <v>162</v>
      </c>
      <c r="B7" s="250">
        <v>-0.63426544664926099</v>
      </c>
      <c r="C7" s="250">
        <v>-0.58720191775696395</v>
      </c>
      <c r="D7" s="250"/>
      <c r="E7" s="250"/>
      <c r="F7" s="250"/>
      <c r="G7" s="250"/>
      <c r="H7" s="250"/>
      <c r="L7" s="418" t="s">
        <v>160</v>
      </c>
      <c r="M7" s="418"/>
      <c r="N7" s="418"/>
      <c r="O7" s="250"/>
      <c r="P7" s="250"/>
      <c r="Q7" s="250"/>
      <c r="R7" s="250"/>
      <c r="S7" s="250"/>
      <c r="T7" s="250"/>
      <c r="U7" s="250"/>
      <c r="V7" s="250"/>
      <c r="W7" s="250"/>
      <c r="X7" s="250"/>
      <c r="Y7" s="250"/>
      <c r="Z7" s="250"/>
      <c r="AA7" s="250"/>
      <c r="AB7" s="250"/>
      <c r="AC7" s="250"/>
      <c r="AD7" s="250"/>
      <c r="AE7" s="250"/>
      <c r="AF7" s="250"/>
      <c r="AG7" s="250"/>
      <c r="AH7" s="250"/>
      <c r="AI7" s="250"/>
      <c r="AJ7" s="250"/>
      <c r="AK7" s="250"/>
      <c r="AL7" s="250"/>
      <c r="AM7" s="250"/>
    </row>
    <row r="8" spans="1:39">
      <c r="A8" s="34" t="s">
        <v>161</v>
      </c>
      <c r="B8" s="250">
        <v>-0.62182782082473909</v>
      </c>
      <c r="C8" s="250">
        <v>-0.77732548054974904</v>
      </c>
      <c r="D8" s="250">
        <v>0.79824367453916045</v>
      </c>
      <c r="E8" s="250"/>
      <c r="F8" s="250"/>
      <c r="G8" s="250"/>
      <c r="H8" s="250"/>
      <c r="L8" s="274" t="s">
        <v>158</v>
      </c>
      <c r="M8" s="250" t="s">
        <v>168</v>
      </c>
      <c r="N8" s="250"/>
      <c r="O8" s="250"/>
      <c r="P8" s="250"/>
      <c r="Q8" s="250"/>
      <c r="R8" s="250"/>
      <c r="S8" s="250"/>
      <c r="T8" s="250"/>
      <c r="U8" s="250"/>
      <c r="V8" s="250"/>
      <c r="W8" s="250"/>
      <c r="X8" s="250"/>
      <c r="Y8" s="250"/>
      <c r="Z8" s="250"/>
      <c r="AA8" s="250"/>
      <c r="AB8" s="250"/>
      <c r="AC8" s="250"/>
      <c r="AD8" s="250"/>
      <c r="AE8" s="250"/>
      <c r="AF8" s="250"/>
      <c r="AG8" s="250"/>
      <c r="AH8" s="250"/>
      <c r="AI8" s="250"/>
      <c r="AJ8" s="250"/>
      <c r="AK8" s="250"/>
      <c r="AL8" s="250"/>
      <c r="AM8" s="250"/>
    </row>
    <row r="9" spans="1:39">
      <c r="A9" s="34" t="s">
        <v>159</v>
      </c>
      <c r="B9" s="250">
        <v>0.62884803443282133</v>
      </c>
      <c r="C9" s="250">
        <v>0.61977365043155697</v>
      </c>
      <c r="D9" s="250">
        <v>-0.94578229694937366</v>
      </c>
      <c r="E9" s="250">
        <v>-0.85191565303807226</v>
      </c>
      <c r="F9" s="250"/>
      <c r="G9" s="250"/>
      <c r="H9" s="250"/>
      <c r="L9" s="273">
        <v>0.05</v>
      </c>
      <c r="M9" s="272">
        <v>0.39607136535650828</v>
      </c>
      <c r="N9" s="271">
        <f>-1*M9</f>
        <v>-0.39607136535650828</v>
      </c>
      <c r="O9" s="250"/>
      <c r="P9" s="250"/>
      <c r="Q9" s="250"/>
      <c r="R9" s="250"/>
      <c r="S9" s="250"/>
      <c r="T9" s="250"/>
      <c r="U9" s="250"/>
      <c r="V9" s="250"/>
      <c r="W9" s="250"/>
      <c r="X9" s="250"/>
      <c r="Y9" s="250"/>
      <c r="Z9" s="250"/>
      <c r="AA9" s="250"/>
      <c r="AB9" s="250"/>
      <c r="AC9" s="250"/>
      <c r="AD9" s="250"/>
      <c r="AE9" s="250"/>
      <c r="AF9" s="250"/>
      <c r="AG9" s="250"/>
      <c r="AH9" s="250"/>
      <c r="AI9" s="250"/>
      <c r="AJ9" s="250"/>
      <c r="AK9" s="250"/>
      <c r="AL9" s="250"/>
      <c r="AM9" s="250"/>
    </row>
    <row r="10" spans="1:39">
      <c r="A10" s="34" t="s">
        <v>156</v>
      </c>
      <c r="B10" s="250">
        <v>0.3881607097002916</v>
      </c>
      <c r="C10" s="250">
        <v>0.42678775331956764</v>
      </c>
      <c r="D10" s="250">
        <v>-0.44566065757215462</v>
      </c>
      <c r="E10" s="250">
        <v>-0.62998902990974992</v>
      </c>
      <c r="F10" s="250">
        <v>0.70712027745413963</v>
      </c>
      <c r="G10" s="250"/>
      <c r="H10" s="250"/>
      <c r="I10" s="250"/>
      <c r="J10" s="250"/>
      <c r="K10" s="250"/>
      <c r="L10" s="268">
        <v>0.01</v>
      </c>
      <c r="M10" s="270">
        <v>0.5051361144790355</v>
      </c>
      <c r="N10" s="269">
        <f>-1*M10</f>
        <v>-0.5051361144790355</v>
      </c>
      <c r="O10" s="250"/>
      <c r="P10" s="250"/>
      <c r="Q10" s="250"/>
      <c r="R10" s="250"/>
      <c r="S10" s="250"/>
      <c r="T10" s="250"/>
      <c r="U10" s="250"/>
      <c r="V10" s="250"/>
      <c r="W10" s="250"/>
      <c r="X10" s="250"/>
      <c r="Y10" s="250"/>
      <c r="Z10" s="250"/>
      <c r="AA10" s="250"/>
      <c r="AB10" s="250"/>
      <c r="AC10" s="250"/>
      <c r="AD10" s="250"/>
      <c r="AE10" s="250"/>
      <c r="AF10" s="250"/>
      <c r="AG10" s="250"/>
      <c r="AH10" s="250"/>
      <c r="AI10" s="250"/>
      <c r="AJ10" s="250"/>
      <c r="AK10" s="250"/>
      <c r="AL10" s="250"/>
      <c r="AM10" s="250"/>
    </row>
    <row r="11" spans="1:39">
      <c r="A11" s="34" t="s">
        <v>155</v>
      </c>
      <c r="B11" s="250">
        <v>-0.45293914640887262</v>
      </c>
      <c r="C11" s="250">
        <v>-0.57109365457501726</v>
      </c>
      <c r="D11" s="250">
        <v>0.25280553553154028</v>
      </c>
      <c r="E11" s="250">
        <v>0.32349291668855285</v>
      </c>
      <c r="F11" s="250">
        <v>-6.9233220703713433E-2</v>
      </c>
      <c r="G11" s="250">
        <v>0.36145086923402453</v>
      </c>
      <c r="H11" s="250"/>
      <c r="I11" s="250"/>
      <c r="J11" s="250"/>
      <c r="K11" s="250"/>
      <c r="L11" s="268">
        <v>1E-3</v>
      </c>
      <c r="M11" s="267">
        <v>0.61780065612188295</v>
      </c>
      <c r="N11" s="266">
        <f>-1*M11</f>
        <v>-0.61780065612188295</v>
      </c>
      <c r="O11" s="250"/>
      <c r="P11" s="250"/>
      <c r="Q11" s="250"/>
      <c r="R11" s="250"/>
      <c r="S11" s="250"/>
      <c r="T11" s="250"/>
      <c r="U11" s="250"/>
      <c r="V11" s="250"/>
      <c r="W11" s="250"/>
      <c r="X11" s="250"/>
      <c r="Y11" s="250"/>
      <c r="Z11" s="250"/>
      <c r="AA11" s="250"/>
      <c r="AB11" s="250"/>
      <c r="AC11" s="250"/>
      <c r="AD11" s="250"/>
      <c r="AE11" s="250"/>
      <c r="AF11" s="250"/>
      <c r="AG11" s="250"/>
      <c r="AH11" s="250"/>
      <c r="AI11" s="250"/>
      <c r="AJ11" s="250"/>
      <c r="AK11" s="250"/>
      <c r="AL11" s="250"/>
      <c r="AM11" s="250"/>
    </row>
    <row r="12" spans="1:39">
      <c r="A12" s="34" t="s">
        <v>154</v>
      </c>
      <c r="B12" s="250">
        <v>0.56100497154448947</v>
      </c>
      <c r="C12" s="250">
        <v>0.81834030445854655</v>
      </c>
      <c r="D12" s="250">
        <v>-0.37391579755576149</v>
      </c>
      <c r="E12" s="250">
        <v>-0.50974708298213389</v>
      </c>
      <c r="F12" s="250">
        <v>0.39610603504983066</v>
      </c>
      <c r="G12" s="250">
        <v>0.24732886445554131</v>
      </c>
      <c r="H12" s="250">
        <v>-0.44536867699810279</v>
      </c>
      <c r="I12" s="250"/>
      <c r="J12" s="250"/>
      <c r="K12" s="250"/>
      <c r="L12" s="250"/>
      <c r="M12" s="250"/>
      <c r="N12" s="250"/>
      <c r="O12" s="250"/>
      <c r="P12" s="250"/>
      <c r="Q12" s="250"/>
      <c r="R12" s="250"/>
      <c r="S12" s="250"/>
      <c r="T12" s="250"/>
      <c r="U12" s="250"/>
      <c r="V12" s="250"/>
      <c r="W12" s="250"/>
      <c r="X12" s="250"/>
      <c r="Y12" s="250"/>
      <c r="Z12" s="250"/>
      <c r="AA12" s="250"/>
      <c r="AB12" s="250"/>
      <c r="AC12" s="250"/>
      <c r="AD12" s="250"/>
      <c r="AE12" s="250"/>
      <c r="AF12" s="250"/>
      <c r="AG12" s="250"/>
      <c r="AH12" s="250"/>
      <c r="AI12" s="250"/>
      <c r="AJ12" s="250"/>
      <c r="AK12" s="250"/>
      <c r="AL12" s="250"/>
      <c r="AM12" s="250"/>
    </row>
    <row r="13" spans="1:39">
      <c r="A13" s="34" t="s">
        <v>167</v>
      </c>
      <c r="B13" s="250">
        <v>0.68163257338842009</v>
      </c>
      <c r="C13" s="250">
        <v>0.49922591803518701</v>
      </c>
      <c r="D13" s="250">
        <v>-0.26705208331671115</v>
      </c>
      <c r="E13" s="250">
        <v>-0.18188446444997022</v>
      </c>
      <c r="F13" s="250">
        <v>0.25662899097367153</v>
      </c>
      <c r="G13" s="250">
        <v>0.16222877399275018</v>
      </c>
      <c r="H13" s="250">
        <v>-0.23205115842037149</v>
      </c>
      <c r="I13" s="250">
        <v>0.54139550111127344</v>
      </c>
      <c r="J13" s="250"/>
      <c r="K13" s="250"/>
      <c r="L13" s="250"/>
      <c r="M13" s="250"/>
      <c r="N13" s="250"/>
      <c r="O13" s="250"/>
      <c r="P13" s="250"/>
      <c r="Q13" s="250"/>
      <c r="R13" s="250"/>
      <c r="S13" s="250"/>
      <c r="T13" s="250"/>
      <c r="U13" s="250"/>
      <c r="V13" s="250"/>
      <c r="W13" s="250"/>
      <c r="X13" s="250"/>
      <c r="Y13" s="250"/>
      <c r="Z13" s="250"/>
      <c r="AA13" s="250"/>
      <c r="AB13" s="250"/>
      <c r="AC13" s="250"/>
      <c r="AD13" s="250"/>
      <c r="AE13" s="250"/>
      <c r="AF13" s="250"/>
      <c r="AG13" s="250"/>
      <c r="AH13" s="250"/>
      <c r="AI13" s="250"/>
      <c r="AJ13" s="250"/>
      <c r="AK13" s="250"/>
      <c r="AL13" s="250"/>
      <c r="AM13" s="250"/>
    </row>
    <row r="14" spans="1:39">
      <c r="A14" s="34" t="s">
        <v>15</v>
      </c>
      <c r="B14" s="250">
        <v>0.95783127944145474</v>
      </c>
      <c r="C14" s="250">
        <v>0.82021535808002177</v>
      </c>
      <c r="D14" s="250">
        <v>-0.49497640066875909</v>
      </c>
      <c r="E14" s="250">
        <v>-0.52592758783077187</v>
      </c>
      <c r="F14" s="250">
        <v>0.47764513602020536</v>
      </c>
      <c r="G14" s="250">
        <v>0.27888717835397259</v>
      </c>
      <c r="H14" s="250">
        <v>-0.52869296472037752</v>
      </c>
      <c r="I14" s="250">
        <v>0.62068073402914636</v>
      </c>
      <c r="J14" s="250">
        <v>0.73081176992914088</v>
      </c>
      <c r="K14" s="250"/>
      <c r="L14" s="250"/>
      <c r="M14" s="250"/>
      <c r="N14" s="250"/>
      <c r="O14" s="250"/>
      <c r="P14" s="250"/>
      <c r="Q14" s="250"/>
      <c r="R14" s="250"/>
      <c r="S14" s="250"/>
      <c r="T14" s="250"/>
      <c r="U14" s="250"/>
      <c r="V14" s="250"/>
      <c r="W14" s="250"/>
      <c r="X14" s="250"/>
      <c r="Y14" s="250"/>
      <c r="Z14" s="250"/>
      <c r="AA14" s="250"/>
      <c r="AB14" s="250"/>
      <c r="AC14" s="250"/>
      <c r="AD14" s="250"/>
      <c r="AE14" s="250"/>
      <c r="AF14" s="250"/>
      <c r="AG14" s="250"/>
      <c r="AH14" s="250"/>
      <c r="AI14" s="250"/>
      <c r="AJ14" s="250"/>
      <c r="AK14" s="250"/>
      <c r="AL14" s="250"/>
      <c r="AM14" s="250"/>
    </row>
    <row r="15" spans="1:39">
      <c r="A15" s="34" t="s">
        <v>148</v>
      </c>
      <c r="B15" s="250">
        <v>0.96624505231286417</v>
      </c>
      <c r="C15" s="250">
        <v>0.87832378747920026</v>
      </c>
      <c r="D15" s="250">
        <v>-0.62585638867671645</v>
      </c>
      <c r="E15" s="250">
        <v>-0.66138929428773197</v>
      </c>
      <c r="F15" s="250">
        <v>0.63957856895774678</v>
      </c>
      <c r="G15" s="250">
        <v>0.42388038762466673</v>
      </c>
      <c r="H15" s="250">
        <v>-0.48462131662594277</v>
      </c>
      <c r="I15" s="250">
        <v>0.69058257093961384</v>
      </c>
      <c r="J15" s="250">
        <v>0.66495229369100017</v>
      </c>
      <c r="K15" s="250">
        <v>0.95620587701005377</v>
      </c>
      <c r="L15" s="250"/>
      <c r="M15" s="250"/>
      <c r="N15" s="250"/>
      <c r="O15" s="250"/>
      <c r="P15" s="250"/>
      <c r="Q15" s="250"/>
      <c r="R15" s="250"/>
      <c r="S15" s="250"/>
      <c r="T15" s="250"/>
      <c r="U15" s="250"/>
      <c r="V15" s="250"/>
      <c r="W15" s="250"/>
      <c r="X15" s="250"/>
      <c r="Y15" s="250"/>
      <c r="Z15" s="250"/>
      <c r="AA15" s="250"/>
      <c r="AB15" s="250"/>
      <c r="AC15" s="250"/>
      <c r="AD15" s="250"/>
      <c r="AE15" s="250"/>
      <c r="AF15" s="250"/>
      <c r="AG15" s="250"/>
      <c r="AH15" s="250"/>
      <c r="AI15" s="250"/>
      <c r="AJ15" s="250"/>
      <c r="AK15" s="250"/>
      <c r="AL15" s="250"/>
      <c r="AM15" s="250"/>
    </row>
    <row r="16" spans="1:39">
      <c r="A16" s="34" t="s">
        <v>166</v>
      </c>
      <c r="B16" s="250">
        <v>0.96217335645400903</v>
      </c>
      <c r="C16" s="250">
        <v>0.89517714947265792</v>
      </c>
      <c r="D16" s="250">
        <v>-0.60405182452671502</v>
      </c>
      <c r="E16" s="250">
        <v>-0.67950779298182717</v>
      </c>
      <c r="F16" s="250">
        <v>0.62113357028505278</v>
      </c>
      <c r="G16" s="250">
        <v>0.41804116562331001</v>
      </c>
      <c r="H16" s="250">
        <v>-0.5084447374829405</v>
      </c>
      <c r="I16" s="250">
        <v>0.68362680663822117</v>
      </c>
      <c r="J16" s="250">
        <v>0.64868711823161718</v>
      </c>
      <c r="K16" s="250">
        <v>0.9594973911534489</v>
      </c>
      <c r="L16" s="250">
        <v>0.99215934446525444</v>
      </c>
      <c r="M16" s="250"/>
      <c r="N16" s="250"/>
      <c r="O16" s="250"/>
      <c r="P16" s="250"/>
      <c r="Q16" s="250"/>
      <c r="R16" s="250"/>
      <c r="S16" s="250"/>
      <c r="T16" s="250"/>
      <c r="U16" s="250"/>
      <c r="V16" s="250"/>
      <c r="W16" s="250"/>
      <c r="X16" s="250"/>
      <c r="Y16" s="250"/>
      <c r="Z16" s="250"/>
      <c r="AA16" s="250"/>
      <c r="AB16" s="250"/>
      <c r="AC16" s="250"/>
      <c r="AD16" s="250"/>
      <c r="AE16" s="250"/>
      <c r="AF16" s="250"/>
      <c r="AG16" s="250"/>
      <c r="AH16" s="250"/>
      <c r="AI16" s="250"/>
      <c r="AJ16" s="250"/>
      <c r="AK16" s="250"/>
      <c r="AL16" s="250"/>
      <c r="AM16" s="250"/>
    </row>
    <row r="17" spans="1:39">
      <c r="A17" s="34" t="s">
        <v>147</v>
      </c>
      <c r="B17" s="250">
        <v>0.82378857202618339</v>
      </c>
      <c r="C17" s="250">
        <v>0.77577134957361638</v>
      </c>
      <c r="D17" s="250">
        <v>-0.77279482404031152</v>
      </c>
      <c r="E17" s="250">
        <v>-0.80692806457613908</v>
      </c>
      <c r="F17" s="250">
        <v>0.83892585002892117</v>
      </c>
      <c r="G17" s="250">
        <v>0.63063148850001616</v>
      </c>
      <c r="H17" s="250">
        <v>-0.27192801990187426</v>
      </c>
      <c r="I17" s="250">
        <v>0.56127219133578155</v>
      </c>
      <c r="J17" s="250">
        <v>0.40528102198627181</v>
      </c>
      <c r="K17" s="250">
        <v>0.70678420067398195</v>
      </c>
      <c r="L17" s="250">
        <v>0.86294912710760729</v>
      </c>
      <c r="M17" s="250">
        <v>0.86240432556765212</v>
      </c>
      <c r="N17" s="250"/>
      <c r="O17" s="250"/>
      <c r="P17" s="250"/>
      <c r="Q17" s="250"/>
      <c r="R17" s="250"/>
      <c r="S17" s="250"/>
      <c r="T17" s="250"/>
      <c r="U17" s="250"/>
      <c r="V17" s="250"/>
      <c r="W17" s="250"/>
      <c r="X17" s="250"/>
      <c r="Y17" s="250"/>
      <c r="Z17" s="250"/>
      <c r="AA17" s="250"/>
      <c r="AB17" s="250"/>
      <c r="AC17" s="250"/>
      <c r="AD17" s="250"/>
      <c r="AE17" s="250"/>
      <c r="AF17" s="250"/>
      <c r="AG17" s="250"/>
      <c r="AH17" s="250"/>
      <c r="AI17" s="250"/>
      <c r="AJ17" s="250"/>
      <c r="AK17" s="250"/>
      <c r="AL17" s="250"/>
      <c r="AM17" s="250"/>
    </row>
    <row r="18" spans="1:39">
      <c r="A18" s="34" t="s">
        <v>146</v>
      </c>
      <c r="B18" s="250">
        <v>-0.35278985185042977</v>
      </c>
      <c r="C18" s="250">
        <v>-0.26840220686903776</v>
      </c>
      <c r="D18" s="250">
        <v>0.46028850341177097</v>
      </c>
      <c r="E18" s="250">
        <v>0.24684053396850622</v>
      </c>
      <c r="F18" s="250">
        <v>-0.41107420364625152</v>
      </c>
      <c r="G18" s="250">
        <v>-0.15788775879403988</v>
      </c>
      <c r="H18" s="250">
        <v>4.9059337512789306E-2</v>
      </c>
      <c r="I18" s="250">
        <v>-0.26146156592209768</v>
      </c>
      <c r="J18" s="250">
        <v>-0.38036978522432874</v>
      </c>
      <c r="K18" s="250">
        <v>-0.30477580781207614</v>
      </c>
      <c r="L18" s="250">
        <v>-0.37924109374696935</v>
      </c>
      <c r="M18" s="250">
        <v>-0.34290588214861284</v>
      </c>
      <c r="N18" s="250">
        <v>-0.37582362827098192</v>
      </c>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row>
    <row r="19" spans="1:39">
      <c r="A19" s="34" t="s">
        <v>145</v>
      </c>
      <c r="B19" s="250">
        <v>-0.29855855691400351</v>
      </c>
      <c r="C19" s="250">
        <v>-0.23492963574912054</v>
      </c>
      <c r="D19" s="250">
        <v>0.40952122986992562</v>
      </c>
      <c r="E19" s="250">
        <v>0.21374406630437529</v>
      </c>
      <c r="F19" s="250">
        <v>-0.37112414326571391</v>
      </c>
      <c r="G19" s="250">
        <v>-0.15516470647898861</v>
      </c>
      <c r="H19" s="250">
        <v>-1.7617378184345302E-2</v>
      </c>
      <c r="I19" s="250">
        <v>-0.25843122106451294</v>
      </c>
      <c r="J19" s="250">
        <v>-0.36508537361942311</v>
      </c>
      <c r="K19" s="250">
        <v>-0.24920833136904413</v>
      </c>
      <c r="L19" s="250">
        <v>-0.3184253468684573</v>
      </c>
      <c r="M19" s="250">
        <v>-0.28780649163072197</v>
      </c>
      <c r="N19" s="250">
        <v>-0.33114354622801234</v>
      </c>
      <c r="O19" s="250">
        <v>0.9823293381308017</v>
      </c>
      <c r="P19" s="250"/>
      <c r="Q19" s="250"/>
      <c r="R19" s="250"/>
      <c r="S19" s="250"/>
      <c r="T19" s="250"/>
      <c r="U19" s="250"/>
      <c r="V19" s="250"/>
      <c r="W19" s="250"/>
      <c r="X19" s="250"/>
      <c r="Y19" s="250"/>
      <c r="Z19" s="250"/>
      <c r="AA19" s="250"/>
      <c r="AB19" s="250"/>
      <c r="AC19" s="250"/>
      <c r="AD19" s="250"/>
      <c r="AE19" s="250"/>
      <c r="AF19" s="250"/>
      <c r="AG19" s="250"/>
      <c r="AH19" s="250"/>
      <c r="AI19" s="250"/>
      <c r="AJ19" s="250"/>
      <c r="AK19" s="250"/>
      <c r="AL19" s="250"/>
      <c r="AM19" s="250"/>
    </row>
    <row r="20" spans="1:39">
      <c r="A20" s="34" t="s">
        <v>144</v>
      </c>
      <c r="B20" s="250">
        <v>0.1547396478554412</v>
      </c>
      <c r="C20" s="250">
        <v>0.14830467173693221</v>
      </c>
      <c r="D20" s="250">
        <v>-0.17424623519536767</v>
      </c>
      <c r="E20" s="250">
        <v>-0.3459838129140308</v>
      </c>
      <c r="F20" s="250">
        <v>0.22254278807884523</v>
      </c>
      <c r="G20" s="250">
        <v>0.30532128365679767</v>
      </c>
      <c r="H20" s="250">
        <v>-4.0002841307820912E-2</v>
      </c>
      <c r="I20" s="250">
        <v>0.10824269172076087</v>
      </c>
      <c r="J20" s="250">
        <v>6.0546571775911058E-2</v>
      </c>
      <c r="K20" s="250">
        <v>9.890955491688358E-2</v>
      </c>
      <c r="L20" s="250">
        <v>0.12321611245255494</v>
      </c>
      <c r="M20" s="250">
        <v>0.13960435745922947</v>
      </c>
      <c r="N20" s="250">
        <v>0.18961555576599171</v>
      </c>
      <c r="O20" s="250">
        <v>0.24016369284376518</v>
      </c>
      <c r="P20" s="250">
        <v>0.19480023111662229</v>
      </c>
      <c r="Q20" s="250"/>
      <c r="R20" s="250"/>
      <c r="S20" s="250"/>
      <c r="T20" s="250"/>
      <c r="U20" s="250"/>
      <c r="V20" s="250"/>
      <c r="W20" s="250"/>
      <c r="X20" s="250"/>
      <c r="Y20" s="250"/>
      <c r="Z20" s="250"/>
      <c r="AA20" s="250"/>
      <c r="AB20" s="250"/>
      <c r="AC20" s="250"/>
      <c r="AD20" s="250"/>
      <c r="AE20" s="250"/>
      <c r="AF20" s="250"/>
      <c r="AG20" s="250"/>
      <c r="AH20" s="250"/>
      <c r="AI20" s="250"/>
      <c r="AJ20" s="250"/>
      <c r="AK20" s="250"/>
      <c r="AL20" s="250"/>
      <c r="AM20" s="250"/>
    </row>
    <row r="21" spans="1:39">
      <c r="A21" s="34" t="s">
        <v>143</v>
      </c>
      <c r="B21" s="250">
        <v>-0.36944630247251237</v>
      </c>
      <c r="C21" s="250">
        <v>-0.30180677214434048</v>
      </c>
      <c r="D21" s="250">
        <v>0.43419882092991624</v>
      </c>
      <c r="E21" s="250">
        <v>0.44658664576035484</v>
      </c>
      <c r="F21" s="250">
        <v>-0.44317611885840236</v>
      </c>
      <c r="G21" s="250">
        <v>-0.35550984997386259</v>
      </c>
      <c r="H21" s="250">
        <v>8.9879518395672042E-2</v>
      </c>
      <c r="I21" s="250">
        <v>-0.28214433746174683</v>
      </c>
      <c r="J21" s="250">
        <v>-0.23010155706876381</v>
      </c>
      <c r="K21" s="250">
        <v>-0.31071311947605668</v>
      </c>
      <c r="L21" s="250">
        <v>-0.4000011136107996</v>
      </c>
      <c r="M21" s="250">
        <v>-0.36390525758718517</v>
      </c>
      <c r="N21" s="250">
        <v>-0.40716508494002074</v>
      </c>
      <c r="O21" s="250">
        <v>0.20393987596393642</v>
      </c>
      <c r="P21" s="250">
        <v>0.18594778254300171</v>
      </c>
      <c r="Q21" s="250">
        <v>-0.76975749836051222</v>
      </c>
      <c r="R21" s="250"/>
      <c r="S21" s="250"/>
      <c r="T21" s="250"/>
      <c r="U21" s="250"/>
      <c r="V21" s="250"/>
      <c r="W21" s="250"/>
      <c r="X21" s="250"/>
      <c r="Y21" s="250"/>
      <c r="Z21" s="250"/>
      <c r="AA21" s="250"/>
      <c r="AB21" s="250"/>
      <c r="AC21" s="250"/>
      <c r="AD21" s="250"/>
      <c r="AE21" s="250"/>
      <c r="AF21" s="250"/>
      <c r="AG21" s="250"/>
      <c r="AH21" s="250"/>
      <c r="AI21" s="250"/>
      <c r="AJ21" s="250"/>
      <c r="AK21" s="250"/>
      <c r="AL21" s="250"/>
      <c r="AM21" s="250"/>
    </row>
    <row r="22" spans="1:39">
      <c r="A22" s="34" t="s">
        <v>142</v>
      </c>
      <c r="B22" s="250">
        <v>0.97106678859697226</v>
      </c>
      <c r="C22" s="250">
        <v>0.82625145467113348</v>
      </c>
      <c r="D22" s="250">
        <v>-0.52348949803509859</v>
      </c>
      <c r="E22" s="250">
        <v>-0.58252089816901742</v>
      </c>
      <c r="F22" s="250">
        <v>0.54269387647855261</v>
      </c>
      <c r="G22" s="250">
        <v>0.39275572854334412</v>
      </c>
      <c r="H22" s="250">
        <v>-0.45445770724796131</v>
      </c>
      <c r="I22" s="250">
        <v>0.62316503022586545</v>
      </c>
      <c r="J22" s="250">
        <v>0.71730707671562066</v>
      </c>
      <c r="K22" s="250">
        <v>0.97079169829861978</v>
      </c>
      <c r="L22" s="250">
        <v>0.97187014838283048</v>
      </c>
      <c r="M22" s="250">
        <v>0.96969673371096909</v>
      </c>
      <c r="N22" s="250">
        <v>0.7943827648375188</v>
      </c>
      <c r="O22" s="250">
        <v>-0.33452774419275555</v>
      </c>
      <c r="P22" s="250">
        <v>-0.27678529269546381</v>
      </c>
      <c r="Q22" s="250">
        <v>0.10537001183749817</v>
      </c>
      <c r="R22" s="250">
        <v>-0.33073951660597734</v>
      </c>
      <c r="S22" s="250"/>
      <c r="T22" s="250"/>
      <c r="U22" s="250"/>
      <c r="V22" s="250"/>
      <c r="W22" s="250"/>
      <c r="X22" s="250"/>
      <c r="Y22" s="250"/>
      <c r="Z22" s="250"/>
      <c r="AA22" s="250"/>
      <c r="AB22" s="250"/>
      <c r="AC22" s="250"/>
      <c r="AD22" s="250"/>
      <c r="AE22" s="250"/>
      <c r="AF22" s="250"/>
      <c r="AG22" s="250"/>
      <c r="AH22" s="250"/>
      <c r="AI22" s="250"/>
      <c r="AJ22" s="250"/>
      <c r="AK22" s="250"/>
      <c r="AL22" s="250"/>
      <c r="AM22" s="250"/>
    </row>
    <row r="23" spans="1:39">
      <c r="A23" s="34" t="s">
        <v>141</v>
      </c>
      <c r="B23" s="250">
        <v>0.98043889544261664</v>
      </c>
      <c r="C23" s="250">
        <v>0.82702606659877309</v>
      </c>
      <c r="D23" s="250">
        <v>-0.53655935161906931</v>
      </c>
      <c r="E23" s="250">
        <v>-0.58984476768006222</v>
      </c>
      <c r="F23" s="250">
        <v>0.54865492607028421</v>
      </c>
      <c r="G23" s="250">
        <v>0.382728764485053</v>
      </c>
      <c r="H23" s="250">
        <v>-0.47497572958387529</v>
      </c>
      <c r="I23" s="250">
        <v>0.60739161335082725</v>
      </c>
      <c r="J23" s="250">
        <v>0.71300760077116576</v>
      </c>
      <c r="K23" s="250">
        <v>0.97850610376728964</v>
      </c>
      <c r="L23" s="250">
        <v>0.97435832020970792</v>
      </c>
      <c r="M23" s="250">
        <v>0.97404859248192199</v>
      </c>
      <c r="N23" s="250">
        <v>0.79311633629755351</v>
      </c>
      <c r="O23" s="250">
        <v>-0.33664906903128233</v>
      </c>
      <c r="P23" s="250">
        <v>-0.27759813138667327</v>
      </c>
      <c r="Q23" s="250">
        <v>0.11994128749117326</v>
      </c>
      <c r="R23" s="250">
        <v>-0.33866000445893968</v>
      </c>
      <c r="S23" s="250">
        <v>0.99719185495048379</v>
      </c>
      <c r="T23" s="250"/>
      <c r="U23" s="250"/>
      <c r="V23" s="250"/>
      <c r="W23" s="250"/>
      <c r="X23" s="250"/>
      <c r="Y23" s="250"/>
      <c r="Z23" s="250"/>
      <c r="AA23" s="250"/>
      <c r="AB23" s="250"/>
      <c r="AC23" s="250"/>
      <c r="AD23" s="250"/>
      <c r="AE23" s="250"/>
      <c r="AF23" s="250"/>
      <c r="AG23" s="250"/>
      <c r="AH23" s="250"/>
      <c r="AI23" s="250"/>
      <c r="AJ23" s="250"/>
      <c r="AK23" s="250"/>
      <c r="AL23" s="250"/>
      <c r="AM23" s="250"/>
    </row>
    <row r="24" spans="1:39">
      <c r="A24" s="34" t="s">
        <v>140</v>
      </c>
      <c r="B24" s="250">
        <v>0.94979201989474005</v>
      </c>
      <c r="C24" s="250">
        <v>0.78802358166414943</v>
      </c>
      <c r="D24" s="250">
        <v>-0.47795470867872802</v>
      </c>
      <c r="E24" s="250">
        <v>-0.51264810951891271</v>
      </c>
      <c r="F24" s="250">
        <v>0.49429127132874212</v>
      </c>
      <c r="G24" s="250">
        <v>0.3609532659357057</v>
      </c>
      <c r="H24" s="250">
        <v>-0.41669025990396114</v>
      </c>
      <c r="I24" s="250">
        <v>0.61761900148587778</v>
      </c>
      <c r="J24" s="250">
        <v>0.75192375822516899</v>
      </c>
      <c r="K24" s="250">
        <v>0.95874745047176524</v>
      </c>
      <c r="L24" s="250">
        <v>0.9502382393439317</v>
      </c>
      <c r="M24" s="250">
        <v>0.94206444927292632</v>
      </c>
      <c r="N24" s="250">
        <v>0.75248410569603574</v>
      </c>
      <c r="O24" s="250">
        <v>-0.34218777426421976</v>
      </c>
      <c r="P24" s="250">
        <v>-0.28610281971664148</v>
      </c>
      <c r="Q24" s="250">
        <v>6.6649549927532761E-2</v>
      </c>
      <c r="R24" s="250">
        <v>-0.2994591244689685</v>
      </c>
      <c r="S24" s="250">
        <v>0.99148275367530636</v>
      </c>
      <c r="T24" s="250">
        <v>0.98466950152591415</v>
      </c>
      <c r="U24" s="250"/>
      <c r="V24" s="250"/>
      <c r="W24" s="250"/>
      <c r="X24" s="250"/>
      <c r="Y24" s="250"/>
      <c r="Z24" s="250"/>
      <c r="AA24" s="250"/>
      <c r="AB24" s="250"/>
      <c r="AC24" s="250"/>
      <c r="AD24" s="250"/>
      <c r="AE24" s="250"/>
      <c r="AF24" s="250"/>
      <c r="AG24" s="250"/>
      <c r="AH24" s="250"/>
      <c r="AI24" s="250"/>
      <c r="AJ24" s="250"/>
      <c r="AK24" s="250"/>
      <c r="AL24" s="250"/>
      <c r="AM24" s="250"/>
    </row>
    <row r="25" spans="1:39">
      <c r="A25" s="34" t="s">
        <v>139</v>
      </c>
      <c r="B25" s="250">
        <v>0.98166964031789183</v>
      </c>
      <c r="C25" s="250">
        <v>0.83833799379170637</v>
      </c>
      <c r="D25" s="250">
        <v>-0.54789595732575935</v>
      </c>
      <c r="E25" s="250">
        <v>-0.59994722196333738</v>
      </c>
      <c r="F25" s="250">
        <v>0.55617963018002681</v>
      </c>
      <c r="G25" s="250">
        <v>0.37808824767191201</v>
      </c>
      <c r="H25" s="250">
        <v>-0.4948636746405401</v>
      </c>
      <c r="I25" s="250">
        <v>0.60374866794825688</v>
      </c>
      <c r="J25" s="250">
        <v>0.70630383850815792</v>
      </c>
      <c r="K25" s="250">
        <v>0.98147319517690679</v>
      </c>
      <c r="L25" s="250">
        <v>0.97690512078062031</v>
      </c>
      <c r="M25" s="250">
        <v>0.97770581939453749</v>
      </c>
      <c r="N25" s="250">
        <v>0.79424371322651366</v>
      </c>
      <c r="O25" s="250">
        <v>-0.33343834943559514</v>
      </c>
      <c r="P25" s="250">
        <v>-0.27316771172831578</v>
      </c>
      <c r="Q25" s="250">
        <v>0.12402957441979814</v>
      </c>
      <c r="R25" s="250">
        <v>-0.33942717819508983</v>
      </c>
      <c r="S25" s="250">
        <v>0.99172742768267452</v>
      </c>
      <c r="T25" s="250">
        <v>0.997914685923046</v>
      </c>
      <c r="U25" s="250">
        <v>0.9745589982644155</v>
      </c>
      <c r="V25" s="250"/>
      <c r="W25" s="250"/>
      <c r="X25" s="250"/>
      <c r="Y25" s="250"/>
      <c r="Z25" s="250"/>
      <c r="AA25" s="250"/>
      <c r="AB25" s="250"/>
      <c r="AC25" s="250"/>
      <c r="AD25" s="250"/>
      <c r="AE25" s="250"/>
      <c r="AF25" s="250"/>
      <c r="AG25" s="250"/>
      <c r="AH25" s="250"/>
      <c r="AI25" s="250"/>
      <c r="AJ25" s="250"/>
      <c r="AK25" s="250"/>
      <c r="AL25" s="250"/>
      <c r="AM25" s="250"/>
    </row>
    <row r="26" spans="1:39">
      <c r="A26" s="34" t="s">
        <v>138</v>
      </c>
      <c r="B26" s="250">
        <v>0.7240117091826187</v>
      </c>
      <c r="C26" s="250">
        <v>0.63884018148730848</v>
      </c>
      <c r="D26" s="250">
        <v>-0.3091143668024649</v>
      </c>
      <c r="E26" s="250">
        <v>-0.32082226401586617</v>
      </c>
      <c r="F26" s="250">
        <v>0.36832132652794158</v>
      </c>
      <c r="G26" s="250">
        <v>0.3638640090917028</v>
      </c>
      <c r="H26" s="250">
        <v>-0.16988817734392556</v>
      </c>
      <c r="I26" s="250">
        <v>0.6971110809924006</v>
      </c>
      <c r="J26" s="250">
        <v>0.72709439600216197</v>
      </c>
      <c r="K26" s="250">
        <v>0.77277373722653431</v>
      </c>
      <c r="L26" s="250">
        <v>0.78869849973757744</v>
      </c>
      <c r="M26" s="250">
        <v>0.76486923107954619</v>
      </c>
      <c r="N26" s="250">
        <v>0.59944090942332007</v>
      </c>
      <c r="O26" s="250">
        <v>-0.31917693060255992</v>
      </c>
      <c r="P26" s="250">
        <v>-0.29780871322895042</v>
      </c>
      <c r="Q26" s="250">
        <v>5.7348888826820599E-3</v>
      </c>
      <c r="R26" s="250">
        <v>-0.27474603267792985</v>
      </c>
      <c r="S26" s="250">
        <v>0.7933936528611123</v>
      </c>
      <c r="T26" s="250">
        <v>0.77171496008794116</v>
      </c>
      <c r="U26" s="250">
        <v>0.83534846355476766</v>
      </c>
      <c r="V26" s="250">
        <v>0.74889654205589384</v>
      </c>
      <c r="W26" s="250"/>
      <c r="X26" s="250"/>
      <c r="Y26" s="250"/>
      <c r="Z26" s="250"/>
      <c r="AA26" s="250"/>
      <c r="AB26" s="250"/>
      <c r="AC26" s="250"/>
      <c r="AD26" s="250"/>
      <c r="AE26" s="250"/>
      <c r="AF26" s="250"/>
      <c r="AG26" s="250"/>
      <c r="AH26" s="250"/>
      <c r="AI26" s="250"/>
      <c r="AJ26" s="250"/>
      <c r="AK26" s="250"/>
      <c r="AL26" s="250"/>
      <c r="AM26" s="250"/>
    </row>
    <row r="27" spans="1:39">
      <c r="A27" s="34" t="s">
        <v>137</v>
      </c>
      <c r="B27" s="250">
        <v>0.74409109907886961</v>
      </c>
      <c r="C27" s="250">
        <v>0.61299991448441682</v>
      </c>
      <c r="D27" s="250">
        <v>-0.19442614941124356</v>
      </c>
      <c r="E27" s="250">
        <v>-0.23827354488519434</v>
      </c>
      <c r="F27" s="250">
        <v>0.22516789246791633</v>
      </c>
      <c r="G27" s="250">
        <v>0.23090094160451755</v>
      </c>
      <c r="H27" s="250">
        <v>-0.30683436902704442</v>
      </c>
      <c r="I27" s="250">
        <v>0.51823256504119175</v>
      </c>
      <c r="J27" s="250">
        <v>0.72571328479731823</v>
      </c>
      <c r="K27" s="250">
        <v>0.80707581136586337</v>
      </c>
      <c r="L27" s="250">
        <v>0.76051928597947049</v>
      </c>
      <c r="M27" s="250">
        <v>0.74449400361169304</v>
      </c>
      <c r="N27" s="250">
        <v>0.50252740903014548</v>
      </c>
      <c r="O27" s="250">
        <v>-0.21165820108487235</v>
      </c>
      <c r="P27" s="250">
        <v>-0.17545281188023895</v>
      </c>
      <c r="Q27" s="250">
        <v>-5.0541573373496018E-2</v>
      </c>
      <c r="R27" s="250">
        <v>-0.1114787523168201</v>
      </c>
      <c r="S27" s="250">
        <v>0.83654797988274832</v>
      </c>
      <c r="T27" s="250">
        <v>0.82065263445728598</v>
      </c>
      <c r="U27" s="250">
        <v>0.8906522383815173</v>
      </c>
      <c r="V27" s="250">
        <v>0.80170047802178079</v>
      </c>
      <c r="W27" s="250">
        <v>0.84502981549819445</v>
      </c>
      <c r="X27" s="250"/>
      <c r="Y27" s="250"/>
      <c r="Z27" s="250"/>
      <c r="AA27" s="250"/>
      <c r="AB27" s="250"/>
      <c r="AC27" s="250"/>
      <c r="AD27" s="250"/>
      <c r="AE27" s="250"/>
      <c r="AF27" s="250"/>
      <c r="AG27" s="250"/>
      <c r="AH27" s="250"/>
      <c r="AI27" s="250"/>
      <c r="AJ27" s="250"/>
      <c r="AK27" s="250"/>
      <c r="AL27" s="250"/>
      <c r="AM27" s="250"/>
    </row>
    <row r="28" spans="1:39">
      <c r="A28" s="34" t="s">
        <v>136</v>
      </c>
      <c r="B28" s="250">
        <v>0.85947848104114533</v>
      </c>
      <c r="C28" s="250">
        <v>0.67949829333713019</v>
      </c>
      <c r="D28" s="250">
        <v>-0.33194389276809411</v>
      </c>
      <c r="E28" s="250">
        <v>-0.35451215773790795</v>
      </c>
      <c r="F28" s="250">
        <v>0.35298125453287543</v>
      </c>
      <c r="G28" s="250">
        <v>0.28957711469159908</v>
      </c>
      <c r="H28" s="250">
        <v>-0.33814242536498079</v>
      </c>
      <c r="I28" s="250">
        <v>0.55351034752214945</v>
      </c>
      <c r="J28" s="250">
        <v>0.76084449871450388</v>
      </c>
      <c r="K28" s="250">
        <v>0.89018852517402169</v>
      </c>
      <c r="L28" s="250">
        <v>0.85723557703656572</v>
      </c>
      <c r="M28" s="250">
        <v>0.84227409613451143</v>
      </c>
      <c r="N28" s="250">
        <v>0.62761335237020532</v>
      </c>
      <c r="O28" s="250">
        <v>-0.28485978688685226</v>
      </c>
      <c r="P28" s="250">
        <v>-0.23642547203222544</v>
      </c>
      <c r="Q28" s="250">
        <v>-8.0856205769155483E-3</v>
      </c>
      <c r="R28" s="250">
        <v>-0.19704319774081988</v>
      </c>
      <c r="S28" s="250">
        <v>0.93113722868575466</v>
      </c>
      <c r="T28" s="250">
        <v>0.9160421513836301</v>
      </c>
      <c r="U28" s="250">
        <v>0.96822645241405103</v>
      </c>
      <c r="V28" s="250">
        <v>0.89751078953430041</v>
      </c>
      <c r="W28" s="250">
        <v>0.85312879986172108</v>
      </c>
      <c r="X28" s="250">
        <v>0.96684947573841751</v>
      </c>
      <c r="Y28" s="250"/>
      <c r="Z28" s="250"/>
      <c r="AA28" s="250"/>
      <c r="AB28" s="250"/>
      <c r="AC28" s="250"/>
      <c r="AD28" s="250"/>
      <c r="AE28" s="250"/>
      <c r="AF28" s="250"/>
      <c r="AG28" s="250"/>
      <c r="AH28" s="250"/>
      <c r="AI28" s="250"/>
      <c r="AJ28" s="250"/>
      <c r="AK28" s="250"/>
      <c r="AL28" s="250"/>
      <c r="AM28" s="250"/>
    </row>
    <row r="29" spans="1:39">
      <c r="A29" s="34" t="s">
        <v>135</v>
      </c>
      <c r="B29" s="250">
        <v>0.98152952221540946</v>
      </c>
      <c r="C29" s="250">
        <v>0.82396203330078022</v>
      </c>
      <c r="D29" s="250">
        <v>-0.53260373246834813</v>
      </c>
      <c r="E29" s="250">
        <v>-0.58207850760004465</v>
      </c>
      <c r="F29" s="250">
        <v>0.54147323812665626</v>
      </c>
      <c r="G29" s="250">
        <v>0.37202464022172799</v>
      </c>
      <c r="H29" s="250">
        <v>-0.48292210943343494</v>
      </c>
      <c r="I29" s="250">
        <v>0.59635902634182403</v>
      </c>
      <c r="J29" s="250">
        <v>0.71174116178003277</v>
      </c>
      <c r="K29" s="250">
        <v>0.98112794322539965</v>
      </c>
      <c r="L29" s="250">
        <v>0.97347169657903088</v>
      </c>
      <c r="M29" s="250">
        <v>0.97355919203705088</v>
      </c>
      <c r="N29" s="250">
        <v>0.78724139823762318</v>
      </c>
      <c r="O29" s="250">
        <v>-0.3311987559503583</v>
      </c>
      <c r="P29" s="250">
        <v>-0.27119056938283476</v>
      </c>
      <c r="Q29" s="250">
        <v>0.11908039311520412</v>
      </c>
      <c r="R29" s="250">
        <v>-0.33406223044654043</v>
      </c>
      <c r="S29" s="250">
        <v>0.99427111768345811</v>
      </c>
      <c r="T29" s="250">
        <v>0.99915447506159194</v>
      </c>
      <c r="U29" s="250">
        <v>0.98011433663648706</v>
      </c>
      <c r="V29" s="250">
        <v>0.99929111262564596</v>
      </c>
      <c r="W29" s="250">
        <v>0.75889763415151457</v>
      </c>
      <c r="X29" s="250">
        <v>0.81311068001898246</v>
      </c>
      <c r="Y29" s="250">
        <v>0.90865193559281066</v>
      </c>
      <c r="Z29" s="250"/>
      <c r="AA29" s="250"/>
      <c r="AB29" s="250"/>
      <c r="AC29" s="250"/>
      <c r="AD29" s="250"/>
      <c r="AE29" s="250"/>
      <c r="AF29" s="250"/>
      <c r="AG29" s="250"/>
      <c r="AH29" s="250"/>
      <c r="AI29" s="250"/>
      <c r="AJ29" s="250"/>
      <c r="AK29" s="250"/>
      <c r="AL29" s="250"/>
      <c r="AM29" s="250"/>
    </row>
    <row r="30" spans="1:39">
      <c r="A30" s="34" t="s">
        <v>134</v>
      </c>
      <c r="B30" s="250">
        <v>-0.62178499598904124</v>
      </c>
      <c r="C30" s="250">
        <v>-0.70085645094448679</v>
      </c>
      <c r="D30" s="250">
        <v>0.84079301821787278</v>
      </c>
      <c r="E30" s="250">
        <v>0.9025019852637064</v>
      </c>
      <c r="F30" s="250">
        <v>-0.87383566092946796</v>
      </c>
      <c r="G30" s="250">
        <v>-0.60050924905317316</v>
      </c>
      <c r="H30" s="250">
        <v>0.29644938893875578</v>
      </c>
      <c r="I30" s="250">
        <v>-0.39593385804929476</v>
      </c>
      <c r="J30" s="250">
        <v>-0.19549023785211284</v>
      </c>
      <c r="K30" s="250">
        <v>-0.5230034268692183</v>
      </c>
      <c r="L30" s="250">
        <v>-0.63252506605713854</v>
      </c>
      <c r="M30" s="250">
        <v>-0.63556514770652961</v>
      </c>
      <c r="N30" s="250">
        <v>-0.73945200657235899</v>
      </c>
      <c r="O30" s="250">
        <v>0.26591939092592387</v>
      </c>
      <c r="P30" s="250">
        <v>0.24446186753894639</v>
      </c>
      <c r="Q30" s="250">
        <v>-0.35668221648282145</v>
      </c>
      <c r="R30" s="250">
        <v>0.43025585590832799</v>
      </c>
      <c r="S30" s="250">
        <v>-0.53699568707973344</v>
      </c>
      <c r="T30" s="250">
        <v>-0.55476749193398234</v>
      </c>
      <c r="U30" s="250">
        <v>-0.47231622597322936</v>
      </c>
      <c r="V30" s="250">
        <v>-0.57337293896836972</v>
      </c>
      <c r="W30" s="250">
        <v>-0.29003157021364567</v>
      </c>
      <c r="X30" s="250">
        <v>-0.23410914186374482</v>
      </c>
      <c r="Y30" s="250">
        <v>-0.32414964289619036</v>
      </c>
      <c r="Z30" s="250">
        <v>-0.55337822367362888</v>
      </c>
      <c r="AA30" s="250"/>
      <c r="AB30" s="250"/>
      <c r="AC30" s="250"/>
      <c r="AD30" s="250"/>
      <c r="AE30" s="250"/>
      <c r="AF30" s="250"/>
      <c r="AG30" s="250"/>
      <c r="AH30" s="250"/>
      <c r="AI30" s="250"/>
      <c r="AJ30" s="250"/>
      <c r="AK30" s="250"/>
      <c r="AL30" s="250"/>
      <c r="AM30" s="250"/>
    </row>
    <row r="31" spans="1:39">
      <c r="A31" s="34" t="s">
        <v>133</v>
      </c>
      <c r="B31" s="250">
        <v>-0.30582183849172978</v>
      </c>
      <c r="C31" s="250">
        <v>-0.45175663433799296</v>
      </c>
      <c r="D31" s="250">
        <v>0.29675974645338182</v>
      </c>
      <c r="E31" s="250">
        <v>0.18713495756611814</v>
      </c>
      <c r="F31" s="250">
        <v>-0.33136471825492997</v>
      </c>
      <c r="G31" s="250">
        <v>-0.17953322974370292</v>
      </c>
      <c r="H31" s="250">
        <v>0.14833891291153239</v>
      </c>
      <c r="I31" s="250">
        <v>-0.52775093427307251</v>
      </c>
      <c r="J31" s="250">
        <v>-0.2379800912640633</v>
      </c>
      <c r="K31" s="250">
        <v>-0.3109352860746224</v>
      </c>
      <c r="L31" s="250">
        <v>-0.45088783164743912</v>
      </c>
      <c r="M31" s="250">
        <v>-0.42936480049243342</v>
      </c>
      <c r="N31" s="250">
        <v>-0.49684260245990591</v>
      </c>
      <c r="O31" s="250">
        <v>0.147631012457073</v>
      </c>
      <c r="P31" s="250">
        <v>0.1068938227454316</v>
      </c>
      <c r="Q31" s="250">
        <v>0.31606689704162128</v>
      </c>
      <c r="R31" s="250">
        <v>-7.5468621081902387E-2</v>
      </c>
      <c r="S31" s="250">
        <v>-0.35507747552512176</v>
      </c>
      <c r="T31" s="250">
        <v>-0.32893812484791607</v>
      </c>
      <c r="U31" s="250">
        <v>-0.38660089673978781</v>
      </c>
      <c r="V31" s="250">
        <v>-0.32236207689050028</v>
      </c>
      <c r="W31" s="250">
        <v>-0.58780295126697646</v>
      </c>
      <c r="X31" s="250">
        <v>-0.46057719452688967</v>
      </c>
      <c r="Y31" s="250">
        <v>-0.41169479042990986</v>
      </c>
      <c r="Z31" s="250">
        <v>-0.31993672639249476</v>
      </c>
      <c r="AA31" s="250">
        <v>0.18305687450499464</v>
      </c>
      <c r="AB31" s="250"/>
      <c r="AC31" s="250"/>
      <c r="AD31" s="250"/>
      <c r="AE31" s="250"/>
      <c r="AF31" s="250"/>
      <c r="AG31" s="250"/>
      <c r="AH31" s="250"/>
      <c r="AI31" s="250"/>
      <c r="AJ31" s="250"/>
      <c r="AK31" s="250"/>
      <c r="AL31" s="250"/>
      <c r="AM31" s="250"/>
    </row>
    <row r="32" spans="1:39">
      <c r="A32" s="34" t="s">
        <v>24</v>
      </c>
      <c r="B32" s="250">
        <v>0.88113178557470162</v>
      </c>
      <c r="C32" s="250">
        <v>0.74110463350708278</v>
      </c>
      <c r="D32" s="250">
        <v>-0.42626652206970467</v>
      </c>
      <c r="E32" s="250">
        <v>-0.46928603738704977</v>
      </c>
      <c r="F32" s="250">
        <v>0.44741104305331347</v>
      </c>
      <c r="G32" s="250">
        <v>0.33720360576241548</v>
      </c>
      <c r="H32" s="250">
        <v>-0.36542112177297714</v>
      </c>
      <c r="I32" s="250">
        <v>0.60751043853835762</v>
      </c>
      <c r="J32" s="250">
        <v>0.7331187240000625</v>
      </c>
      <c r="K32" s="250">
        <v>0.89090598148773792</v>
      </c>
      <c r="L32" s="250">
        <v>0.88965827452886581</v>
      </c>
      <c r="M32" s="250">
        <v>0.87811676882727474</v>
      </c>
      <c r="N32" s="250">
        <v>0.71065650266934122</v>
      </c>
      <c r="O32" s="250">
        <v>-0.31960199549480872</v>
      </c>
      <c r="P32" s="250">
        <v>-0.26628816604501399</v>
      </c>
      <c r="Q32" s="250">
        <v>2.9806856369704185E-3</v>
      </c>
      <c r="R32" s="250">
        <v>-0.23282081161651161</v>
      </c>
      <c r="S32" s="250">
        <v>0.95330505179544178</v>
      </c>
      <c r="T32" s="250">
        <v>0.93293704366518471</v>
      </c>
      <c r="U32" s="250">
        <v>0.97668453485839879</v>
      </c>
      <c r="V32" s="250">
        <v>0.9133816939121876</v>
      </c>
      <c r="W32" s="250">
        <v>0.83144884997194968</v>
      </c>
      <c r="X32" s="250">
        <v>0.91186635240584724</v>
      </c>
      <c r="Y32" s="250">
        <v>0.97970468410899436</v>
      </c>
      <c r="Z32" s="250">
        <v>0.92251152459641028</v>
      </c>
      <c r="AA32" s="250">
        <v>-0.3993342638893051</v>
      </c>
      <c r="AB32" s="250">
        <v>-0.4267950683379087</v>
      </c>
      <c r="AC32" s="250"/>
      <c r="AD32" s="250"/>
      <c r="AE32" s="250"/>
      <c r="AF32" s="250"/>
      <c r="AG32" s="250"/>
      <c r="AH32" s="250"/>
      <c r="AI32" s="250"/>
      <c r="AJ32" s="250"/>
      <c r="AK32" s="250"/>
      <c r="AL32" s="250"/>
      <c r="AM32" s="250"/>
    </row>
    <row r="33" spans="1:39">
      <c r="A33" s="34" t="s">
        <v>25</v>
      </c>
      <c r="B33" s="250">
        <v>0.9790652640314923</v>
      </c>
      <c r="C33" s="250">
        <v>0.86744403928995517</v>
      </c>
      <c r="D33" s="250">
        <v>-0.57622880772750706</v>
      </c>
      <c r="E33" s="250">
        <v>-0.64006931280631352</v>
      </c>
      <c r="F33" s="250">
        <v>0.58487156899922266</v>
      </c>
      <c r="G33" s="250">
        <v>0.38976504545399987</v>
      </c>
      <c r="H33" s="250">
        <v>-0.5175853576995435</v>
      </c>
      <c r="I33" s="250">
        <v>0.62925537354588135</v>
      </c>
      <c r="J33" s="250">
        <v>0.67873335854888939</v>
      </c>
      <c r="K33" s="250">
        <v>0.9767425075592322</v>
      </c>
      <c r="L33" s="250">
        <v>0.98574121735333231</v>
      </c>
      <c r="M33" s="250">
        <v>0.98971405117180122</v>
      </c>
      <c r="N33" s="250">
        <v>0.82078758769285243</v>
      </c>
      <c r="O33" s="250">
        <v>-0.33626439094359167</v>
      </c>
      <c r="P33" s="250">
        <v>-0.27523373814928664</v>
      </c>
      <c r="Q33" s="250">
        <v>0.13400137270869741</v>
      </c>
      <c r="R33" s="250">
        <v>-0.3519435160141165</v>
      </c>
      <c r="S33" s="250">
        <v>0.98717672115920796</v>
      </c>
      <c r="T33" s="250">
        <v>0.99335377632113642</v>
      </c>
      <c r="U33" s="250">
        <v>0.96433299281839502</v>
      </c>
      <c r="V33" s="250">
        <v>0.99681732771174691</v>
      </c>
      <c r="W33" s="250">
        <v>0.74246786583272861</v>
      </c>
      <c r="X33" s="250">
        <v>0.77783237209616685</v>
      </c>
      <c r="Y33" s="250">
        <v>0.87605656870618631</v>
      </c>
      <c r="Z33" s="250">
        <v>0.99431365265117944</v>
      </c>
      <c r="AA33" s="250">
        <v>-0.60873576995275469</v>
      </c>
      <c r="AB33" s="250">
        <v>-0.35423758105165248</v>
      </c>
      <c r="AC33" s="250">
        <v>0.9013871671652901</v>
      </c>
      <c r="AD33" s="250"/>
      <c r="AE33" s="250"/>
      <c r="AF33" s="250"/>
      <c r="AG33" s="250"/>
      <c r="AH33" s="250"/>
      <c r="AI33" s="250"/>
      <c r="AJ33" s="250"/>
      <c r="AK33" s="250"/>
      <c r="AL33" s="250"/>
      <c r="AM33" s="250"/>
    </row>
    <row r="34" spans="1:39">
      <c r="A34" s="34" t="s">
        <v>26</v>
      </c>
      <c r="B34" s="250">
        <v>0.98041253659019123</v>
      </c>
      <c r="C34" s="250">
        <v>0.83745405183717603</v>
      </c>
      <c r="D34" s="250">
        <v>-0.53921315233802425</v>
      </c>
      <c r="E34" s="250">
        <v>-0.60365167007500564</v>
      </c>
      <c r="F34" s="250">
        <v>0.55520929086589177</v>
      </c>
      <c r="G34" s="250">
        <v>0.39305870930490994</v>
      </c>
      <c r="H34" s="250">
        <v>-0.47864765538758086</v>
      </c>
      <c r="I34" s="250">
        <v>0.61859737386983349</v>
      </c>
      <c r="J34" s="250">
        <v>0.70265149586580866</v>
      </c>
      <c r="K34" s="250">
        <v>0.97896139461947262</v>
      </c>
      <c r="L34" s="250">
        <v>0.97853268644403935</v>
      </c>
      <c r="M34" s="250">
        <v>0.97976201932094831</v>
      </c>
      <c r="N34" s="250">
        <v>0.8019761472431356</v>
      </c>
      <c r="O34" s="250">
        <v>-0.33250371180940308</v>
      </c>
      <c r="P34" s="250">
        <v>-0.27502286727631592</v>
      </c>
      <c r="Q34" s="250">
        <v>0.12837956331610692</v>
      </c>
      <c r="R34" s="250">
        <v>-0.34709492047595253</v>
      </c>
      <c r="S34" s="250">
        <v>0.9950723416099122</v>
      </c>
      <c r="T34" s="250">
        <v>0.99857266553802482</v>
      </c>
      <c r="U34" s="250">
        <v>0.97726194434627933</v>
      </c>
      <c r="V34" s="250">
        <v>0.99799169355952155</v>
      </c>
      <c r="W34" s="250">
        <v>0.76629976308733638</v>
      </c>
      <c r="X34" s="250">
        <v>0.79876015882388718</v>
      </c>
      <c r="Y34" s="250">
        <v>0.89900433214919706</v>
      </c>
      <c r="Z34" s="250">
        <v>0.99836473796341763</v>
      </c>
      <c r="AA34" s="250">
        <v>-0.56441728712740979</v>
      </c>
      <c r="AB34" s="250">
        <v>-0.32389606497336604</v>
      </c>
      <c r="AC34" s="250">
        <v>0.9198135764351737</v>
      </c>
      <c r="AD34" s="250">
        <v>0.99532462342726469</v>
      </c>
      <c r="AE34" s="250"/>
      <c r="AF34" s="250"/>
      <c r="AG34" s="250"/>
      <c r="AH34" s="250"/>
      <c r="AI34" s="250"/>
      <c r="AJ34" s="250"/>
      <c r="AK34" s="250"/>
      <c r="AL34" s="250"/>
      <c r="AM34" s="250"/>
    </row>
    <row r="35" spans="1:39">
      <c r="A35" s="34" t="s">
        <v>27</v>
      </c>
      <c r="B35" s="250">
        <v>0.9795774186381746</v>
      </c>
      <c r="C35" s="250">
        <v>0.82283034654104192</v>
      </c>
      <c r="D35" s="250">
        <v>-0.53243871534899212</v>
      </c>
      <c r="E35" s="250">
        <v>-0.57866728611679252</v>
      </c>
      <c r="F35" s="250">
        <v>0.54465283092245398</v>
      </c>
      <c r="G35" s="250">
        <v>0.38127694140439139</v>
      </c>
      <c r="H35" s="250">
        <v>-0.46832496072664465</v>
      </c>
      <c r="I35" s="250">
        <v>0.61849274472474103</v>
      </c>
      <c r="J35" s="250">
        <v>0.72408752999613701</v>
      </c>
      <c r="K35" s="250">
        <v>0.97930548699202979</v>
      </c>
      <c r="L35" s="250">
        <v>0.97429962287720207</v>
      </c>
      <c r="M35" s="250">
        <v>0.97229053325292536</v>
      </c>
      <c r="N35" s="250">
        <v>0.78745053982041224</v>
      </c>
      <c r="O35" s="250">
        <v>-0.34159509985293385</v>
      </c>
      <c r="P35" s="250">
        <v>-0.28291328362397494</v>
      </c>
      <c r="Q35" s="250">
        <v>0.12140871834013316</v>
      </c>
      <c r="R35" s="250">
        <v>-0.34458400273516376</v>
      </c>
      <c r="S35" s="250">
        <v>0.99700606822510629</v>
      </c>
      <c r="T35" s="250">
        <v>0.99931168942737858</v>
      </c>
      <c r="U35" s="250">
        <v>0.98661165044575116</v>
      </c>
      <c r="V35" s="250">
        <v>0.99635298196280542</v>
      </c>
      <c r="W35" s="250">
        <v>0.78674415852887081</v>
      </c>
      <c r="X35" s="250">
        <v>0.82433902670106796</v>
      </c>
      <c r="Y35" s="250">
        <v>0.9191216180700863</v>
      </c>
      <c r="Z35" s="250">
        <v>0.99809670465860778</v>
      </c>
      <c r="AA35" s="250">
        <v>-0.5448888365896476</v>
      </c>
      <c r="AB35" s="250">
        <v>-0.33364669957093024</v>
      </c>
      <c r="AC35" s="250">
        <v>0.93427153049596956</v>
      </c>
      <c r="AD35" s="250">
        <v>0.99117136304465348</v>
      </c>
      <c r="AE35" s="250">
        <v>0.99780745620381028</v>
      </c>
      <c r="AF35" s="250"/>
      <c r="AG35" s="250"/>
      <c r="AH35" s="250"/>
      <c r="AI35" s="250"/>
      <c r="AJ35" s="250"/>
      <c r="AK35" s="250"/>
      <c r="AL35" s="250"/>
      <c r="AM35" s="250"/>
    </row>
    <row r="36" spans="1:39">
      <c r="A36" s="34" t="s">
        <v>28</v>
      </c>
      <c r="B36" s="250">
        <v>0.75066822388298327</v>
      </c>
      <c r="C36" s="250">
        <v>0.67754045517160677</v>
      </c>
      <c r="D36" s="250">
        <v>-0.27562136591941711</v>
      </c>
      <c r="E36" s="250">
        <v>-0.29606276473017024</v>
      </c>
      <c r="F36" s="250">
        <v>0.31014340121797046</v>
      </c>
      <c r="G36" s="250">
        <v>0.26976889753620437</v>
      </c>
      <c r="H36" s="250">
        <v>-0.30605816252245011</v>
      </c>
      <c r="I36" s="250">
        <v>0.66383400447156338</v>
      </c>
      <c r="J36" s="250">
        <v>0.74128514432394332</v>
      </c>
      <c r="K36" s="250">
        <v>0.8102225059257907</v>
      </c>
      <c r="L36" s="250">
        <v>0.80691487649430216</v>
      </c>
      <c r="M36" s="250">
        <v>0.78537996263326348</v>
      </c>
      <c r="N36" s="250">
        <v>0.58307459108685944</v>
      </c>
      <c r="O36" s="250">
        <v>-0.26713155247461179</v>
      </c>
      <c r="P36" s="250">
        <v>-0.23341678536390514</v>
      </c>
      <c r="Q36" s="250">
        <v>-4.8328484969361776E-2</v>
      </c>
      <c r="R36" s="250">
        <v>-0.17356847909609885</v>
      </c>
      <c r="S36" s="250">
        <v>0.83778538979915051</v>
      </c>
      <c r="T36" s="250">
        <v>0.81772374193340014</v>
      </c>
      <c r="U36" s="250">
        <v>0.88839120188585674</v>
      </c>
      <c r="V36" s="250">
        <v>0.79845331096469385</v>
      </c>
      <c r="W36" s="250">
        <v>0.93469567196391301</v>
      </c>
      <c r="X36" s="250">
        <v>0.96600105722422169</v>
      </c>
      <c r="Y36" s="250">
        <v>0.94237818721431021</v>
      </c>
      <c r="Z36" s="250">
        <v>0.80755561525643893</v>
      </c>
      <c r="AA36" s="250">
        <v>-0.2800374050547092</v>
      </c>
      <c r="AB36" s="250">
        <v>-0.61510953732342011</v>
      </c>
      <c r="AC36" s="250">
        <v>0.90593369328955387</v>
      </c>
      <c r="AD36" s="250">
        <v>0.78719969083169361</v>
      </c>
      <c r="AE36" s="250">
        <v>0.80178546220455027</v>
      </c>
      <c r="AF36" s="250">
        <v>0.82549179980532006</v>
      </c>
      <c r="AG36" s="250"/>
      <c r="AH36" s="250"/>
      <c r="AI36" s="250"/>
      <c r="AJ36" s="250"/>
      <c r="AK36" s="250"/>
      <c r="AL36" s="250"/>
      <c r="AM36" s="250"/>
    </row>
    <row r="37" spans="1:39">
      <c r="A37" s="34" t="s">
        <v>132</v>
      </c>
      <c r="B37" s="250">
        <v>0.95700242177673756</v>
      </c>
      <c r="C37" s="250">
        <v>0.82301050095376427</v>
      </c>
      <c r="D37" s="250">
        <v>-0.49857920916942017</v>
      </c>
      <c r="E37" s="250">
        <v>-0.54978563922921642</v>
      </c>
      <c r="F37" s="250">
        <v>0.5168091795625418</v>
      </c>
      <c r="G37" s="250">
        <v>0.37240192148363183</v>
      </c>
      <c r="H37" s="250">
        <v>-0.44878452688671605</v>
      </c>
      <c r="I37" s="250">
        <v>0.64584724989441011</v>
      </c>
      <c r="J37" s="250">
        <v>0.73951249526922247</v>
      </c>
      <c r="K37" s="250">
        <v>0.96711078458293676</v>
      </c>
      <c r="L37" s="250">
        <v>0.96685793938790465</v>
      </c>
      <c r="M37" s="250">
        <v>0.96166743792443188</v>
      </c>
      <c r="N37" s="250">
        <v>0.77674839128274265</v>
      </c>
      <c r="O37" s="250">
        <v>-0.33402963811398584</v>
      </c>
      <c r="P37" s="250">
        <v>-0.27808559915369052</v>
      </c>
      <c r="Q37" s="250">
        <v>7.7495351789093753E-2</v>
      </c>
      <c r="R37" s="250">
        <v>-0.30755909903288864</v>
      </c>
      <c r="S37" s="250">
        <v>0.99541632469128372</v>
      </c>
      <c r="T37" s="250">
        <v>0.99032140628328058</v>
      </c>
      <c r="U37" s="250">
        <v>0.99717503710979438</v>
      </c>
      <c r="V37" s="250">
        <v>0.9828536625754567</v>
      </c>
      <c r="W37" s="250">
        <v>0.83214477729117597</v>
      </c>
      <c r="X37" s="250">
        <v>0.87829807064858645</v>
      </c>
      <c r="Y37" s="250">
        <v>0.95479914437320801</v>
      </c>
      <c r="Z37" s="250">
        <v>0.9862910157101189</v>
      </c>
      <c r="AA37" s="250">
        <v>-0.50818100913176689</v>
      </c>
      <c r="AB37" s="250">
        <v>-0.40925720526944664</v>
      </c>
      <c r="AC37" s="250">
        <v>0.96746196096317516</v>
      </c>
      <c r="AD37" s="250">
        <v>0.97725002884261269</v>
      </c>
      <c r="AE37" s="250">
        <v>0.98536236844281522</v>
      </c>
      <c r="AF37" s="250">
        <v>0.99130886445626265</v>
      </c>
      <c r="AG37" s="250">
        <v>0.8846868603397734</v>
      </c>
      <c r="AH37" s="250"/>
      <c r="AI37" s="250"/>
      <c r="AJ37" s="250"/>
      <c r="AK37" s="250"/>
      <c r="AL37" s="250"/>
      <c r="AM37" s="250"/>
    </row>
    <row r="38" spans="1:39">
      <c r="A38" s="34" t="s">
        <v>29</v>
      </c>
      <c r="B38" s="250">
        <v>9.9324133947329543E-2</v>
      </c>
      <c r="C38" s="250">
        <v>1.4797623715874453E-2</v>
      </c>
      <c r="D38" s="250">
        <v>5.4851786284008733E-2</v>
      </c>
      <c r="E38" s="250">
        <v>6.3967371034445719E-2</v>
      </c>
      <c r="F38" s="250">
        <v>-2.8507773380736186E-2</v>
      </c>
      <c r="G38" s="250">
        <v>4.2791964782039053E-2</v>
      </c>
      <c r="H38" s="250">
        <v>0.16882332919968268</v>
      </c>
      <c r="I38" s="250">
        <v>9.7110986796865001E-2</v>
      </c>
      <c r="J38" s="250">
        <v>0.23978015449092432</v>
      </c>
      <c r="K38" s="250">
        <v>7.9322301009301932E-2</v>
      </c>
      <c r="L38" s="250">
        <v>0.10407395414645611</v>
      </c>
      <c r="M38" s="250">
        <v>7.3296171337838667E-2</v>
      </c>
      <c r="N38" s="250">
        <v>0.1041823053891209</v>
      </c>
      <c r="O38" s="250">
        <v>-8.6426328354289705E-2</v>
      </c>
      <c r="P38" s="250">
        <v>-6.914451022613996E-2</v>
      </c>
      <c r="Q38" s="250">
        <v>-0.27932068832475621</v>
      </c>
      <c r="R38" s="250">
        <v>0.15630535518117528</v>
      </c>
      <c r="S38" s="250">
        <v>0.23649851814015135</v>
      </c>
      <c r="T38" s="250">
        <v>0.17554452172873092</v>
      </c>
      <c r="U38" s="250">
        <v>0.31045460727071578</v>
      </c>
      <c r="V38" s="250">
        <v>0.13026628915434221</v>
      </c>
      <c r="W38" s="250">
        <v>0.29117990531447324</v>
      </c>
      <c r="X38" s="250">
        <v>0.43232902969691084</v>
      </c>
      <c r="Y38" s="250">
        <v>0.44712559773121652</v>
      </c>
      <c r="Z38" s="250">
        <v>0.15210108369420025</v>
      </c>
      <c r="AA38" s="250">
        <v>0.20580777178524767</v>
      </c>
      <c r="AB38" s="250">
        <v>-0.24261527197718355</v>
      </c>
      <c r="AC38" s="250">
        <v>0.49718694591798507</v>
      </c>
      <c r="AD38" s="250">
        <v>0.10648570177208569</v>
      </c>
      <c r="AE38" s="250">
        <v>0.14659683657050523</v>
      </c>
      <c r="AF38" s="250">
        <v>0.17578590440833841</v>
      </c>
      <c r="AG38" s="250">
        <v>0.39212488318170419</v>
      </c>
      <c r="AH38" s="250">
        <v>0.26728726019887972</v>
      </c>
      <c r="AI38" s="250"/>
      <c r="AJ38" s="250"/>
      <c r="AK38" s="250"/>
      <c r="AL38" s="250"/>
      <c r="AM38" s="250"/>
    </row>
    <row r="39" spans="1:39">
      <c r="A39" s="34" t="s">
        <v>30</v>
      </c>
      <c r="B39" s="250">
        <v>0.69171399418391344</v>
      </c>
      <c r="C39" s="250">
        <v>0.65397476744093519</v>
      </c>
      <c r="D39" s="250">
        <v>-0.81369305336812003</v>
      </c>
      <c r="E39" s="250">
        <v>-0.81098915163232921</v>
      </c>
      <c r="F39" s="250">
        <v>0.77102351552656079</v>
      </c>
      <c r="G39" s="250">
        <v>0.3845531963946705</v>
      </c>
      <c r="H39" s="250">
        <v>-0.47813623463630228</v>
      </c>
      <c r="I39" s="250">
        <v>0.30150805779672119</v>
      </c>
      <c r="J39" s="250">
        <v>0.22631695002379004</v>
      </c>
      <c r="K39" s="250">
        <v>0.59405372126339173</v>
      </c>
      <c r="L39" s="250">
        <v>0.66308432694402886</v>
      </c>
      <c r="M39" s="250">
        <v>0.67829090624519883</v>
      </c>
      <c r="N39" s="250">
        <v>0.72970918363617621</v>
      </c>
      <c r="O39" s="250">
        <v>-0.29834591727926779</v>
      </c>
      <c r="P39" s="250">
        <v>-0.24327424228514422</v>
      </c>
      <c r="Q39" s="250">
        <v>0.32347875039616164</v>
      </c>
      <c r="R39" s="250">
        <v>-0.44208029388753278</v>
      </c>
      <c r="S39" s="250">
        <v>0.57624580415085036</v>
      </c>
      <c r="T39" s="250">
        <v>0.61302431487903042</v>
      </c>
      <c r="U39" s="250">
        <v>0.4858614008553121</v>
      </c>
      <c r="V39" s="250">
        <v>0.64518460613585793</v>
      </c>
      <c r="W39" s="250">
        <v>0.13140710802223593</v>
      </c>
      <c r="X39" s="250">
        <v>0.12950741022670947</v>
      </c>
      <c r="Y39" s="250">
        <v>0.28460068816110123</v>
      </c>
      <c r="Z39" s="250">
        <v>0.62415514126732907</v>
      </c>
      <c r="AA39" s="250">
        <v>-0.84197866989818748</v>
      </c>
      <c r="AB39" s="250">
        <v>-1.7424750312613432E-3</v>
      </c>
      <c r="AC39" s="250">
        <v>0.36512364734937208</v>
      </c>
      <c r="AD39" s="250">
        <v>0.67286044117502553</v>
      </c>
      <c r="AE39" s="250">
        <v>0.62974310395204436</v>
      </c>
      <c r="AF39" s="250">
        <v>0.59981350943642775</v>
      </c>
      <c r="AG39" s="250">
        <v>0.14165540700239476</v>
      </c>
      <c r="AH39" s="250">
        <v>0.52045415733896394</v>
      </c>
      <c r="AI39" s="250">
        <v>-0.34325081298112203</v>
      </c>
      <c r="AJ39" s="250"/>
      <c r="AK39" s="250"/>
      <c r="AL39" s="250"/>
      <c r="AM39" s="250"/>
    </row>
    <row r="40" spans="1:39">
      <c r="A40" s="34" t="s">
        <v>31</v>
      </c>
      <c r="B40" s="250">
        <v>2.3450375189602166E-2</v>
      </c>
      <c r="C40" s="250">
        <v>2.9553731881304012E-2</v>
      </c>
      <c r="D40" s="250">
        <v>-0.23813380766319775</v>
      </c>
      <c r="E40" s="250">
        <v>-0.35570711060756338</v>
      </c>
      <c r="F40" s="250">
        <v>0.21232390121906461</v>
      </c>
      <c r="G40" s="250">
        <v>8.7826734532972697E-2</v>
      </c>
      <c r="H40" s="250">
        <v>-0.15932483663119534</v>
      </c>
      <c r="I40" s="250">
        <v>-0.19327644905096306</v>
      </c>
      <c r="J40" s="250">
        <v>-0.27451793160196164</v>
      </c>
      <c r="K40" s="250">
        <v>-5.3716128339575619E-2</v>
      </c>
      <c r="L40" s="250">
        <v>-4.9845915630436041E-2</v>
      </c>
      <c r="M40" s="250">
        <v>-1.010089374137711E-2</v>
      </c>
      <c r="N40" s="250">
        <v>6.8163505247636799E-2</v>
      </c>
      <c r="O40" s="250">
        <v>3.2217987446080169E-2</v>
      </c>
      <c r="P40" s="250">
        <v>2.3692894467645918E-2</v>
      </c>
      <c r="Q40" s="250">
        <v>0.36096776432436484</v>
      </c>
      <c r="R40" s="250">
        <v>-0.25091694786537483</v>
      </c>
      <c r="S40" s="250">
        <v>-0.11484900303917571</v>
      </c>
      <c r="T40" s="250">
        <v>-6.5197074445450823E-2</v>
      </c>
      <c r="U40" s="250">
        <v>-0.22792827858280484</v>
      </c>
      <c r="V40" s="250">
        <v>-2.8591608139792692E-2</v>
      </c>
      <c r="W40" s="250">
        <v>-0.49502026553993328</v>
      </c>
      <c r="X40" s="250">
        <v>-0.53836673289337011</v>
      </c>
      <c r="Y40" s="250">
        <v>-0.42016268580049915</v>
      </c>
      <c r="Z40" s="250">
        <v>-4.8123500690720432E-2</v>
      </c>
      <c r="AA40" s="250">
        <v>-0.34115331707782576</v>
      </c>
      <c r="AB40" s="250">
        <v>0.59548789805446978</v>
      </c>
      <c r="AC40" s="250">
        <v>-0.36372828890776537</v>
      </c>
      <c r="AD40" s="250">
        <v>-1.037352559488923E-2</v>
      </c>
      <c r="AE40" s="250">
        <v>-3.2174880724473783E-2</v>
      </c>
      <c r="AF40" s="250">
        <v>-7.9074150444850042E-2</v>
      </c>
      <c r="AG40" s="250">
        <v>-0.56976520305548373</v>
      </c>
      <c r="AH40" s="250">
        <v>-0.19457734459563711</v>
      </c>
      <c r="AI40" s="250">
        <v>-0.67914221587233237</v>
      </c>
      <c r="AJ40" s="250">
        <v>0.60473063066034916</v>
      </c>
      <c r="AK40" s="250"/>
      <c r="AL40" s="250"/>
      <c r="AM40" s="250"/>
    </row>
    <row r="41" spans="1:39">
      <c r="A41" s="34" t="s">
        <v>32</v>
      </c>
      <c r="B41" s="250">
        <v>-2.6719639417901127E-2</v>
      </c>
      <c r="C41" s="250">
        <v>-0.1172922109288581</v>
      </c>
      <c r="D41" s="250">
        <v>-0.2251038249124715</v>
      </c>
      <c r="E41" s="250">
        <v>-0.19766855948843656</v>
      </c>
      <c r="F41" s="250">
        <v>0.15938078328601171</v>
      </c>
      <c r="G41" s="250">
        <v>7.8718240355094542E-3</v>
      </c>
      <c r="H41" s="250">
        <v>-9.8011256637651617E-2</v>
      </c>
      <c r="I41" s="250">
        <v>-0.2757043658470083</v>
      </c>
      <c r="J41" s="250">
        <v>-0.21180429089069558</v>
      </c>
      <c r="K41" s="250">
        <v>-0.10414553009033872</v>
      </c>
      <c r="L41" s="250">
        <v>-0.14162873196086864</v>
      </c>
      <c r="M41" s="250">
        <v>-0.11708588506512041</v>
      </c>
      <c r="N41" s="250">
        <v>-8.4856991726956876E-2</v>
      </c>
      <c r="O41" s="250">
        <v>-6.0929451652989852E-2</v>
      </c>
      <c r="P41" s="250">
        <v>-5.6801127793998131E-2</v>
      </c>
      <c r="Q41" s="250">
        <v>0.40686038089489646</v>
      </c>
      <c r="R41" s="250">
        <v>-0.30080054053313998</v>
      </c>
      <c r="S41" s="250">
        <v>-0.18151434199227817</v>
      </c>
      <c r="T41" s="250">
        <v>-0.12636739875897862</v>
      </c>
      <c r="U41" s="250">
        <v>-0.26213982376240452</v>
      </c>
      <c r="V41" s="250">
        <v>-9.6452976312924085E-2</v>
      </c>
      <c r="W41" s="250">
        <v>-0.48243125148352745</v>
      </c>
      <c r="X41" s="250">
        <v>-0.52755250946392906</v>
      </c>
      <c r="Y41" s="250">
        <v>-0.4259415700831588</v>
      </c>
      <c r="Z41" s="250">
        <v>-0.11098364845467297</v>
      </c>
      <c r="AA41" s="250">
        <v>-0.2482920174432498</v>
      </c>
      <c r="AB41" s="250">
        <v>0.68688187972744774</v>
      </c>
      <c r="AC41" s="250">
        <v>-0.40761314652371422</v>
      </c>
      <c r="AD41" s="250">
        <v>-9.1281615949798361E-2</v>
      </c>
      <c r="AE41" s="250">
        <v>-0.10828882833505228</v>
      </c>
      <c r="AF41" s="250">
        <v>-0.12807910808446984</v>
      </c>
      <c r="AG41" s="250">
        <v>-0.57614312299342496</v>
      </c>
      <c r="AH41" s="250">
        <v>-0.2506945073374498</v>
      </c>
      <c r="AI41" s="250">
        <v>-0.68957250152827265</v>
      </c>
      <c r="AJ41" s="250">
        <v>0.49928689457438552</v>
      </c>
      <c r="AK41" s="250">
        <v>0.86540768240947219</v>
      </c>
      <c r="AL41" s="250"/>
      <c r="AM41" s="250"/>
    </row>
    <row r="42" spans="1:39" ht="15.75" thickBot="1">
      <c r="A42" s="252" t="s">
        <v>33</v>
      </c>
      <c r="B42" s="251">
        <v>-0.48463488982066655</v>
      </c>
      <c r="C42" s="251">
        <v>-0.37659218197001387</v>
      </c>
      <c r="D42" s="251">
        <v>0.64962382901778837</v>
      </c>
      <c r="E42" s="251">
        <v>0.69053827660429223</v>
      </c>
      <c r="F42" s="251">
        <v>-0.60572834687615773</v>
      </c>
      <c r="G42" s="251">
        <v>-0.30616158677117222</v>
      </c>
      <c r="H42" s="251">
        <v>0.2878903711033246</v>
      </c>
      <c r="I42" s="251">
        <v>-5.3680196189272451E-2</v>
      </c>
      <c r="J42" s="251">
        <v>-8.6125694465964742E-2</v>
      </c>
      <c r="K42" s="251">
        <v>-0.34709170091469649</v>
      </c>
      <c r="L42" s="251">
        <v>-0.39392117744911215</v>
      </c>
      <c r="M42" s="251">
        <v>-0.4107830367723847</v>
      </c>
      <c r="N42" s="251">
        <v>-0.51247998383593496</v>
      </c>
      <c r="O42" s="251">
        <v>0.24266097342987503</v>
      </c>
      <c r="P42" s="251">
        <v>0.20075651383714446</v>
      </c>
      <c r="Q42" s="251">
        <v>-0.32933534742050496</v>
      </c>
      <c r="R42" s="251">
        <v>0.39119296210368593</v>
      </c>
      <c r="S42" s="251">
        <v>-0.38411202453777349</v>
      </c>
      <c r="T42" s="251">
        <v>-0.40940495306902541</v>
      </c>
      <c r="U42" s="251">
        <v>-0.29490467060963477</v>
      </c>
      <c r="V42" s="251">
        <v>-0.42708599408413722</v>
      </c>
      <c r="W42" s="251">
        <v>0.14086004142338027</v>
      </c>
      <c r="X42" s="251">
        <v>8.4861861706138492E-2</v>
      </c>
      <c r="Y42" s="251">
        <v>-0.11256361509943215</v>
      </c>
      <c r="Z42" s="251">
        <v>-0.4142717430251221</v>
      </c>
      <c r="AA42" s="251">
        <v>0.6248027365115707</v>
      </c>
      <c r="AB42" s="251">
        <v>-0.37291604562227915</v>
      </c>
      <c r="AC42" s="251">
        <v>-0.22889350913528314</v>
      </c>
      <c r="AD42" s="251">
        <v>-0.43865672701098457</v>
      </c>
      <c r="AE42" s="251">
        <v>-0.4227989351655943</v>
      </c>
      <c r="AF42" s="251">
        <v>-0.39414386355726855</v>
      </c>
      <c r="AG42" s="251">
        <v>0.13708998934715572</v>
      </c>
      <c r="AH42" s="251">
        <v>-0.30736278481148299</v>
      </c>
      <c r="AI42" s="251">
        <v>0.11585840491726275</v>
      </c>
      <c r="AJ42" s="251">
        <v>-0.84660555390764991</v>
      </c>
      <c r="AK42" s="251">
        <v>-0.70860192024428381</v>
      </c>
      <c r="AL42" s="251">
        <v>-0.61876964273921287</v>
      </c>
      <c r="AM42" s="250"/>
    </row>
  </sheetData>
  <mergeCells count="2">
    <mergeCell ref="L7:N7"/>
    <mergeCell ref="A2:Y3"/>
  </mergeCells>
  <conditionalFormatting sqref="B12:AL42 B6:H9 L6:AL6 B10:K11 O7:AL11">
    <cfRule type="cellIs" dxfId="14" priority="1" operator="notBetween">
      <formula>$M$11</formula>
      <formula>$N$11</formula>
    </cfRule>
    <cfRule type="cellIs" dxfId="13" priority="2" operator="notBetween">
      <formula>$M$10</formula>
      <formula>$N$10</formula>
    </cfRule>
    <cfRule type="cellIs" dxfId="12" priority="3" operator="notBetween">
      <formula>$M$9</formula>
      <formula>$N$9</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9"/>
  <sheetViews>
    <sheetView workbookViewId="0">
      <selection activeCell="V1" sqref="V1"/>
    </sheetView>
  </sheetViews>
  <sheetFormatPr defaultRowHeight="15"/>
  <cols>
    <col min="1" max="1" width="19.5703125" style="33" bestFit="1" customWidth="1"/>
    <col min="2" max="10" width="5.28515625" style="33" customWidth="1"/>
    <col min="11" max="11" width="6" style="33" customWidth="1"/>
    <col min="12" max="45" width="5.28515625" style="33" customWidth="1"/>
    <col min="46" max="46" width="3.7109375" style="33" customWidth="1"/>
    <col min="47" max="16384" width="9.140625" style="33"/>
  </cols>
  <sheetData>
    <row r="1" spans="1:46">
      <c r="A1" s="34" t="s">
        <v>615</v>
      </c>
    </row>
    <row r="2" spans="1:46" ht="15" customHeight="1">
      <c r="A2" s="400" t="s">
        <v>170</v>
      </c>
      <c r="B2" s="400"/>
      <c r="C2" s="400"/>
      <c r="D2" s="400"/>
      <c r="E2" s="400"/>
      <c r="F2" s="400"/>
      <c r="G2" s="400"/>
      <c r="H2" s="400"/>
      <c r="I2" s="400"/>
      <c r="J2" s="400"/>
      <c r="K2" s="400"/>
      <c r="L2" s="400"/>
      <c r="M2" s="400"/>
      <c r="N2" s="400"/>
      <c r="O2" s="400"/>
      <c r="P2" s="400"/>
      <c r="Q2" s="400"/>
      <c r="R2" s="400"/>
      <c r="S2" s="400"/>
      <c r="T2" s="400"/>
      <c r="U2" s="400"/>
      <c r="V2" s="400"/>
    </row>
    <row r="3" spans="1:46" ht="15" customHeight="1">
      <c r="A3" s="400"/>
      <c r="B3" s="400"/>
      <c r="C3" s="400"/>
      <c r="D3" s="400"/>
      <c r="E3" s="400"/>
      <c r="F3" s="400"/>
      <c r="G3" s="400"/>
      <c r="H3" s="400"/>
      <c r="I3" s="400"/>
      <c r="J3" s="400"/>
      <c r="K3" s="400"/>
      <c r="L3" s="400"/>
      <c r="M3" s="400"/>
      <c r="N3" s="400"/>
      <c r="O3" s="400"/>
      <c r="P3" s="400"/>
      <c r="Q3" s="400"/>
      <c r="R3" s="400"/>
      <c r="S3" s="400"/>
      <c r="T3" s="400"/>
      <c r="U3" s="400"/>
      <c r="V3" s="400"/>
    </row>
    <row r="4" spans="1:46" ht="109.5" thickBot="1">
      <c r="A4" s="252" t="s">
        <v>164</v>
      </c>
      <c r="B4" s="265" t="s">
        <v>169</v>
      </c>
      <c r="C4" s="265" t="s">
        <v>176</v>
      </c>
      <c r="D4" s="265" t="s">
        <v>175</v>
      </c>
      <c r="E4" s="265" t="s">
        <v>122</v>
      </c>
      <c r="F4" s="265" t="s">
        <v>174</v>
      </c>
      <c r="G4" s="265" t="s">
        <v>173</v>
      </c>
      <c r="H4" s="265" t="s">
        <v>123</v>
      </c>
      <c r="I4" s="265" t="s">
        <v>163</v>
      </c>
      <c r="J4" s="265" t="s">
        <v>162</v>
      </c>
      <c r="K4" s="265" t="s">
        <v>155</v>
      </c>
      <c r="L4" s="265" t="s">
        <v>154</v>
      </c>
      <c r="M4" s="265" t="s">
        <v>153</v>
      </c>
      <c r="N4" s="265" t="s">
        <v>15</v>
      </c>
      <c r="O4" s="265" t="s">
        <v>22</v>
      </c>
      <c r="P4" s="265" t="s">
        <v>150</v>
      </c>
      <c r="Q4" s="265" t="s">
        <v>20</v>
      </c>
      <c r="R4" s="265" t="s">
        <v>149</v>
      </c>
      <c r="S4" s="265" t="s">
        <v>148</v>
      </c>
      <c r="T4" s="265" t="s">
        <v>172</v>
      </c>
      <c r="U4" s="265" t="s">
        <v>171</v>
      </c>
      <c r="V4" s="265" t="s">
        <v>146</v>
      </c>
      <c r="W4" s="265" t="s">
        <v>145</v>
      </c>
      <c r="X4" s="265" t="s">
        <v>144</v>
      </c>
      <c r="Y4" s="265" t="s">
        <v>143</v>
      </c>
      <c r="Z4" s="265" t="s">
        <v>634</v>
      </c>
      <c r="AA4" s="265" t="s">
        <v>635</v>
      </c>
      <c r="AB4" s="265" t="s">
        <v>636</v>
      </c>
      <c r="AC4" s="265" t="s">
        <v>637</v>
      </c>
      <c r="AD4" s="265" t="s">
        <v>638</v>
      </c>
      <c r="AE4" s="265" t="s">
        <v>639</v>
      </c>
      <c r="AF4" s="265" t="s">
        <v>640</v>
      </c>
      <c r="AG4" s="265" t="s">
        <v>135</v>
      </c>
      <c r="AH4" s="265" t="s">
        <v>134</v>
      </c>
      <c r="AI4" s="265" t="s">
        <v>133</v>
      </c>
      <c r="AJ4" s="265" t="s">
        <v>24</v>
      </c>
      <c r="AK4" s="265" t="s">
        <v>25</v>
      </c>
      <c r="AL4" s="265" t="s">
        <v>26</v>
      </c>
      <c r="AM4" s="265" t="s">
        <v>27</v>
      </c>
      <c r="AN4" s="265" t="s">
        <v>28</v>
      </c>
      <c r="AO4" s="265" t="s">
        <v>132</v>
      </c>
      <c r="AP4" s="265" t="s">
        <v>29</v>
      </c>
      <c r="AQ4" s="265" t="s">
        <v>30</v>
      </c>
      <c r="AR4" s="265" t="s">
        <v>31</v>
      </c>
      <c r="AS4" s="265" t="s">
        <v>32</v>
      </c>
      <c r="AT4" s="265" t="s">
        <v>33</v>
      </c>
    </row>
    <row r="5" spans="1:46">
      <c r="A5" s="34" t="s">
        <v>169</v>
      </c>
    </row>
    <row r="6" spans="1:46" ht="15.75" thickBot="1">
      <c r="A6" s="34" t="s">
        <v>176</v>
      </c>
      <c r="B6" s="250">
        <v>0.64371786594608638</v>
      </c>
      <c r="C6" s="250"/>
      <c r="D6" s="250"/>
      <c r="E6" s="250"/>
      <c r="F6" s="250"/>
      <c r="G6" s="250"/>
      <c r="H6" s="250"/>
      <c r="I6" s="250"/>
      <c r="J6" s="250"/>
      <c r="K6" s="418" t="s">
        <v>160</v>
      </c>
      <c r="L6" s="418"/>
      <c r="M6" s="418"/>
      <c r="N6" s="250"/>
      <c r="O6" s="250"/>
      <c r="P6" s="250"/>
      <c r="Q6" s="250"/>
      <c r="R6" s="250"/>
      <c r="S6" s="250"/>
      <c r="T6" s="250"/>
      <c r="U6" s="250"/>
      <c r="V6" s="250"/>
      <c r="W6" s="250"/>
      <c r="X6" s="250"/>
      <c r="Y6" s="250"/>
      <c r="Z6" s="250"/>
      <c r="AA6" s="250"/>
      <c r="AB6" s="250"/>
      <c r="AC6" s="250"/>
      <c r="AD6" s="250"/>
      <c r="AE6" s="250"/>
      <c r="AF6" s="250"/>
      <c r="AG6" s="250"/>
      <c r="AH6" s="250"/>
      <c r="AI6" s="250"/>
      <c r="AJ6" s="250"/>
      <c r="AK6" s="250"/>
      <c r="AL6" s="250"/>
      <c r="AM6" s="250"/>
      <c r="AN6" s="250"/>
      <c r="AO6" s="250"/>
      <c r="AP6" s="250"/>
      <c r="AQ6" s="250"/>
      <c r="AR6" s="250"/>
      <c r="AS6" s="250"/>
      <c r="AT6" s="250"/>
    </row>
    <row r="7" spans="1:46">
      <c r="A7" s="34" t="s">
        <v>175</v>
      </c>
      <c r="B7" s="250">
        <v>-0.50050122577122147</v>
      </c>
      <c r="C7" s="250">
        <v>-2.0139194143366512E-2</v>
      </c>
      <c r="D7" s="250"/>
      <c r="E7" s="250"/>
      <c r="F7" s="250"/>
      <c r="G7" s="250"/>
      <c r="H7" s="250"/>
      <c r="I7" s="250"/>
      <c r="J7" s="250"/>
      <c r="K7" s="274" t="s">
        <v>158</v>
      </c>
      <c r="L7" s="250" t="s">
        <v>168</v>
      </c>
      <c r="M7" s="250"/>
      <c r="N7" s="250"/>
      <c r="O7" s="250"/>
      <c r="P7" s="250"/>
      <c r="Q7" s="250"/>
      <c r="R7" s="250"/>
      <c r="S7" s="250"/>
      <c r="T7" s="250"/>
      <c r="U7" s="250"/>
      <c r="V7" s="250"/>
      <c r="W7" s="250"/>
      <c r="X7" s="250"/>
      <c r="Y7" s="250"/>
      <c r="Z7" s="250"/>
      <c r="AA7" s="250"/>
      <c r="AB7" s="250"/>
      <c r="AC7" s="250"/>
      <c r="AD7" s="250"/>
      <c r="AE7" s="250"/>
      <c r="AF7" s="250"/>
      <c r="AG7" s="250"/>
      <c r="AH7" s="250"/>
      <c r="AI7" s="250"/>
      <c r="AJ7" s="250"/>
      <c r="AK7" s="250"/>
      <c r="AL7" s="250"/>
      <c r="AM7" s="250"/>
      <c r="AN7" s="250"/>
      <c r="AO7" s="250"/>
      <c r="AP7" s="250"/>
      <c r="AQ7" s="250"/>
      <c r="AR7" s="250"/>
      <c r="AS7" s="250"/>
      <c r="AT7" s="250"/>
    </row>
    <row r="8" spans="1:46">
      <c r="A8" s="34" t="s">
        <v>122</v>
      </c>
      <c r="B8" s="250">
        <v>0.56279178353686854</v>
      </c>
      <c r="C8" s="250">
        <v>0.98847481108548307</v>
      </c>
      <c r="D8" s="250">
        <v>0.13135234252791556</v>
      </c>
      <c r="E8" s="250"/>
      <c r="F8" s="250"/>
      <c r="G8" s="250"/>
      <c r="H8" s="250"/>
      <c r="I8" s="250"/>
      <c r="J8" s="250"/>
      <c r="K8" s="276">
        <v>0.05</v>
      </c>
      <c r="L8" s="272">
        <v>0.46825267877725757</v>
      </c>
      <c r="M8" s="271">
        <f>-1*L8</f>
        <v>-0.46825267877725757</v>
      </c>
      <c r="N8" s="250"/>
      <c r="O8" s="250"/>
      <c r="P8" s="250"/>
      <c r="Q8" s="250"/>
      <c r="R8" s="250"/>
      <c r="S8" s="250"/>
      <c r="T8" s="250"/>
      <c r="U8" s="250"/>
      <c r="V8" s="250"/>
      <c r="W8" s="250"/>
      <c r="X8" s="250"/>
      <c r="Y8" s="250"/>
      <c r="Z8" s="250"/>
      <c r="AA8" s="250"/>
      <c r="AB8" s="250"/>
      <c r="AC8" s="250"/>
      <c r="AD8" s="250"/>
      <c r="AE8" s="250"/>
      <c r="AF8" s="250"/>
      <c r="AG8" s="250"/>
      <c r="AH8" s="250"/>
      <c r="AI8" s="250"/>
      <c r="AJ8" s="250"/>
      <c r="AK8" s="250"/>
      <c r="AL8" s="250"/>
      <c r="AM8" s="250"/>
      <c r="AN8" s="250"/>
      <c r="AO8" s="250"/>
      <c r="AP8" s="250"/>
      <c r="AQ8" s="250"/>
      <c r="AR8" s="250"/>
      <c r="AS8" s="250"/>
      <c r="AT8" s="250"/>
    </row>
    <row r="9" spans="1:46">
      <c r="A9" s="34" t="s">
        <v>174</v>
      </c>
      <c r="B9" s="250">
        <v>0.84199382442014725</v>
      </c>
      <c r="C9" s="250">
        <v>0.78388246552142704</v>
      </c>
      <c r="D9" s="250">
        <v>-0.52522204742920275</v>
      </c>
      <c r="E9" s="250">
        <v>0.69718165134826926</v>
      </c>
      <c r="F9" s="250"/>
      <c r="G9" s="250"/>
      <c r="H9" s="250"/>
      <c r="I9" s="250"/>
      <c r="J9" s="250"/>
      <c r="K9" s="275">
        <v>0.01</v>
      </c>
      <c r="L9" s="270">
        <v>0.58963114355353763</v>
      </c>
      <c r="M9" s="269">
        <f>-1*L9</f>
        <v>-0.58963114355353763</v>
      </c>
      <c r="N9" s="250"/>
      <c r="O9" s="250"/>
      <c r="P9" s="250"/>
      <c r="Q9" s="250"/>
      <c r="R9" s="250"/>
      <c r="S9" s="250"/>
      <c r="T9" s="250"/>
      <c r="U9" s="250"/>
      <c r="V9" s="250"/>
      <c r="W9" s="250"/>
      <c r="X9" s="250"/>
      <c r="Y9" s="250"/>
      <c r="Z9" s="250"/>
      <c r="AA9" s="250"/>
      <c r="AB9" s="250"/>
      <c r="AC9" s="250"/>
      <c r="AD9" s="250"/>
      <c r="AE9" s="250"/>
      <c r="AF9" s="250"/>
      <c r="AG9" s="250"/>
      <c r="AH9" s="250"/>
      <c r="AI9" s="250"/>
      <c r="AJ9" s="250"/>
      <c r="AK9" s="250"/>
      <c r="AL9" s="250"/>
      <c r="AM9" s="250"/>
      <c r="AN9" s="250"/>
      <c r="AO9" s="250"/>
      <c r="AP9" s="250"/>
      <c r="AQ9" s="250"/>
      <c r="AR9" s="250"/>
      <c r="AS9" s="250"/>
      <c r="AT9" s="250"/>
    </row>
    <row r="10" spans="1:46">
      <c r="A10" s="34" t="s">
        <v>173</v>
      </c>
      <c r="B10" s="250">
        <v>0.74423775999580244</v>
      </c>
      <c r="C10" s="250">
        <v>0.88011011506333425</v>
      </c>
      <c r="D10" s="250">
        <v>-0.19745385164587781</v>
      </c>
      <c r="E10" s="250">
        <v>0.84197488650836816</v>
      </c>
      <c r="F10" s="250">
        <v>0.87293535944885214</v>
      </c>
      <c r="G10" s="250"/>
      <c r="H10" s="250"/>
      <c r="I10" s="250"/>
      <c r="J10" s="250"/>
      <c r="K10" s="275">
        <v>1E-3</v>
      </c>
      <c r="L10" s="267">
        <v>0.7084274159295707</v>
      </c>
      <c r="M10" s="266">
        <f>-1*L10</f>
        <v>-0.7084274159295707</v>
      </c>
      <c r="N10" s="250"/>
      <c r="O10" s="250"/>
      <c r="P10" s="250"/>
      <c r="Q10" s="250"/>
      <c r="R10" s="250"/>
      <c r="S10" s="250"/>
      <c r="T10" s="250"/>
      <c r="U10" s="250"/>
      <c r="V10" s="250"/>
      <c r="W10" s="250"/>
      <c r="X10" s="250"/>
      <c r="Y10" s="250"/>
      <c r="Z10" s="250"/>
      <c r="AA10" s="250"/>
      <c r="AB10" s="250"/>
      <c r="AC10" s="250"/>
      <c r="AD10" s="250"/>
      <c r="AE10" s="250"/>
      <c r="AF10" s="250"/>
      <c r="AG10" s="250"/>
      <c r="AH10" s="250"/>
      <c r="AI10" s="250"/>
      <c r="AJ10" s="250"/>
      <c r="AK10" s="250"/>
      <c r="AL10" s="250"/>
      <c r="AM10" s="250"/>
      <c r="AN10" s="250"/>
      <c r="AO10" s="250"/>
      <c r="AP10" s="250"/>
      <c r="AQ10" s="250"/>
      <c r="AR10" s="250"/>
      <c r="AS10" s="250"/>
      <c r="AT10" s="250"/>
    </row>
    <row r="11" spans="1:46">
      <c r="A11" s="34" t="s">
        <v>123</v>
      </c>
      <c r="B11" s="250">
        <v>0.82801153520450421</v>
      </c>
      <c r="C11" s="250">
        <v>0.85432441846685669</v>
      </c>
      <c r="D11" s="250">
        <v>-0.36817821234897774</v>
      </c>
      <c r="E11" s="250">
        <v>0.79066206020685503</v>
      </c>
      <c r="F11" s="250">
        <v>0.96785456160565619</v>
      </c>
      <c r="G11" s="250">
        <v>0.96439359557136506</v>
      </c>
      <c r="H11" s="250"/>
      <c r="I11" s="250"/>
      <c r="J11" s="250"/>
      <c r="N11" s="250"/>
      <c r="O11" s="250"/>
      <c r="P11" s="250"/>
      <c r="Q11" s="250"/>
      <c r="R11" s="250"/>
      <c r="S11" s="250"/>
      <c r="T11" s="250"/>
      <c r="U11" s="250"/>
      <c r="V11" s="250"/>
      <c r="W11" s="250"/>
      <c r="X11" s="250"/>
      <c r="Y11" s="250"/>
      <c r="Z11" s="250"/>
      <c r="AA11" s="250"/>
      <c r="AB11" s="250"/>
      <c r="AC11" s="250"/>
      <c r="AD11" s="250"/>
      <c r="AE11" s="250"/>
      <c r="AF11" s="250"/>
      <c r="AG11" s="250"/>
      <c r="AH11" s="250"/>
      <c r="AI11" s="250"/>
      <c r="AJ11" s="250"/>
      <c r="AK11" s="250"/>
      <c r="AL11" s="250"/>
      <c r="AM11" s="250"/>
      <c r="AN11" s="250"/>
      <c r="AO11" s="250"/>
      <c r="AP11" s="250"/>
      <c r="AQ11" s="250"/>
      <c r="AR11" s="250"/>
      <c r="AS11" s="250"/>
      <c r="AT11" s="250"/>
    </row>
    <row r="12" spans="1:46">
      <c r="A12" s="34" t="s">
        <v>163</v>
      </c>
      <c r="B12" s="250">
        <v>0.7044702548757269</v>
      </c>
      <c r="C12" s="250">
        <v>0.70255370717041621</v>
      </c>
      <c r="D12" s="250">
        <v>-0.56955899152098732</v>
      </c>
      <c r="E12" s="250">
        <v>0.60988942550177572</v>
      </c>
      <c r="F12" s="250">
        <v>0.88258438612671697</v>
      </c>
      <c r="G12" s="250">
        <v>0.70237355521856959</v>
      </c>
      <c r="H12" s="250">
        <v>0.80363590086869607</v>
      </c>
      <c r="I12" s="250"/>
      <c r="J12" s="250"/>
      <c r="N12" s="250"/>
      <c r="O12" s="250"/>
      <c r="P12" s="250"/>
      <c r="Q12" s="250"/>
      <c r="R12" s="250"/>
      <c r="S12" s="250"/>
      <c r="T12" s="250"/>
      <c r="U12" s="250"/>
      <c r="V12" s="250"/>
      <c r="W12" s="250"/>
      <c r="X12" s="250"/>
      <c r="Y12" s="250"/>
      <c r="Z12" s="250"/>
      <c r="AA12" s="250"/>
      <c r="AB12" s="250"/>
      <c r="AC12" s="250"/>
      <c r="AD12" s="250"/>
      <c r="AE12" s="250"/>
      <c r="AF12" s="250"/>
      <c r="AG12" s="250"/>
      <c r="AH12" s="250"/>
      <c r="AI12" s="250"/>
      <c r="AJ12" s="250"/>
      <c r="AK12" s="250"/>
      <c r="AL12" s="250"/>
      <c r="AM12" s="250"/>
      <c r="AN12" s="250"/>
      <c r="AO12" s="250"/>
      <c r="AP12" s="250"/>
      <c r="AQ12" s="250"/>
      <c r="AR12" s="250"/>
      <c r="AS12" s="250"/>
      <c r="AT12" s="250"/>
    </row>
    <row r="13" spans="1:46">
      <c r="A13" s="34" t="s">
        <v>162</v>
      </c>
      <c r="B13" s="250">
        <v>-0.72868211215482337</v>
      </c>
      <c r="C13" s="250">
        <v>-0.52999855059888634</v>
      </c>
      <c r="D13" s="250">
        <v>0.61171527154922234</v>
      </c>
      <c r="E13" s="250">
        <v>-0.43368160473395873</v>
      </c>
      <c r="F13" s="250">
        <v>-0.60835977374675909</v>
      </c>
      <c r="G13" s="250">
        <v>-0.5583530921475951</v>
      </c>
      <c r="H13" s="250">
        <v>-0.59590920670766045</v>
      </c>
      <c r="I13" s="250">
        <v>-0.65623060572673853</v>
      </c>
      <c r="J13" s="250"/>
      <c r="K13" s="250"/>
      <c r="L13" s="250"/>
      <c r="M13" s="250"/>
      <c r="N13" s="250"/>
      <c r="O13" s="250"/>
      <c r="P13" s="250"/>
      <c r="Q13" s="250"/>
      <c r="R13" s="250"/>
      <c r="S13" s="250"/>
      <c r="T13" s="250"/>
      <c r="U13" s="250"/>
      <c r="V13" s="250"/>
      <c r="W13" s="250"/>
      <c r="X13" s="250"/>
      <c r="Y13" s="250"/>
      <c r="Z13" s="250"/>
      <c r="AA13" s="250"/>
      <c r="AB13" s="250"/>
      <c r="AC13" s="250"/>
      <c r="AD13" s="250"/>
      <c r="AE13" s="250"/>
      <c r="AF13" s="250"/>
      <c r="AG13" s="250"/>
      <c r="AH13" s="250"/>
      <c r="AI13" s="250"/>
      <c r="AJ13" s="250"/>
      <c r="AK13" s="250"/>
      <c r="AL13" s="250"/>
      <c r="AM13" s="250"/>
      <c r="AN13" s="250"/>
      <c r="AO13" s="250"/>
      <c r="AP13" s="250"/>
      <c r="AQ13" s="250"/>
      <c r="AR13" s="250"/>
      <c r="AS13" s="250"/>
      <c r="AT13" s="250"/>
    </row>
    <row r="14" spans="1:46">
      <c r="A14" s="34" t="s">
        <v>155</v>
      </c>
      <c r="B14" s="250">
        <v>-0.54113959852345317</v>
      </c>
      <c r="C14" s="250">
        <v>-0.46995686451736152</v>
      </c>
      <c r="D14" s="250">
        <v>0.4782545746692054</v>
      </c>
      <c r="E14" s="250">
        <v>-0.39334603239762594</v>
      </c>
      <c r="F14" s="250">
        <v>-0.66544693525780663</v>
      </c>
      <c r="G14" s="250">
        <v>-0.49034233750433925</v>
      </c>
      <c r="H14" s="250">
        <v>-0.58574623266374792</v>
      </c>
      <c r="I14" s="250">
        <v>-0.75436256148465797</v>
      </c>
      <c r="J14" s="250">
        <v>0.47120037007948923</v>
      </c>
      <c r="K14" s="250"/>
      <c r="L14" s="250"/>
      <c r="M14" s="250"/>
      <c r="N14" s="250"/>
      <c r="O14" s="250"/>
      <c r="P14" s="250"/>
      <c r="Q14" s="250"/>
      <c r="R14" s="250"/>
      <c r="S14" s="250"/>
      <c r="T14" s="250"/>
      <c r="U14" s="250"/>
      <c r="V14" s="250"/>
      <c r="W14" s="250"/>
      <c r="X14" s="250"/>
      <c r="Y14" s="250"/>
      <c r="Z14" s="250"/>
      <c r="AA14" s="250"/>
      <c r="AB14" s="250"/>
      <c r="AC14" s="250"/>
      <c r="AD14" s="250"/>
      <c r="AE14" s="250"/>
      <c r="AF14" s="250"/>
      <c r="AG14" s="250"/>
      <c r="AH14" s="250"/>
      <c r="AI14" s="250"/>
      <c r="AJ14" s="250"/>
      <c r="AK14" s="250"/>
      <c r="AL14" s="250"/>
      <c r="AM14" s="250"/>
      <c r="AN14" s="250"/>
      <c r="AO14" s="250"/>
      <c r="AP14" s="250"/>
      <c r="AQ14" s="250"/>
      <c r="AR14" s="250"/>
      <c r="AS14" s="250"/>
      <c r="AT14" s="250"/>
    </row>
    <row r="15" spans="1:46">
      <c r="A15" s="34" t="s">
        <v>154</v>
      </c>
      <c r="B15" s="250">
        <v>0.55220587870278925</v>
      </c>
      <c r="C15" s="250">
        <v>0.73600399989209186</v>
      </c>
      <c r="D15" s="250">
        <v>-0.23369126188307593</v>
      </c>
      <c r="E15" s="250">
        <v>0.69373878251059962</v>
      </c>
      <c r="F15" s="250">
        <v>0.77582860370764539</v>
      </c>
      <c r="G15" s="250">
        <v>0.7017503395041873</v>
      </c>
      <c r="H15" s="250">
        <v>0.75509610890219636</v>
      </c>
      <c r="I15" s="250">
        <v>0.85848040300174788</v>
      </c>
      <c r="J15" s="250">
        <v>-0.3910587725588906</v>
      </c>
      <c r="K15" s="250">
        <v>-0.5924885646753183</v>
      </c>
      <c r="L15" s="250"/>
      <c r="M15" s="250"/>
      <c r="N15" s="250"/>
      <c r="O15" s="250"/>
      <c r="P15" s="250"/>
      <c r="Q15" s="250"/>
      <c r="R15" s="250"/>
      <c r="S15" s="250"/>
      <c r="T15" s="250"/>
      <c r="U15" s="250"/>
      <c r="V15" s="250"/>
      <c r="W15" s="250"/>
      <c r="X15" s="250"/>
      <c r="Y15" s="250"/>
      <c r="Z15" s="250"/>
      <c r="AA15" s="250"/>
      <c r="AB15" s="250"/>
      <c r="AC15" s="250"/>
      <c r="AD15" s="250"/>
      <c r="AE15" s="250"/>
      <c r="AF15" s="250"/>
      <c r="AG15" s="250"/>
      <c r="AH15" s="250"/>
      <c r="AI15" s="250"/>
      <c r="AJ15" s="250"/>
      <c r="AK15" s="250"/>
      <c r="AL15" s="250"/>
      <c r="AM15" s="250"/>
      <c r="AN15" s="250"/>
      <c r="AO15" s="250"/>
      <c r="AP15" s="250"/>
      <c r="AQ15" s="250"/>
      <c r="AR15" s="250"/>
      <c r="AS15" s="250"/>
      <c r="AT15" s="250"/>
    </row>
    <row r="16" spans="1:46">
      <c r="A16" s="34" t="s">
        <v>153</v>
      </c>
      <c r="B16" s="250">
        <v>-0.25505506613934192</v>
      </c>
      <c r="C16" s="250">
        <v>-0.35952081090548349</v>
      </c>
      <c r="D16" s="250">
        <v>-0.11690073014314935</v>
      </c>
      <c r="E16" s="250">
        <v>-0.37376081523474836</v>
      </c>
      <c r="F16" s="250">
        <v>-0.26357410968368988</v>
      </c>
      <c r="G16" s="250">
        <v>-0.29920313150051253</v>
      </c>
      <c r="H16" s="250">
        <v>-0.29703683315419555</v>
      </c>
      <c r="I16" s="250">
        <v>-0.28930520884886218</v>
      </c>
      <c r="J16" s="250">
        <v>0.15865494814561862</v>
      </c>
      <c r="K16" s="250">
        <v>0.24052871047776483</v>
      </c>
      <c r="L16" s="250">
        <v>-0.33503723512507638</v>
      </c>
      <c r="M16" s="250"/>
      <c r="N16" s="250"/>
      <c r="O16" s="250"/>
      <c r="P16" s="250"/>
      <c r="Q16" s="250"/>
      <c r="R16" s="250"/>
      <c r="S16" s="250"/>
      <c r="T16" s="250"/>
      <c r="U16" s="250"/>
      <c r="V16" s="250"/>
      <c r="W16" s="250"/>
      <c r="X16" s="250"/>
      <c r="Y16" s="250"/>
      <c r="Z16" s="250"/>
      <c r="AA16" s="250"/>
      <c r="AB16" s="250"/>
      <c r="AC16" s="250"/>
      <c r="AD16" s="250"/>
      <c r="AE16" s="250"/>
      <c r="AF16" s="250"/>
      <c r="AG16" s="250"/>
      <c r="AH16" s="250"/>
      <c r="AI16" s="250"/>
      <c r="AJ16" s="250"/>
      <c r="AK16" s="250"/>
      <c r="AL16" s="250"/>
      <c r="AM16" s="250"/>
      <c r="AN16" s="250"/>
      <c r="AO16" s="250"/>
      <c r="AP16" s="250"/>
      <c r="AQ16" s="250"/>
      <c r="AR16" s="250"/>
      <c r="AS16" s="250"/>
      <c r="AT16" s="250"/>
    </row>
    <row r="17" spans="1:46">
      <c r="A17" s="34" t="s">
        <v>15</v>
      </c>
      <c r="B17" s="250">
        <v>0.95475901510353733</v>
      </c>
      <c r="C17" s="250">
        <v>0.7419752198209828</v>
      </c>
      <c r="D17" s="250">
        <v>-0.39411894589984259</v>
      </c>
      <c r="E17" s="250">
        <v>0.67597634227641079</v>
      </c>
      <c r="F17" s="250">
        <v>0.87466014630671884</v>
      </c>
      <c r="G17" s="250">
        <v>0.76234512159163714</v>
      </c>
      <c r="H17" s="250">
        <v>0.85188128192711154</v>
      </c>
      <c r="I17" s="250">
        <v>0.74660551934125285</v>
      </c>
      <c r="J17" s="250">
        <v>-0.63260185374814659</v>
      </c>
      <c r="K17" s="250">
        <v>-0.54020053797751888</v>
      </c>
      <c r="L17" s="250">
        <v>0.65335567238780246</v>
      </c>
      <c r="M17" s="250">
        <v>-0.29991989854147005</v>
      </c>
      <c r="N17" s="250"/>
      <c r="O17" s="250"/>
      <c r="P17" s="250"/>
      <c r="Q17" s="250"/>
      <c r="R17" s="250"/>
      <c r="S17" s="250"/>
      <c r="T17" s="250"/>
      <c r="U17" s="250"/>
      <c r="V17" s="250"/>
      <c r="W17" s="250"/>
      <c r="X17" s="250"/>
      <c r="Y17" s="250"/>
      <c r="Z17" s="250"/>
      <c r="AA17" s="250"/>
      <c r="AB17" s="250"/>
      <c r="AC17" s="250"/>
      <c r="AD17" s="250"/>
      <c r="AE17" s="250"/>
      <c r="AF17" s="250"/>
      <c r="AG17" s="250"/>
      <c r="AH17" s="250"/>
      <c r="AI17" s="250"/>
      <c r="AJ17" s="250"/>
      <c r="AK17" s="250"/>
      <c r="AL17" s="250"/>
      <c r="AM17" s="250"/>
      <c r="AN17" s="250"/>
      <c r="AO17" s="250"/>
      <c r="AP17" s="250"/>
      <c r="AQ17" s="250"/>
      <c r="AR17" s="250"/>
      <c r="AS17" s="250"/>
      <c r="AT17" s="250"/>
    </row>
    <row r="18" spans="1:46">
      <c r="A18" s="34" t="s">
        <v>22</v>
      </c>
      <c r="B18" s="250">
        <v>0.37127381603607801</v>
      </c>
      <c r="C18" s="250">
        <v>0.42347980794130979</v>
      </c>
      <c r="D18" s="250">
        <v>-0.1344621292405748</v>
      </c>
      <c r="E18" s="250">
        <v>0.39954848438152202</v>
      </c>
      <c r="F18" s="250">
        <v>0.34066472417759563</v>
      </c>
      <c r="G18" s="250">
        <v>0.31826835080805393</v>
      </c>
      <c r="H18" s="250">
        <v>0.32962962519297301</v>
      </c>
      <c r="I18" s="250">
        <v>0.48058723282191174</v>
      </c>
      <c r="J18" s="250">
        <v>-0.37284199076298874</v>
      </c>
      <c r="K18" s="250">
        <v>-0.24729451573062339</v>
      </c>
      <c r="L18" s="250">
        <v>0.37926319995300023</v>
      </c>
      <c r="M18" s="250">
        <v>-7.0962139944639221E-2</v>
      </c>
      <c r="N18" s="250">
        <v>0.35651679885425869</v>
      </c>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row>
    <row r="19" spans="1:46">
      <c r="A19" s="34" t="s">
        <v>150</v>
      </c>
      <c r="B19" s="250">
        <v>0.79588939513078982</v>
      </c>
      <c r="C19" s="250">
        <v>0.70252194668429202</v>
      </c>
      <c r="D19" s="250">
        <v>-0.31683661822885939</v>
      </c>
      <c r="E19" s="250">
        <v>0.64858422305198715</v>
      </c>
      <c r="F19" s="250">
        <v>0.72945412474791949</v>
      </c>
      <c r="G19" s="250">
        <v>0.64907480692617558</v>
      </c>
      <c r="H19" s="250">
        <v>0.70911027846396579</v>
      </c>
      <c r="I19" s="250">
        <v>0.7408115041607819</v>
      </c>
      <c r="J19" s="250">
        <v>-0.60630177497253002</v>
      </c>
      <c r="K19" s="250">
        <v>-0.47348808455388408</v>
      </c>
      <c r="L19" s="250">
        <v>0.62257550976280884</v>
      </c>
      <c r="M19" s="250">
        <v>-0.22158544362619906</v>
      </c>
      <c r="N19" s="250">
        <v>0.81346397840717655</v>
      </c>
      <c r="O19" s="250">
        <v>0.83341029863847937</v>
      </c>
      <c r="P19" s="250"/>
      <c r="Q19" s="250"/>
      <c r="R19" s="250"/>
      <c r="S19" s="250"/>
      <c r="T19" s="250"/>
      <c r="U19" s="250"/>
      <c r="V19" s="250"/>
      <c r="W19" s="250"/>
      <c r="X19" s="250"/>
      <c r="Y19" s="250"/>
      <c r="Z19" s="250"/>
      <c r="AA19" s="250"/>
      <c r="AB19" s="250"/>
      <c r="AC19" s="250"/>
      <c r="AD19" s="250"/>
      <c r="AE19" s="250"/>
      <c r="AF19" s="250"/>
      <c r="AG19" s="250"/>
      <c r="AH19" s="250"/>
      <c r="AI19" s="250"/>
      <c r="AJ19" s="250"/>
      <c r="AK19" s="250"/>
      <c r="AL19" s="250"/>
      <c r="AM19" s="250"/>
      <c r="AN19" s="250"/>
      <c r="AO19" s="250"/>
      <c r="AP19" s="250"/>
      <c r="AQ19" s="250"/>
      <c r="AR19" s="250"/>
      <c r="AS19" s="250"/>
      <c r="AT19" s="250"/>
    </row>
    <row r="20" spans="1:46">
      <c r="A20" s="34" t="s">
        <v>20</v>
      </c>
      <c r="B20" s="250">
        <v>0.2176765823279137</v>
      </c>
      <c r="C20" s="250">
        <v>0.3234328283576105</v>
      </c>
      <c r="D20" s="250">
        <v>0.11374121805478221</v>
      </c>
      <c r="E20" s="250">
        <v>0.33827209551443105</v>
      </c>
      <c r="F20" s="250">
        <v>0.16819644752492471</v>
      </c>
      <c r="G20" s="250">
        <v>0.17767585894538851</v>
      </c>
      <c r="H20" s="250">
        <v>0.17525192920215035</v>
      </c>
      <c r="I20" s="250">
        <v>0.22005883835714746</v>
      </c>
      <c r="J20" s="250">
        <v>-7.1640539468597539E-2</v>
      </c>
      <c r="K20" s="250">
        <v>-5.355405521564717E-2</v>
      </c>
      <c r="L20" s="250">
        <v>0.18753104618141492</v>
      </c>
      <c r="M20" s="250">
        <v>3.3217773585775719E-2</v>
      </c>
      <c r="N20" s="250">
        <v>0.23280561038255931</v>
      </c>
      <c r="O20" s="250">
        <v>0.90363120654753548</v>
      </c>
      <c r="P20" s="250">
        <v>0.70024042042880352</v>
      </c>
      <c r="Q20" s="250"/>
      <c r="R20" s="250"/>
      <c r="S20" s="250"/>
      <c r="T20" s="250"/>
      <c r="U20" s="250"/>
      <c r="V20" s="250"/>
      <c r="W20" s="250"/>
      <c r="X20" s="250"/>
      <c r="Y20" s="250"/>
      <c r="Z20" s="250"/>
      <c r="AA20" s="250"/>
      <c r="AB20" s="250"/>
      <c r="AC20" s="250"/>
      <c r="AD20" s="250"/>
      <c r="AE20" s="250"/>
      <c r="AF20" s="250"/>
      <c r="AG20" s="250"/>
      <c r="AH20" s="250"/>
      <c r="AI20" s="250"/>
      <c r="AJ20" s="250"/>
      <c r="AK20" s="250"/>
      <c r="AL20" s="250"/>
      <c r="AM20" s="250"/>
      <c r="AN20" s="250"/>
      <c r="AO20" s="250"/>
      <c r="AP20" s="250"/>
      <c r="AQ20" s="250"/>
      <c r="AR20" s="250"/>
      <c r="AS20" s="250"/>
      <c r="AT20" s="250"/>
    </row>
    <row r="21" spans="1:46">
      <c r="A21" s="34" t="s">
        <v>149</v>
      </c>
      <c r="B21" s="250">
        <v>3.9463570267680367E-3</v>
      </c>
      <c r="C21" s="250">
        <v>0.12343182576426444</v>
      </c>
      <c r="D21" s="250">
        <v>-6.3570569192591755E-2</v>
      </c>
      <c r="E21" s="250">
        <v>0.11311186570189358</v>
      </c>
      <c r="F21" s="250">
        <v>2.110207666243433E-2</v>
      </c>
      <c r="G21" s="250">
        <v>-1.8049571115952717E-3</v>
      </c>
      <c r="H21" s="250">
        <v>-4.6398820867729939E-3</v>
      </c>
      <c r="I21" s="250">
        <v>0.22647682120368348</v>
      </c>
      <c r="J21" s="250">
        <v>-0.12412284579831363</v>
      </c>
      <c r="K21" s="250">
        <v>1.0138642195291481E-2</v>
      </c>
      <c r="L21" s="250">
        <v>0.17937826847927257</v>
      </c>
      <c r="M21" s="250">
        <v>8.1850658153870742E-2</v>
      </c>
      <c r="N21" s="250">
        <v>-8.7294955415069698E-3</v>
      </c>
      <c r="O21" s="250">
        <v>0.89629005181616528</v>
      </c>
      <c r="P21" s="250">
        <v>0.55279646605555732</v>
      </c>
      <c r="Q21" s="250">
        <v>0.85339663063385252</v>
      </c>
      <c r="R21" s="250"/>
      <c r="S21" s="250"/>
      <c r="T21" s="250"/>
      <c r="U21" s="250"/>
      <c r="V21" s="250"/>
      <c r="W21" s="250"/>
      <c r="X21" s="250"/>
      <c r="Y21" s="250"/>
      <c r="Z21" s="250"/>
      <c r="AA21" s="250"/>
      <c r="AB21" s="250"/>
      <c r="AC21" s="250"/>
      <c r="AD21" s="250"/>
      <c r="AE21" s="250"/>
      <c r="AF21" s="250"/>
      <c r="AG21" s="250"/>
      <c r="AH21" s="250"/>
      <c r="AI21" s="250"/>
      <c r="AJ21" s="250"/>
      <c r="AK21" s="250"/>
      <c r="AL21" s="250"/>
      <c r="AM21" s="250"/>
      <c r="AN21" s="250"/>
      <c r="AO21" s="250"/>
      <c r="AP21" s="250"/>
      <c r="AQ21" s="250"/>
      <c r="AR21" s="250"/>
      <c r="AS21" s="250"/>
      <c r="AT21" s="250"/>
    </row>
    <row r="22" spans="1:46">
      <c r="A22" s="34" t="s">
        <v>148</v>
      </c>
      <c r="B22" s="250">
        <v>0.94973611815711623</v>
      </c>
      <c r="C22" s="250">
        <v>0.75802006602130978</v>
      </c>
      <c r="D22" s="250">
        <v>-0.44766727782935217</v>
      </c>
      <c r="E22" s="250">
        <v>0.68415608760351154</v>
      </c>
      <c r="F22" s="250">
        <v>0.89140957724938152</v>
      </c>
      <c r="G22" s="250">
        <v>0.78426618946339166</v>
      </c>
      <c r="H22" s="250">
        <v>0.86747428283696493</v>
      </c>
      <c r="I22" s="250">
        <v>0.83726887571265063</v>
      </c>
      <c r="J22" s="250">
        <v>-0.72543731487216467</v>
      </c>
      <c r="K22" s="250">
        <v>-0.69444910761201073</v>
      </c>
      <c r="L22" s="250">
        <v>0.73518164656336427</v>
      </c>
      <c r="M22" s="250">
        <v>-0.33805792165211751</v>
      </c>
      <c r="N22" s="250">
        <v>0.95735949293788369</v>
      </c>
      <c r="O22" s="250">
        <v>0.42169624797145167</v>
      </c>
      <c r="P22" s="250">
        <v>0.82881670897882465</v>
      </c>
      <c r="Q22" s="250">
        <v>0.23891208908999945</v>
      </c>
      <c r="R22" s="250">
        <v>6.2243890776319588E-2</v>
      </c>
      <c r="S22" s="250"/>
      <c r="T22" s="250"/>
      <c r="U22" s="250"/>
      <c r="V22" s="250"/>
      <c r="W22" s="250"/>
      <c r="X22" s="250"/>
      <c r="Y22" s="250"/>
      <c r="Z22" s="250"/>
      <c r="AA22" s="250"/>
      <c r="AB22" s="250"/>
      <c r="AC22" s="250"/>
      <c r="AD22" s="250"/>
      <c r="AE22" s="250"/>
      <c r="AF22" s="250"/>
      <c r="AG22" s="250"/>
      <c r="AH22" s="250"/>
      <c r="AI22" s="250"/>
      <c r="AJ22" s="250"/>
      <c r="AK22" s="250"/>
      <c r="AL22" s="250"/>
      <c r="AM22" s="250"/>
      <c r="AN22" s="250"/>
      <c r="AO22" s="250"/>
      <c r="AP22" s="250"/>
      <c r="AQ22" s="250"/>
      <c r="AR22" s="250"/>
      <c r="AS22" s="250"/>
      <c r="AT22" s="250"/>
    </row>
    <row r="23" spans="1:46">
      <c r="A23" s="34" t="s">
        <v>172</v>
      </c>
      <c r="B23" s="250">
        <v>0.94340377248582441</v>
      </c>
      <c r="C23" s="250">
        <v>0.72827677533900592</v>
      </c>
      <c r="D23" s="250">
        <v>-0.50300243665703892</v>
      </c>
      <c r="E23" s="250">
        <v>0.6462630701142813</v>
      </c>
      <c r="F23" s="250">
        <v>0.89996105067552257</v>
      </c>
      <c r="G23" s="250">
        <v>0.75511667465192767</v>
      </c>
      <c r="H23" s="250">
        <v>0.85443576172974034</v>
      </c>
      <c r="I23" s="250">
        <v>0.86275027488300482</v>
      </c>
      <c r="J23" s="250">
        <v>-0.72006252728278353</v>
      </c>
      <c r="K23" s="250">
        <v>-0.7099862275714488</v>
      </c>
      <c r="L23" s="250">
        <v>0.74230547777915268</v>
      </c>
      <c r="M23" s="250">
        <v>-0.34420986598625009</v>
      </c>
      <c r="N23" s="250">
        <v>0.95091784448996297</v>
      </c>
      <c r="O23" s="250">
        <v>0.40907771236371737</v>
      </c>
      <c r="P23" s="250">
        <v>0.81715100168780708</v>
      </c>
      <c r="Q23" s="250">
        <v>0.20954111247232782</v>
      </c>
      <c r="R23" s="250">
        <v>5.350800682185488E-2</v>
      </c>
      <c r="S23" s="250">
        <v>0.99206746654876887</v>
      </c>
      <c r="T23" s="250"/>
      <c r="U23" s="250"/>
      <c r="V23" s="250"/>
      <c r="W23" s="250"/>
      <c r="X23" s="250"/>
      <c r="Y23" s="250"/>
      <c r="Z23" s="250"/>
      <c r="AA23" s="250"/>
      <c r="AB23" s="250"/>
      <c r="AC23" s="250"/>
      <c r="AD23" s="250"/>
      <c r="AE23" s="250"/>
      <c r="AF23" s="250"/>
      <c r="AG23" s="250"/>
      <c r="AH23" s="250"/>
      <c r="AI23" s="250"/>
      <c r="AJ23" s="250"/>
      <c r="AK23" s="250"/>
      <c r="AL23" s="250"/>
      <c r="AM23" s="250"/>
      <c r="AN23" s="250"/>
      <c r="AO23" s="250"/>
      <c r="AP23" s="250"/>
      <c r="AQ23" s="250"/>
      <c r="AR23" s="250"/>
      <c r="AS23" s="250"/>
      <c r="AT23" s="250"/>
    </row>
    <row r="24" spans="1:46">
      <c r="A24" s="34" t="s">
        <v>171</v>
      </c>
      <c r="B24" s="250">
        <v>0.86292663666110658</v>
      </c>
      <c r="C24" s="250">
        <v>0.58498007028119003</v>
      </c>
      <c r="D24" s="250">
        <v>-0.61521942050417355</v>
      </c>
      <c r="E24" s="250">
        <v>0.48790079175335443</v>
      </c>
      <c r="F24" s="250">
        <v>0.77942327084921792</v>
      </c>
      <c r="G24" s="250">
        <v>0.62679847445885462</v>
      </c>
      <c r="H24" s="250">
        <v>0.71916450529798526</v>
      </c>
      <c r="I24" s="250">
        <v>0.820324737957835</v>
      </c>
      <c r="J24" s="250">
        <v>-0.81746129985942961</v>
      </c>
      <c r="K24" s="250">
        <v>-0.73867792929999943</v>
      </c>
      <c r="L24" s="250">
        <v>0.63019651636903184</v>
      </c>
      <c r="M24" s="250">
        <v>-0.29291315281125946</v>
      </c>
      <c r="N24" s="250">
        <v>0.79066286973606903</v>
      </c>
      <c r="O24" s="250">
        <v>0.45205250381456541</v>
      </c>
      <c r="P24" s="250">
        <v>0.74910901147575892</v>
      </c>
      <c r="Q24" s="250">
        <v>0.18898223674849979</v>
      </c>
      <c r="R24" s="250">
        <v>0.15137829168651298</v>
      </c>
      <c r="S24" s="250">
        <v>0.90731114703261484</v>
      </c>
      <c r="T24" s="250">
        <v>0.92829788380326261</v>
      </c>
      <c r="U24" s="250"/>
      <c r="V24" s="250"/>
      <c r="W24" s="250"/>
      <c r="X24" s="250"/>
      <c r="Y24" s="250"/>
      <c r="Z24" s="250"/>
      <c r="AA24" s="250"/>
      <c r="AB24" s="250"/>
      <c r="AC24" s="250"/>
      <c r="AD24" s="250"/>
      <c r="AE24" s="250"/>
      <c r="AF24" s="250"/>
      <c r="AG24" s="250"/>
      <c r="AH24" s="250"/>
      <c r="AI24" s="250"/>
      <c r="AJ24" s="250"/>
      <c r="AK24" s="250"/>
      <c r="AL24" s="250"/>
      <c r="AM24" s="250"/>
      <c r="AN24" s="250"/>
      <c r="AO24" s="250"/>
      <c r="AP24" s="250"/>
      <c r="AQ24" s="250"/>
      <c r="AR24" s="250"/>
      <c r="AS24" s="250"/>
      <c r="AT24" s="250"/>
    </row>
    <row r="25" spans="1:46">
      <c r="A25" s="34" t="s">
        <v>146</v>
      </c>
      <c r="B25" s="250">
        <v>-0.38131315168044555</v>
      </c>
      <c r="C25" s="250">
        <v>-0.48980677958141916</v>
      </c>
      <c r="D25" s="250">
        <v>-0.12518224906378023</v>
      </c>
      <c r="E25" s="250">
        <v>-0.50425392281011372</v>
      </c>
      <c r="F25" s="250">
        <v>-0.26227131906459378</v>
      </c>
      <c r="G25" s="250">
        <v>-0.34278235712884753</v>
      </c>
      <c r="H25" s="250">
        <v>-0.31902275157640703</v>
      </c>
      <c r="I25" s="250">
        <v>-0.28960792541369906</v>
      </c>
      <c r="J25" s="250">
        <v>0.44274279882686823</v>
      </c>
      <c r="K25" s="250">
        <v>0.22928757949761003</v>
      </c>
      <c r="L25" s="250">
        <v>-0.28711618826435431</v>
      </c>
      <c r="M25" s="250">
        <v>0.17797583425591373</v>
      </c>
      <c r="N25" s="250">
        <v>-0.37801195185924863</v>
      </c>
      <c r="O25" s="250">
        <v>-2.6405771864682771E-2</v>
      </c>
      <c r="P25" s="250">
        <v>-0.24004148943450343</v>
      </c>
      <c r="Q25" s="250">
        <v>4.2404191243525256E-2</v>
      </c>
      <c r="R25" s="250">
        <v>0.24364677824350789</v>
      </c>
      <c r="S25" s="250">
        <v>-0.40834927040771213</v>
      </c>
      <c r="T25" s="250">
        <v>-0.37962525023059795</v>
      </c>
      <c r="U25" s="250">
        <v>-0.32847782138880854</v>
      </c>
      <c r="V25" s="250"/>
      <c r="W25" s="250"/>
      <c r="X25" s="250"/>
      <c r="Y25" s="250"/>
      <c r="Z25" s="250"/>
      <c r="AA25" s="250"/>
      <c r="AB25" s="250"/>
      <c r="AC25" s="250"/>
      <c r="AD25" s="250"/>
      <c r="AE25" s="250"/>
      <c r="AF25" s="250"/>
      <c r="AG25" s="250"/>
      <c r="AH25" s="250"/>
      <c r="AI25" s="250"/>
      <c r="AJ25" s="250"/>
      <c r="AK25" s="250"/>
      <c r="AL25" s="250"/>
      <c r="AM25" s="250"/>
      <c r="AN25" s="250"/>
      <c r="AO25" s="250"/>
      <c r="AP25" s="250"/>
      <c r="AQ25" s="250"/>
      <c r="AR25" s="250"/>
      <c r="AS25" s="250"/>
      <c r="AT25" s="250"/>
    </row>
    <row r="26" spans="1:46">
      <c r="A26" s="34" t="s">
        <v>145</v>
      </c>
      <c r="B26" s="250">
        <v>-0.34398229985521811</v>
      </c>
      <c r="C26" s="250">
        <v>-0.44296217171596658</v>
      </c>
      <c r="D26" s="250">
        <v>-0.11706475354900614</v>
      </c>
      <c r="E26" s="250">
        <v>-0.4564691331467659</v>
      </c>
      <c r="F26" s="250">
        <v>-0.24837603693011723</v>
      </c>
      <c r="G26" s="250">
        <v>-0.2967951186493214</v>
      </c>
      <c r="H26" s="250">
        <v>-0.29012128678951454</v>
      </c>
      <c r="I26" s="250">
        <v>-0.27691706744435279</v>
      </c>
      <c r="J26" s="250">
        <v>0.3924041756079456</v>
      </c>
      <c r="K26" s="250">
        <v>0.15157088152460951</v>
      </c>
      <c r="L26" s="250">
        <v>-0.29388808932016275</v>
      </c>
      <c r="M26" s="250">
        <v>0.11891878588821483</v>
      </c>
      <c r="N26" s="250">
        <v>-0.34116281440741558</v>
      </c>
      <c r="O26" s="250">
        <v>-3.832859385082301E-2</v>
      </c>
      <c r="P26" s="250">
        <v>-0.22566654069996303</v>
      </c>
      <c r="Q26" s="250">
        <v>1.8701195406088337E-2</v>
      </c>
      <c r="R26" s="250">
        <v>0.20574239997129562</v>
      </c>
      <c r="S26" s="250">
        <v>-0.36126086307552435</v>
      </c>
      <c r="T26" s="250">
        <v>-0.34114860133169189</v>
      </c>
      <c r="U26" s="250">
        <v>-0.28968616615878889</v>
      </c>
      <c r="V26" s="250">
        <v>0.98244760528039143</v>
      </c>
      <c r="W26" s="250"/>
      <c r="X26" s="250"/>
      <c r="Y26" s="250"/>
      <c r="Z26" s="250"/>
      <c r="AA26" s="250"/>
      <c r="AB26" s="250"/>
      <c r="AC26" s="250"/>
      <c r="AD26" s="250"/>
      <c r="AE26" s="250"/>
      <c r="AF26" s="250"/>
      <c r="AG26" s="250"/>
      <c r="AH26" s="250"/>
      <c r="AI26" s="250"/>
      <c r="AJ26" s="250"/>
      <c r="AK26" s="250"/>
      <c r="AL26" s="250"/>
      <c r="AM26" s="250"/>
      <c r="AN26" s="250"/>
      <c r="AO26" s="250"/>
      <c r="AP26" s="250"/>
      <c r="AQ26" s="250"/>
      <c r="AR26" s="250"/>
      <c r="AS26" s="250"/>
      <c r="AT26" s="250"/>
    </row>
    <row r="27" spans="1:46">
      <c r="A27" s="34" t="s">
        <v>144</v>
      </c>
      <c r="B27" s="250">
        <v>0.14873795925846711</v>
      </c>
      <c r="C27" s="250">
        <v>-0.17258707281888896</v>
      </c>
      <c r="D27" s="250">
        <v>-0.40544501150548451</v>
      </c>
      <c r="E27" s="250">
        <v>-0.23343708358649959</v>
      </c>
      <c r="F27" s="250">
        <v>0.19758361561496929</v>
      </c>
      <c r="G27" s="250">
        <v>0.11753416761045417</v>
      </c>
      <c r="H27" s="250">
        <v>0.16232429341848753</v>
      </c>
      <c r="I27" s="250">
        <v>0.14817286748220559</v>
      </c>
      <c r="J27" s="250">
        <v>-0.15995901451991409</v>
      </c>
      <c r="K27" s="250">
        <v>-6.4316900293821935E-2</v>
      </c>
      <c r="L27" s="250">
        <v>0.11099760013950238</v>
      </c>
      <c r="M27" s="250">
        <v>0.3674553612231658</v>
      </c>
      <c r="N27" s="250">
        <v>9.0142895604314807E-2</v>
      </c>
      <c r="O27" s="250">
        <v>-0.14784921931798067</v>
      </c>
      <c r="P27" s="250">
        <v>-3.8717647013064668E-2</v>
      </c>
      <c r="Q27" s="250">
        <v>-0.34946598482899871</v>
      </c>
      <c r="R27" s="250">
        <v>-0.16934424943557808</v>
      </c>
      <c r="S27" s="250">
        <v>0.10553703574347358</v>
      </c>
      <c r="T27" s="250">
        <v>0.13129602609497071</v>
      </c>
      <c r="U27" s="250">
        <v>0.17104596132996072</v>
      </c>
      <c r="V27" s="250">
        <v>0.27056238245066977</v>
      </c>
      <c r="W27" s="250">
        <v>0.2198731314197295</v>
      </c>
      <c r="X27" s="250"/>
      <c r="Y27" s="250"/>
      <c r="Z27" s="250"/>
      <c r="AA27" s="250"/>
      <c r="AB27" s="250"/>
      <c r="AC27" s="250"/>
      <c r="AD27" s="250"/>
      <c r="AE27" s="250"/>
      <c r="AF27" s="250"/>
      <c r="AG27" s="250"/>
      <c r="AH27" s="250"/>
      <c r="AI27" s="250"/>
      <c r="AJ27" s="250"/>
      <c r="AK27" s="250"/>
      <c r="AL27" s="250"/>
      <c r="AM27" s="250"/>
      <c r="AN27" s="250"/>
      <c r="AO27" s="250"/>
      <c r="AP27" s="250"/>
      <c r="AQ27" s="250"/>
      <c r="AR27" s="250"/>
      <c r="AS27" s="250"/>
      <c r="AT27" s="250"/>
    </row>
    <row r="28" spans="1:46">
      <c r="A28" s="34" t="s">
        <v>143</v>
      </c>
      <c r="B28" s="250">
        <v>-0.38812468203055822</v>
      </c>
      <c r="C28" s="250">
        <v>-0.15223168607566401</v>
      </c>
      <c r="D28" s="250">
        <v>0.25894722623167654</v>
      </c>
      <c r="E28" s="250">
        <v>-0.11072081990731192</v>
      </c>
      <c r="F28" s="250">
        <v>-0.36227419996399263</v>
      </c>
      <c r="G28" s="250">
        <v>-0.36715150730641427</v>
      </c>
      <c r="H28" s="250">
        <v>-0.38289389664951712</v>
      </c>
      <c r="I28" s="250">
        <v>-0.32036214366465643</v>
      </c>
      <c r="J28" s="250">
        <v>0.41711198353788864</v>
      </c>
      <c r="K28" s="250">
        <v>0.28674439403315299</v>
      </c>
      <c r="L28" s="250">
        <v>-0.31351509885786022</v>
      </c>
      <c r="M28" s="250">
        <v>-0.10148705561050499</v>
      </c>
      <c r="N28" s="250">
        <v>-0.36721925541832973</v>
      </c>
      <c r="O28" s="250">
        <v>8.7531987315908555E-2</v>
      </c>
      <c r="P28" s="250">
        <v>-0.16272859633464068</v>
      </c>
      <c r="Q28" s="250">
        <v>0.31227271984752281</v>
      </c>
      <c r="R28" s="250">
        <v>0.25779126819864728</v>
      </c>
      <c r="S28" s="250">
        <v>-0.41710978021635237</v>
      </c>
      <c r="T28" s="250">
        <v>-0.38766786569321615</v>
      </c>
      <c r="U28" s="250">
        <v>-0.35114884271032037</v>
      </c>
      <c r="V28" s="250">
        <v>0.16450948884502764</v>
      </c>
      <c r="W28" s="250">
        <v>0.15188082264079389</v>
      </c>
      <c r="X28" s="250">
        <v>-0.77706157419672761</v>
      </c>
      <c r="Y28" s="250"/>
      <c r="Z28" s="250"/>
      <c r="AA28" s="250"/>
      <c r="AB28" s="250"/>
      <c r="AC28" s="250"/>
      <c r="AD28" s="250"/>
      <c r="AE28" s="250"/>
      <c r="AF28" s="250"/>
      <c r="AG28" s="250"/>
      <c r="AH28" s="250"/>
      <c r="AI28" s="250"/>
      <c r="AJ28" s="250"/>
      <c r="AK28" s="250"/>
      <c r="AL28" s="250"/>
      <c r="AM28" s="250"/>
      <c r="AN28" s="250"/>
      <c r="AO28" s="250"/>
      <c r="AP28" s="250"/>
      <c r="AQ28" s="250"/>
      <c r="AR28" s="250"/>
      <c r="AS28" s="250"/>
      <c r="AT28" s="250"/>
    </row>
    <row r="29" spans="1:46">
      <c r="A29" s="34" t="s">
        <v>634</v>
      </c>
      <c r="B29" s="250">
        <v>0.95872444327821837</v>
      </c>
      <c r="C29" s="250">
        <v>0.69160941962059486</v>
      </c>
      <c r="D29" s="250">
        <v>-0.42701745851219186</v>
      </c>
      <c r="E29" s="250">
        <v>0.62115700173898902</v>
      </c>
      <c r="F29" s="250">
        <v>0.84663207356443304</v>
      </c>
      <c r="G29" s="250">
        <v>0.73845329627222578</v>
      </c>
      <c r="H29" s="250">
        <v>0.82271832309519688</v>
      </c>
      <c r="I29" s="250">
        <v>0.75103440557290213</v>
      </c>
      <c r="J29" s="250">
        <v>-0.62235659758263329</v>
      </c>
      <c r="K29" s="250">
        <v>-0.59090006277980844</v>
      </c>
      <c r="L29" s="250">
        <v>0.65783448723591231</v>
      </c>
      <c r="M29" s="250">
        <v>-0.26055894096775339</v>
      </c>
      <c r="N29" s="250">
        <v>0.96748675436792619</v>
      </c>
      <c r="O29" s="250">
        <v>0.41194826853464978</v>
      </c>
      <c r="P29" s="250">
        <v>0.82873890132715911</v>
      </c>
      <c r="Q29" s="250">
        <v>0.26988677129312538</v>
      </c>
      <c r="R29" s="250">
        <v>6.644407240710494E-2</v>
      </c>
      <c r="S29" s="250">
        <v>0.95716047771832957</v>
      </c>
      <c r="T29" s="250">
        <v>0.95063486227433358</v>
      </c>
      <c r="U29" s="250">
        <v>0.83232538594029093</v>
      </c>
      <c r="V29" s="250">
        <v>-0.36910746892876578</v>
      </c>
      <c r="W29" s="250">
        <v>-0.32752347142767646</v>
      </c>
      <c r="X29" s="250">
        <v>8.7089555843556585E-2</v>
      </c>
      <c r="Y29" s="250">
        <v>-0.34360425425437857</v>
      </c>
      <c r="Z29" s="250"/>
      <c r="AA29" s="250"/>
      <c r="AB29" s="250"/>
      <c r="AC29" s="250"/>
      <c r="AD29" s="250"/>
      <c r="AE29" s="250"/>
      <c r="AF29" s="250"/>
      <c r="AG29" s="250"/>
      <c r="AH29" s="250"/>
      <c r="AI29" s="250"/>
      <c r="AJ29" s="250"/>
      <c r="AK29" s="250"/>
      <c r="AL29" s="250"/>
      <c r="AM29" s="250"/>
      <c r="AN29" s="250"/>
      <c r="AO29" s="250"/>
      <c r="AP29" s="250"/>
      <c r="AQ29" s="250"/>
      <c r="AR29" s="250"/>
      <c r="AS29" s="250"/>
      <c r="AT29" s="250"/>
    </row>
    <row r="30" spans="1:46">
      <c r="A30" s="34" t="s">
        <v>635</v>
      </c>
      <c r="B30" s="250">
        <v>0.97552487567371482</v>
      </c>
      <c r="C30" s="250">
        <v>0.68946139001819884</v>
      </c>
      <c r="D30" s="250">
        <v>-0.45290309192729222</v>
      </c>
      <c r="E30" s="250">
        <v>0.61507090230042483</v>
      </c>
      <c r="F30" s="250">
        <v>0.86145599226276226</v>
      </c>
      <c r="G30" s="250">
        <v>0.75072313019394343</v>
      </c>
      <c r="H30" s="250">
        <v>0.83774368254579368</v>
      </c>
      <c r="I30" s="250">
        <v>0.75075201044412243</v>
      </c>
      <c r="J30" s="250">
        <v>-0.64857847977833438</v>
      </c>
      <c r="K30" s="250">
        <v>-0.59568489130304103</v>
      </c>
      <c r="L30" s="250">
        <v>0.63973364474702199</v>
      </c>
      <c r="M30" s="250">
        <v>-0.2701640341057816</v>
      </c>
      <c r="N30" s="250">
        <v>0.97726235730171918</v>
      </c>
      <c r="O30" s="250">
        <v>0.37413509335437756</v>
      </c>
      <c r="P30" s="250">
        <v>0.81098188039810859</v>
      </c>
      <c r="Q30" s="250">
        <v>0.22835742418770225</v>
      </c>
      <c r="R30" s="250">
        <v>1.5133398759440522E-2</v>
      </c>
      <c r="S30" s="250">
        <v>0.9641370180332075</v>
      </c>
      <c r="T30" s="250">
        <v>0.95963360930571118</v>
      </c>
      <c r="U30" s="250">
        <v>0.84258091187650497</v>
      </c>
      <c r="V30" s="250">
        <v>-0.37948083467346622</v>
      </c>
      <c r="W30" s="250">
        <v>-0.33677357801586466</v>
      </c>
      <c r="X30" s="250">
        <v>0.10769792385376289</v>
      </c>
      <c r="Y30" s="250">
        <v>-0.36174781574098736</v>
      </c>
      <c r="Z30" s="250">
        <v>0.99606772538765009</v>
      </c>
      <c r="AA30" s="250"/>
      <c r="AB30" s="250"/>
      <c r="AC30" s="250"/>
      <c r="AD30" s="250"/>
      <c r="AE30" s="250"/>
      <c r="AF30" s="250"/>
      <c r="AG30" s="250"/>
      <c r="AH30" s="250"/>
      <c r="AI30" s="250"/>
      <c r="AJ30" s="250"/>
      <c r="AK30" s="250"/>
      <c r="AL30" s="250"/>
      <c r="AM30" s="250"/>
      <c r="AN30" s="250"/>
      <c r="AO30" s="250"/>
      <c r="AP30" s="250"/>
      <c r="AQ30" s="250"/>
      <c r="AR30" s="250"/>
      <c r="AS30" s="250"/>
      <c r="AT30" s="250"/>
    </row>
    <row r="31" spans="1:46">
      <c r="A31" s="34" t="s">
        <v>636</v>
      </c>
      <c r="B31" s="250">
        <v>0.92733966304130067</v>
      </c>
      <c r="C31" s="250">
        <v>0.71283165103796498</v>
      </c>
      <c r="D31" s="250">
        <v>-0.3156108898252406</v>
      </c>
      <c r="E31" s="250">
        <v>0.65924121387117096</v>
      </c>
      <c r="F31" s="250">
        <v>0.79652259386727442</v>
      </c>
      <c r="G31" s="250">
        <v>0.73072631424647949</v>
      </c>
      <c r="H31" s="250">
        <v>0.79364151220392487</v>
      </c>
      <c r="I31" s="250">
        <v>0.68855933239553335</v>
      </c>
      <c r="J31" s="250">
        <v>-0.56899559136302225</v>
      </c>
      <c r="K31" s="250">
        <v>-0.50563195797661964</v>
      </c>
      <c r="L31" s="250">
        <v>0.64796099986240596</v>
      </c>
      <c r="M31" s="250">
        <v>-0.25160722994296747</v>
      </c>
      <c r="N31" s="250">
        <v>0.94884509682845741</v>
      </c>
      <c r="O31" s="250">
        <v>0.4249365847579375</v>
      </c>
      <c r="P31" s="250">
        <v>0.82579741593367662</v>
      </c>
      <c r="Q31" s="250">
        <v>0.31179174791536751</v>
      </c>
      <c r="R31" s="250">
        <v>9.6058897954051925E-2</v>
      </c>
      <c r="S31" s="250">
        <v>0.92592874717215867</v>
      </c>
      <c r="T31" s="250">
        <v>0.91050695510992818</v>
      </c>
      <c r="U31" s="250">
        <v>0.77772338469105096</v>
      </c>
      <c r="V31" s="250">
        <v>-0.38531201376703877</v>
      </c>
      <c r="W31" s="250">
        <v>-0.34589485671190784</v>
      </c>
      <c r="X31" s="250">
        <v>3.9264306505352481E-2</v>
      </c>
      <c r="Y31" s="250">
        <v>-0.30872127772681424</v>
      </c>
      <c r="Z31" s="250">
        <v>0.98782063299425549</v>
      </c>
      <c r="AA31" s="250">
        <v>0.97545675906824314</v>
      </c>
      <c r="AB31" s="250"/>
      <c r="AC31" s="250"/>
      <c r="AD31" s="250"/>
      <c r="AE31" s="250"/>
      <c r="AF31" s="250"/>
      <c r="AG31" s="250"/>
      <c r="AH31" s="250"/>
      <c r="AI31" s="250"/>
      <c r="AJ31" s="250"/>
      <c r="AK31" s="250"/>
      <c r="AL31" s="250"/>
      <c r="AM31" s="250"/>
      <c r="AN31" s="250"/>
      <c r="AO31" s="250"/>
      <c r="AP31" s="250"/>
      <c r="AQ31" s="250"/>
      <c r="AR31" s="250"/>
      <c r="AS31" s="250"/>
      <c r="AT31" s="250"/>
    </row>
    <row r="32" spans="1:46">
      <c r="A32" s="34" t="s">
        <v>637</v>
      </c>
      <c r="B32" s="250">
        <v>0.97955122325498978</v>
      </c>
      <c r="C32" s="250">
        <v>0.69103255982322043</v>
      </c>
      <c r="D32" s="250">
        <v>-0.48343499296224057</v>
      </c>
      <c r="E32" s="250">
        <v>0.61201010424888058</v>
      </c>
      <c r="F32" s="250">
        <v>0.87622785288064875</v>
      </c>
      <c r="G32" s="250">
        <v>0.7502096349363051</v>
      </c>
      <c r="H32" s="250">
        <v>0.84537616582156838</v>
      </c>
      <c r="I32" s="250">
        <v>0.7697991309449701</v>
      </c>
      <c r="J32" s="250">
        <v>-0.67214483011284576</v>
      </c>
      <c r="K32" s="250">
        <v>-0.62306922311382196</v>
      </c>
      <c r="L32" s="250">
        <v>0.63456376765176992</v>
      </c>
      <c r="M32" s="250">
        <v>-0.28304726431417354</v>
      </c>
      <c r="N32" s="250">
        <v>0.979857358409436</v>
      </c>
      <c r="O32" s="250">
        <v>0.36515925364345431</v>
      </c>
      <c r="P32" s="250">
        <v>0.80692923035267061</v>
      </c>
      <c r="Q32" s="250">
        <v>0.21281810837376311</v>
      </c>
      <c r="R32" s="250">
        <v>-6.1567694895712794E-4</v>
      </c>
      <c r="S32" s="250">
        <v>0.97137741516214904</v>
      </c>
      <c r="T32" s="250">
        <v>0.96931258467938386</v>
      </c>
      <c r="U32" s="250">
        <v>0.85710696091746774</v>
      </c>
      <c r="V32" s="250">
        <v>-0.38007418426873646</v>
      </c>
      <c r="W32" s="250">
        <v>-0.33600518183487083</v>
      </c>
      <c r="X32" s="250">
        <v>0.11481174949142356</v>
      </c>
      <c r="Y32" s="250">
        <v>-0.36830987393308245</v>
      </c>
      <c r="Z32" s="250">
        <v>0.9873491946840891</v>
      </c>
      <c r="AA32" s="250">
        <v>0.99661996166257827</v>
      </c>
      <c r="AB32" s="250">
        <v>0.95706359932639173</v>
      </c>
      <c r="AC32" s="250"/>
      <c r="AD32" s="250"/>
      <c r="AE32" s="250"/>
      <c r="AF32" s="250"/>
      <c r="AG32" s="250"/>
      <c r="AH32" s="250"/>
      <c r="AI32" s="250"/>
      <c r="AJ32" s="250"/>
      <c r="AK32" s="250"/>
      <c r="AL32" s="250"/>
      <c r="AM32" s="250"/>
      <c r="AN32" s="250"/>
      <c r="AO32" s="250"/>
      <c r="AP32" s="250"/>
      <c r="AQ32" s="250"/>
      <c r="AR32" s="250"/>
      <c r="AS32" s="250"/>
      <c r="AT32" s="250"/>
    </row>
    <row r="33" spans="1:46">
      <c r="A33" s="34" t="s">
        <v>638</v>
      </c>
      <c r="B33" s="250">
        <v>0.62096014109726549</v>
      </c>
      <c r="C33" s="250">
        <v>0.75853574851101024</v>
      </c>
      <c r="D33" s="250">
        <v>0.11984261573538683</v>
      </c>
      <c r="E33" s="250">
        <v>0.77113671730374245</v>
      </c>
      <c r="F33" s="250">
        <v>0.60011307501730893</v>
      </c>
      <c r="G33" s="250">
        <v>0.64911820472791826</v>
      </c>
      <c r="H33" s="250">
        <v>0.65261813834579185</v>
      </c>
      <c r="I33" s="250">
        <v>0.51687128990362929</v>
      </c>
      <c r="J33" s="250">
        <v>-0.2845456540953592</v>
      </c>
      <c r="K33" s="250">
        <v>-0.19980977363862248</v>
      </c>
      <c r="L33" s="250">
        <v>0.73572614401522674</v>
      </c>
      <c r="M33" s="250">
        <v>-0.29779546836524312</v>
      </c>
      <c r="N33" s="250">
        <v>0.73485786353637939</v>
      </c>
      <c r="O33" s="250">
        <v>0.40468137190089198</v>
      </c>
      <c r="P33" s="250">
        <v>0.68660941838321965</v>
      </c>
      <c r="Q33" s="250">
        <v>0.37156998088013704</v>
      </c>
      <c r="R33" s="250">
        <v>0.18886014737066315</v>
      </c>
      <c r="S33" s="250">
        <v>0.70484535706379237</v>
      </c>
      <c r="T33" s="250">
        <v>0.6702869281365017</v>
      </c>
      <c r="U33" s="250">
        <v>0.47902347058257705</v>
      </c>
      <c r="V33" s="250">
        <v>-0.30737173459688</v>
      </c>
      <c r="W33" s="250">
        <v>-0.30324323210851567</v>
      </c>
      <c r="X33" s="250">
        <v>-3.7799253807924281E-2</v>
      </c>
      <c r="Y33" s="250">
        <v>-0.23498022087989004</v>
      </c>
      <c r="Z33" s="250">
        <v>0.72195275606960307</v>
      </c>
      <c r="AA33" s="250">
        <v>0.69200950471913081</v>
      </c>
      <c r="AB33" s="250">
        <v>0.79378194048991413</v>
      </c>
      <c r="AC33" s="250">
        <v>0.6611928846321653</v>
      </c>
      <c r="AD33" s="250"/>
      <c r="AE33" s="250"/>
      <c r="AF33" s="250"/>
      <c r="AG33" s="250"/>
      <c r="AH33" s="250"/>
      <c r="AI33" s="250"/>
      <c r="AJ33" s="250"/>
      <c r="AK33" s="250"/>
      <c r="AL33" s="250"/>
      <c r="AM33" s="250"/>
      <c r="AN33" s="250"/>
      <c r="AO33" s="250"/>
      <c r="AP33" s="250"/>
      <c r="AQ33" s="250"/>
      <c r="AR33" s="250"/>
      <c r="AS33" s="250"/>
      <c r="AT33" s="250"/>
    </row>
    <row r="34" spans="1:46">
      <c r="A34" s="34" t="s">
        <v>639</v>
      </c>
      <c r="B34" s="250">
        <v>0.64949348548954866</v>
      </c>
      <c r="C34" s="250">
        <v>0.6471545697501293</v>
      </c>
      <c r="D34" s="250">
        <v>4.5617524334146731E-2</v>
      </c>
      <c r="E34" s="250">
        <v>0.64908004704936695</v>
      </c>
      <c r="F34" s="250">
        <v>0.52764134028700282</v>
      </c>
      <c r="G34" s="250">
        <v>0.56287625907303973</v>
      </c>
      <c r="H34" s="250">
        <v>0.56739886772467196</v>
      </c>
      <c r="I34" s="250">
        <v>0.42605378804813693</v>
      </c>
      <c r="J34" s="250">
        <v>-0.25014443621021742</v>
      </c>
      <c r="K34" s="250">
        <v>-0.18632487255277258</v>
      </c>
      <c r="L34" s="250">
        <v>0.56873346645208933</v>
      </c>
      <c r="M34" s="250">
        <v>-0.15733828217365659</v>
      </c>
      <c r="N34" s="250">
        <v>0.72331130197911475</v>
      </c>
      <c r="O34" s="250">
        <v>0.50087404586832174</v>
      </c>
      <c r="P34" s="250">
        <v>0.73966138982675955</v>
      </c>
      <c r="Q34" s="250">
        <v>0.50502866509096633</v>
      </c>
      <c r="R34" s="250">
        <v>0.30628786988001644</v>
      </c>
      <c r="S34" s="250">
        <v>0.6667819369961232</v>
      </c>
      <c r="T34" s="250">
        <v>0.63484809154475963</v>
      </c>
      <c r="U34" s="250">
        <v>0.47668668900418509</v>
      </c>
      <c r="V34" s="250">
        <v>-0.25659577013103974</v>
      </c>
      <c r="W34" s="250">
        <v>-0.24368019544611799</v>
      </c>
      <c r="X34" s="250">
        <v>-0.12468188739294302</v>
      </c>
      <c r="Y34" s="250">
        <v>-7.8310526878604819E-2</v>
      </c>
      <c r="Z34" s="250">
        <v>0.78218802257517583</v>
      </c>
      <c r="AA34" s="250">
        <v>0.73832070011909401</v>
      </c>
      <c r="AB34" s="250">
        <v>0.86397808189032188</v>
      </c>
      <c r="AC34" s="250">
        <v>0.69184431213761788</v>
      </c>
      <c r="AD34" s="250">
        <v>0.8929541646425917</v>
      </c>
      <c r="AE34" s="250"/>
      <c r="AF34" s="250"/>
      <c r="AG34" s="250"/>
      <c r="AH34" s="250"/>
      <c r="AI34" s="250"/>
      <c r="AJ34" s="250"/>
      <c r="AK34" s="250"/>
      <c r="AL34" s="250"/>
      <c r="AM34" s="250"/>
      <c r="AN34" s="250"/>
      <c r="AO34" s="250"/>
      <c r="AP34" s="250"/>
      <c r="AQ34" s="250"/>
      <c r="AR34" s="250"/>
      <c r="AS34" s="250"/>
      <c r="AT34" s="250"/>
    </row>
    <row r="35" spans="1:46">
      <c r="A35" s="34" t="s">
        <v>640</v>
      </c>
      <c r="B35" s="250">
        <v>0.80273671005568947</v>
      </c>
      <c r="C35" s="250">
        <v>0.65534884643761404</v>
      </c>
      <c r="D35" s="250">
        <v>-0.12495777115209322</v>
      </c>
      <c r="E35" s="250">
        <v>0.63127729168456292</v>
      </c>
      <c r="F35" s="250">
        <v>0.63960234897397239</v>
      </c>
      <c r="G35" s="250">
        <v>0.62903199305381752</v>
      </c>
      <c r="H35" s="250">
        <v>0.65952385261370206</v>
      </c>
      <c r="I35" s="250">
        <v>0.52451806962191572</v>
      </c>
      <c r="J35" s="250">
        <v>-0.39751068941766049</v>
      </c>
      <c r="K35" s="250">
        <v>-0.32377517007647666</v>
      </c>
      <c r="L35" s="250">
        <v>0.56795766849640561</v>
      </c>
      <c r="M35" s="250">
        <v>-0.18422000851727233</v>
      </c>
      <c r="N35" s="250">
        <v>0.84581355024134786</v>
      </c>
      <c r="O35" s="250">
        <v>0.45978397526370751</v>
      </c>
      <c r="P35" s="250">
        <v>0.78654499859405735</v>
      </c>
      <c r="Q35" s="250">
        <v>0.41753288484557571</v>
      </c>
      <c r="R35" s="250">
        <v>0.19490913822868117</v>
      </c>
      <c r="S35" s="250">
        <v>0.79363794856095937</v>
      </c>
      <c r="T35" s="250">
        <v>0.76866546417437542</v>
      </c>
      <c r="U35" s="250">
        <v>0.6198772790290682</v>
      </c>
      <c r="V35" s="250">
        <v>-0.32227424696153373</v>
      </c>
      <c r="W35" s="250">
        <v>-0.29226823310958755</v>
      </c>
      <c r="X35" s="250">
        <v>-5.4951473358166893E-2</v>
      </c>
      <c r="Y35" s="250">
        <v>-0.1831304960057413</v>
      </c>
      <c r="Z35" s="250">
        <v>0.90486285853764248</v>
      </c>
      <c r="AA35" s="250">
        <v>0.87420573887058184</v>
      </c>
      <c r="AB35" s="250">
        <v>0.95716639476989407</v>
      </c>
      <c r="AC35" s="250">
        <v>0.83701357739583637</v>
      </c>
      <c r="AD35" s="250">
        <v>0.84354089999888304</v>
      </c>
      <c r="AE35" s="250">
        <v>0.96522178459193986</v>
      </c>
      <c r="AF35" s="250"/>
      <c r="AG35" s="250"/>
      <c r="AH35" s="250"/>
      <c r="AI35" s="250"/>
      <c r="AJ35" s="250"/>
      <c r="AK35" s="250"/>
      <c r="AL35" s="250"/>
      <c r="AM35" s="250"/>
      <c r="AN35" s="250"/>
      <c r="AO35" s="250"/>
      <c r="AP35" s="250"/>
      <c r="AQ35" s="250"/>
      <c r="AR35" s="250"/>
      <c r="AS35" s="250"/>
      <c r="AT35" s="250"/>
    </row>
    <row r="36" spans="1:46">
      <c r="A36" s="34" t="s">
        <v>135</v>
      </c>
      <c r="B36" s="250">
        <v>0.97940449359396331</v>
      </c>
      <c r="C36" s="250">
        <v>0.68759921363024767</v>
      </c>
      <c r="D36" s="250">
        <v>-0.45773508111800132</v>
      </c>
      <c r="E36" s="250">
        <v>0.61250102354338898</v>
      </c>
      <c r="F36" s="250">
        <v>0.86449109810103653</v>
      </c>
      <c r="G36" s="250">
        <v>0.74946369159973658</v>
      </c>
      <c r="H36" s="250">
        <v>0.83951426531573625</v>
      </c>
      <c r="I36" s="250">
        <v>0.74735218027649319</v>
      </c>
      <c r="J36" s="250">
        <v>-0.65067190696337751</v>
      </c>
      <c r="K36" s="250">
        <v>-0.60134522949111735</v>
      </c>
      <c r="L36" s="250">
        <v>0.6255351136846462</v>
      </c>
      <c r="M36" s="250">
        <v>-0.27752725176606308</v>
      </c>
      <c r="N36" s="250">
        <v>0.97957874180281124</v>
      </c>
      <c r="O36" s="250">
        <v>0.36647490032618596</v>
      </c>
      <c r="P36" s="250">
        <v>0.80758344067120824</v>
      </c>
      <c r="Q36" s="250">
        <v>0.22517729739033523</v>
      </c>
      <c r="R36" s="250">
        <v>2.0864983569812297E-3</v>
      </c>
      <c r="S36" s="250">
        <v>0.96518765958317454</v>
      </c>
      <c r="T36" s="250">
        <v>0.96109045395901693</v>
      </c>
      <c r="U36" s="250">
        <v>0.84371748181519723</v>
      </c>
      <c r="V36" s="250">
        <v>-0.37590486217693975</v>
      </c>
      <c r="W36" s="250">
        <v>-0.33220548372716413</v>
      </c>
      <c r="X36" s="250">
        <v>0.10763789348575359</v>
      </c>
      <c r="Y36" s="250">
        <v>-0.3593111150685257</v>
      </c>
      <c r="Z36" s="250">
        <v>0.99161815318562818</v>
      </c>
      <c r="AA36" s="250">
        <v>0.99881147019599159</v>
      </c>
      <c r="AB36" s="250">
        <v>0.96726192869257255</v>
      </c>
      <c r="AC36" s="250">
        <v>0.99877379771871355</v>
      </c>
      <c r="AD36" s="250">
        <v>0.67722100808763153</v>
      </c>
      <c r="AE36" s="250">
        <v>0.71864177784707028</v>
      </c>
      <c r="AF36" s="250">
        <v>0.85880027774934153</v>
      </c>
      <c r="AG36" s="250"/>
      <c r="AH36" s="250"/>
      <c r="AI36" s="250"/>
      <c r="AJ36" s="250"/>
      <c r="AK36" s="250"/>
      <c r="AL36" s="250"/>
      <c r="AM36" s="250"/>
      <c r="AN36" s="250"/>
      <c r="AO36" s="250"/>
      <c r="AP36" s="250"/>
      <c r="AQ36" s="250"/>
      <c r="AR36" s="250"/>
      <c r="AS36" s="250"/>
      <c r="AT36" s="250"/>
    </row>
    <row r="37" spans="1:46">
      <c r="A37" s="34" t="s">
        <v>134</v>
      </c>
      <c r="B37" s="250">
        <v>-0.58811348278600817</v>
      </c>
      <c r="C37" s="250">
        <v>-0.40303527604491024</v>
      </c>
      <c r="D37" s="250">
        <v>0.74558797285989953</v>
      </c>
      <c r="E37" s="250">
        <v>-0.28749359092772253</v>
      </c>
      <c r="F37" s="250">
        <v>-0.61530873231163963</v>
      </c>
      <c r="G37" s="250">
        <v>-0.49246353087016981</v>
      </c>
      <c r="H37" s="250">
        <v>-0.55528069475733055</v>
      </c>
      <c r="I37" s="250">
        <v>-0.70208942882185255</v>
      </c>
      <c r="J37" s="250">
        <v>0.86729389349480512</v>
      </c>
      <c r="K37" s="250">
        <v>0.48481540924023098</v>
      </c>
      <c r="L37" s="250">
        <v>-0.38420751869192138</v>
      </c>
      <c r="M37" s="250">
        <v>-0.15432089309127467</v>
      </c>
      <c r="N37" s="250">
        <v>-0.49482132549946206</v>
      </c>
      <c r="O37" s="250">
        <v>-0.34328043236320605</v>
      </c>
      <c r="P37" s="250">
        <v>-0.50639850421809718</v>
      </c>
      <c r="Q37" s="250">
        <v>-6.7544555856132144E-2</v>
      </c>
      <c r="R37" s="250">
        <v>-0.16558570463179098</v>
      </c>
      <c r="S37" s="250">
        <v>-0.59325744689892712</v>
      </c>
      <c r="T37" s="250">
        <v>-0.61013745108560047</v>
      </c>
      <c r="U37" s="250">
        <v>-0.7167176726338228</v>
      </c>
      <c r="V37" s="250">
        <v>0.23325233931114056</v>
      </c>
      <c r="W37" s="250">
        <v>0.22043640458897018</v>
      </c>
      <c r="X37" s="250">
        <v>-0.35654765648565384</v>
      </c>
      <c r="Y37" s="250">
        <v>0.41153516177894578</v>
      </c>
      <c r="Z37" s="250">
        <v>-0.48013826777970336</v>
      </c>
      <c r="AA37" s="250">
        <v>-0.50994915268506436</v>
      </c>
      <c r="AB37" s="250">
        <v>-0.39676001396537791</v>
      </c>
      <c r="AC37" s="250">
        <v>-0.54420081335891513</v>
      </c>
      <c r="AD37" s="250">
        <v>-0.11567864376608858</v>
      </c>
      <c r="AE37" s="250">
        <v>-5.6485838804391016E-2</v>
      </c>
      <c r="AF37" s="250">
        <v>-0.20146637346509569</v>
      </c>
      <c r="AG37" s="250">
        <v>-0.51484412674423574</v>
      </c>
      <c r="AH37" s="250"/>
      <c r="AI37" s="250"/>
      <c r="AJ37" s="250"/>
      <c r="AK37" s="250"/>
      <c r="AL37" s="250"/>
      <c r="AM37" s="250"/>
      <c r="AN37" s="250"/>
      <c r="AO37" s="250"/>
      <c r="AP37" s="250"/>
      <c r="AQ37" s="250"/>
      <c r="AR37" s="250"/>
      <c r="AS37" s="250"/>
      <c r="AT37" s="250"/>
    </row>
    <row r="38" spans="1:46">
      <c r="A38" s="34" t="s">
        <v>133</v>
      </c>
      <c r="B38" s="250">
        <v>-0.242453736243047</v>
      </c>
      <c r="C38" s="250">
        <v>-0.50179916622729492</v>
      </c>
      <c r="D38" s="250">
        <v>-0.14203658201739092</v>
      </c>
      <c r="E38" s="250">
        <v>-0.52110991657342931</v>
      </c>
      <c r="F38" s="250">
        <v>-0.23026399838778336</v>
      </c>
      <c r="G38" s="250">
        <v>-0.28448473465671159</v>
      </c>
      <c r="H38" s="250">
        <v>-0.25505980474210888</v>
      </c>
      <c r="I38" s="250">
        <v>-0.41757007011376562</v>
      </c>
      <c r="J38" s="250">
        <v>0.30208111307599367</v>
      </c>
      <c r="K38" s="250">
        <v>0.33537503244271016</v>
      </c>
      <c r="L38" s="250">
        <v>-0.52827070712444857</v>
      </c>
      <c r="M38" s="250">
        <v>0.56713221127917179</v>
      </c>
      <c r="N38" s="250">
        <v>-0.2721217610368542</v>
      </c>
      <c r="O38" s="250">
        <v>-0.55958272130974562</v>
      </c>
      <c r="P38" s="250">
        <v>-0.50931917252130798</v>
      </c>
      <c r="Q38" s="250">
        <v>-0.4548586547737023</v>
      </c>
      <c r="R38" s="250">
        <v>-0.49588508427902173</v>
      </c>
      <c r="S38" s="250">
        <v>-0.42925565525379167</v>
      </c>
      <c r="T38" s="250">
        <v>-0.41367756078110696</v>
      </c>
      <c r="U38" s="250">
        <v>-0.4892929984070456</v>
      </c>
      <c r="V38" s="250">
        <v>0.1447076257107672</v>
      </c>
      <c r="W38" s="250">
        <v>0.1038103870527296</v>
      </c>
      <c r="X38" s="250">
        <v>0.34877853325380598</v>
      </c>
      <c r="Y38" s="250">
        <v>-0.10896414439593759</v>
      </c>
      <c r="Z38" s="250">
        <v>-0.30782493359701274</v>
      </c>
      <c r="AA38" s="250">
        <v>-0.27481425929866926</v>
      </c>
      <c r="AB38" s="250">
        <v>-0.34671464943363284</v>
      </c>
      <c r="AC38" s="250">
        <v>-0.2690358082603122</v>
      </c>
      <c r="AD38" s="250">
        <v>-0.55692404151995012</v>
      </c>
      <c r="AE38" s="250">
        <v>-0.4455986131388941</v>
      </c>
      <c r="AF38" s="250">
        <v>-0.3697656632527494</v>
      </c>
      <c r="AG38" s="250">
        <v>-0.26722643314732758</v>
      </c>
      <c r="AH38" s="250">
        <v>9.3607293630374538E-2</v>
      </c>
      <c r="AI38" s="250"/>
      <c r="AJ38" s="250"/>
      <c r="AK38" s="250"/>
      <c r="AL38" s="250"/>
      <c r="AM38" s="250"/>
      <c r="AN38" s="250"/>
      <c r="AO38" s="250"/>
      <c r="AP38" s="250"/>
      <c r="AQ38" s="250"/>
      <c r="AR38" s="250"/>
      <c r="AS38" s="250"/>
      <c r="AT38" s="250"/>
    </row>
    <row r="39" spans="1:46">
      <c r="A39" s="34" t="s">
        <v>24</v>
      </c>
      <c r="B39" s="250">
        <v>0.82396047287460827</v>
      </c>
      <c r="C39" s="250">
        <v>0.6416730444677019</v>
      </c>
      <c r="D39" s="250">
        <v>-0.24988925091498562</v>
      </c>
      <c r="E39" s="250">
        <v>0.59878709760145465</v>
      </c>
      <c r="F39" s="250">
        <v>0.67705250592138921</v>
      </c>
      <c r="G39" s="250">
        <v>0.6234799985187508</v>
      </c>
      <c r="H39" s="250">
        <v>0.67159943870135719</v>
      </c>
      <c r="I39" s="250">
        <v>0.622264480483817</v>
      </c>
      <c r="J39" s="250">
        <v>-0.48304288046257965</v>
      </c>
      <c r="K39" s="250">
        <v>-0.44902655978958134</v>
      </c>
      <c r="L39" s="250">
        <v>0.61756115350560992</v>
      </c>
      <c r="M39" s="250">
        <v>-0.17743153544762716</v>
      </c>
      <c r="N39" s="250">
        <v>0.85059652046341583</v>
      </c>
      <c r="O39" s="250">
        <v>0.49066817346287178</v>
      </c>
      <c r="P39" s="250">
        <v>0.80860033191356717</v>
      </c>
      <c r="Q39" s="250">
        <v>0.39452847058119284</v>
      </c>
      <c r="R39" s="250">
        <v>0.2254623511012982</v>
      </c>
      <c r="S39" s="250">
        <v>0.83593007442403877</v>
      </c>
      <c r="T39" s="250">
        <v>0.81783926665636797</v>
      </c>
      <c r="U39" s="250">
        <v>0.70651325734226489</v>
      </c>
      <c r="V39" s="250">
        <v>-0.34377879321216043</v>
      </c>
      <c r="W39" s="250">
        <v>-0.30669791081649983</v>
      </c>
      <c r="X39" s="250">
        <v>-3.7856319010310141E-2</v>
      </c>
      <c r="Y39" s="250">
        <v>-0.2151676003087041</v>
      </c>
      <c r="Z39" s="250">
        <v>0.93263332030060919</v>
      </c>
      <c r="AA39" s="250">
        <v>0.89998378359057496</v>
      </c>
      <c r="AB39" s="250">
        <v>0.96656742081400671</v>
      </c>
      <c r="AC39" s="250">
        <v>0.86619106463608975</v>
      </c>
      <c r="AD39" s="250">
        <v>0.78910111733702692</v>
      </c>
      <c r="AE39" s="250">
        <v>0.92144331158636172</v>
      </c>
      <c r="AF39" s="250">
        <v>0.98015314441456636</v>
      </c>
      <c r="AG39" s="250">
        <v>0.88219005593280064</v>
      </c>
      <c r="AH39" s="250">
        <v>-0.30540555256524921</v>
      </c>
      <c r="AI39" s="250">
        <v>-0.3921240930015325</v>
      </c>
      <c r="AJ39" s="250"/>
      <c r="AK39" s="250"/>
      <c r="AL39" s="250"/>
      <c r="AM39" s="250"/>
      <c r="AN39" s="250"/>
      <c r="AO39" s="250"/>
      <c r="AP39" s="250"/>
      <c r="AQ39" s="250"/>
      <c r="AR39" s="250"/>
      <c r="AS39" s="250"/>
      <c r="AT39" s="250"/>
    </row>
    <row r="40" spans="1:46">
      <c r="A40" s="34" t="s">
        <v>25</v>
      </c>
      <c r="B40" s="250">
        <v>0.97319192220834039</v>
      </c>
      <c r="C40" s="250">
        <v>0.7013346845940106</v>
      </c>
      <c r="D40" s="250">
        <v>-0.51249950199988137</v>
      </c>
      <c r="E40" s="250">
        <v>0.61791029537687425</v>
      </c>
      <c r="F40" s="250">
        <v>0.89154088227687078</v>
      </c>
      <c r="G40" s="250">
        <v>0.75695323146058957</v>
      </c>
      <c r="H40" s="250">
        <v>0.85406003672533426</v>
      </c>
      <c r="I40" s="250">
        <v>0.81501788944785325</v>
      </c>
      <c r="J40" s="250">
        <v>-0.70731730866793119</v>
      </c>
      <c r="K40" s="250">
        <v>-0.67528450825778785</v>
      </c>
      <c r="L40" s="250">
        <v>0.66930226154467432</v>
      </c>
      <c r="M40" s="250">
        <v>-0.30000453455025183</v>
      </c>
      <c r="N40" s="250">
        <v>0.96963974856890423</v>
      </c>
      <c r="O40" s="250">
        <v>0.3811673571975337</v>
      </c>
      <c r="P40" s="250">
        <v>0.81085065900055953</v>
      </c>
      <c r="Q40" s="250">
        <v>0.20341892267239695</v>
      </c>
      <c r="R40" s="250">
        <v>1.6039185297533176E-2</v>
      </c>
      <c r="S40" s="250">
        <v>0.98479628783241246</v>
      </c>
      <c r="T40" s="250">
        <v>0.98626296731579333</v>
      </c>
      <c r="U40" s="250">
        <v>0.89524861141099665</v>
      </c>
      <c r="V40" s="250">
        <v>-0.38484722862098725</v>
      </c>
      <c r="W40" s="250">
        <v>-0.33947024808443343</v>
      </c>
      <c r="X40" s="250">
        <v>0.12821619454846642</v>
      </c>
      <c r="Y40" s="250">
        <v>-0.38634866605686247</v>
      </c>
      <c r="Z40" s="250">
        <v>0.97861147289837946</v>
      </c>
      <c r="AA40" s="250">
        <v>0.9884688618616726</v>
      </c>
      <c r="AB40" s="250">
        <v>0.94086121376644116</v>
      </c>
      <c r="AC40" s="250">
        <v>0.99527406830757903</v>
      </c>
      <c r="AD40" s="250">
        <v>0.64598615497942269</v>
      </c>
      <c r="AE40" s="250">
        <v>0.6572793401691468</v>
      </c>
      <c r="AF40" s="250">
        <v>0.80585874221574971</v>
      </c>
      <c r="AG40" s="250">
        <v>0.9905590902605701</v>
      </c>
      <c r="AH40" s="250">
        <v>-0.59056397484784495</v>
      </c>
      <c r="AI40" s="250">
        <v>-0.31277456660295677</v>
      </c>
      <c r="AJ40" s="250">
        <v>0.84838873259743253</v>
      </c>
      <c r="AK40" s="250"/>
      <c r="AL40" s="250"/>
      <c r="AM40" s="250"/>
      <c r="AN40" s="250"/>
      <c r="AO40" s="250"/>
      <c r="AP40" s="250"/>
      <c r="AQ40" s="250"/>
      <c r="AR40" s="250"/>
      <c r="AS40" s="250"/>
      <c r="AT40" s="250"/>
    </row>
    <row r="41" spans="1:46">
      <c r="A41" s="34" t="s">
        <v>26</v>
      </c>
      <c r="B41" s="250">
        <v>0.97404446055153671</v>
      </c>
      <c r="C41" s="250">
        <v>0.68824970691017096</v>
      </c>
      <c r="D41" s="250">
        <v>-0.47108295504706299</v>
      </c>
      <c r="E41" s="250">
        <v>0.61105955322791283</v>
      </c>
      <c r="F41" s="250">
        <v>0.87820997163603765</v>
      </c>
      <c r="G41" s="250">
        <v>0.75176194621317005</v>
      </c>
      <c r="H41" s="250">
        <v>0.84721442312201301</v>
      </c>
      <c r="I41" s="250">
        <v>0.77055136360509424</v>
      </c>
      <c r="J41" s="250">
        <v>-0.64353097057506603</v>
      </c>
      <c r="K41" s="250">
        <v>-0.61773004618437188</v>
      </c>
      <c r="L41" s="250">
        <v>0.6547171229643719</v>
      </c>
      <c r="M41" s="250">
        <v>-0.28253971259413546</v>
      </c>
      <c r="N41" s="250">
        <v>0.979928016711475</v>
      </c>
      <c r="O41" s="250">
        <v>0.3641650371920665</v>
      </c>
      <c r="P41" s="250">
        <v>0.80635210496363152</v>
      </c>
      <c r="Q41" s="250">
        <v>0.21755965684687556</v>
      </c>
      <c r="R41" s="250">
        <v>4.0849985404820413E-3</v>
      </c>
      <c r="S41" s="250">
        <v>0.96900975489153984</v>
      </c>
      <c r="T41" s="250">
        <v>0.96708834193380933</v>
      </c>
      <c r="U41" s="250">
        <v>0.84650213351766612</v>
      </c>
      <c r="V41" s="250">
        <v>-0.36737547392583947</v>
      </c>
      <c r="W41" s="250">
        <v>-0.3266454707914313</v>
      </c>
      <c r="X41" s="250">
        <v>0.11665760971864339</v>
      </c>
      <c r="Y41" s="250">
        <v>-0.36612839658083468</v>
      </c>
      <c r="Z41" s="250">
        <v>0.99201448649478241</v>
      </c>
      <c r="AA41" s="250">
        <v>0.99830309641597814</v>
      </c>
      <c r="AB41" s="250">
        <v>0.96502209965863817</v>
      </c>
      <c r="AC41" s="250">
        <v>0.99849340186734714</v>
      </c>
      <c r="AD41" s="250">
        <v>0.68107351924465687</v>
      </c>
      <c r="AE41" s="250">
        <v>0.71375819912239213</v>
      </c>
      <c r="AF41" s="250">
        <v>0.85293371915778782</v>
      </c>
      <c r="AG41" s="250">
        <v>0.9987412609030426</v>
      </c>
      <c r="AH41" s="250">
        <v>-0.51859139687826972</v>
      </c>
      <c r="AI41" s="250">
        <v>-0.27082069280418725</v>
      </c>
      <c r="AJ41" s="250">
        <v>0.88089886773009107</v>
      </c>
      <c r="AK41" s="250">
        <v>0.99254296499086947</v>
      </c>
      <c r="AL41" s="250"/>
      <c r="AM41" s="250"/>
      <c r="AN41" s="250"/>
      <c r="AO41" s="250"/>
      <c r="AP41" s="250"/>
      <c r="AQ41" s="250"/>
      <c r="AR41" s="250"/>
      <c r="AS41" s="250"/>
      <c r="AT41" s="250"/>
    </row>
    <row r="42" spans="1:46">
      <c r="A42" s="34" t="s">
        <v>27</v>
      </c>
      <c r="B42" s="250">
        <v>0.97255470401971444</v>
      </c>
      <c r="C42" s="250">
        <v>0.704937990842323</v>
      </c>
      <c r="D42" s="250">
        <v>-0.42814638434931657</v>
      </c>
      <c r="E42" s="250">
        <v>0.63414854789543973</v>
      </c>
      <c r="F42" s="250">
        <v>0.86351251169375109</v>
      </c>
      <c r="G42" s="250">
        <v>0.76522157988827844</v>
      </c>
      <c r="H42" s="250">
        <v>0.84724916772180536</v>
      </c>
      <c r="I42" s="250">
        <v>0.74392013298581294</v>
      </c>
      <c r="J42" s="250">
        <v>-0.63775138643964413</v>
      </c>
      <c r="K42" s="250">
        <v>-0.58099170934180122</v>
      </c>
      <c r="L42" s="250">
        <v>0.65040475651215601</v>
      </c>
      <c r="M42" s="250">
        <v>-0.27914143033947314</v>
      </c>
      <c r="N42" s="250">
        <v>0.97871106281107301</v>
      </c>
      <c r="O42" s="250">
        <v>0.36449590916054031</v>
      </c>
      <c r="P42" s="250">
        <v>0.80583822199886102</v>
      </c>
      <c r="Q42" s="250">
        <v>0.22158012987151243</v>
      </c>
      <c r="R42" s="250">
        <v>5.3974874366001522E-3</v>
      </c>
      <c r="S42" s="250">
        <v>0.96282863608192248</v>
      </c>
      <c r="T42" s="250">
        <v>0.95578695130305746</v>
      </c>
      <c r="U42" s="250">
        <v>0.83039323301711043</v>
      </c>
      <c r="V42" s="250">
        <v>-0.38468481465329496</v>
      </c>
      <c r="W42" s="250">
        <v>-0.34225223042278297</v>
      </c>
      <c r="X42" s="250">
        <v>0.10971462278441851</v>
      </c>
      <c r="Y42" s="250">
        <v>-0.36925094605535702</v>
      </c>
      <c r="Z42" s="250">
        <v>0.99563607197358894</v>
      </c>
      <c r="AA42" s="250">
        <v>0.9990002441090623</v>
      </c>
      <c r="AB42" s="250">
        <v>0.97938859990496741</v>
      </c>
      <c r="AC42" s="250">
        <v>0.99433011276356909</v>
      </c>
      <c r="AD42" s="250">
        <v>0.71477030756973425</v>
      </c>
      <c r="AE42" s="250">
        <v>0.75265581119323588</v>
      </c>
      <c r="AF42" s="250">
        <v>0.88243065358728012</v>
      </c>
      <c r="AG42" s="250">
        <v>0.99741398257060232</v>
      </c>
      <c r="AH42" s="250">
        <v>-0.49283252391797033</v>
      </c>
      <c r="AI42" s="250">
        <v>-0.27980914354455072</v>
      </c>
      <c r="AJ42" s="250">
        <v>0.90276399600104462</v>
      </c>
      <c r="AK42" s="250">
        <v>0.98470450991928327</v>
      </c>
      <c r="AL42" s="250">
        <v>0.99680306258920581</v>
      </c>
      <c r="AM42" s="250"/>
      <c r="AN42" s="250"/>
      <c r="AO42" s="250"/>
      <c r="AP42" s="250"/>
      <c r="AQ42" s="250"/>
      <c r="AR42" s="250"/>
      <c r="AS42" s="250"/>
      <c r="AT42" s="250"/>
    </row>
    <row r="43" spans="1:46">
      <c r="A43" s="34" t="s">
        <v>28</v>
      </c>
      <c r="B43" s="250">
        <v>0.64792096380127906</v>
      </c>
      <c r="C43" s="250">
        <v>0.73738709129961599</v>
      </c>
      <c r="D43" s="250">
        <v>6.534392002756291E-2</v>
      </c>
      <c r="E43" s="250">
        <v>0.74185772515289883</v>
      </c>
      <c r="F43" s="250">
        <v>0.58311235371746262</v>
      </c>
      <c r="G43" s="250">
        <v>0.61987084917889612</v>
      </c>
      <c r="H43" s="250">
        <v>0.62342011410130016</v>
      </c>
      <c r="I43" s="250">
        <v>0.53726523952355876</v>
      </c>
      <c r="J43" s="250">
        <v>-0.31798078118027684</v>
      </c>
      <c r="K43" s="250">
        <v>-0.27914812585492366</v>
      </c>
      <c r="L43" s="250">
        <v>0.72047985185282815</v>
      </c>
      <c r="M43" s="250">
        <v>-0.27473831769021739</v>
      </c>
      <c r="N43" s="250">
        <v>0.73776604469944518</v>
      </c>
      <c r="O43" s="250">
        <v>0.51860112954462667</v>
      </c>
      <c r="P43" s="250">
        <v>0.75924722143284507</v>
      </c>
      <c r="Q43" s="250">
        <v>0.47628943689491038</v>
      </c>
      <c r="R43" s="250">
        <v>0.31074187392664043</v>
      </c>
      <c r="S43" s="250">
        <v>0.73094117375362588</v>
      </c>
      <c r="T43" s="250">
        <v>0.69983411021173381</v>
      </c>
      <c r="U43" s="250">
        <v>0.55611704811694684</v>
      </c>
      <c r="V43" s="250">
        <v>-0.30107541233998691</v>
      </c>
      <c r="W43" s="250">
        <v>-0.28738064380164779</v>
      </c>
      <c r="X43" s="250">
        <v>-0.10402831606030999</v>
      </c>
      <c r="Y43" s="250">
        <v>-0.15634762483806064</v>
      </c>
      <c r="Z43" s="250">
        <v>0.77153919191755727</v>
      </c>
      <c r="AA43" s="250">
        <v>0.73153929644207749</v>
      </c>
      <c r="AB43" s="250">
        <v>0.84476836791445375</v>
      </c>
      <c r="AC43" s="250">
        <v>0.69435434983684019</v>
      </c>
      <c r="AD43" s="250">
        <v>0.96506174981921589</v>
      </c>
      <c r="AE43" s="250">
        <v>0.95777336538576985</v>
      </c>
      <c r="AF43" s="250">
        <v>0.91260855514380346</v>
      </c>
      <c r="AG43" s="250">
        <v>0.71333242523982654</v>
      </c>
      <c r="AH43" s="250">
        <v>-0.12425387770947895</v>
      </c>
      <c r="AI43" s="250">
        <v>-0.61980761642185112</v>
      </c>
      <c r="AJ43" s="250">
        <v>0.87951276266545408</v>
      </c>
      <c r="AK43" s="250">
        <v>0.68082163401303064</v>
      </c>
      <c r="AL43" s="250">
        <v>0.71475968581320981</v>
      </c>
      <c r="AM43" s="250">
        <v>0.74807650769773271</v>
      </c>
      <c r="AN43" s="250"/>
      <c r="AO43" s="250"/>
      <c r="AP43" s="250"/>
      <c r="AQ43" s="250"/>
      <c r="AR43" s="250"/>
      <c r="AS43" s="250"/>
      <c r="AT43" s="250"/>
    </row>
    <row r="44" spans="1:46">
      <c r="A44" s="34" t="s">
        <v>132</v>
      </c>
      <c r="B44" s="250">
        <v>0.93844036335789027</v>
      </c>
      <c r="C44" s="250">
        <v>0.72569665058282773</v>
      </c>
      <c r="D44" s="250">
        <v>-0.3597717718300717</v>
      </c>
      <c r="E44" s="250">
        <v>0.66530797994811952</v>
      </c>
      <c r="F44" s="250">
        <v>0.82954798835378396</v>
      </c>
      <c r="G44" s="250">
        <v>0.74333271967863246</v>
      </c>
      <c r="H44" s="250">
        <v>0.81581351836879656</v>
      </c>
      <c r="I44" s="250">
        <v>0.74175972942330903</v>
      </c>
      <c r="J44" s="250">
        <v>-0.59966149141611058</v>
      </c>
      <c r="K44" s="250">
        <v>-0.56065856072057885</v>
      </c>
      <c r="L44" s="250">
        <v>0.69092467780028377</v>
      </c>
      <c r="M44" s="250">
        <v>-0.27270729472904126</v>
      </c>
      <c r="N44" s="250">
        <v>0.96048652820545932</v>
      </c>
      <c r="O44" s="250">
        <v>0.44019138967591215</v>
      </c>
      <c r="P44" s="250">
        <v>0.84218005740303714</v>
      </c>
      <c r="Q44" s="250">
        <v>0.3088613522744329</v>
      </c>
      <c r="R44" s="250">
        <v>0.10672672738941118</v>
      </c>
      <c r="S44" s="250">
        <v>0.95252084630429756</v>
      </c>
      <c r="T44" s="250">
        <v>0.94171644307134694</v>
      </c>
      <c r="U44" s="250">
        <v>0.81826589118333082</v>
      </c>
      <c r="V44" s="250">
        <v>-0.37771828035041549</v>
      </c>
      <c r="W44" s="250">
        <v>-0.33855954864452226</v>
      </c>
      <c r="X44" s="250">
        <v>5.2618141134954284E-2</v>
      </c>
      <c r="Y44" s="250">
        <v>-0.32125986308750665</v>
      </c>
      <c r="Z44" s="250">
        <v>0.99404365157761654</v>
      </c>
      <c r="AA44" s="250">
        <v>0.98425759660800849</v>
      </c>
      <c r="AB44" s="250">
        <v>0.99582365734685818</v>
      </c>
      <c r="AC44" s="250">
        <v>0.97075114243371763</v>
      </c>
      <c r="AD44" s="250">
        <v>0.78563237434166966</v>
      </c>
      <c r="AE44" s="250">
        <v>0.83560359168382425</v>
      </c>
      <c r="AF44" s="250">
        <v>0.93452337073510738</v>
      </c>
      <c r="AG44" s="250">
        <v>0.97734408344009416</v>
      </c>
      <c r="AH44" s="250">
        <v>-0.44231757853540227</v>
      </c>
      <c r="AI44" s="250">
        <v>-0.37627831717877513</v>
      </c>
      <c r="AJ44" s="250">
        <v>0.95393562237642993</v>
      </c>
      <c r="AK44" s="250">
        <v>0.9616683760533824</v>
      </c>
      <c r="AL44" s="250">
        <v>0.97779641659607075</v>
      </c>
      <c r="AM44" s="250">
        <v>0.98653104152990501</v>
      </c>
      <c r="AN44" s="250">
        <v>0.83528513344290378</v>
      </c>
      <c r="AO44" s="250"/>
      <c r="AP44" s="250"/>
      <c r="AQ44" s="250"/>
      <c r="AR44" s="250"/>
      <c r="AS44" s="250"/>
      <c r="AT44" s="250"/>
    </row>
    <row r="45" spans="1:46">
      <c r="A45" s="34" t="s">
        <v>29</v>
      </c>
      <c r="B45" s="250">
        <v>0.12342834321968188</v>
      </c>
      <c r="C45" s="250">
        <v>7.9219299760944703E-2</v>
      </c>
      <c r="D45" s="250">
        <v>0.11715125727581042</v>
      </c>
      <c r="E45" s="250">
        <v>9.7098840659934113E-2</v>
      </c>
      <c r="F45" s="250">
        <v>-5.2059449873897358E-2</v>
      </c>
      <c r="G45" s="250">
        <v>-1.6992439084690534E-2</v>
      </c>
      <c r="H45" s="250">
        <v>-4.1408488369170701E-2</v>
      </c>
      <c r="I45" s="250">
        <v>5.5329080202481144E-3</v>
      </c>
      <c r="J45" s="250">
        <v>4.9530893836878691E-2</v>
      </c>
      <c r="K45" s="250">
        <v>-4.2311599813330001E-3</v>
      </c>
      <c r="L45" s="250">
        <v>0.10495645182436268</v>
      </c>
      <c r="M45" s="250">
        <v>0.13798549467367771</v>
      </c>
      <c r="N45" s="250">
        <v>0.12725550316855555</v>
      </c>
      <c r="O45" s="250">
        <v>0.38165410407646466</v>
      </c>
      <c r="P45" s="250">
        <v>0.3128627775802354</v>
      </c>
      <c r="Q45" s="250">
        <v>0.43095512134067332</v>
      </c>
      <c r="R45" s="250">
        <v>0.43156272517780836</v>
      </c>
      <c r="S45" s="250">
        <v>0.12855946934200371</v>
      </c>
      <c r="T45" s="250">
        <v>9.6133614921948843E-2</v>
      </c>
      <c r="U45" s="250">
        <v>9.4086339799872368E-2</v>
      </c>
      <c r="V45" s="250">
        <v>-7.6708961434360123E-2</v>
      </c>
      <c r="W45" s="250">
        <v>-5.7032051275778962E-2</v>
      </c>
      <c r="X45" s="250">
        <v>-0.29603477215963864</v>
      </c>
      <c r="Y45" s="250">
        <v>0.1882006215997552</v>
      </c>
      <c r="Z45" s="250">
        <v>0.31006228138677627</v>
      </c>
      <c r="AA45" s="250">
        <v>0.23416582738352842</v>
      </c>
      <c r="AB45" s="250">
        <v>0.40259015654226854</v>
      </c>
      <c r="AC45" s="250">
        <v>0.16803173858552548</v>
      </c>
      <c r="AD45" s="250">
        <v>0.36460124868500482</v>
      </c>
      <c r="AE45" s="250">
        <v>0.65686414722094877</v>
      </c>
      <c r="AF45" s="250">
        <v>0.59067103195451087</v>
      </c>
      <c r="AG45" s="250">
        <v>0.19886733392479794</v>
      </c>
      <c r="AH45" s="250">
        <v>0.20065409662498618</v>
      </c>
      <c r="AI45" s="250">
        <v>-0.26651323852400177</v>
      </c>
      <c r="AJ45" s="250">
        <v>0.61563245297267777</v>
      </c>
      <c r="AK45" s="250">
        <v>0.14025681836811096</v>
      </c>
      <c r="AL45" s="250">
        <v>0.1941074396246649</v>
      </c>
      <c r="AM45" s="250">
        <v>0.23487709783554298</v>
      </c>
      <c r="AN45" s="250">
        <v>0.52962469566303616</v>
      </c>
      <c r="AO45" s="250">
        <v>0.35612999681346336</v>
      </c>
      <c r="AP45" s="250"/>
      <c r="AQ45" s="250"/>
      <c r="AR45" s="250"/>
      <c r="AS45" s="250"/>
      <c r="AT45" s="250"/>
    </row>
    <row r="46" spans="1:46">
      <c r="A46" s="34" t="s">
        <v>30</v>
      </c>
      <c r="B46" s="250">
        <v>0.67749688487598825</v>
      </c>
      <c r="C46" s="250">
        <v>0.31601186619994043</v>
      </c>
      <c r="D46" s="250">
        <v>-0.7873382140768812</v>
      </c>
      <c r="E46" s="250">
        <v>0.19406918613487195</v>
      </c>
      <c r="F46" s="250">
        <v>0.63290893575554108</v>
      </c>
      <c r="G46" s="250">
        <v>0.44817016902527684</v>
      </c>
      <c r="H46" s="250">
        <v>0.55383717466716675</v>
      </c>
      <c r="I46" s="250">
        <v>0.64155694378493855</v>
      </c>
      <c r="J46" s="250">
        <v>-0.83704927445000821</v>
      </c>
      <c r="K46" s="250">
        <v>-0.6309313054569996</v>
      </c>
      <c r="L46" s="250">
        <v>0.27002385622886071</v>
      </c>
      <c r="M46" s="250">
        <v>-7.8621819118387865E-2</v>
      </c>
      <c r="N46" s="250">
        <v>0.57442903795977107</v>
      </c>
      <c r="O46" s="250">
        <v>0.1380591634668952</v>
      </c>
      <c r="P46" s="250">
        <v>0.42573368192191469</v>
      </c>
      <c r="Q46" s="250">
        <v>-0.12996224376446167</v>
      </c>
      <c r="R46" s="250">
        <v>-0.13496195931326016</v>
      </c>
      <c r="S46" s="250">
        <v>0.6476020979456194</v>
      </c>
      <c r="T46" s="250">
        <v>0.67528707991739367</v>
      </c>
      <c r="U46" s="250">
        <v>0.75650669864747788</v>
      </c>
      <c r="V46" s="250">
        <v>-0.28173418116707388</v>
      </c>
      <c r="W46" s="250">
        <v>-0.2371008505379763</v>
      </c>
      <c r="X46" s="250">
        <v>0.31774059914704933</v>
      </c>
      <c r="Y46" s="250">
        <v>-0.43441896205836189</v>
      </c>
      <c r="Z46" s="250">
        <v>0.53835838579068263</v>
      </c>
      <c r="AA46" s="250">
        <v>0.59085812767695178</v>
      </c>
      <c r="AB46" s="250">
        <v>0.42057424521274428</v>
      </c>
      <c r="AC46" s="250">
        <v>0.64023167743869502</v>
      </c>
      <c r="AD46" s="250">
        <v>-2.1486206353194908E-2</v>
      </c>
      <c r="AE46" s="250">
        <v>-5.4950446720080745E-2</v>
      </c>
      <c r="AF46" s="250">
        <v>0.16530018203680094</v>
      </c>
      <c r="AG46" s="250">
        <v>0.60899685670479842</v>
      </c>
      <c r="AH46" s="250">
        <v>-0.8604927317366311</v>
      </c>
      <c r="AI46" s="250">
        <v>2.6076431130836575E-2</v>
      </c>
      <c r="AJ46" s="250">
        <v>0.26715665295744506</v>
      </c>
      <c r="AK46" s="250">
        <v>0.67784093199537976</v>
      </c>
      <c r="AL46" s="250">
        <v>0.60868761842742902</v>
      </c>
      <c r="AM46" s="250">
        <v>0.56959068399596213</v>
      </c>
      <c r="AN46" s="250">
        <v>-8.6440099646120337E-3</v>
      </c>
      <c r="AO46" s="250">
        <v>0.4689803539393238</v>
      </c>
      <c r="AP46" s="250">
        <v>-0.36246876633838704</v>
      </c>
      <c r="AQ46" s="250"/>
      <c r="AR46" s="250"/>
      <c r="AS46" s="250"/>
      <c r="AT46" s="250"/>
    </row>
    <row r="47" spans="1:46">
      <c r="A47" s="34" t="s">
        <v>31</v>
      </c>
      <c r="B47" s="250">
        <v>8.4204875780143351E-2</v>
      </c>
      <c r="C47" s="250">
        <v>-0.28272018183577202</v>
      </c>
      <c r="D47" s="250">
        <v>-0.58718559409063764</v>
      </c>
      <c r="E47" s="250">
        <v>-0.37090513883767923</v>
      </c>
      <c r="F47" s="250">
        <v>0.15073066736821919</v>
      </c>
      <c r="G47" s="250">
        <v>-5.112373743529678E-2</v>
      </c>
      <c r="H47" s="250">
        <v>5.5775606711176283E-2</v>
      </c>
      <c r="I47" s="250">
        <v>0.11162713286422765</v>
      </c>
      <c r="J47" s="250">
        <v>-0.21146291823555394</v>
      </c>
      <c r="K47" s="250">
        <v>-0.21400603159867185</v>
      </c>
      <c r="L47" s="250">
        <v>-0.17745919511814334</v>
      </c>
      <c r="M47" s="250">
        <v>0.11728553548784948</v>
      </c>
      <c r="N47" s="250">
        <v>1.6003885215086456E-3</v>
      </c>
      <c r="O47" s="250">
        <v>-0.35856156479440343</v>
      </c>
      <c r="P47" s="250">
        <v>-0.22226575371373541</v>
      </c>
      <c r="Q47" s="250">
        <v>-0.45852125506352098</v>
      </c>
      <c r="R47" s="250">
        <v>-0.43134658201391202</v>
      </c>
      <c r="S47" s="250">
        <v>-6.8819260348370699E-3</v>
      </c>
      <c r="T47" s="250">
        <v>3.9917584208116259E-2</v>
      </c>
      <c r="U47" s="250">
        <v>7.8440082407977757E-2</v>
      </c>
      <c r="V47" s="250">
        <v>6.3997097616431242E-2</v>
      </c>
      <c r="W47" s="250">
        <v>5.4353722106939263E-2</v>
      </c>
      <c r="X47" s="250">
        <v>0.37447264446046563</v>
      </c>
      <c r="Y47" s="250">
        <v>-0.24575581564725543</v>
      </c>
      <c r="Z47" s="250">
        <v>-8.6454116307043638E-2</v>
      </c>
      <c r="AA47" s="250">
        <v>-1.5601167820405293E-2</v>
      </c>
      <c r="AB47" s="250">
        <v>-0.22525871759543128</v>
      </c>
      <c r="AC47" s="250">
        <v>4.2650118099430472E-2</v>
      </c>
      <c r="AD47" s="250">
        <v>-0.57421380918944009</v>
      </c>
      <c r="AE47" s="250">
        <v>-0.6340932996355908</v>
      </c>
      <c r="AF47" s="250">
        <v>-0.45373515826154148</v>
      </c>
      <c r="AG47" s="250">
        <v>1.1582301064045218E-2</v>
      </c>
      <c r="AH47" s="250">
        <v>-0.40629066621546611</v>
      </c>
      <c r="AI47" s="250">
        <v>0.58838810491794524</v>
      </c>
      <c r="AJ47" s="250">
        <v>-0.39136775148601982</v>
      </c>
      <c r="AK47" s="250">
        <v>6.1095106000311955E-2</v>
      </c>
      <c r="AL47" s="250">
        <v>1.9976758363318008E-2</v>
      </c>
      <c r="AM47" s="250">
        <v>-3.682505124895722E-2</v>
      </c>
      <c r="AN47" s="250">
        <v>-0.63524718391864587</v>
      </c>
      <c r="AO47" s="250">
        <v>-0.18195482387973413</v>
      </c>
      <c r="AP47" s="250">
        <v>-0.71983160952448066</v>
      </c>
      <c r="AQ47" s="250">
        <v>0.64817254177683148</v>
      </c>
      <c r="AR47" s="250"/>
      <c r="AS47" s="250"/>
      <c r="AT47" s="250"/>
    </row>
    <row r="48" spans="1:46">
      <c r="A48" s="34" t="s">
        <v>32</v>
      </c>
      <c r="B48" s="250">
        <v>7.1466552234064964E-2</v>
      </c>
      <c r="C48" s="250">
        <v>-0.17589702094127752</v>
      </c>
      <c r="D48" s="250">
        <v>-0.38963389731757503</v>
      </c>
      <c r="E48" s="250">
        <v>-0.23516317032194267</v>
      </c>
      <c r="F48" s="250">
        <v>0.10772444376659791</v>
      </c>
      <c r="G48" s="250">
        <v>8.0420446255995093E-2</v>
      </c>
      <c r="H48" s="250">
        <v>0.10823102262690794</v>
      </c>
      <c r="I48" s="250">
        <v>-4.2663012586216971E-2</v>
      </c>
      <c r="J48" s="250">
        <v>-0.23363488289906767</v>
      </c>
      <c r="K48" s="250">
        <v>-2.2161414416024088E-2</v>
      </c>
      <c r="L48" s="250">
        <v>-0.2666659720581272</v>
      </c>
      <c r="M48" s="250">
        <v>0.12057153685887659</v>
      </c>
      <c r="N48" s="250">
        <v>-2.6109043226351325E-2</v>
      </c>
      <c r="O48" s="250">
        <v>-0.49074748717670486</v>
      </c>
      <c r="P48" s="250">
        <v>-0.32094519068346661</v>
      </c>
      <c r="Q48" s="250">
        <v>-0.61063866044804715</v>
      </c>
      <c r="R48" s="250">
        <v>-0.59871856929673184</v>
      </c>
      <c r="S48" s="250">
        <v>-6.7474167191800813E-2</v>
      </c>
      <c r="T48" s="250">
        <v>-4.5153545305132166E-2</v>
      </c>
      <c r="U48" s="250">
        <v>-3.2519932813758416E-2</v>
      </c>
      <c r="V48" s="250">
        <v>-8.3190105307262924E-2</v>
      </c>
      <c r="W48" s="250">
        <v>-7.6032145157575573E-2</v>
      </c>
      <c r="X48" s="250">
        <v>0.44054644761447015</v>
      </c>
      <c r="Y48" s="250">
        <v>-0.35620689771206765</v>
      </c>
      <c r="Z48" s="250">
        <v>-0.11549996932399181</v>
      </c>
      <c r="AA48" s="250">
        <v>-4.2022689136629217E-2</v>
      </c>
      <c r="AB48" s="250">
        <v>-0.21543506833819639</v>
      </c>
      <c r="AC48" s="250">
        <v>3.5109373969845936E-3</v>
      </c>
      <c r="AD48" s="250">
        <v>-0.49724333121731218</v>
      </c>
      <c r="AE48" s="250">
        <v>-0.57776757028715398</v>
      </c>
      <c r="AF48" s="250">
        <v>-0.4144164592078417</v>
      </c>
      <c r="AG48" s="250">
        <v>-1.8787945717277252E-2</v>
      </c>
      <c r="AH48" s="250">
        <v>-0.33753061775568527</v>
      </c>
      <c r="AI48" s="250">
        <v>0.68182247541137808</v>
      </c>
      <c r="AJ48" s="250">
        <v>-0.39549929800383399</v>
      </c>
      <c r="AK48" s="250">
        <v>4.8285657361861797E-3</v>
      </c>
      <c r="AL48" s="250">
        <v>-2.3461671593226652E-2</v>
      </c>
      <c r="AM48" s="250">
        <v>-4.7122801409690752E-2</v>
      </c>
      <c r="AN48" s="250">
        <v>-0.60468444789323583</v>
      </c>
      <c r="AO48" s="250">
        <v>-0.20217845418434505</v>
      </c>
      <c r="AP48" s="250">
        <v>-0.70773417983950082</v>
      </c>
      <c r="AQ48" s="250">
        <v>0.55721667535506936</v>
      </c>
      <c r="AR48" s="250">
        <v>0.86329056002752591</v>
      </c>
      <c r="AS48" s="250"/>
      <c r="AT48" s="250"/>
    </row>
    <row r="49" spans="1:46" ht="15.75" thickBot="1">
      <c r="A49" s="252" t="s">
        <v>33</v>
      </c>
      <c r="B49" s="251">
        <v>-0.55869141729427185</v>
      </c>
      <c r="C49" s="251">
        <v>-4.2944115921536997E-2</v>
      </c>
      <c r="D49" s="251">
        <v>0.82361781996722072</v>
      </c>
      <c r="E49" s="251">
        <v>8.3056335358284938E-2</v>
      </c>
      <c r="F49" s="251">
        <v>-0.45978700518801247</v>
      </c>
      <c r="G49" s="251">
        <v>-0.26254749091189811</v>
      </c>
      <c r="H49" s="251">
        <v>-0.37251191447605725</v>
      </c>
      <c r="I49" s="251">
        <v>-0.43148840266123806</v>
      </c>
      <c r="J49" s="251">
        <v>0.65900270783003201</v>
      </c>
      <c r="K49" s="251">
        <v>0.49740736021515131</v>
      </c>
      <c r="L49" s="251">
        <v>-5.2373782225653628E-2</v>
      </c>
      <c r="M49" s="251">
        <v>-0.14497997998076451</v>
      </c>
      <c r="N49" s="251">
        <v>-0.42399020137382404</v>
      </c>
      <c r="O49" s="251">
        <v>1.0095868239940782E-2</v>
      </c>
      <c r="P49" s="251">
        <v>-0.24451567903127572</v>
      </c>
      <c r="Q49" s="251">
        <v>0.2304440232195232</v>
      </c>
      <c r="R49" s="251">
        <v>0.21548247491315106</v>
      </c>
      <c r="S49" s="251">
        <v>-0.45038400605559742</v>
      </c>
      <c r="T49" s="251">
        <v>-0.47631080096444872</v>
      </c>
      <c r="U49" s="251">
        <v>-0.54744886220562794</v>
      </c>
      <c r="V49" s="251">
        <v>0.21930458682616749</v>
      </c>
      <c r="W49" s="251">
        <v>0.18139513140190724</v>
      </c>
      <c r="X49" s="251">
        <v>-0.3331076425760936</v>
      </c>
      <c r="Y49" s="251">
        <v>0.38276738327626519</v>
      </c>
      <c r="Z49" s="251">
        <v>-0.44977736369274446</v>
      </c>
      <c r="AA49" s="251">
        <v>-0.49141993126853717</v>
      </c>
      <c r="AB49" s="251">
        <v>-0.33703422933556842</v>
      </c>
      <c r="AC49" s="251">
        <v>-0.52168576343996143</v>
      </c>
      <c r="AD49" s="251">
        <v>0.22648934855074623</v>
      </c>
      <c r="AE49" s="251">
        <v>0.10886088456065258</v>
      </c>
      <c r="AF49" s="251">
        <v>-0.1261861804948983</v>
      </c>
      <c r="AG49" s="251">
        <v>-0.50030874535868297</v>
      </c>
      <c r="AH49" s="251">
        <v>0.70450063677493757</v>
      </c>
      <c r="AI49" s="251">
        <v>-0.36672143184658385</v>
      </c>
      <c r="AJ49" s="251">
        <v>-0.24183309067776407</v>
      </c>
      <c r="AK49" s="251">
        <v>-0.53537660563862621</v>
      </c>
      <c r="AL49" s="251">
        <v>-0.49943104283115292</v>
      </c>
      <c r="AM49" s="251">
        <v>-0.46679248263167711</v>
      </c>
      <c r="AN49" s="251">
        <v>0.17606599599766617</v>
      </c>
      <c r="AO49" s="251">
        <v>-0.36118520338116128</v>
      </c>
      <c r="AP49" s="251">
        <v>0.15292172098431545</v>
      </c>
      <c r="AQ49" s="251">
        <v>-0.87683740800562104</v>
      </c>
      <c r="AR49" s="251">
        <v>-0.70582574590579639</v>
      </c>
      <c r="AS49" s="251">
        <v>-0.63958764405607194</v>
      </c>
      <c r="AT49" s="250"/>
    </row>
  </sheetData>
  <mergeCells count="2">
    <mergeCell ref="K6:M6"/>
    <mergeCell ref="A2:V3"/>
  </mergeCells>
  <conditionalFormatting sqref="B11:AS49 B6:J10 N6:AS10">
    <cfRule type="cellIs" dxfId="11" priority="1" operator="notBetween">
      <formula>$L$10</formula>
      <formula>$M$10</formula>
    </cfRule>
    <cfRule type="cellIs" dxfId="10" priority="2" operator="notBetween">
      <formula>$L$9</formula>
      <formula>$M$9</formula>
    </cfRule>
    <cfRule type="cellIs" dxfId="9" priority="3" operator="notBetween">
      <formula>$L$8</formula>
      <formula>$M$8</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CA546D86FCF14438F54E2F9952889CF" ma:contentTypeVersion="0" ma:contentTypeDescription="Create a new document." ma:contentTypeScope="" ma:versionID="a456c702044114a136c55d8c5abcbb91">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28077CC-796F-4E3E-8CF1-5FC0B4D2C0DB}">
  <ds:schemaRefs>
    <ds:schemaRef ds:uri="http://schemas.microsoft.com/office/2006/metadata/properties"/>
    <ds:schemaRef ds:uri="http://purl.org/dc/elements/1.1/"/>
    <ds:schemaRef ds:uri="http://purl.org/dc/dcmitype/"/>
    <ds:schemaRef ds:uri="http://schemas.microsoft.com/office/infopath/2007/PartnerControls"/>
    <ds:schemaRef ds:uri="http://schemas.openxmlformats.org/package/2006/metadata/core-properties"/>
    <ds:schemaRef ds:uri="http://schemas.microsoft.com/office/2006/documentManagement/types"/>
    <ds:schemaRef ds:uri="http://www.w3.org/XML/1998/namespace"/>
    <ds:schemaRef ds:uri="http://purl.org/dc/terms/"/>
  </ds:schemaRefs>
</ds:datastoreItem>
</file>

<file path=customXml/itemProps2.xml><?xml version="1.0" encoding="utf-8"?>
<ds:datastoreItem xmlns:ds="http://schemas.openxmlformats.org/officeDocument/2006/customXml" ds:itemID="{757A4FCB-D34A-470B-9584-9F35A47FAA98}">
  <ds:schemaRefs>
    <ds:schemaRef ds:uri="http://schemas.microsoft.com/sharepoint/v3/contenttype/forms"/>
  </ds:schemaRefs>
</ds:datastoreItem>
</file>

<file path=customXml/itemProps3.xml><?xml version="1.0" encoding="utf-8"?>
<ds:datastoreItem xmlns:ds="http://schemas.openxmlformats.org/officeDocument/2006/customXml" ds:itemID="{6F734280-E84A-4EA8-A5CC-69D4B29F7A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6</vt:i4>
      </vt:variant>
    </vt:vector>
  </HeadingPairs>
  <TitlesOfParts>
    <vt:vector size="21" baseType="lpstr">
      <vt:lpstr>List of Appendices</vt:lpstr>
      <vt:lpstr>App A.QA Sample Types</vt:lpstr>
      <vt:lpstr>App B.QA-Optics</vt:lpstr>
      <vt:lpstr>App C.QA-DBPs</vt:lpstr>
      <vt:lpstr>App D.QA-DBP-FP</vt:lpstr>
      <vt:lpstr>App E.QA-Nutrients</vt:lpstr>
      <vt:lpstr>F1.Optical Properties Corrs</vt:lpstr>
      <vt:lpstr>F2.In-situ FDOM Corr (1 of 2)</vt:lpstr>
      <vt:lpstr>F3.In-situ FDOM Corr (2 of 2)</vt:lpstr>
      <vt:lpstr>F4.Source-Finished Corr</vt:lpstr>
      <vt:lpstr>F5.DBPFP-Filtered</vt:lpstr>
      <vt:lpstr>F6.DBPFP-Unfiltered</vt:lpstr>
      <vt:lpstr>G1.Watershed data</vt:lpstr>
      <vt:lpstr>G2.Finished water data</vt:lpstr>
      <vt:lpstr>G3.Jar test data</vt:lpstr>
      <vt:lpstr>'App A.QA Sample Types'!Print_Area</vt:lpstr>
      <vt:lpstr>'App B.QA-Optics'!Print_Area</vt:lpstr>
      <vt:lpstr>'App C.QA-DBPs'!Print_Area</vt:lpstr>
      <vt:lpstr>'App D.QA-DBP-FP'!Print_Area</vt:lpstr>
      <vt:lpstr>'App E.QA-Nutrients'!Print_Area</vt:lpstr>
      <vt:lpstr>'G2.Finished water data'!Print_Area</vt:lpstr>
    </vt:vector>
  </TitlesOfParts>
  <Company>USGS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Carpenter, Kurt D.</dc:creator>
  <cp:lastModifiedBy>bhanks</cp:lastModifiedBy>
  <cp:lastPrinted>2012-04-12T19:03:40Z</cp:lastPrinted>
  <dcterms:created xsi:type="dcterms:W3CDTF">2012-01-23T18:30:09Z</dcterms:created>
  <dcterms:modified xsi:type="dcterms:W3CDTF">2013-11-15T18:16:08Z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0x010100ECA546D86FCF14438F54E2F9952889CF</vt:lpwstr>
  </property>
</Properties>
</file>