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9732"/>
  </bookViews>
  <sheets>
    <sheet name="Appendix 1" sheetId="39" r:id="rId1"/>
    <sheet name="Appendix 2" sheetId="26" r:id="rId2"/>
    <sheet name="Appendix 3" sheetId="27" r:id="rId3"/>
    <sheet name="Appendix 4" sheetId="22" r:id="rId4"/>
    <sheet name="Appendix 5 " sheetId="37" r:id="rId5"/>
    <sheet name="Appendix 6" sheetId="38" r:id="rId6"/>
    <sheet name="Appendix 7" sheetId="7" r:id="rId7"/>
    <sheet name="Appendix 8" sheetId="16" r:id="rId8"/>
    <sheet name="Appendix 9" sheetId="10" r:id="rId9"/>
    <sheet name="Appendix 10" sheetId="14" r:id="rId10"/>
    <sheet name="Appendix 11" sheetId="4" r:id="rId11"/>
    <sheet name="Appendix 12" sheetId="20" r:id="rId12"/>
    <sheet name="Appendix 13" sheetId="36" r:id="rId13"/>
    <sheet name="Appendix 14" sheetId="6" r:id="rId14"/>
    <sheet name="Appendix 15" sheetId="17" r:id="rId15"/>
    <sheet name="Appendix 16" sheetId="18" r:id="rId16"/>
    <sheet name="Appendix 17" sheetId="34" r:id="rId17"/>
    <sheet name="Appendix 18" sheetId="32" r:id="rId18"/>
  </sheets>
  <definedNames>
    <definedName name="_xlnm.Print_Area" localSheetId="0">'Appendix 1'!$A$1:$N$18</definedName>
    <definedName name="_xlnm.Print_Area" localSheetId="9">'Appendix 10'!$A$1:$N$27</definedName>
    <definedName name="_xlnm.Print_Area" localSheetId="10">'Appendix 11'!$A$1:$O$157</definedName>
    <definedName name="_xlnm.Print_Area" localSheetId="11">'Appendix 12'!$A$1:$N$31</definedName>
    <definedName name="_xlnm.Print_Area" localSheetId="12">'Appendix 13'!$A$1:$Q$34</definedName>
    <definedName name="_xlnm.Print_Area" localSheetId="13">'Appendix 14'!$A$1:$O$43</definedName>
    <definedName name="_xlnm.Print_Area" localSheetId="14">'Appendix 15'!$A$1:$R$136</definedName>
    <definedName name="_xlnm.Print_Area" localSheetId="15">'Appendix 16'!$A$1:$L$17</definedName>
    <definedName name="_xlnm.Print_Area" localSheetId="16">'Appendix 17'!$A$1:$P$47</definedName>
    <definedName name="_xlnm.Print_Area" localSheetId="17">'Appendix 18'!$A$1:$AB$29</definedName>
    <definedName name="_xlnm.Print_Area" localSheetId="1">'Appendix 2'!$A$1:$O$112</definedName>
    <definedName name="_xlnm.Print_Area" localSheetId="3">'Appendix 4'!$A$1:$O$27</definedName>
    <definedName name="_xlnm.Print_Area" localSheetId="4">'Appendix 5 '!$A$1:$I$31</definedName>
    <definedName name="_xlnm.Print_Area" localSheetId="5">'Appendix 6'!$A$1:$I$31</definedName>
    <definedName name="_xlnm.Print_Area" localSheetId="6">'Appendix 7'!$A$1:$I$35</definedName>
    <definedName name="_xlnm.Print_Area" localSheetId="7">'Appendix 8'!$A$1:$I$65</definedName>
    <definedName name="_xlnm.Print_Area" localSheetId="8">'Appendix 9'!$A$1:$J$38</definedName>
    <definedName name="_xlnm.Print_Titles" localSheetId="10">'Appendix 11'!$1:$5</definedName>
    <definedName name="_xlnm.Print_Titles" localSheetId="1">'Appendix 2'!$1:$6</definedName>
    <definedName name="_xlnm.Print_Titles" localSheetId="3">'Appendix 4'!$5:$6</definedName>
  </definedNames>
  <calcPr calcId="145621"/>
</workbook>
</file>

<file path=xl/calcChain.xml><?xml version="1.0" encoding="utf-8"?>
<calcChain xmlns="http://schemas.openxmlformats.org/spreadsheetml/2006/main">
  <c r="H18" i="39" l="1"/>
  <c r="G18" i="39"/>
  <c r="E18" i="39"/>
  <c r="B18" i="39"/>
  <c r="H16" i="39"/>
  <c r="G16" i="39"/>
  <c r="E16" i="39"/>
  <c r="B16" i="39"/>
  <c r="H14" i="39"/>
  <c r="G14" i="39"/>
  <c r="E14" i="39"/>
  <c r="B14" i="39"/>
  <c r="H12" i="39"/>
  <c r="G12" i="39"/>
  <c r="E12" i="39"/>
  <c r="B12" i="39"/>
  <c r="H10" i="39"/>
  <c r="G10" i="39"/>
  <c r="E10" i="39"/>
  <c r="B10" i="39"/>
  <c r="H8" i="39"/>
  <c r="G8" i="39"/>
  <c r="E8" i="39"/>
  <c r="B8" i="39"/>
  <c r="Z29" i="32" l="1"/>
  <c r="Z28" i="32"/>
  <c r="Z27" i="32"/>
  <c r="Z26" i="32"/>
  <c r="Z25" i="32"/>
  <c r="Z23" i="32"/>
  <c r="Z22" i="32"/>
  <c r="Z21" i="32"/>
  <c r="Z20" i="32"/>
  <c r="Z19" i="32"/>
  <c r="Z17" i="32"/>
  <c r="Z16" i="32"/>
  <c r="Z15" i="32"/>
  <c r="Z14" i="32"/>
  <c r="Z13" i="32"/>
  <c r="Z11" i="32"/>
  <c r="Z10" i="32"/>
  <c r="Z9" i="32"/>
  <c r="Z8" i="32"/>
  <c r="Z7" i="32"/>
  <c r="E9" i="26" l="1"/>
  <c r="G9" i="26"/>
  <c r="H9" i="26"/>
  <c r="E12" i="26"/>
  <c r="G12" i="26"/>
  <c r="H12" i="26"/>
  <c r="E15" i="26"/>
  <c r="G15" i="26"/>
  <c r="H15" i="26"/>
  <c r="E19" i="26"/>
  <c r="G19" i="26"/>
  <c r="H19" i="26"/>
  <c r="E22" i="26"/>
  <c r="G22" i="26"/>
  <c r="H22" i="26"/>
  <c r="E25" i="26"/>
  <c r="G25" i="26"/>
  <c r="H25" i="26"/>
  <c r="E28" i="26"/>
  <c r="G28" i="26"/>
  <c r="H28" i="26"/>
  <c r="E31" i="26"/>
  <c r="G31" i="26"/>
  <c r="H31" i="26"/>
  <c r="E34" i="26"/>
  <c r="G34" i="26"/>
  <c r="H34" i="26"/>
  <c r="E38" i="26"/>
  <c r="G38" i="26"/>
  <c r="H38" i="26"/>
  <c r="E41" i="26"/>
  <c r="G41" i="26"/>
  <c r="H41" i="26"/>
  <c r="E44" i="26"/>
  <c r="G44" i="26"/>
  <c r="H44" i="26"/>
  <c r="E47" i="26"/>
  <c r="G47" i="26"/>
  <c r="H47" i="26"/>
  <c r="E51" i="26"/>
  <c r="G51" i="26"/>
  <c r="H51" i="26"/>
  <c r="E54" i="26"/>
  <c r="G54" i="26"/>
  <c r="H54" i="26"/>
  <c r="E57" i="26"/>
  <c r="G57" i="26"/>
  <c r="H57" i="26"/>
  <c r="E60" i="26"/>
  <c r="G60" i="26"/>
  <c r="H60" i="26"/>
  <c r="E64" i="26"/>
  <c r="G64" i="26"/>
  <c r="H64" i="26"/>
  <c r="E67" i="26"/>
  <c r="G67" i="26"/>
  <c r="H67" i="26"/>
  <c r="E70" i="26"/>
  <c r="G70" i="26"/>
  <c r="H70" i="26"/>
  <c r="E73" i="26"/>
  <c r="G73" i="26"/>
  <c r="H73" i="26"/>
  <c r="E76" i="26"/>
  <c r="G76" i="26"/>
  <c r="H76" i="26"/>
  <c r="E79" i="26"/>
  <c r="G79" i="26"/>
  <c r="H79" i="26"/>
  <c r="E83" i="26"/>
  <c r="G83" i="26"/>
  <c r="H83" i="26"/>
  <c r="E86" i="26"/>
  <c r="G86" i="26"/>
  <c r="H86" i="26"/>
  <c r="E89" i="26"/>
  <c r="G89" i="26"/>
  <c r="H89" i="26"/>
  <c r="E93" i="26"/>
  <c r="G93" i="26"/>
  <c r="H93" i="26"/>
  <c r="E96" i="26"/>
  <c r="G96" i="26"/>
  <c r="H96" i="26"/>
  <c r="E99" i="26"/>
  <c r="G99" i="26"/>
  <c r="H99" i="26"/>
  <c r="E102" i="26"/>
  <c r="G102" i="26"/>
  <c r="H102" i="26"/>
  <c r="E105" i="26"/>
  <c r="G105" i="26"/>
  <c r="H105" i="26"/>
  <c r="E108" i="26"/>
  <c r="G108" i="26"/>
  <c r="H108" i="26"/>
  <c r="E111" i="26"/>
  <c r="G111" i="26"/>
  <c r="H111" i="26"/>
  <c r="G27" i="14" l="1"/>
  <c r="N27" i="14" s="1"/>
  <c r="F27" i="14"/>
  <c r="M27" i="14" s="1"/>
  <c r="E27" i="14"/>
  <c r="L27" i="14" s="1"/>
  <c r="D27" i="14"/>
  <c r="K27" i="14" s="1"/>
  <c r="C27" i="14"/>
  <c r="J27" i="14" s="1"/>
  <c r="B27" i="14"/>
  <c r="I27" i="14" s="1"/>
  <c r="N26" i="14"/>
  <c r="M26" i="14"/>
  <c r="L26" i="14"/>
  <c r="K26" i="14"/>
  <c r="J26" i="14"/>
  <c r="I26" i="14"/>
  <c r="N25" i="14"/>
  <c r="M25" i="14"/>
  <c r="L25" i="14"/>
  <c r="K25" i="14"/>
  <c r="J25" i="14"/>
  <c r="I25" i="14"/>
  <c r="N24" i="14"/>
  <c r="M24" i="14"/>
  <c r="L24" i="14"/>
  <c r="K24" i="14"/>
  <c r="J24" i="14"/>
  <c r="I24" i="14"/>
  <c r="N23" i="14"/>
  <c r="M23" i="14"/>
  <c r="L23" i="14"/>
  <c r="K23" i="14"/>
  <c r="J23" i="14"/>
  <c r="I23" i="14"/>
  <c r="N22" i="14"/>
  <c r="M22" i="14"/>
  <c r="L22" i="14"/>
  <c r="K22" i="14"/>
  <c r="J22" i="14"/>
  <c r="I22" i="14"/>
  <c r="N21" i="14"/>
  <c r="M21" i="14"/>
  <c r="L21" i="14"/>
  <c r="K21" i="14"/>
  <c r="J21" i="14"/>
  <c r="I21" i="14"/>
  <c r="N19" i="14"/>
  <c r="M19" i="14"/>
  <c r="L19" i="14"/>
  <c r="K19" i="14"/>
  <c r="J19" i="14"/>
  <c r="I19" i="14"/>
  <c r="N18" i="14"/>
  <c r="M18" i="14"/>
  <c r="L18" i="14"/>
  <c r="K18" i="14"/>
  <c r="J18" i="14"/>
  <c r="I18" i="14"/>
  <c r="N17" i="14"/>
  <c r="M17" i="14"/>
  <c r="L17" i="14"/>
  <c r="K17" i="14"/>
  <c r="J17" i="14"/>
  <c r="I17" i="14"/>
  <c r="N16" i="14"/>
  <c r="M16" i="14"/>
  <c r="L16" i="14"/>
  <c r="K16" i="14"/>
  <c r="J16" i="14"/>
  <c r="I16" i="14"/>
  <c r="N15" i="14"/>
  <c r="M15" i="14"/>
  <c r="L15" i="14"/>
  <c r="K15" i="14"/>
  <c r="J15" i="14"/>
  <c r="I15" i="14"/>
  <c r="N14" i="14"/>
  <c r="M14" i="14"/>
  <c r="L14" i="14"/>
  <c r="K14" i="14"/>
  <c r="J14" i="14"/>
  <c r="I14" i="14"/>
  <c r="N12" i="14"/>
  <c r="M12" i="14"/>
  <c r="L12" i="14"/>
  <c r="K12" i="14"/>
  <c r="J12" i="14"/>
  <c r="I12" i="14"/>
  <c r="N11" i="14"/>
  <c r="M11" i="14"/>
  <c r="L11" i="14"/>
  <c r="K11" i="14"/>
  <c r="J11" i="14"/>
  <c r="I11" i="14"/>
  <c r="N10" i="14"/>
  <c r="M10" i="14"/>
  <c r="L10" i="14"/>
  <c r="K10" i="14"/>
  <c r="J10" i="14"/>
  <c r="I10" i="14"/>
  <c r="N9" i="14"/>
  <c r="M9" i="14"/>
  <c r="L9" i="14"/>
  <c r="K9" i="14"/>
  <c r="J9" i="14"/>
  <c r="I9" i="14"/>
  <c r="N8" i="14"/>
  <c r="M8" i="14"/>
  <c r="L8" i="14"/>
  <c r="K8" i="14"/>
  <c r="J8" i="14"/>
  <c r="I8" i="14"/>
  <c r="C29" i="6" l="1"/>
  <c r="D29" i="6"/>
  <c r="E29" i="6"/>
  <c r="H29" i="6"/>
</calcChain>
</file>

<file path=xl/sharedStrings.xml><?xml version="1.0" encoding="utf-8"?>
<sst xmlns="http://schemas.openxmlformats.org/spreadsheetml/2006/main" count="6342" uniqueCount="1751">
  <si>
    <t>April</t>
  </si>
  <si>
    <t>August</t>
  </si>
  <si>
    <t>--</t>
  </si>
  <si>
    <t>Mallomonas sp.</t>
  </si>
  <si>
    <t>Chrysophyta</t>
  </si>
  <si>
    <t>Glenodinium palustre</t>
  </si>
  <si>
    <t>Pyrrophyta</t>
  </si>
  <si>
    <t>Trachelomonas sp.</t>
  </si>
  <si>
    <t>Euglenophyta</t>
  </si>
  <si>
    <t>Synechocystis sp.</t>
  </si>
  <si>
    <t>Pseudoanabaena limnetica</t>
  </si>
  <si>
    <t>Phormidium sp.</t>
  </si>
  <si>
    <t>Gloeocapsa sp.</t>
  </si>
  <si>
    <t>Chroococcus limneticus</t>
  </si>
  <si>
    <t>Chroococcus dispersus</t>
  </si>
  <si>
    <t>Anabaena sp.</t>
  </si>
  <si>
    <t>Cyanobacteria</t>
  </si>
  <si>
    <t>Rhodomonas sp.</t>
  </si>
  <si>
    <t>Cryptophyta</t>
  </si>
  <si>
    <t>Ulothrix subtilissima</t>
  </si>
  <si>
    <t>Ulothrix sp.</t>
  </si>
  <si>
    <t>Stigeoclonium sp.</t>
  </si>
  <si>
    <t>Stichococcus subtilis</t>
  </si>
  <si>
    <t>Spirogyra sp.</t>
  </si>
  <si>
    <t>Sphaerocystis schroeteri</t>
  </si>
  <si>
    <t>Scenedesmus quadricauda</t>
  </si>
  <si>
    <t>Rhizoclonium fontanum</t>
  </si>
  <si>
    <t>Pediastrum duplex</t>
  </si>
  <si>
    <t>Oedogonium sp.</t>
  </si>
  <si>
    <t>Mougeotia sp.</t>
  </si>
  <si>
    <t>Cosmarium sp.</t>
  </si>
  <si>
    <t>Cladophora sp.</t>
  </si>
  <si>
    <t>Cladophora glomerata</t>
  </si>
  <si>
    <t>Chlorella sp.</t>
  </si>
  <si>
    <t>Chlamydomonas sp.</t>
  </si>
  <si>
    <t>Bulbochaete sp.</t>
  </si>
  <si>
    <t>Chlorophyta</t>
  </si>
  <si>
    <t>Tryblionella hungarica</t>
  </si>
  <si>
    <t>Tabularia fasciculata</t>
  </si>
  <si>
    <t>Synedra ulna</t>
  </si>
  <si>
    <t>Synedra parasitica</t>
  </si>
  <si>
    <t>Surirella sp.</t>
  </si>
  <si>
    <t>Surirella minuta</t>
  </si>
  <si>
    <t>Surirella brebissonii var. punctata</t>
  </si>
  <si>
    <t>Surirella brebissonii</t>
  </si>
  <si>
    <t>Stephanodiscus parvus</t>
  </si>
  <si>
    <t>Stephanodiscus hantzschii</t>
  </si>
  <si>
    <t>Stephanocyclus meneghiniana</t>
  </si>
  <si>
    <t>Stauosirella pinnata</t>
  </si>
  <si>
    <t>Sellaphora pupula</t>
  </si>
  <si>
    <t>Rhoicosphenia curvata</t>
  </si>
  <si>
    <t>Reimeria uniseriata</t>
  </si>
  <si>
    <t>Reimeria sinuata</t>
  </si>
  <si>
    <t>Pseudostaurosira brevistriata</t>
  </si>
  <si>
    <t>Psammothidium sp.</t>
  </si>
  <si>
    <t>Psammothidium lauenburgianaum</t>
  </si>
  <si>
    <t>Psammothidium grischunum</t>
  </si>
  <si>
    <t>Psammothidium curtissimum</t>
  </si>
  <si>
    <t>Pleurosira laevis</t>
  </si>
  <si>
    <t>Planothidium sp.</t>
  </si>
  <si>
    <t>Planothidium lanceolatum</t>
  </si>
  <si>
    <t>Planothidium frequentissimum</t>
  </si>
  <si>
    <t>Placoneis clementioides</t>
  </si>
  <si>
    <t>Pinnularia subcapitata</t>
  </si>
  <si>
    <t>Nitzschia umbonata</t>
  </si>
  <si>
    <t>Nitzschia sublinearis</t>
  </si>
  <si>
    <t>Nitzschia subacicularis</t>
  </si>
  <si>
    <t>Nitzschia sp.</t>
  </si>
  <si>
    <t>Nitzschia socialis</t>
  </si>
  <si>
    <t>Nitzschia sociabilis</t>
  </si>
  <si>
    <t>Nitzschia perminuta</t>
  </si>
  <si>
    <t>Nitzschia palea</t>
  </si>
  <si>
    <t>Nitzschia littoralis</t>
  </si>
  <si>
    <t>Nitzschia linearis var. tenuis</t>
  </si>
  <si>
    <t>Nitzschia linearis</t>
  </si>
  <si>
    <t>Nitzschia levidensis</t>
  </si>
  <si>
    <t>Nitzschia inconspicua</t>
  </si>
  <si>
    <t>Nitzschia fonticola</t>
  </si>
  <si>
    <t>Nitzschia dubia</t>
  </si>
  <si>
    <t>Nitzschia dissipata</t>
  </si>
  <si>
    <t>Nitzschia constricta</t>
  </si>
  <si>
    <t>Nitzschia capitellata</t>
  </si>
  <si>
    <t>Nitzschia amphibia</t>
  </si>
  <si>
    <t>Nitzschia agnita</t>
  </si>
  <si>
    <t>Nitzschia acicularis</t>
  </si>
  <si>
    <t>Navicula veneta</t>
  </si>
  <si>
    <t>Navicula trivialis</t>
  </si>
  <si>
    <t>Navicula tripunctata</t>
  </si>
  <si>
    <t>Navicula subminusculus</t>
  </si>
  <si>
    <t>Navicula subminuscula</t>
  </si>
  <si>
    <t>Navicula sp.</t>
  </si>
  <si>
    <t>Navicula reichardtiana</t>
  </si>
  <si>
    <t>Navicula pseudotuscula</t>
  </si>
  <si>
    <t>Navicula namibica</t>
  </si>
  <si>
    <t>Navicula minima</t>
  </si>
  <si>
    <t>Navicula menisculus</t>
  </si>
  <si>
    <t>Navicula ingenua</t>
  </si>
  <si>
    <t>Navicula gregaria</t>
  </si>
  <si>
    <t>Navicula germainii</t>
  </si>
  <si>
    <t>Navicula fossalis</t>
  </si>
  <si>
    <t>Navicula erifuga</t>
  </si>
  <si>
    <t>Navicula cryptotenella</t>
  </si>
  <si>
    <t>Navicula cariocincta</t>
  </si>
  <si>
    <t>Navicula cari</t>
  </si>
  <si>
    <t>Navicula capitatoradiata</t>
  </si>
  <si>
    <t>Navicula atomus var. permitis</t>
  </si>
  <si>
    <t>Navicula atomus</t>
  </si>
  <si>
    <t>Navicula angusta</t>
  </si>
  <si>
    <t>Meridion circulare</t>
  </si>
  <si>
    <t>Melosira varians</t>
  </si>
  <si>
    <t>Luticola muticopsis</t>
  </si>
  <si>
    <t>Luticola mutica</t>
  </si>
  <si>
    <t>Luticola goeppertiana</t>
  </si>
  <si>
    <t>Hantzschia amphioxys</t>
  </si>
  <si>
    <t>Gyrosigma sp.</t>
  </si>
  <si>
    <t>Gyrosigma acuminatum</t>
  </si>
  <si>
    <t>Gomphonema truncatum</t>
  </si>
  <si>
    <t>Gomphonema sp.</t>
  </si>
  <si>
    <t>Gomphonema pumilum</t>
  </si>
  <si>
    <t>Gomphonema parvulum</t>
  </si>
  <si>
    <t>Gomphonema augur</t>
  </si>
  <si>
    <t>Gomphonema angustum</t>
  </si>
  <si>
    <t>Gomphonema angustatum</t>
  </si>
  <si>
    <t>Gomphoneis olivacea</t>
  </si>
  <si>
    <t>Geissleria decusuis</t>
  </si>
  <si>
    <t>Fragilaris vaucheriae</t>
  </si>
  <si>
    <t>Fragilaris capucina</t>
  </si>
  <si>
    <t>Entomoneis sp.</t>
  </si>
  <si>
    <t>Entomoneis costata</t>
  </si>
  <si>
    <t>Encyonema minutum</t>
  </si>
  <si>
    <t>Diploneis parma</t>
  </si>
  <si>
    <t>Diatoma vulgaris</t>
  </si>
  <si>
    <t>Diatoma vulgare</t>
  </si>
  <si>
    <t>Cymbella proxima</t>
  </si>
  <si>
    <t>Cymbella cistula</t>
  </si>
  <si>
    <t>Cymbella aspera</t>
  </si>
  <si>
    <t>Cymatopleura solea</t>
  </si>
  <si>
    <t>Ctenophora sp.</t>
  </si>
  <si>
    <t>Ctenophora pulchella</t>
  </si>
  <si>
    <t>Craticula sp.</t>
  </si>
  <si>
    <t>Craticula buderi</t>
  </si>
  <si>
    <t>Cocconeis placentula</t>
  </si>
  <si>
    <t>Cocconeis pediculus</t>
  </si>
  <si>
    <t>Caloneis schumanniana</t>
  </si>
  <si>
    <t>Caloneis lauta</t>
  </si>
  <si>
    <t>Caloneis bacillum</t>
  </si>
  <si>
    <t>Bacillaris paxillifer</t>
  </si>
  <si>
    <t>Amphora  veneta</t>
  </si>
  <si>
    <t>Amphora sp.</t>
  </si>
  <si>
    <t>Amphora pediculus</t>
  </si>
  <si>
    <t>Amphora inariensis</t>
  </si>
  <si>
    <t>Amphora delicatissima</t>
  </si>
  <si>
    <t>Achnanthidium ventralis</t>
  </si>
  <si>
    <t>Achnanthidium rivulare</t>
  </si>
  <si>
    <t>Achnanthidium minutissimum</t>
  </si>
  <si>
    <t>Achnanthidium exiguum</t>
  </si>
  <si>
    <t>Achnanthes ventralis</t>
  </si>
  <si>
    <t>Achnanthes sp.</t>
  </si>
  <si>
    <t>Achnanthes saccula</t>
  </si>
  <si>
    <t>Achnanthes holstii</t>
  </si>
  <si>
    <t>Achnanthes childanos</t>
  </si>
  <si>
    <t>Bacillariophyta</t>
  </si>
  <si>
    <t>119th</t>
  </si>
  <si>
    <t>College</t>
  </si>
  <si>
    <t>Marty</t>
  </si>
  <si>
    <t>Mission Farms</t>
  </si>
  <si>
    <t>Tomahawk</t>
  </si>
  <si>
    <t>State Line</t>
  </si>
  <si>
    <t>Taxa</t>
  </si>
  <si>
    <t>Division</t>
  </si>
  <si>
    <t>X</t>
  </si>
  <si>
    <t>Fecal coliform (col/100 mL)</t>
  </si>
  <si>
    <r>
      <rPr>
        <i/>
        <sz val="11"/>
        <color theme="1"/>
        <rFont val="Times New Roman"/>
        <family val="1"/>
      </rPr>
      <t>Escherichia coli</t>
    </r>
    <r>
      <rPr>
        <sz val="11"/>
        <color theme="1"/>
        <rFont val="Times New Roman"/>
        <family val="1"/>
      </rPr>
      <t xml:space="preserve"> (col/100 mL)</t>
    </r>
  </si>
  <si>
    <t>Enterococci (col/100 mL)</t>
  </si>
  <si>
    <t>Chemical oxygen demand (mg/L)</t>
  </si>
  <si>
    <t>Biochemical oxygen demand (mg/L)</t>
  </si>
  <si>
    <t>Bacteria and biochemical</t>
  </si>
  <si>
    <t>Total organic carbon (mg/L)</t>
  </si>
  <si>
    <t>Dissolved organic carbon (mg/L)</t>
  </si>
  <si>
    <r>
      <t>Particulate phosphorus (mg/L)</t>
    </r>
    <r>
      <rPr>
        <vertAlign val="superscript"/>
        <sz val="11"/>
        <color theme="1"/>
        <rFont val="Times New Roman"/>
        <family val="1"/>
      </rPr>
      <t>2</t>
    </r>
  </si>
  <si>
    <t>Total phosphorus (mg/L)</t>
  </si>
  <si>
    <t>Dissolved phosphorus (mg/L)</t>
  </si>
  <si>
    <t>Orthophosphorus, as phosphorus (mg/L)</t>
  </si>
  <si>
    <r>
      <t>Total nitrogen (mg/L)</t>
    </r>
    <r>
      <rPr>
        <vertAlign val="superscript"/>
        <sz val="11"/>
        <color theme="1"/>
        <rFont val="Times New Roman"/>
        <family val="1"/>
      </rPr>
      <t>1</t>
    </r>
  </si>
  <si>
    <t>Ammonia, as nitrogen (mg/L)</t>
  </si>
  <si>
    <t>Nitrite plus nitrate as nitrogen, dissolved (mg/L)</t>
  </si>
  <si>
    <t>Ammonia plus organic, total, as nitrogen (mg/L)</t>
  </si>
  <si>
    <t>Nutrients and carbon</t>
  </si>
  <si>
    <t>Sulfate (mg/L)</t>
  </si>
  <si>
    <t>Chloride (mg/L)</t>
  </si>
  <si>
    <t>Sodium (mg/L)</t>
  </si>
  <si>
    <t>Potassium (mg/L)</t>
  </si>
  <si>
    <t>Magnesium (mg/L)</t>
  </si>
  <si>
    <t>Calcium (mg/L)</t>
  </si>
  <si>
    <t>Dissolved solids (mg/L)</t>
  </si>
  <si>
    <t>Dissolved solids and major ions</t>
  </si>
  <si>
    <t>Suspended sediment (mg/L)</t>
  </si>
  <si>
    <t>Total suspended solids (mg/L)</t>
  </si>
  <si>
    <t>Turbidity, laboratory (FNU)</t>
  </si>
  <si>
    <t>Water temperature, field (degrees Celsius)</t>
  </si>
  <si>
    <t>Specific conductance, field (µS/cm)</t>
  </si>
  <si>
    <t>pH, field (standard units)</t>
  </si>
  <si>
    <t>Dissolved oxygen, field (mg/L)</t>
  </si>
  <si>
    <t>Wastewater effluent (% streamflow)</t>
  </si>
  <si>
    <r>
      <t>Streamflow (ft</t>
    </r>
    <r>
      <rPr>
        <vertAlign val="superscript"/>
        <sz val="11"/>
        <color theme="1"/>
        <rFont val="Times New Roman"/>
        <family val="1"/>
      </rPr>
      <t>3</t>
    </r>
    <r>
      <rPr>
        <sz val="11"/>
        <color theme="1"/>
        <rFont val="Times New Roman"/>
        <family val="1"/>
      </rPr>
      <t>/s)</t>
    </r>
  </si>
  <si>
    <t>Physical properties, suspended solids, and sediment</t>
  </si>
  <si>
    <t xml:space="preserve">College </t>
  </si>
  <si>
    <t>Water-quality property or chemical                     (unit of measure)</t>
  </si>
  <si>
    <t>Site</t>
  </si>
  <si>
    <t>Compound</t>
  </si>
  <si>
    <r>
      <rPr>
        <b/>
        <sz val="11"/>
        <color theme="1"/>
        <rFont val="Times New Roman"/>
        <family val="1"/>
      </rPr>
      <t>General use</t>
    </r>
    <r>
      <rPr>
        <b/>
        <vertAlign val="superscript"/>
        <sz val="11"/>
        <color theme="1"/>
        <rFont val="Times New Roman"/>
        <family val="1"/>
      </rPr>
      <t>1</t>
    </r>
  </si>
  <si>
    <t>1,4-Dichlorobenzene</t>
  </si>
  <si>
    <t>Pesticide</t>
  </si>
  <si>
    <t>Camphor</t>
  </si>
  <si>
    <t>Flavoring or fragrance</t>
  </si>
  <si>
    <t>Carbazole</t>
  </si>
  <si>
    <t>DEET</t>
  </si>
  <si>
    <t>Metolachlor</t>
  </si>
  <si>
    <t>p-Cresol</t>
  </si>
  <si>
    <t>PAH or combustion by-product</t>
  </si>
  <si>
    <t>3-Methyl-1H-indole</t>
  </si>
  <si>
    <t>4-tert-Octylphenol</t>
  </si>
  <si>
    <t>Detergent</t>
  </si>
  <si>
    <t>E 0.01</t>
  </si>
  <si>
    <t>&lt;0.14</t>
  </si>
  <si>
    <t>5-Methyl-1H-benzotriazole</t>
  </si>
  <si>
    <t>Antioxidant</t>
  </si>
  <si>
    <t>9,10-Anthraquinone</t>
  </si>
  <si>
    <t>E 0.07</t>
  </si>
  <si>
    <t>E 0.06</t>
  </si>
  <si>
    <t>Acetyl hexamethyl tetrahydro naphthalene (AHTN)</t>
  </si>
  <si>
    <t>Benzophenone</t>
  </si>
  <si>
    <t>Caffeine</t>
  </si>
  <si>
    <t>Stimulant</t>
  </si>
  <si>
    <t>Cotinine</t>
  </si>
  <si>
    <t>E 0.076</t>
  </si>
  <si>
    <t xml:space="preserve"> E 0.042</t>
  </si>
  <si>
    <t>E 0.046</t>
  </si>
  <si>
    <t>E 0.082</t>
  </si>
  <si>
    <t>Fluoranthene</t>
  </si>
  <si>
    <t>Hexahydrohexamethyl cyclopentabenzopyran</t>
  </si>
  <si>
    <t>Isophorone, water, filtered</t>
  </si>
  <si>
    <t>Solvent</t>
  </si>
  <si>
    <t>Methyl salicylate</t>
  </si>
  <si>
    <t>Phenanthrene</t>
  </si>
  <si>
    <t>Phenol</t>
  </si>
  <si>
    <t>Disinfectant</t>
  </si>
  <si>
    <t>Pyrene</t>
  </si>
  <si>
    <t>Tribromomethane</t>
  </si>
  <si>
    <t>E 0.03</t>
  </si>
  <si>
    <t>Tributyl phosphate</t>
  </si>
  <si>
    <t>Fire retardant</t>
  </si>
  <si>
    <t>Triclosan</t>
  </si>
  <si>
    <t>Triethyl citrate</t>
  </si>
  <si>
    <t>Plastics</t>
  </si>
  <si>
    <t>Tris(2-butoxyethyl) phosphate</t>
  </si>
  <si>
    <t>Tris(2-chloroethyl) phosphate</t>
  </si>
  <si>
    <t>Tris(dichloroisopropyl) phosphate</t>
  </si>
  <si>
    <t>E 650</t>
  </si>
  <si>
    <t>PAH or combusiton by-product</t>
  </si>
  <si>
    <t>E 6100</t>
  </si>
  <si>
    <t>1-Methylnaphthalene</t>
  </si>
  <si>
    <t>-</t>
  </si>
  <si>
    <t>2,6-Dimethylnaphthalene</t>
  </si>
  <si>
    <t>2-Methylnaphthalene</t>
  </si>
  <si>
    <t>3-beta-Coprostanol</t>
  </si>
  <si>
    <t>Sterol or stanol</t>
  </si>
  <si>
    <t>E 3600</t>
  </si>
  <si>
    <t>E 2500</t>
  </si>
  <si>
    <t>E 740</t>
  </si>
  <si>
    <t>E 2000</t>
  </si>
  <si>
    <t>4-Nonylphenol (sum of all isomers)</t>
  </si>
  <si>
    <t xml:space="preserve">Detergent </t>
  </si>
  <si>
    <t>E 150</t>
  </si>
  <si>
    <t>E 210</t>
  </si>
  <si>
    <t>E 290</t>
  </si>
  <si>
    <t>E 170</t>
  </si>
  <si>
    <t>E 260</t>
  </si>
  <si>
    <t>4-Nonylphenol monoethoxylate (sum of all isomers)</t>
  </si>
  <si>
    <t>E 760</t>
  </si>
  <si>
    <t>E 860</t>
  </si>
  <si>
    <t>E 270</t>
  </si>
  <si>
    <t>E 400</t>
  </si>
  <si>
    <t>4-tert-Octylphenol diethoxylate</t>
  </si>
  <si>
    <t>E 60</t>
  </si>
  <si>
    <t>4-tert-Octylphenol monoethoxylate</t>
  </si>
  <si>
    <t>E 40</t>
  </si>
  <si>
    <t>E 1600</t>
  </si>
  <si>
    <t>Anthracene</t>
  </si>
  <si>
    <t>Benzo[a]pyrene</t>
  </si>
  <si>
    <t>E 2100</t>
  </si>
  <si>
    <t>E 1200</t>
  </si>
  <si>
    <t>E 530</t>
  </si>
  <si>
    <t>E 1400</t>
  </si>
  <si>
    <t>beta-Sitosterol</t>
  </si>
  <si>
    <t>E 4900</t>
  </si>
  <si>
    <t>E 6500</t>
  </si>
  <si>
    <t>E 9500</t>
  </si>
  <si>
    <t>E 4300</t>
  </si>
  <si>
    <t>beta-Stigmastanol</t>
  </si>
  <si>
    <t>E 350</t>
  </si>
  <si>
    <t>E 970</t>
  </si>
  <si>
    <t>E 1000</t>
  </si>
  <si>
    <t>E 370</t>
  </si>
  <si>
    <t>E 640</t>
  </si>
  <si>
    <t>Bis(2-ethylhexyl) phthalate</t>
  </si>
  <si>
    <t>Bisphenol A</t>
  </si>
  <si>
    <t>E 20</t>
  </si>
  <si>
    <t>E 70</t>
  </si>
  <si>
    <t>E 30</t>
  </si>
  <si>
    <t>E 10</t>
  </si>
  <si>
    <t>Cholesterol</t>
  </si>
  <si>
    <t>E 10000</t>
  </si>
  <si>
    <t>E 7800</t>
  </si>
  <si>
    <t>E 2600</t>
  </si>
  <si>
    <t>E 3700</t>
  </si>
  <si>
    <t>D-Limonene</t>
  </si>
  <si>
    <t>E 1900</t>
  </si>
  <si>
    <t>E 9000</t>
  </si>
  <si>
    <t>E 4700</t>
  </si>
  <si>
    <t>E 5800</t>
  </si>
  <si>
    <t>Hexahydrohexamethyl cyclopentabenzopyran (HHCB)</t>
  </si>
  <si>
    <t>Indole</t>
  </si>
  <si>
    <t>Naphthalene</t>
  </si>
  <si>
    <t>E 1800</t>
  </si>
  <si>
    <t>E 780</t>
  </si>
  <si>
    <t>E 220</t>
  </si>
  <si>
    <t>E 230</t>
  </si>
  <si>
    <t>E 140</t>
  </si>
  <si>
    <t>E 660</t>
  </si>
  <si>
    <t xml:space="preserve"> E 1200</t>
  </si>
  <si>
    <t>E 3200</t>
  </si>
  <si>
    <t>E 3800</t>
  </si>
  <si>
    <t>Zinc</t>
  </si>
  <si>
    <t>Yttrium</t>
  </si>
  <si>
    <t>Ytterbium</t>
  </si>
  <si>
    <t>Vanadium</t>
  </si>
  <si>
    <t>Uranium</t>
  </si>
  <si>
    <t>Titanium</t>
  </si>
  <si>
    <t>Thulium</t>
  </si>
  <si>
    <t>Thorium</t>
  </si>
  <si>
    <t>Thallium</t>
  </si>
  <si>
    <t>Terbium</t>
  </si>
  <si>
    <t>Tantalum</t>
  </si>
  <si>
    <t>Strontium</t>
  </si>
  <si>
    <t>Sodium</t>
  </si>
  <si>
    <t>Silver</t>
  </si>
  <si>
    <t>Selenium</t>
  </si>
  <si>
    <t>Scandium</t>
  </si>
  <si>
    <t>Samarium</t>
  </si>
  <si>
    <t>Rubidium</t>
  </si>
  <si>
    <t>Praseodymium</t>
  </si>
  <si>
    <t>Potassium</t>
  </si>
  <si>
    <t>Niobium</t>
  </si>
  <si>
    <t>Nickel</t>
  </si>
  <si>
    <t>Neodymium</t>
  </si>
  <si>
    <t>Molybdenum</t>
  </si>
  <si>
    <t>Manganese</t>
  </si>
  <si>
    <t>Magnesium</t>
  </si>
  <si>
    <t>Lithium</t>
  </si>
  <si>
    <t>Lead</t>
  </si>
  <si>
    <t>Lanthanum</t>
  </si>
  <si>
    <t>Iron</t>
  </si>
  <si>
    <t>Holmium</t>
  </si>
  <si>
    <t>Gallium</t>
  </si>
  <si>
    <t>Gadolinium</t>
  </si>
  <si>
    <t>Europium</t>
  </si>
  <si>
    <t>Erbium</t>
  </si>
  <si>
    <t>Dysprosium</t>
  </si>
  <si>
    <t>Copper</t>
  </si>
  <si>
    <t>Cobalt</t>
  </si>
  <si>
    <t>Chromium</t>
  </si>
  <si>
    <t>Cesium</t>
  </si>
  <si>
    <t>Cerium</t>
  </si>
  <si>
    <t>Calcium</t>
  </si>
  <si>
    <t>Cadmium</t>
  </si>
  <si>
    <t>Bismuth</t>
  </si>
  <si>
    <t>Beryllium</t>
  </si>
  <si>
    <t>Barium</t>
  </si>
  <si>
    <t>Arsenic</t>
  </si>
  <si>
    <t>Antimony</t>
  </si>
  <si>
    <t>Aluminum</t>
  </si>
  <si>
    <t>Trace elements (mg/kg)</t>
  </si>
  <si>
    <t>Total Sulfur</t>
  </si>
  <si>
    <t>Total Carbon</t>
  </si>
  <si>
    <t>Organic Carbon</t>
  </si>
  <si>
    <t>Phosphorus</t>
  </si>
  <si>
    <t>Nutrients and carbon (mg/kg)</t>
  </si>
  <si>
    <r>
      <t>Background concentration</t>
    </r>
    <r>
      <rPr>
        <b/>
        <vertAlign val="superscript"/>
        <sz val="11"/>
        <color theme="1"/>
        <rFont val="Times New Roman"/>
        <family val="1"/>
      </rPr>
      <t>2</t>
    </r>
    <r>
      <rPr>
        <b/>
        <sz val="11"/>
        <color theme="1"/>
        <rFont val="Times New Roman"/>
        <family val="1"/>
      </rPr>
      <t xml:space="preserve"> (mg/kg)</t>
    </r>
  </si>
  <si>
    <r>
      <t>Probable effect concentration</t>
    </r>
    <r>
      <rPr>
        <b/>
        <vertAlign val="superscript"/>
        <sz val="11"/>
        <color theme="1"/>
        <rFont val="Times New Roman"/>
        <family val="1"/>
      </rPr>
      <t>1</t>
    </r>
    <r>
      <rPr>
        <b/>
        <sz val="11"/>
        <color theme="1"/>
        <rFont val="Times New Roman"/>
        <family val="1"/>
      </rPr>
      <t xml:space="preserve"> (mg/kg)</t>
    </r>
  </si>
  <si>
    <t>[X, taxa present;  --, not identified]</t>
  </si>
  <si>
    <t>Phylum</t>
  </si>
  <si>
    <t>Class</t>
  </si>
  <si>
    <t>Order</t>
  </si>
  <si>
    <t>Family</t>
  </si>
  <si>
    <t>August 2012</t>
  </si>
  <si>
    <t>April 2013</t>
  </si>
  <si>
    <t>Annelida</t>
  </si>
  <si>
    <t>Hirudinea</t>
  </si>
  <si>
    <t>Arhynchobdellida</t>
  </si>
  <si>
    <t>Erpobdellidae</t>
  </si>
  <si>
    <t>Rhynchobdellida</t>
  </si>
  <si>
    <t>Glossiphoniidae</t>
  </si>
  <si>
    <t>Oligochaeta</t>
  </si>
  <si>
    <t>Megadrile</t>
  </si>
  <si>
    <t>Lumbriculida</t>
  </si>
  <si>
    <t>Lumbriculidae</t>
  </si>
  <si>
    <t>Tubificida</t>
  </si>
  <si>
    <t>Naididae</t>
  </si>
  <si>
    <t>Tubificidae</t>
  </si>
  <si>
    <t>Arthropoda</t>
  </si>
  <si>
    <t>Insecta</t>
  </si>
  <si>
    <t>Coleoptera</t>
  </si>
  <si>
    <t>Carabidae</t>
  </si>
  <si>
    <t>Dytiscidae</t>
  </si>
  <si>
    <t>Elmidae</t>
  </si>
  <si>
    <t>Haliplidae</t>
  </si>
  <si>
    <t>Hydrophilidae</t>
  </si>
  <si>
    <t>Scirtidae</t>
  </si>
  <si>
    <t>Collembola</t>
  </si>
  <si>
    <t>Diptera</t>
  </si>
  <si>
    <t>Nematocera</t>
  </si>
  <si>
    <t>Ceratopogonidae</t>
  </si>
  <si>
    <t>Chironomidae</t>
  </si>
  <si>
    <t>Chironominae</t>
  </si>
  <si>
    <t>Chironomini</t>
  </si>
  <si>
    <t>Orthocladiinae</t>
  </si>
  <si>
    <t>Tanypodinae</t>
  </si>
  <si>
    <t>Culicidae</t>
  </si>
  <si>
    <t>Simuliidae</t>
  </si>
  <si>
    <t>Tipulidae</t>
  </si>
  <si>
    <t>Ephemeroptera</t>
  </si>
  <si>
    <t>Baetidae</t>
  </si>
  <si>
    <t>Caenidae</t>
  </si>
  <si>
    <t>Heptageniidae</t>
  </si>
  <si>
    <t>Hemiptera</t>
  </si>
  <si>
    <t>Corixidae</t>
  </si>
  <si>
    <t>Gerridae</t>
  </si>
  <si>
    <t>Gerrinae</t>
  </si>
  <si>
    <t>Nepidae</t>
  </si>
  <si>
    <t>Pleidae</t>
  </si>
  <si>
    <t>Veliidae</t>
  </si>
  <si>
    <t>Lepidoptera</t>
  </si>
  <si>
    <t>Pyralidae</t>
  </si>
  <si>
    <t>Neuroptera</t>
  </si>
  <si>
    <t>Sisyridae</t>
  </si>
  <si>
    <t>Odonata</t>
  </si>
  <si>
    <t>Anisoptera</t>
  </si>
  <si>
    <t>Corduliidae/Libellulidae</t>
  </si>
  <si>
    <t>Zygoptera</t>
  </si>
  <si>
    <t>Aeshnidae</t>
  </si>
  <si>
    <t>Calopterygidae</t>
  </si>
  <si>
    <t>Coenagrionidae</t>
  </si>
  <si>
    <t>Corduliidae</t>
  </si>
  <si>
    <t>Libellulidae</t>
  </si>
  <si>
    <t>Trichoptera</t>
  </si>
  <si>
    <t>Hydropsychidae</t>
  </si>
  <si>
    <t>Hydroptilidae</t>
  </si>
  <si>
    <t>Malacostraca</t>
  </si>
  <si>
    <t>Amphipoda</t>
  </si>
  <si>
    <t>Hyalellidae</t>
  </si>
  <si>
    <t>Decapoda</t>
  </si>
  <si>
    <t>Cambaridae</t>
  </si>
  <si>
    <t>Mollusca</t>
  </si>
  <si>
    <t>Bivalvia</t>
  </si>
  <si>
    <t>Veneroida</t>
  </si>
  <si>
    <t>Corbiculidae</t>
  </si>
  <si>
    <t>Sphaeriidae</t>
  </si>
  <si>
    <t>Gastropoda</t>
  </si>
  <si>
    <t>Basommatophora</t>
  </si>
  <si>
    <t>Ancylidae</t>
  </si>
  <si>
    <t>Lymnaeidae</t>
  </si>
  <si>
    <t>Physidae</t>
  </si>
  <si>
    <t>Planorbidae</t>
  </si>
  <si>
    <t>Nemertea</t>
  </si>
  <si>
    <t>Enopla</t>
  </si>
  <si>
    <t>Hoplonemertea</t>
  </si>
  <si>
    <t>Tetrastemmatidae</t>
  </si>
  <si>
    <t>Platyhelminthes</t>
  </si>
  <si>
    <t>Turbellaria</t>
  </si>
  <si>
    <r>
      <t xml:space="preserve">Surirella brebissonii </t>
    </r>
    <r>
      <rPr>
        <sz val="11"/>
        <rFont val="Times New Roman"/>
        <family val="1"/>
      </rPr>
      <t>(20),</t>
    </r>
    <r>
      <rPr>
        <i/>
        <sz val="11"/>
        <rFont val="Times New Roman"/>
        <family val="1"/>
      </rPr>
      <t xml:space="preserve"> Tabularia fasciculata </t>
    </r>
    <r>
      <rPr>
        <sz val="11"/>
        <rFont val="Times New Roman"/>
        <family val="1"/>
      </rPr>
      <t xml:space="preserve">(16), </t>
    </r>
    <r>
      <rPr>
        <i/>
        <sz val="11"/>
        <rFont val="Times New Roman"/>
        <family val="1"/>
      </rPr>
      <t xml:space="preserve">Diatoma vulgare </t>
    </r>
    <r>
      <rPr>
        <sz val="11"/>
        <rFont val="Times New Roman"/>
        <family val="1"/>
      </rPr>
      <t xml:space="preserve">(12), </t>
    </r>
    <r>
      <rPr>
        <i/>
        <sz val="11"/>
        <rFont val="Times New Roman"/>
        <family val="1"/>
      </rPr>
      <t xml:space="preserve">Gomphoneis olivacea </t>
    </r>
    <r>
      <rPr>
        <sz val="11"/>
        <rFont val="Times New Roman"/>
        <family val="1"/>
      </rPr>
      <t>(9)</t>
    </r>
  </si>
  <si>
    <r>
      <t xml:space="preserve">Gomphoneis olivacea </t>
    </r>
    <r>
      <rPr>
        <sz val="11"/>
        <rFont val="Times New Roman"/>
        <family val="1"/>
      </rPr>
      <t xml:space="preserve">(50), </t>
    </r>
    <r>
      <rPr>
        <i/>
        <sz val="11"/>
        <rFont val="Times New Roman"/>
        <family val="1"/>
      </rPr>
      <t>Tabularia fasciculata</t>
    </r>
    <r>
      <rPr>
        <sz val="11"/>
        <rFont val="Times New Roman"/>
        <family val="1"/>
      </rPr>
      <t xml:space="preserve"> (15),</t>
    </r>
    <r>
      <rPr>
        <i/>
        <sz val="11"/>
        <rFont val="Times New Roman"/>
        <family val="1"/>
      </rPr>
      <t xml:space="preserve"> Synedra ulna </t>
    </r>
    <r>
      <rPr>
        <sz val="11"/>
        <rFont val="Times New Roman"/>
        <family val="1"/>
      </rPr>
      <t xml:space="preserve">(8), </t>
    </r>
    <r>
      <rPr>
        <i/>
        <sz val="11"/>
        <rFont val="Times New Roman"/>
        <family val="1"/>
      </rPr>
      <t xml:space="preserve">Surirella brebissonii </t>
    </r>
    <r>
      <rPr>
        <sz val="11"/>
        <rFont val="Times New Roman"/>
        <family val="1"/>
      </rPr>
      <t>(5)</t>
    </r>
  </si>
  <si>
    <r>
      <t xml:space="preserve">Tabularia fasciculata </t>
    </r>
    <r>
      <rPr>
        <sz val="11"/>
        <rFont val="Times New Roman"/>
        <family val="1"/>
      </rPr>
      <t>(22),</t>
    </r>
    <r>
      <rPr>
        <i/>
        <sz val="11"/>
        <rFont val="Times New Roman"/>
        <family val="1"/>
      </rPr>
      <t xml:space="preserve"> Diatoma vulgare </t>
    </r>
    <r>
      <rPr>
        <sz val="11"/>
        <rFont val="Times New Roman"/>
        <family val="1"/>
      </rPr>
      <t xml:space="preserve">(20), </t>
    </r>
    <r>
      <rPr>
        <i/>
        <sz val="11"/>
        <rFont val="Times New Roman"/>
        <family val="1"/>
      </rPr>
      <t xml:space="preserve">Surirella brebissonii </t>
    </r>
    <r>
      <rPr>
        <sz val="11"/>
        <rFont val="Times New Roman"/>
        <family val="1"/>
      </rPr>
      <t>(16),</t>
    </r>
    <r>
      <rPr>
        <i/>
        <sz val="11"/>
        <rFont val="Times New Roman"/>
        <family val="1"/>
      </rPr>
      <t xml:space="preserve"> Gomphoneis olivacea </t>
    </r>
    <r>
      <rPr>
        <sz val="11"/>
        <rFont val="Times New Roman"/>
        <family val="1"/>
      </rPr>
      <t>(9)</t>
    </r>
  </si>
  <si>
    <r>
      <t>Surirella brebissonii</t>
    </r>
    <r>
      <rPr>
        <sz val="11"/>
        <rFont val="Times New Roman"/>
        <family val="1"/>
      </rPr>
      <t xml:space="preserve"> (24), </t>
    </r>
    <r>
      <rPr>
        <i/>
        <sz val="11"/>
        <rFont val="Times New Roman"/>
        <family val="1"/>
      </rPr>
      <t xml:space="preserve">Tabularia fasciculata </t>
    </r>
    <r>
      <rPr>
        <sz val="11"/>
        <rFont val="Times New Roman"/>
        <family val="1"/>
      </rPr>
      <t>(13),</t>
    </r>
    <r>
      <rPr>
        <i/>
        <sz val="11"/>
        <rFont val="Times New Roman"/>
        <family val="1"/>
      </rPr>
      <t xml:space="preserve"> Diatoma vulgare </t>
    </r>
    <r>
      <rPr>
        <sz val="11"/>
        <rFont val="Times New Roman"/>
        <family val="1"/>
      </rPr>
      <t>(12),</t>
    </r>
    <r>
      <rPr>
        <i/>
        <sz val="11"/>
        <rFont val="Times New Roman"/>
        <family val="1"/>
      </rPr>
      <t xml:space="preserve"> Synedra ulna </t>
    </r>
    <r>
      <rPr>
        <sz val="11"/>
        <rFont val="Times New Roman"/>
        <family val="1"/>
      </rPr>
      <t>(12)</t>
    </r>
  </si>
  <si>
    <r>
      <t xml:space="preserve">Surirella brebissonii </t>
    </r>
    <r>
      <rPr>
        <sz val="11"/>
        <rFont val="Times New Roman"/>
        <family val="1"/>
      </rPr>
      <t xml:space="preserve">(21), </t>
    </r>
    <r>
      <rPr>
        <i/>
        <sz val="11"/>
        <rFont val="Times New Roman"/>
        <family val="1"/>
      </rPr>
      <t xml:space="preserve">Tabularia fasciculata </t>
    </r>
    <r>
      <rPr>
        <sz val="11"/>
        <rFont val="Times New Roman"/>
        <family val="1"/>
      </rPr>
      <t>(13),</t>
    </r>
    <r>
      <rPr>
        <i/>
        <sz val="11"/>
        <rFont val="Times New Roman"/>
        <family val="1"/>
      </rPr>
      <t xml:space="preserve"> Rhoicosphenia curvata </t>
    </r>
    <r>
      <rPr>
        <sz val="11"/>
        <rFont val="Times New Roman"/>
        <family val="1"/>
      </rPr>
      <t>(11),</t>
    </r>
    <r>
      <rPr>
        <i/>
        <sz val="11"/>
        <rFont val="Times New Roman"/>
        <family val="1"/>
      </rPr>
      <t xml:space="preserve"> Nitzschia dissipata </t>
    </r>
    <r>
      <rPr>
        <sz val="11"/>
        <rFont val="Times New Roman"/>
        <family val="1"/>
      </rPr>
      <t>(9)</t>
    </r>
  </si>
  <si>
    <r>
      <t xml:space="preserve">Gomphoneis olivacea </t>
    </r>
    <r>
      <rPr>
        <sz val="11"/>
        <rFont val="Times New Roman"/>
        <family val="1"/>
      </rPr>
      <t>(40),</t>
    </r>
    <r>
      <rPr>
        <i/>
        <sz val="11"/>
        <rFont val="Times New Roman"/>
        <family val="1"/>
      </rPr>
      <t xml:space="preserve"> Tabularia fasciculata </t>
    </r>
    <r>
      <rPr>
        <sz val="11"/>
        <rFont val="Times New Roman"/>
        <family val="1"/>
      </rPr>
      <t>(17),</t>
    </r>
    <r>
      <rPr>
        <i/>
        <sz val="11"/>
        <rFont val="Times New Roman"/>
        <family val="1"/>
      </rPr>
      <t xml:space="preserve"> Surirella brebissonii </t>
    </r>
    <r>
      <rPr>
        <sz val="11"/>
        <rFont val="Times New Roman"/>
        <family val="1"/>
      </rPr>
      <t>(13),</t>
    </r>
    <r>
      <rPr>
        <i/>
        <sz val="11"/>
        <rFont val="Times New Roman"/>
        <family val="1"/>
      </rPr>
      <t xml:space="preserve"> Nitzschia dubia</t>
    </r>
    <r>
      <rPr>
        <sz val="11"/>
        <rFont val="Times New Roman"/>
        <family val="1"/>
      </rPr>
      <t xml:space="preserve"> (9)</t>
    </r>
  </si>
  <si>
    <t>Biovolume</t>
  </si>
  <si>
    <r>
      <t xml:space="preserve">Gomphoneis olivacea </t>
    </r>
    <r>
      <rPr>
        <sz val="11"/>
        <rFont val="Times New Roman"/>
        <family val="1"/>
      </rPr>
      <t xml:space="preserve">(23), </t>
    </r>
    <r>
      <rPr>
        <i/>
        <sz val="11"/>
        <rFont val="Times New Roman"/>
        <family val="1"/>
      </rPr>
      <t xml:space="preserve">Surirella brebissonii </t>
    </r>
    <r>
      <rPr>
        <sz val="11"/>
        <rFont val="Times New Roman"/>
        <family val="1"/>
      </rPr>
      <t xml:space="preserve">(15), </t>
    </r>
    <r>
      <rPr>
        <i/>
        <sz val="11"/>
        <rFont val="Times New Roman"/>
        <family val="1"/>
      </rPr>
      <t xml:space="preserve">Tabularia fasciculata </t>
    </r>
    <r>
      <rPr>
        <sz val="11"/>
        <rFont val="Times New Roman"/>
        <family val="1"/>
      </rPr>
      <t>(8),</t>
    </r>
    <r>
      <rPr>
        <i/>
        <sz val="11"/>
        <rFont val="Times New Roman"/>
        <family val="1"/>
      </rPr>
      <t xml:space="preserve"> Amphora pediculus </t>
    </r>
    <r>
      <rPr>
        <sz val="11"/>
        <rFont val="Times New Roman"/>
        <family val="1"/>
      </rPr>
      <t>(5)</t>
    </r>
  </si>
  <si>
    <r>
      <t xml:space="preserve">Gomphoneis olivacea </t>
    </r>
    <r>
      <rPr>
        <sz val="11"/>
        <rFont val="Times New Roman"/>
        <family val="1"/>
      </rPr>
      <t xml:space="preserve">(63), </t>
    </r>
    <r>
      <rPr>
        <i/>
        <sz val="11"/>
        <rFont val="Times New Roman"/>
        <family val="1"/>
      </rPr>
      <t xml:space="preserve">Nitzschia dissipata </t>
    </r>
    <r>
      <rPr>
        <sz val="11"/>
        <rFont val="Times New Roman"/>
        <family val="1"/>
      </rPr>
      <t xml:space="preserve">(7), </t>
    </r>
    <r>
      <rPr>
        <i/>
        <sz val="11"/>
        <rFont val="Times New Roman"/>
        <family val="1"/>
      </rPr>
      <t>Nitzschia inconspicua</t>
    </r>
    <r>
      <rPr>
        <sz val="11"/>
        <rFont val="Times New Roman"/>
        <family val="1"/>
      </rPr>
      <t xml:space="preserve"> (5),</t>
    </r>
    <r>
      <rPr>
        <i/>
        <sz val="11"/>
        <rFont val="Times New Roman"/>
        <family val="1"/>
      </rPr>
      <t xml:space="preserve"> Surirella brebissonii </t>
    </r>
    <r>
      <rPr>
        <sz val="11"/>
        <rFont val="Times New Roman"/>
        <family val="1"/>
      </rPr>
      <t>(3)</t>
    </r>
  </si>
  <si>
    <r>
      <t>Nitzschia inconspicua</t>
    </r>
    <r>
      <rPr>
        <sz val="11"/>
        <rFont val="Times New Roman"/>
        <family val="1"/>
      </rPr>
      <t xml:space="preserve"> (21),</t>
    </r>
    <r>
      <rPr>
        <i/>
        <sz val="11"/>
        <rFont val="Times New Roman"/>
        <family val="1"/>
      </rPr>
      <t xml:space="preserve"> Gomphoneis olivacea </t>
    </r>
    <r>
      <rPr>
        <sz val="11"/>
        <rFont val="Times New Roman"/>
        <family val="1"/>
      </rPr>
      <t xml:space="preserve">(18), </t>
    </r>
    <r>
      <rPr>
        <i/>
        <sz val="11"/>
        <rFont val="Times New Roman"/>
        <family val="1"/>
      </rPr>
      <t xml:space="preserve">Surirella brebissonii </t>
    </r>
    <r>
      <rPr>
        <sz val="11"/>
        <rFont val="Times New Roman"/>
        <family val="1"/>
      </rPr>
      <t>(9),</t>
    </r>
    <r>
      <rPr>
        <i/>
        <sz val="11"/>
        <rFont val="Times New Roman"/>
        <family val="1"/>
      </rPr>
      <t xml:space="preserve"> Nitzschia dissipata </t>
    </r>
    <r>
      <rPr>
        <sz val="11"/>
        <rFont val="Times New Roman"/>
        <family val="1"/>
      </rPr>
      <t>(9)</t>
    </r>
  </si>
  <si>
    <r>
      <t xml:space="preserve">Surirella brebissonii </t>
    </r>
    <r>
      <rPr>
        <sz val="11"/>
        <rFont val="Times New Roman"/>
        <family val="1"/>
      </rPr>
      <t>(20),</t>
    </r>
    <r>
      <rPr>
        <i/>
        <sz val="11"/>
        <rFont val="Times New Roman"/>
        <family val="1"/>
      </rPr>
      <t xml:space="preserve"> Gomphoneis olivacea </t>
    </r>
    <r>
      <rPr>
        <sz val="11"/>
        <rFont val="Times New Roman"/>
        <family val="1"/>
      </rPr>
      <t>(15),</t>
    </r>
    <r>
      <rPr>
        <i/>
        <sz val="11"/>
        <rFont val="Times New Roman"/>
        <family val="1"/>
      </rPr>
      <t xml:space="preserve"> Nitzschia inconspicua </t>
    </r>
    <r>
      <rPr>
        <sz val="11"/>
        <rFont val="Times New Roman"/>
        <family val="1"/>
      </rPr>
      <t>(13),</t>
    </r>
    <r>
      <rPr>
        <i/>
        <sz val="11"/>
        <rFont val="Times New Roman"/>
        <family val="1"/>
      </rPr>
      <t xml:space="preserve"> Nitzschia dissipata </t>
    </r>
    <r>
      <rPr>
        <sz val="11"/>
        <rFont val="Times New Roman"/>
        <family val="1"/>
      </rPr>
      <t>(13)</t>
    </r>
  </si>
  <si>
    <r>
      <t xml:space="preserve">Nitzschia inconspicua </t>
    </r>
    <r>
      <rPr>
        <sz val="11"/>
        <rFont val="Times New Roman"/>
        <family val="1"/>
      </rPr>
      <t>(15),</t>
    </r>
    <r>
      <rPr>
        <i/>
        <sz val="11"/>
        <rFont val="Times New Roman"/>
        <family val="1"/>
      </rPr>
      <t xml:space="preserve"> Nitzschia dissipata </t>
    </r>
    <r>
      <rPr>
        <sz val="11"/>
        <rFont val="Times New Roman"/>
        <family val="1"/>
      </rPr>
      <t>(13),</t>
    </r>
    <r>
      <rPr>
        <i/>
        <sz val="11"/>
        <rFont val="Times New Roman"/>
        <family val="1"/>
      </rPr>
      <t xml:space="preserve"> Surirella brebissonii </t>
    </r>
    <r>
      <rPr>
        <sz val="11"/>
        <rFont val="Times New Roman"/>
        <family val="1"/>
      </rPr>
      <t>(11),</t>
    </r>
    <r>
      <rPr>
        <i/>
        <sz val="11"/>
        <rFont val="Times New Roman"/>
        <family val="1"/>
      </rPr>
      <t xml:space="preserve"> Gomphoneis olivacea</t>
    </r>
    <r>
      <rPr>
        <sz val="11"/>
        <rFont val="Times New Roman"/>
        <family val="1"/>
      </rPr>
      <t xml:space="preserve"> (9)</t>
    </r>
  </si>
  <si>
    <r>
      <t xml:space="preserve">Gomphoneis olivacea </t>
    </r>
    <r>
      <rPr>
        <sz val="11"/>
        <rFont val="Times New Roman"/>
        <family val="1"/>
      </rPr>
      <t>(45),</t>
    </r>
    <r>
      <rPr>
        <i/>
        <sz val="11"/>
        <rFont val="Times New Roman"/>
        <family val="1"/>
      </rPr>
      <t xml:space="preserve"> Surirella brebissonii </t>
    </r>
    <r>
      <rPr>
        <sz val="11"/>
        <rFont val="Times New Roman"/>
        <family val="1"/>
      </rPr>
      <t>(12),</t>
    </r>
    <r>
      <rPr>
        <i/>
        <sz val="11"/>
        <rFont val="Times New Roman"/>
        <family val="1"/>
      </rPr>
      <t xml:space="preserve"> Nitzschia dissipata </t>
    </r>
    <r>
      <rPr>
        <sz val="11"/>
        <rFont val="Times New Roman"/>
        <family val="1"/>
      </rPr>
      <t>(11),</t>
    </r>
    <r>
      <rPr>
        <i/>
        <sz val="11"/>
        <rFont val="Times New Roman"/>
        <family val="1"/>
      </rPr>
      <t xml:space="preserve"> Tabularia fasciculata </t>
    </r>
    <r>
      <rPr>
        <sz val="11"/>
        <rFont val="Times New Roman"/>
        <family val="1"/>
      </rPr>
      <t>(8)</t>
    </r>
  </si>
  <si>
    <t>Abundance</t>
  </si>
  <si>
    <r>
      <t xml:space="preserve">Cladophora glomerata </t>
    </r>
    <r>
      <rPr>
        <sz val="11"/>
        <rFont val="Times New Roman"/>
        <family val="1"/>
      </rPr>
      <t>(74),</t>
    </r>
    <r>
      <rPr>
        <i/>
        <sz val="11"/>
        <rFont val="Times New Roman"/>
        <family val="1"/>
      </rPr>
      <t xml:space="preserve"> Achnanthidium minutissimum </t>
    </r>
    <r>
      <rPr>
        <sz val="11"/>
        <rFont val="Times New Roman"/>
        <family val="1"/>
      </rPr>
      <t>(6),</t>
    </r>
    <r>
      <rPr>
        <i/>
        <sz val="11"/>
        <rFont val="Times New Roman"/>
        <family val="1"/>
      </rPr>
      <t xml:space="preserve"> Stigeoclonium sp. </t>
    </r>
    <r>
      <rPr>
        <sz val="11"/>
        <rFont val="Times New Roman"/>
        <family val="1"/>
      </rPr>
      <t xml:space="preserve">(4), </t>
    </r>
    <r>
      <rPr>
        <i/>
        <sz val="11"/>
        <rFont val="Times New Roman"/>
        <family val="1"/>
      </rPr>
      <t xml:space="preserve">Rhizoclonium fontanum </t>
    </r>
    <r>
      <rPr>
        <sz val="11"/>
        <rFont val="Times New Roman"/>
        <family val="1"/>
      </rPr>
      <t>(3)</t>
    </r>
  </si>
  <si>
    <r>
      <t xml:space="preserve">Achnanthidium minutissimum </t>
    </r>
    <r>
      <rPr>
        <sz val="11"/>
        <rFont val="Times New Roman"/>
        <family val="1"/>
      </rPr>
      <t>(33),</t>
    </r>
    <r>
      <rPr>
        <i/>
        <sz val="11"/>
        <rFont val="Times New Roman"/>
        <family val="1"/>
      </rPr>
      <t xml:space="preserve"> Oedogonium sp. </t>
    </r>
    <r>
      <rPr>
        <sz val="11"/>
        <rFont val="Times New Roman"/>
        <family val="1"/>
      </rPr>
      <t>(13),</t>
    </r>
    <r>
      <rPr>
        <i/>
        <sz val="11"/>
        <rFont val="Times New Roman"/>
        <family val="1"/>
      </rPr>
      <t xml:space="preserve"> Cladophora glomerata </t>
    </r>
    <r>
      <rPr>
        <sz val="11"/>
        <rFont val="Times New Roman"/>
        <family val="1"/>
      </rPr>
      <t>(8),</t>
    </r>
    <r>
      <rPr>
        <i/>
        <sz val="11"/>
        <rFont val="Times New Roman"/>
        <family val="1"/>
      </rPr>
      <t xml:space="preserve"> Nitzschia amphibia </t>
    </r>
    <r>
      <rPr>
        <sz val="11"/>
        <rFont val="Times New Roman"/>
        <family val="1"/>
      </rPr>
      <t>(6)</t>
    </r>
  </si>
  <si>
    <r>
      <t xml:space="preserve">Nitzschia inconspicua </t>
    </r>
    <r>
      <rPr>
        <sz val="11"/>
        <rFont val="Times New Roman"/>
        <family val="1"/>
      </rPr>
      <t>(27),</t>
    </r>
    <r>
      <rPr>
        <i/>
        <sz val="11"/>
        <rFont val="Times New Roman"/>
        <family val="1"/>
      </rPr>
      <t xml:space="preserve"> Cocconeis placentula </t>
    </r>
    <r>
      <rPr>
        <sz val="11"/>
        <rFont val="Times New Roman"/>
        <family val="1"/>
      </rPr>
      <t>(15),</t>
    </r>
    <r>
      <rPr>
        <i/>
        <sz val="11"/>
        <rFont val="Times New Roman"/>
        <family val="1"/>
      </rPr>
      <t xml:space="preserve"> Nitzschia amphibia </t>
    </r>
    <r>
      <rPr>
        <sz val="11"/>
        <rFont val="Times New Roman"/>
        <family val="1"/>
      </rPr>
      <t>(13),</t>
    </r>
    <r>
      <rPr>
        <i/>
        <sz val="11"/>
        <rFont val="Times New Roman"/>
        <family val="1"/>
      </rPr>
      <t xml:space="preserve"> Diploneis parma </t>
    </r>
    <r>
      <rPr>
        <sz val="11"/>
        <rFont val="Times New Roman"/>
        <family val="1"/>
      </rPr>
      <t>(8)</t>
    </r>
  </si>
  <si>
    <r>
      <t xml:space="preserve">Stigeoclonium sp. </t>
    </r>
    <r>
      <rPr>
        <sz val="11"/>
        <rFont val="Times New Roman"/>
        <family val="1"/>
      </rPr>
      <t>(21),</t>
    </r>
    <r>
      <rPr>
        <i/>
        <sz val="11"/>
        <rFont val="Times New Roman"/>
        <family val="1"/>
      </rPr>
      <t xml:space="preserve"> Nitzschia amphibia </t>
    </r>
    <r>
      <rPr>
        <sz val="11"/>
        <rFont val="Times New Roman"/>
        <family val="1"/>
      </rPr>
      <t xml:space="preserve">(16), </t>
    </r>
    <r>
      <rPr>
        <i/>
        <sz val="11"/>
        <rFont val="Times New Roman"/>
        <family val="1"/>
      </rPr>
      <t xml:space="preserve">Achnanthidium minutissimum </t>
    </r>
    <r>
      <rPr>
        <sz val="11"/>
        <rFont val="Times New Roman"/>
        <family val="1"/>
      </rPr>
      <t>(15),</t>
    </r>
    <r>
      <rPr>
        <i/>
        <sz val="11"/>
        <rFont val="Times New Roman"/>
        <family val="1"/>
      </rPr>
      <t xml:space="preserve"> Diploneis parma </t>
    </r>
    <r>
      <rPr>
        <sz val="11"/>
        <rFont val="Times New Roman"/>
        <family val="1"/>
      </rPr>
      <t>(6)</t>
    </r>
  </si>
  <si>
    <r>
      <t xml:space="preserve">Cladophora glomerata </t>
    </r>
    <r>
      <rPr>
        <sz val="11"/>
        <rFont val="Times New Roman"/>
        <family val="1"/>
      </rPr>
      <t>(30),</t>
    </r>
    <r>
      <rPr>
        <i/>
        <sz val="11"/>
        <rFont val="Times New Roman"/>
        <family val="1"/>
      </rPr>
      <t xml:space="preserve"> Achnanthidium minutissimum</t>
    </r>
    <r>
      <rPr>
        <sz val="11"/>
        <rFont val="Times New Roman"/>
        <family val="1"/>
      </rPr>
      <t xml:space="preserve"> (20),</t>
    </r>
    <r>
      <rPr>
        <i/>
        <sz val="11"/>
        <rFont val="Times New Roman"/>
        <family val="1"/>
      </rPr>
      <t xml:space="preserve"> Nitzschia inconspicua </t>
    </r>
    <r>
      <rPr>
        <sz val="11"/>
        <rFont val="Times New Roman"/>
        <family val="1"/>
      </rPr>
      <t>(9),</t>
    </r>
    <r>
      <rPr>
        <i/>
        <sz val="11"/>
        <rFont val="Times New Roman"/>
        <family val="1"/>
      </rPr>
      <t xml:space="preserve"> Nitzschia amphibia </t>
    </r>
    <r>
      <rPr>
        <sz val="11"/>
        <rFont val="Times New Roman"/>
        <family val="1"/>
      </rPr>
      <t>(8)</t>
    </r>
  </si>
  <si>
    <r>
      <t xml:space="preserve">Cladophora glomerata </t>
    </r>
    <r>
      <rPr>
        <sz val="11"/>
        <rFont val="Times New Roman"/>
        <family val="1"/>
      </rPr>
      <t>(45),</t>
    </r>
    <r>
      <rPr>
        <i/>
        <sz val="11"/>
        <rFont val="Times New Roman"/>
        <family val="1"/>
      </rPr>
      <t xml:space="preserve"> Achnanthidium minutissimum </t>
    </r>
    <r>
      <rPr>
        <sz val="11"/>
        <rFont val="Times New Roman"/>
        <family val="1"/>
      </rPr>
      <t>(12),</t>
    </r>
    <r>
      <rPr>
        <i/>
        <sz val="11"/>
        <rFont val="Times New Roman"/>
        <family val="1"/>
      </rPr>
      <t xml:space="preserve"> Mougeotia sp. </t>
    </r>
    <r>
      <rPr>
        <sz val="11"/>
        <rFont val="Times New Roman"/>
        <family val="1"/>
      </rPr>
      <t>(7),</t>
    </r>
    <r>
      <rPr>
        <i/>
        <sz val="11"/>
        <rFont val="Times New Roman"/>
        <family val="1"/>
      </rPr>
      <t xml:space="preserve"> Rhizoclonium fontanum </t>
    </r>
    <r>
      <rPr>
        <sz val="11"/>
        <rFont val="Times New Roman"/>
        <family val="1"/>
      </rPr>
      <t>(5)</t>
    </r>
  </si>
  <si>
    <r>
      <t xml:space="preserve">Achnanthidium minutissimum </t>
    </r>
    <r>
      <rPr>
        <sz val="11"/>
        <rFont val="Times New Roman"/>
        <family val="1"/>
      </rPr>
      <t xml:space="preserve">(29), </t>
    </r>
    <r>
      <rPr>
        <i/>
        <sz val="11"/>
        <rFont val="Times New Roman"/>
        <family val="1"/>
      </rPr>
      <t xml:space="preserve">Nitzschia amphibia </t>
    </r>
    <r>
      <rPr>
        <sz val="11"/>
        <rFont val="Times New Roman"/>
        <family val="1"/>
      </rPr>
      <t>(15),</t>
    </r>
    <r>
      <rPr>
        <i/>
        <sz val="11"/>
        <rFont val="Times New Roman"/>
        <family val="1"/>
      </rPr>
      <t xml:space="preserve"> Stigeoclonium sp. </t>
    </r>
    <r>
      <rPr>
        <sz val="11"/>
        <rFont val="Times New Roman"/>
        <family val="1"/>
      </rPr>
      <t>(11),</t>
    </r>
    <r>
      <rPr>
        <i/>
        <sz val="11"/>
        <rFont val="Times New Roman"/>
        <family val="1"/>
      </rPr>
      <t xml:space="preserve"> Cocconeis placentula </t>
    </r>
    <r>
      <rPr>
        <sz val="11"/>
        <rFont val="Times New Roman"/>
        <family val="1"/>
      </rPr>
      <t>(6)</t>
    </r>
  </si>
  <si>
    <r>
      <t xml:space="preserve">Achnanthidium minutissimum </t>
    </r>
    <r>
      <rPr>
        <sz val="11"/>
        <rFont val="Times New Roman"/>
        <family val="1"/>
      </rPr>
      <t>(46),</t>
    </r>
    <r>
      <rPr>
        <i/>
        <sz val="11"/>
        <rFont val="Times New Roman"/>
        <family val="1"/>
      </rPr>
      <t xml:space="preserve"> Nitzschia amphibia</t>
    </r>
    <r>
      <rPr>
        <sz val="11"/>
        <rFont val="Times New Roman"/>
        <family val="1"/>
      </rPr>
      <t xml:space="preserve"> (10),</t>
    </r>
    <r>
      <rPr>
        <i/>
        <sz val="11"/>
        <rFont val="Times New Roman"/>
        <family val="1"/>
      </rPr>
      <t xml:space="preserve"> Cocconeis placentula </t>
    </r>
    <r>
      <rPr>
        <sz val="11"/>
        <rFont val="Times New Roman"/>
        <family val="1"/>
      </rPr>
      <t>(6),</t>
    </r>
    <r>
      <rPr>
        <i/>
        <sz val="11"/>
        <rFont val="Times New Roman"/>
        <family val="1"/>
      </rPr>
      <t xml:space="preserve"> Amphora pediculus </t>
    </r>
    <r>
      <rPr>
        <sz val="11"/>
        <rFont val="Times New Roman"/>
        <family val="1"/>
      </rPr>
      <t>(6)</t>
    </r>
  </si>
  <si>
    <r>
      <t>Nitzschia inconspicua</t>
    </r>
    <r>
      <rPr>
        <sz val="11"/>
        <rFont val="Times New Roman"/>
        <family val="1"/>
      </rPr>
      <t xml:space="preserve"> (26),</t>
    </r>
    <r>
      <rPr>
        <i/>
        <sz val="11"/>
        <rFont val="Times New Roman"/>
        <family val="1"/>
      </rPr>
      <t xml:space="preserve"> Cocconeis placentula</t>
    </r>
    <r>
      <rPr>
        <sz val="11"/>
        <rFont val="Times New Roman"/>
        <family val="1"/>
      </rPr>
      <t xml:space="preserve"> (15),</t>
    </r>
    <r>
      <rPr>
        <i/>
        <sz val="11"/>
        <rFont val="Times New Roman"/>
        <family val="1"/>
      </rPr>
      <t xml:space="preserve"> Nitzschia amphibia </t>
    </r>
    <r>
      <rPr>
        <sz val="11"/>
        <rFont val="Times New Roman"/>
        <family val="1"/>
      </rPr>
      <t>(13),</t>
    </r>
    <r>
      <rPr>
        <i/>
        <sz val="11"/>
        <rFont val="Times New Roman"/>
        <family val="1"/>
      </rPr>
      <t xml:space="preserve"> Diploneis parma </t>
    </r>
    <r>
      <rPr>
        <sz val="11"/>
        <rFont val="Times New Roman"/>
        <family val="1"/>
      </rPr>
      <t>(8)</t>
    </r>
  </si>
  <si>
    <r>
      <t xml:space="preserve">Achnanthidium minutissimum </t>
    </r>
    <r>
      <rPr>
        <sz val="11"/>
        <rFont val="Times New Roman"/>
        <family val="1"/>
      </rPr>
      <t xml:space="preserve">(18), </t>
    </r>
    <r>
      <rPr>
        <i/>
        <sz val="11"/>
        <rFont val="Times New Roman"/>
        <family val="1"/>
      </rPr>
      <t xml:space="preserve">Nitzschia amphibia </t>
    </r>
    <r>
      <rPr>
        <sz val="11"/>
        <rFont val="Times New Roman"/>
        <family val="1"/>
      </rPr>
      <t xml:space="preserve">(18), </t>
    </r>
    <r>
      <rPr>
        <i/>
        <sz val="11"/>
        <rFont val="Times New Roman"/>
        <family val="1"/>
      </rPr>
      <t xml:space="preserve">Cocconeis placentula </t>
    </r>
    <r>
      <rPr>
        <sz val="11"/>
        <rFont val="Times New Roman"/>
        <family val="1"/>
      </rPr>
      <t>(15),</t>
    </r>
    <r>
      <rPr>
        <i/>
        <sz val="11"/>
        <rFont val="Times New Roman"/>
        <family val="1"/>
      </rPr>
      <t xml:space="preserve"> Diploneis parma </t>
    </r>
    <r>
      <rPr>
        <sz val="11"/>
        <rFont val="Times New Roman"/>
        <family val="1"/>
      </rPr>
      <t>(7)</t>
    </r>
  </si>
  <si>
    <r>
      <t xml:space="preserve">Achnanthidium minutissimum </t>
    </r>
    <r>
      <rPr>
        <sz val="11"/>
        <rFont val="Times New Roman"/>
        <family val="1"/>
      </rPr>
      <t>(26),</t>
    </r>
    <r>
      <rPr>
        <i/>
        <sz val="11"/>
        <rFont val="Times New Roman"/>
        <family val="1"/>
      </rPr>
      <t xml:space="preserve"> Nitzschia amphibia </t>
    </r>
    <r>
      <rPr>
        <sz val="11"/>
        <rFont val="Times New Roman"/>
        <family val="1"/>
      </rPr>
      <t>(16),</t>
    </r>
    <r>
      <rPr>
        <i/>
        <sz val="11"/>
        <rFont val="Times New Roman"/>
        <family val="1"/>
      </rPr>
      <t xml:space="preserve"> Nitzschia inconspicua </t>
    </r>
    <r>
      <rPr>
        <sz val="11"/>
        <rFont val="Times New Roman"/>
        <family val="1"/>
      </rPr>
      <t xml:space="preserve">(13), </t>
    </r>
    <r>
      <rPr>
        <i/>
        <sz val="11"/>
        <rFont val="Times New Roman"/>
        <family val="1"/>
      </rPr>
      <t xml:space="preserve">Amphora pediculus </t>
    </r>
    <r>
      <rPr>
        <sz val="11"/>
        <rFont val="Times New Roman"/>
        <family val="1"/>
      </rPr>
      <t>(9)</t>
    </r>
  </si>
  <si>
    <r>
      <t>Achnanthidium minutissimum</t>
    </r>
    <r>
      <rPr>
        <sz val="11"/>
        <rFont val="Times New Roman"/>
        <family val="1"/>
      </rPr>
      <t xml:space="preserve"> (32), </t>
    </r>
    <r>
      <rPr>
        <i/>
        <sz val="11"/>
        <rFont val="Times New Roman"/>
        <family val="1"/>
      </rPr>
      <t xml:space="preserve">Cocconeis placentula </t>
    </r>
    <r>
      <rPr>
        <sz val="11"/>
        <rFont val="Times New Roman"/>
        <family val="1"/>
      </rPr>
      <t>(11),</t>
    </r>
    <r>
      <rPr>
        <i/>
        <sz val="11"/>
        <rFont val="Times New Roman"/>
        <family val="1"/>
      </rPr>
      <t xml:space="preserve"> Nitzschia amphibia </t>
    </r>
    <r>
      <rPr>
        <sz val="11"/>
        <rFont val="Times New Roman"/>
        <family val="1"/>
      </rPr>
      <t>(8),</t>
    </r>
    <r>
      <rPr>
        <i/>
        <sz val="11"/>
        <rFont val="Times New Roman"/>
        <family val="1"/>
      </rPr>
      <t xml:space="preserve"> Amphora pediculus </t>
    </r>
    <r>
      <rPr>
        <sz val="11"/>
        <rFont val="Times New Roman"/>
        <family val="1"/>
      </rPr>
      <t>(5)</t>
    </r>
  </si>
  <si>
    <t>Four most dominant taxa (percentage of total)</t>
  </si>
  <si>
    <t>Measure</t>
  </si>
  <si>
    <t>Site (fig. 1)</t>
  </si>
  <si>
    <t>Month</t>
  </si>
  <si>
    <t>Metric</t>
  </si>
  <si>
    <t>Conditions</t>
  </si>
  <si>
    <t>Always high</t>
  </si>
  <si>
    <t>Nearly 100% DO saturation</t>
  </si>
  <si>
    <t>0 (0)</t>
  </si>
  <si>
    <t>&gt;75% DO saturation</t>
  </si>
  <si>
    <t>Moderate</t>
  </si>
  <si>
    <t>&gt;50% DO saturation</t>
  </si>
  <si>
    <t>Low</t>
  </si>
  <si>
    <t>&gt;30% DO saturation</t>
  </si>
  <si>
    <t>Very low</t>
  </si>
  <si>
    <t>About 10% DO saturation or less</t>
  </si>
  <si>
    <t>Saprobity</t>
  </si>
  <si>
    <t>&gt;85% oxygen saturation/BOD &lt;2 mg/L</t>
  </si>
  <si>
    <t>&lt;10% oxygen saturation/BOD &gt;22 mg/L</t>
  </si>
  <si>
    <t>Oligotrophic</t>
  </si>
  <si>
    <t>Low nutrient concentrations</t>
  </si>
  <si>
    <t>Oligo-mesotrophic</t>
  </si>
  <si>
    <t>Low to moderate nutrient concentrations</t>
  </si>
  <si>
    <t>Mesotrophic</t>
  </si>
  <si>
    <t>Moderate nutrient concentrations</t>
  </si>
  <si>
    <t>Meso-eutrophic</t>
  </si>
  <si>
    <t>Moderate to high nutrient concentrations</t>
  </si>
  <si>
    <t>Eutrophic</t>
  </si>
  <si>
    <t>High nutrient concentrations</t>
  </si>
  <si>
    <t>Hypereutrophic</t>
  </si>
  <si>
    <t>Very high nutrient concentrations</t>
  </si>
  <si>
    <t>Ubiquitous</t>
  </si>
  <si>
    <t>Widespread across nutrient concentrations</t>
  </si>
  <si>
    <t>Autotroph, low tolerance</t>
  </si>
  <si>
    <t>Low tolerance for organic N</t>
  </si>
  <si>
    <t>Autotroph, high tolerance</t>
  </si>
  <si>
    <t>High tolerance for organic N</t>
  </si>
  <si>
    <t>Facultative heterotroph</t>
  </si>
  <si>
    <t xml:space="preserve">Needing periodically elevated N </t>
  </si>
  <si>
    <t>Obligate heterotroph</t>
  </si>
  <si>
    <t>Needing constantly elevated N</t>
  </si>
  <si>
    <t>Bahls Index</t>
  </si>
  <si>
    <t>Shannon Diversity Index</t>
  </si>
  <si>
    <t>Siltation Index</t>
  </si>
  <si>
    <t>Raw score</t>
  </si>
  <si>
    <t>Normalized score</t>
  </si>
  <si>
    <t>Channel conditions</t>
  </si>
  <si>
    <t>A. Flow status</t>
  </si>
  <si>
    <t>B. Channel slope and morphological status (reach)</t>
  </si>
  <si>
    <t>C. Sinuosity (segment)</t>
  </si>
  <si>
    <t>D. Pool status (reach)</t>
  </si>
  <si>
    <t>E. Riffle frequency (segment)</t>
  </si>
  <si>
    <t>Bank/riparian conditions</t>
  </si>
  <si>
    <t>A. Bank stability (reach)</t>
  </si>
  <si>
    <t>B. Canopy cover (reach)</t>
  </si>
  <si>
    <t>C. Bank/riparian protection (reach)</t>
  </si>
  <si>
    <t>D. Length and extent of buffers (segment)</t>
  </si>
  <si>
    <t>E. Average buffer width (reach)</t>
  </si>
  <si>
    <t>F. Percent altered banks (reach)</t>
  </si>
  <si>
    <t>In-stream habitat conditions</t>
  </si>
  <si>
    <t>A. Riffle-substrate fouling (reach)</t>
  </si>
  <si>
    <t>B. Velocity/depth combination (reach)</t>
  </si>
  <si>
    <t>C. Riffle-substrate embeddedness (reach)</t>
  </si>
  <si>
    <t>D. Sediment deposition (reach)</t>
  </si>
  <si>
    <t>E. Substrate and cover diversity (reach)</t>
  </si>
  <si>
    <t>F. Riffle-substrate composition (reach)</t>
  </si>
  <si>
    <t>Site total</t>
  </si>
  <si>
    <t>&lt;500</t>
  </si>
  <si>
    <t xml:space="preserve">College  </t>
  </si>
  <si>
    <t>Four most dominant taxa (percentage of total abundance)</t>
  </si>
  <si>
    <t>Scraper/filtering collector ratio</t>
  </si>
  <si>
    <t>EPT/Chironomidae ratio</t>
  </si>
  <si>
    <t>Other metrics</t>
  </si>
  <si>
    <t>Shredders, percent</t>
  </si>
  <si>
    <t>Scrapers, percent</t>
  </si>
  <si>
    <t>Predators, percent</t>
  </si>
  <si>
    <t>Filterers, percent</t>
  </si>
  <si>
    <t>Two dominant taxa, percent</t>
  </si>
  <si>
    <t>Trichoptera, percent</t>
  </si>
  <si>
    <t>Tanytarsini midges, percent</t>
  </si>
  <si>
    <t>Plecoptera, percent</t>
  </si>
  <si>
    <t>Oligochaeta, percent</t>
  </si>
  <si>
    <t>Five dominant taxa, percent</t>
  </si>
  <si>
    <t>Ephemeroptera, percent</t>
  </si>
  <si>
    <t>Dominant taxon, percent</t>
  </si>
  <si>
    <t>Diptera, percent</t>
  </si>
  <si>
    <t>Corbicula, percent</t>
  </si>
  <si>
    <t>Chironomidae, percent</t>
  </si>
  <si>
    <t>Total taxa richness</t>
  </si>
  <si>
    <t>Trichoptera richness</t>
  </si>
  <si>
    <t>Plecoptera richness</t>
  </si>
  <si>
    <t>Ephemeroptera richness</t>
  </si>
  <si>
    <t>Diptera richness</t>
  </si>
  <si>
    <t>Clinger richness</t>
  </si>
  <si>
    <t>Chironomidae richness</t>
  </si>
  <si>
    <t>25.7 (1.96)</t>
  </si>
  <si>
    <t>37.5 (7.84)</t>
  </si>
  <si>
    <t>30.3 (28.3)</t>
  </si>
  <si>
    <t>39.0 (7.94)</t>
  </si>
  <si>
    <t>17.6 (2.94)</t>
  </si>
  <si>
    <t>32.8 (3.60)</t>
  </si>
  <si>
    <t>Regression model</t>
  </si>
  <si>
    <t>% Censored data</t>
  </si>
  <si>
    <t>MSE</t>
  </si>
  <si>
    <t>RMSE</t>
  </si>
  <si>
    <t>Bias correction factor (Duan, 1983)</t>
  </si>
  <si>
    <t>90% prediction interval, in ± %</t>
  </si>
  <si>
    <t>Discrete data</t>
  </si>
  <si>
    <t>n</t>
  </si>
  <si>
    <t>Range of values in variable measurements</t>
  </si>
  <si>
    <t>Mean</t>
  </si>
  <si>
    <t>Median</t>
  </si>
  <si>
    <t>Standard deviation</t>
  </si>
  <si>
    <t>CL: 8.0–1,100</t>
  </si>
  <si>
    <t xml:space="preserve">SC: 110–3,920  </t>
  </si>
  <si>
    <t>CL: 10–643</t>
  </si>
  <si>
    <t>CL: 15–931</t>
  </si>
  <si>
    <t>SC: 180–3,480</t>
  </si>
  <si>
    <t>CL: 19–1,080</t>
  </si>
  <si>
    <t>SC: 192–4,160</t>
  </si>
  <si>
    <t>CL: 13–884</t>
  </si>
  <si>
    <t>CL: 9.0–1,680</t>
  </si>
  <si>
    <t>SC: 221–5,650</t>
  </si>
  <si>
    <t>CL: 17–1,020</t>
  </si>
  <si>
    <t>SC: 232–3,830</t>
  </si>
  <si>
    <t>Time period</t>
  </si>
  <si>
    <t xml:space="preserve">n </t>
  </si>
  <si>
    <t>Range</t>
  </si>
  <si>
    <t xml:space="preserve">Summer </t>
  </si>
  <si>
    <t>0–2.40</t>
  </si>
  <si>
    <t>1.40–8.00</t>
  </si>
  <si>
    <t>0.40–2.80</t>
  </si>
  <si>
    <t>0–0.90</t>
  </si>
  <si>
    <t>0–1.60</t>
  </si>
  <si>
    <t>0.30–9.10</t>
  </si>
  <si>
    <t xml:space="preserve">Fall </t>
  </si>
  <si>
    <t>0–0.40</t>
  </si>
  <si>
    <t>1.00–8.10</t>
  </si>
  <si>
    <t>0–1.90</t>
  </si>
  <si>
    <t>0–0.70</t>
  </si>
  <si>
    <t>0–0.60</t>
  </si>
  <si>
    <t>0.10–8.00</t>
  </si>
  <si>
    <t xml:space="preserve">Winter </t>
  </si>
  <si>
    <t>0–6.20</t>
  </si>
  <si>
    <t>0.30–10.0</t>
  </si>
  <si>
    <t>0.30–4.10</t>
  </si>
  <si>
    <t>0–0.80</t>
  </si>
  <si>
    <t>0.05–7.70</t>
  </si>
  <si>
    <t xml:space="preserve">Spring </t>
  </si>
  <si>
    <t>0–6.40</t>
  </si>
  <si>
    <t>0–9.90</t>
  </si>
  <si>
    <t>0.60–4.00</t>
  </si>
  <si>
    <t>0–1.10</t>
  </si>
  <si>
    <t>0.10–1.90</t>
  </si>
  <si>
    <t>0.50–7.30</t>
  </si>
  <si>
    <t>0–10.0</t>
  </si>
  <si>
    <t>0–4.10</t>
  </si>
  <si>
    <t>0.05–9.10</t>
  </si>
  <si>
    <t>0.02–8.38</t>
  </si>
  <si>
    <t>9.55–26.0</t>
  </si>
  <si>
    <t>1.38–8.41</t>
  </si>
  <si>
    <t>0.10–4.46</t>
  </si>
  <si>
    <t>0.08–6.70</t>
  </si>
  <si>
    <t>0.20–8.89</t>
  </si>
  <si>
    <t>0–15.6</t>
  </si>
  <si>
    <t>7.62–28.3</t>
  </si>
  <si>
    <t>0.40–9.17</t>
  </si>
  <si>
    <t>0.26–4.90</t>
  </si>
  <si>
    <t>0.23–7.02</t>
  </si>
  <si>
    <t>0.99–7.89</t>
  </si>
  <si>
    <t>0.06–6.48</t>
  </si>
  <si>
    <t>1.74–28.4</t>
  </si>
  <si>
    <t>0.48–7.45</t>
  </si>
  <si>
    <t>0.03–4.39</t>
  </si>
  <si>
    <t>0.01–4.91</t>
  </si>
  <si>
    <t>0.28–5.78</t>
  </si>
  <si>
    <t>0.03–25.1</t>
  </si>
  <si>
    <t>7.15–28.5</t>
  </si>
  <si>
    <t>1.62–7.79</t>
  </si>
  <si>
    <t>0.01–7.15</t>
  </si>
  <si>
    <t>0.06–7.18</t>
  </si>
  <si>
    <t>0.87–10.1</t>
  </si>
  <si>
    <t>0–25.1</t>
  </si>
  <si>
    <t>1.74–28.5</t>
  </si>
  <si>
    <t>0.01–7.18</t>
  </si>
  <si>
    <t>0.20–10.1</t>
  </si>
  <si>
    <t>-6.77–0.91</t>
  </si>
  <si>
    <t>-21.6–-7.40</t>
  </si>
  <si>
    <t>-7.71–0</t>
  </si>
  <si>
    <t>-4.36–0.60</t>
  </si>
  <si>
    <t>-6.60–0.47</t>
  </si>
  <si>
    <t>-5.72–1.41</t>
  </si>
  <si>
    <t>-15.4–0.04</t>
  </si>
  <si>
    <t>-25.8–-5.75</t>
  </si>
  <si>
    <t>-9.07–0.13</t>
  </si>
  <si>
    <t>-4.80–0.06</t>
  </si>
  <si>
    <t>-7.02–-0.13</t>
  </si>
  <si>
    <t>-6.69–2.61</t>
  </si>
  <si>
    <t>-5.48–5.99</t>
  </si>
  <si>
    <t>-23.3–2.28</t>
  </si>
  <si>
    <t>-6.35–2.59</t>
  </si>
  <si>
    <t>-4.19–0.51</t>
  </si>
  <si>
    <t>-4.71–1.17</t>
  </si>
  <si>
    <t>-3.60–5.88</t>
  </si>
  <si>
    <t>-23.0–4.99</t>
  </si>
  <si>
    <t>-25.3–-2.26</t>
  </si>
  <si>
    <t>-6.46–2.18</t>
  </si>
  <si>
    <t>-6.95–0.49</t>
  </si>
  <si>
    <t>-6.38–1.54</t>
  </si>
  <si>
    <t>-9.17–5.00</t>
  </si>
  <si>
    <t>-23.0–5.99</t>
  </si>
  <si>
    <t>-25.8–2.28</t>
  </si>
  <si>
    <t>-9.07–2.59</t>
  </si>
  <si>
    <t>-6.95–0.60</t>
  </si>
  <si>
    <t>-7.02–1.54</t>
  </si>
  <si>
    <t>-9.17–5.88</t>
  </si>
  <si>
    <t>Production/respiration ratio</t>
  </si>
  <si>
    <t>0–20.0</t>
  </si>
  <si>
    <t>0.13–0.46</t>
  </si>
  <si>
    <t>0.08–1.00</t>
  </si>
  <si>
    <t>0–7.00</t>
  </si>
  <si>
    <t>0–6.25</t>
  </si>
  <si>
    <t>0.18–2.00</t>
  </si>
  <si>
    <t>0–1.67</t>
  </si>
  <si>
    <t>0.07–0.51</t>
  </si>
  <si>
    <t>0–1.09</t>
  </si>
  <si>
    <t>0–1.15</t>
  </si>
  <si>
    <t>0.04–1.48</t>
  </si>
  <si>
    <t>0–57.8</t>
  </si>
  <si>
    <t>0.11–1.54</t>
  </si>
  <si>
    <t>0.10–4.00</t>
  </si>
  <si>
    <t>0–13.33</t>
  </si>
  <si>
    <t>0–13.3</t>
  </si>
  <si>
    <t>0.01–10.0</t>
  </si>
  <si>
    <t>0–90.0</t>
  </si>
  <si>
    <t>0.12–2.35</t>
  </si>
  <si>
    <t>0–50.0</t>
  </si>
  <si>
    <t>0.04–26.7</t>
  </si>
  <si>
    <t>0.08–3.18</t>
  </si>
  <si>
    <t>0–1.54</t>
  </si>
  <si>
    <t>0–4.00</t>
  </si>
  <si>
    <t>0–26.7</t>
  </si>
  <si>
    <t xml:space="preserve">Q: 19–2,186  </t>
  </si>
  <si>
    <t>PP: 0.03–1.10</t>
  </si>
  <si>
    <t xml:space="preserve">TBY: 0.9–430  </t>
  </si>
  <si>
    <t xml:space="preserve">Q: 14–9,662  </t>
  </si>
  <si>
    <t>PP: 0.00–2.13</t>
  </si>
  <si>
    <t xml:space="preserve">TBY: 0.5–1,020  </t>
  </si>
  <si>
    <t xml:space="preserve">TBY: 0.2–440  </t>
  </si>
  <si>
    <t xml:space="preserve">Q: 9.5–3,038  </t>
  </si>
  <si>
    <t>PP: 0.01–1.77</t>
  </si>
  <si>
    <t xml:space="preserve">TBY: 1.1–570  </t>
  </si>
  <si>
    <t xml:space="preserve">Q: 4.4–954  </t>
  </si>
  <si>
    <t>PP: 0.00–1.69</t>
  </si>
  <si>
    <t xml:space="preserve">TBY: 1.8–700  </t>
  </si>
  <si>
    <t xml:space="preserve">Q: 10–2,231  </t>
  </si>
  <si>
    <t>PP: 0.02–1.71</t>
  </si>
  <si>
    <t xml:space="preserve">TBY: 1.0–760  </t>
  </si>
  <si>
    <t xml:space="preserve">TBY: 0.8–520  </t>
  </si>
  <si>
    <t>Particulate phosphorus (PP), mg/L (TP-DP)</t>
  </si>
  <si>
    <t>DP: 0.05–1.65</t>
  </si>
  <si>
    <t>DP: 0.11–2.80</t>
  </si>
  <si>
    <t xml:space="preserve">Q: 0.6–1,514  </t>
  </si>
  <si>
    <t>DP: &lt;0.05–2.98</t>
  </si>
  <si>
    <t>DP: 0.10–1.59</t>
  </si>
  <si>
    <t>DP: 0.07–1.31</t>
  </si>
  <si>
    <t>Dissolved phosphorus (DP), mg/L as phosphorus</t>
  </si>
  <si>
    <t>TP: &lt;0.05–1.04</t>
  </si>
  <si>
    <t xml:space="preserve">Q: 0.44–1,510  </t>
  </si>
  <si>
    <t>TP: &lt;0.05–1.00</t>
  </si>
  <si>
    <t>Phosphorus, total (TP), mg/L</t>
  </si>
  <si>
    <t>Q: 19–2,186</t>
  </si>
  <si>
    <t>Q: 14–9,662</t>
  </si>
  <si>
    <t>Q: 9.5–3,038</t>
  </si>
  <si>
    <t>Q: 4.4–951</t>
  </si>
  <si>
    <t>Q: 10–1,908</t>
  </si>
  <si>
    <t>Q: 0.4–1,510</t>
  </si>
  <si>
    <t>TKN: 0.9–8.0</t>
  </si>
  <si>
    <t>TKN: 0.9–5.7</t>
  </si>
  <si>
    <t>Q: 4.4–954</t>
  </si>
  <si>
    <t>TKN: 1.0–5.1</t>
  </si>
  <si>
    <t xml:space="preserve">Q: 10–2,230 </t>
  </si>
  <si>
    <t>TKN: 1.0–5.5</t>
  </si>
  <si>
    <t>Nitrogen, ammonia plus organic (TKN), total, mg/L</t>
  </si>
  <si>
    <t>TN: 2.6–14</t>
  </si>
  <si>
    <t>Q: 0.6–1,513</t>
  </si>
  <si>
    <t>TN: 0.3–3.8</t>
  </si>
  <si>
    <t>TN: 0.3–4.2</t>
  </si>
  <si>
    <t xml:space="preserve">[mg/kg, milligrams per kilogram; --, not applicable; &lt;, less than]  </t>
  </si>
  <si>
    <t>Wastewater Indicator Compounds (in µg/kg)</t>
  </si>
  <si>
    <r>
      <t>Probable effect concentration</t>
    </r>
    <r>
      <rPr>
        <b/>
        <vertAlign val="superscript"/>
        <sz val="11"/>
        <color theme="1"/>
        <rFont val="Times New Roman"/>
        <family val="1"/>
      </rPr>
      <t>2</t>
    </r>
    <r>
      <rPr>
        <b/>
        <sz val="11"/>
        <color theme="1"/>
        <rFont val="Times New Roman"/>
        <family val="1"/>
      </rPr>
      <t>(µg/kg)</t>
    </r>
  </si>
  <si>
    <t>Parameter</t>
  </si>
  <si>
    <t>Velocity (m/s)</t>
  </si>
  <si>
    <t>0.002–0.17</t>
  </si>
  <si>
    <t>0.09–0.42</t>
  </si>
  <si>
    <t>0.09–0.37</t>
  </si>
  <si>
    <t>0.01–0.27</t>
  </si>
  <si>
    <t>0.02–0.36</t>
  </si>
  <si>
    <t>0.07–0.41</t>
  </si>
  <si>
    <t>Wetted width (m)</t>
  </si>
  <si>
    <t>6.7–8.1</t>
  </si>
  <si>
    <t>7.6–10</t>
  </si>
  <si>
    <t>13–14</t>
  </si>
  <si>
    <t>27–57</t>
  </si>
  <si>
    <t>6.7–10</t>
  </si>
  <si>
    <t>4.9–6.2</t>
  </si>
  <si>
    <t>Depth (m)</t>
  </si>
  <si>
    <t>0.41–0.48</t>
  </si>
  <si>
    <t>0.15–0.26</t>
  </si>
  <si>
    <t>0.18–0.33</t>
  </si>
  <si>
    <t>0.21–1.2</t>
  </si>
  <si>
    <t>0.07–0.36</t>
  </si>
  <si>
    <t>1.0–1.1</t>
  </si>
  <si>
    <t>Reach length (m)</t>
  </si>
  <si>
    <t>1.8–155</t>
  </si>
  <si>
    <t>79–377</t>
  </si>
  <si>
    <t>83–331</t>
  </si>
  <si>
    <t>8.0–241</t>
  </si>
  <si>
    <t>20–322</t>
  </si>
  <si>
    <t>65–370</t>
  </si>
  <si>
    <r>
      <rPr>
        <b/>
        <sz val="11"/>
        <color theme="1"/>
        <rFont val="Times New Roman"/>
        <family val="1"/>
      </rPr>
      <t xml:space="preserve">Appendix 3. </t>
    </r>
    <r>
      <rPr>
        <sz val="11"/>
        <color theme="1"/>
        <rFont val="Times New Roman"/>
        <family val="1"/>
      </rPr>
      <t>Mean, median, and range of the physical stream reach parameters used in metabolism calculations for the Indian Creek study sites during July 2011 through June 2013.</t>
    </r>
  </si>
  <si>
    <t xml:space="preserve">                                                                                                                                                                                                                                                                                                                                                                                                                                                                   </t>
  </si>
  <si>
    <r>
      <rPr>
        <vertAlign val="superscript"/>
        <sz val="11"/>
        <color theme="1"/>
        <rFont val="Times New Roman"/>
        <family val="1"/>
      </rPr>
      <t>a</t>
    </r>
    <r>
      <rPr>
        <sz val="11"/>
        <color theme="1"/>
        <rFont val="Times New Roman"/>
        <family val="1"/>
      </rPr>
      <t>0 (0)</t>
    </r>
  </si>
  <si>
    <t>Taxa Richness metrics</t>
  </si>
  <si>
    <t>Relative abundance metrics (percentage)</t>
  </si>
  <si>
    <t xml:space="preserve">Functional group metrics (percentage) </t>
  </si>
  <si>
    <t>Clingers, percent</t>
  </si>
  <si>
    <t>Tolerance metrics</t>
  </si>
  <si>
    <t>Ephemeroptera and Plecoptera, %</t>
  </si>
  <si>
    <t>Hydropsychidae Trichoptera, %</t>
  </si>
  <si>
    <t>Intolerant Taxa, percent (KBI&lt;3.0)</t>
  </si>
  <si>
    <r>
      <rPr>
        <i/>
        <sz val="11"/>
        <color theme="1"/>
        <rFont val="Times New Roman"/>
        <family val="1"/>
      </rPr>
      <t>Helobdella</t>
    </r>
    <r>
      <rPr>
        <sz val="11"/>
        <color theme="1"/>
        <rFont val="Times New Roman"/>
        <family val="1"/>
      </rPr>
      <t xml:space="preserve"> sp.</t>
    </r>
  </si>
  <si>
    <r>
      <rPr>
        <i/>
        <sz val="11"/>
        <color theme="1"/>
        <rFont val="Times New Roman"/>
        <family val="1"/>
      </rPr>
      <t>Helobdella stagnalis</t>
    </r>
    <r>
      <rPr>
        <sz val="11"/>
        <color theme="1"/>
        <rFont val="Times New Roman"/>
        <family val="1"/>
      </rPr>
      <t xml:space="preserve"> (Linnaeus)</t>
    </r>
  </si>
  <si>
    <r>
      <rPr>
        <i/>
        <sz val="11"/>
        <color theme="1"/>
        <rFont val="Times New Roman"/>
        <family val="1"/>
      </rPr>
      <t>Stylaria lacustris</t>
    </r>
    <r>
      <rPr>
        <sz val="11"/>
        <color theme="1"/>
        <rFont val="Times New Roman"/>
        <family val="1"/>
      </rPr>
      <t xml:space="preserve"> (Linnaeus)</t>
    </r>
  </si>
  <si>
    <r>
      <rPr>
        <i/>
        <sz val="11"/>
        <color theme="1"/>
        <rFont val="Times New Roman"/>
        <family val="1"/>
      </rPr>
      <t>Quistadrilus multisetosus</t>
    </r>
    <r>
      <rPr>
        <sz val="11"/>
        <color theme="1"/>
        <rFont val="Times New Roman"/>
        <family val="1"/>
      </rPr>
      <t xml:space="preserve"> (Smith)</t>
    </r>
  </si>
  <si>
    <r>
      <rPr>
        <i/>
        <sz val="11"/>
        <color theme="1"/>
        <rFont val="Times New Roman"/>
        <family val="1"/>
      </rPr>
      <t>Neoporus</t>
    </r>
    <r>
      <rPr>
        <sz val="11"/>
        <color theme="1"/>
        <rFont val="Times New Roman"/>
        <family val="1"/>
      </rPr>
      <t xml:space="preserve"> sp.</t>
    </r>
  </si>
  <si>
    <r>
      <rPr>
        <i/>
        <sz val="11"/>
        <color theme="1"/>
        <rFont val="Times New Roman"/>
        <family val="1"/>
      </rPr>
      <t>Dubiraphia</t>
    </r>
    <r>
      <rPr>
        <sz val="11"/>
        <color theme="1"/>
        <rFont val="Times New Roman"/>
        <family val="1"/>
      </rPr>
      <t xml:space="preserve"> sp.</t>
    </r>
  </si>
  <si>
    <r>
      <rPr>
        <i/>
        <sz val="11"/>
        <color theme="1"/>
        <rFont val="Times New Roman"/>
        <family val="1"/>
      </rPr>
      <t>Stenelmis crenata</t>
    </r>
    <r>
      <rPr>
        <sz val="11"/>
        <color theme="1"/>
        <rFont val="Times New Roman"/>
        <family val="1"/>
      </rPr>
      <t xml:space="preserve"> (Say)</t>
    </r>
  </si>
  <si>
    <r>
      <rPr>
        <i/>
        <sz val="11"/>
        <color theme="1"/>
        <rFont val="Times New Roman"/>
        <family val="1"/>
      </rPr>
      <t>Stenelmis sexlineata</t>
    </r>
    <r>
      <rPr>
        <sz val="11"/>
        <color theme="1"/>
        <rFont val="Times New Roman"/>
        <family val="1"/>
      </rPr>
      <t xml:space="preserve"> (Sanderson)</t>
    </r>
  </si>
  <si>
    <r>
      <rPr>
        <i/>
        <sz val="11"/>
        <color theme="1"/>
        <rFont val="Times New Roman"/>
        <family val="1"/>
      </rPr>
      <t>Stenelmis</t>
    </r>
    <r>
      <rPr>
        <sz val="11"/>
        <color theme="1"/>
        <rFont val="Times New Roman"/>
        <family val="1"/>
      </rPr>
      <t xml:space="preserve"> sp.</t>
    </r>
  </si>
  <si>
    <r>
      <rPr>
        <i/>
        <sz val="11"/>
        <color theme="1"/>
        <rFont val="Times New Roman"/>
        <family val="1"/>
      </rPr>
      <t>Peltodytes</t>
    </r>
    <r>
      <rPr>
        <sz val="11"/>
        <color theme="1"/>
        <rFont val="Times New Roman"/>
        <family val="1"/>
      </rPr>
      <t xml:space="preserve"> sp.</t>
    </r>
  </si>
  <si>
    <r>
      <rPr>
        <i/>
        <sz val="11"/>
        <color theme="1"/>
        <rFont val="Times New Roman"/>
        <family val="1"/>
      </rPr>
      <t>Tropisternus</t>
    </r>
    <r>
      <rPr>
        <sz val="11"/>
        <color theme="1"/>
        <rFont val="Times New Roman"/>
        <family val="1"/>
      </rPr>
      <t xml:space="preserve"> sp.</t>
    </r>
  </si>
  <si>
    <r>
      <rPr>
        <i/>
        <sz val="11"/>
        <color theme="1"/>
        <rFont val="Times New Roman"/>
        <family val="1"/>
      </rPr>
      <t>Bezzia/Palpomyia</t>
    </r>
    <r>
      <rPr>
        <sz val="11"/>
        <color theme="1"/>
        <rFont val="Times New Roman"/>
        <family val="1"/>
      </rPr>
      <t xml:space="preserve"> sp.</t>
    </r>
  </si>
  <si>
    <r>
      <rPr>
        <i/>
        <sz val="11"/>
        <color theme="1"/>
        <rFont val="Times New Roman"/>
        <family val="1"/>
      </rPr>
      <t>Ablabesmyia</t>
    </r>
    <r>
      <rPr>
        <sz val="11"/>
        <color theme="1"/>
        <rFont val="Times New Roman"/>
        <family val="1"/>
      </rPr>
      <t xml:space="preserve"> sp.</t>
    </r>
  </si>
  <si>
    <r>
      <rPr>
        <i/>
        <sz val="11"/>
        <color theme="1"/>
        <rFont val="Times New Roman"/>
        <family val="1"/>
      </rPr>
      <t xml:space="preserve">Chironomus </t>
    </r>
    <r>
      <rPr>
        <sz val="11"/>
        <color theme="1"/>
        <rFont val="Times New Roman"/>
        <family val="1"/>
      </rPr>
      <t>sp.</t>
    </r>
  </si>
  <si>
    <r>
      <rPr>
        <i/>
        <sz val="11"/>
        <color theme="1"/>
        <rFont val="Times New Roman"/>
        <family val="1"/>
      </rPr>
      <t>Cladopelma</t>
    </r>
    <r>
      <rPr>
        <sz val="11"/>
        <color theme="1"/>
        <rFont val="Times New Roman"/>
        <family val="1"/>
      </rPr>
      <t xml:space="preserve"> sp.</t>
    </r>
  </si>
  <si>
    <r>
      <rPr>
        <i/>
        <sz val="11"/>
        <color theme="1"/>
        <rFont val="Times New Roman"/>
        <family val="1"/>
      </rPr>
      <t>Cladotanytarsus</t>
    </r>
    <r>
      <rPr>
        <sz val="11"/>
        <color theme="1"/>
        <rFont val="Times New Roman"/>
        <family val="1"/>
      </rPr>
      <t xml:space="preserve"> sp.</t>
    </r>
  </si>
  <si>
    <r>
      <rPr>
        <i/>
        <sz val="11"/>
        <color theme="1"/>
        <rFont val="Times New Roman"/>
        <family val="1"/>
      </rPr>
      <t>Corynoneura</t>
    </r>
    <r>
      <rPr>
        <sz val="11"/>
        <color theme="1"/>
        <rFont val="Times New Roman"/>
        <family val="1"/>
      </rPr>
      <t xml:space="preserve"> sp.</t>
    </r>
  </si>
  <si>
    <r>
      <rPr>
        <i/>
        <sz val="11"/>
        <color theme="1"/>
        <rFont val="Times New Roman"/>
        <family val="1"/>
      </rPr>
      <t>Cricotopus bicinctus</t>
    </r>
    <r>
      <rPr>
        <sz val="11"/>
        <color theme="1"/>
        <rFont val="Times New Roman"/>
        <family val="1"/>
      </rPr>
      <t xml:space="preserve"> group</t>
    </r>
  </si>
  <si>
    <r>
      <rPr>
        <i/>
        <sz val="11"/>
        <color theme="1"/>
        <rFont val="Times New Roman"/>
        <family val="1"/>
      </rPr>
      <t>Cricotopus</t>
    </r>
    <r>
      <rPr>
        <sz val="11"/>
        <color theme="1"/>
        <rFont val="Times New Roman"/>
        <family val="1"/>
      </rPr>
      <t xml:space="preserve"> sp.</t>
    </r>
  </si>
  <si>
    <r>
      <rPr>
        <i/>
        <sz val="11"/>
        <color theme="1"/>
        <rFont val="Times New Roman"/>
        <family val="1"/>
      </rPr>
      <t>Cricotopus/Orthocladius</t>
    </r>
    <r>
      <rPr>
        <sz val="11"/>
        <color theme="1"/>
        <rFont val="Times New Roman"/>
        <family val="1"/>
      </rPr>
      <t xml:space="preserve"> sp.</t>
    </r>
  </si>
  <si>
    <r>
      <rPr>
        <i/>
        <sz val="11"/>
        <color theme="1"/>
        <rFont val="Times New Roman"/>
        <family val="1"/>
      </rPr>
      <t>Cryptochironomus</t>
    </r>
    <r>
      <rPr>
        <sz val="11"/>
        <color theme="1"/>
        <rFont val="Times New Roman"/>
        <family val="1"/>
      </rPr>
      <t xml:space="preserve"> sp.</t>
    </r>
  </si>
  <si>
    <r>
      <rPr>
        <i/>
        <sz val="11"/>
        <color theme="1"/>
        <rFont val="Times New Roman"/>
        <family val="1"/>
      </rPr>
      <t>Cryptotendipes</t>
    </r>
    <r>
      <rPr>
        <sz val="11"/>
        <color theme="1"/>
        <rFont val="Times New Roman"/>
        <family val="1"/>
      </rPr>
      <t xml:space="preserve"> sp.</t>
    </r>
  </si>
  <si>
    <r>
      <rPr>
        <i/>
        <sz val="11"/>
        <color theme="1"/>
        <rFont val="Times New Roman"/>
        <family val="1"/>
      </rPr>
      <t>Dicrotendipes</t>
    </r>
    <r>
      <rPr>
        <sz val="11"/>
        <color theme="1"/>
        <rFont val="Times New Roman"/>
        <family val="1"/>
      </rPr>
      <t xml:space="preserve"> sp.</t>
    </r>
  </si>
  <si>
    <r>
      <rPr>
        <i/>
        <sz val="11"/>
        <color theme="1"/>
        <rFont val="Times New Roman"/>
        <family val="1"/>
      </rPr>
      <t>Eukiefferiella</t>
    </r>
    <r>
      <rPr>
        <sz val="11"/>
        <color theme="1"/>
        <rFont val="Times New Roman"/>
        <family val="1"/>
      </rPr>
      <t xml:space="preserve"> sp.</t>
    </r>
  </si>
  <si>
    <r>
      <rPr>
        <i/>
        <sz val="11"/>
        <color theme="1"/>
        <rFont val="Times New Roman"/>
        <family val="1"/>
      </rPr>
      <t>Harnischia</t>
    </r>
    <r>
      <rPr>
        <sz val="11"/>
        <color theme="1"/>
        <rFont val="Times New Roman"/>
        <family val="1"/>
      </rPr>
      <t xml:space="preserve"> sp.</t>
    </r>
  </si>
  <si>
    <r>
      <rPr>
        <i/>
        <sz val="11"/>
        <color theme="1"/>
        <rFont val="Times New Roman"/>
        <family val="1"/>
      </rPr>
      <t>Labrundinia</t>
    </r>
    <r>
      <rPr>
        <sz val="11"/>
        <color theme="1"/>
        <rFont val="Times New Roman"/>
        <family val="1"/>
      </rPr>
      <t xml:space="preserve"> sp.</t>
    </r>
  </si>
  <si>
    <r>
      <rPr>
        <i/>
        <sz val="11"/>
        <color theme="1"/>
        <rFont val="Times New Roman"/>
        <family val="1"/>
      </rPr>
      <t>Microtendipes rydalensis</t>
    </r>
    <r>
      <rPr>
        <sz val="11"/>
        <color theme="1"/>
        <rFont val="Times New Roman"/>
        <family val="1"/>
      </rPr>
      <t xml:space="preserve"> group</t>
    </r>
  </si>
  <si>
    <r>
      <rPr>
        <i/>
        <sz val="11"/>
        <color theme="1"/>
        <rFont val="Times New Roman"/>
        <family val="1"/>
      </rPr>
      <t>Nanocladius</t>
    </r>
    <r>
      <rPr>
        <sz val="11"/>
        <color theme="1"/>
        <rFont val="Times New Roman"/>
        <family val="1"/>
      </rPr>
      <t xml:space="preserve"> sp.</t>
    </r>
  </si>
  <si>
    <r>
      <rPr>
        <i/>
        <sz val="11"/>
        <color theme="1"/>
        <rFont val="Times New Roman"/>
        <family val="1"/>
      </rPr>
      <t>Paratanytarsus</t>
    </r>
    <r>
      <rPr>
        <sz val="11"/>
        <color theme="1"/>
        <rFont val="Times New Roman"/>
        <family val="1"/>
      </rPr>
      <t xml:space="preserve"> sp.</t>
    </r>
  </si>
  <si>
    <r>
      <rPr>
        <i/>
        <sz val="11"/>
        <color theme="1"/>
        <rFont val="Times New Roman"/>
        <family val="1"/>
      </rPr>
      <t>Paratendipes</t>
    </r>
    <r>
      <rPr>
        <sz val="11"/>
        <color theme="1"/>
        <rFont val="Times New Roman"/>
        <family val="1"/>
      </rPr>
      <t xml:space="preserve"> sp.</t>
    </r>
  </si>
  <si>
    <r>
      <rPr>
        <i/>
        <sz val="11"/>
        <color theme="1"/>
        <rFont val="Times New Roman"/>
        <family val="1"/>
      </rPr>
      <t>Phaenopsectra punctipes</t>
    </r>
    <r>
      <rPr>
        <sz val="11"/>
        <color theme="1"/>
        <rFont val="Times New Roman"/>
        <family val="1"/>
      </rPr>
      <t xml:space="preserve"> group</t>
    </r>
  </si>
  <si>
    <r>
      <rPr>
        <i/>
        <sz val="11"/>
        <color theme="1"/>
        <rFont val="Times New Roman"/>
        <family val="1"/>
      </rPr>
      <t>Polypedilum</t>
    </r>
    <r>
      <rPr>
        <sz val="11"/>
        <color theme="1"/>
        <rFont val="Times New Roman"/>
        <family val="1"/>
      </rPr>
      <t xml:space="preserve"> sp.</t>
    </r>
  </si>
  <si>
    <r>
      <rPr>
        <i/>
        <sz val="11"/>
        <color theme="1"/>
        <rFont val="Times New Roman"/>
        <family val="1"/>
      </rPr>
      <t>Procladius</t>
    </r>
    <r>
      <rPr>
        <sz val="11"/>
        <color theme="1"/>
        <rFont val="Times New Roman"/>
        <family val="1"/>
      </rPr>
      <t xml:space="preserve"> sp.</t>
    </r>
  </si>
  <si>
    <r>
      <rPr>
        <i/>
        <sz val="11"/>
        <color theme="1"/>
        <rFont val="Times New Roman"/>
        <family val="1"/>
      </rPr>
      <t>Pseudochironomus</t>
    </r>
    <r>
      <rPr>
        <sz val="11"/>
        <color theme="1"/>
        <rFont val="Times New Roman"/>
        <family val="1"/>
      </rPr>
      <t xml:space="preserve"> sp.</t>
    </r>
  </si>
  <si>
    <r>
      <rPr>
        <i/>
        <sz val="11"/>
        <color theme="1"/>
        <rFont val="Times New Roman"/>
        <family val="1"/>
      </rPr>
      <t>Rheotanytarsus</t>
    </r>
    <r>
      <rPr>
        <sz val="11"/>
        <color theme="1"/>
        <rFont val="Times New Roman"/>
        <family val="1"/>
      </rPr>
      <t xml:space="preserve"> sp.</t>
    </r>
  </si>
  <si>
    <r>
      <rPr>
        <i/>
        <sz val="11"/>
        <color theme="1"/>
        <rFont val="Times New Roman"/>
        <family val="1"/>
      </rPr>
      <t>Stenochironomus</t>
    </r>
    <r>
      <rPr>
        <sz val="11"/>
        <color theme="1"/>
        <rFont val="Times New Roman"/>
        <family val="1"/>
      </rPr>
      <t xml:space="preserve"> sp.</t>
    </r>
  </si>
  <si>
    <r>
      <rPr>
        <i/>
        <sz val="11"/>
        <color theme="1"/>
        <rFont val="Times New Roman"/>
        <family val="1"/>
      </rPr>
      <t>Stictochironomus</t>
    </r>
    <r>
      <rPr>
        <sz val="11"/>
        <color theme="1"/>
        <rFont val="Times New Roman"/>
        <family val="1"/>
      </rPr>
      <t xml:space="preserve"> sp.</t>
    </r>
  </si>
  <si>
    <r>
      <rPr>
        <i/>
        <sz val="11"/>
        <color theme="1"/>
        <rFont val="Times New Roman"/>
        <family val="1"/>
      </rPr>
      <t>Tanypus</t>
    </r>
    <r>
      <rPr>
        <sz val="11"/>
        <color theme="1"/>
        <rFont val="Times New Roman"/>
        <family val="1"/>
      </rPr>
      <t xml:space="preserve"> sp.</t>
    </r>
  </si>
  <si>
    <r>
      <rPr>
        <i/>
        <sz val="11"/>
        <color theme="1"/>
        <rFont val="Times New Roman"/>
        <family val="1"/>
      </rPr>
      <t>Tanytarsus</t>
    </r>
    <r>
      <rPr>
        <sz val="11"/>
        <color theme="1"/>
        <rFont val="Times New Roman"/>
        <family val="1"/>
      </rPr>
      <t xml:space="preserve"> sp.</t>
    </r>
  </si>
  <si>
    <r>
      <rPr>
        <i/>
        <sz val="11"/>
        <color theme="1"/>
        <rFont val="Times New Roman"/>
        <family val="1"/>
      </rPr>
      <t>Thienemanniella</t>
    </r>
    <r>
      <rPr>
        <sz val="11"/>
        <color theme="1"/>
        <rFont val="Times New Roman"/>
        <family val="1"/>
      </rPr>
      <t xml:space="preserve"> sp.</t>
    </r>
  </si>
  <si>
    <r>
      <rPr>
        <i/>
        <sz val="11"/>
        <color theme="1"/>
        <rFont val="Times New Roman"/>
        <family val="1"/>
      </rPr>
      <t>Thienemannimyia group</t>
    </r>
    <r>
      <rPr>
        <sz val="11"/>
        <color theme="1"/>
        <rFont val="Times New Roman"/>
        <family val="1"/>
      </rPr>
      <t xml:space="preserve"> sp.</t>
    </r>
  </si>
  <si>
    <r>
      <rPr>
        <i/>
        <sz val="11"/>
        <color theme="1"/>
        <rFont val="Times New Roman"/>
        <family val="1"/>
      </rPr>
      <t>Anopheles</t>
    </r>
    <r>
      <rPr>
        <sz val="11"/>
        <color theme="1"/>
        <rFont val="Times New Roman"/>
        <family val="1"/>
      </rPr>
      <t xml:space="preserve"> sp.</t>
    </r>
  </si>
  <si>
    <r>
      <rPr>
        <i/>
        <sz val="11"/>
        <color theme="1"/>
        <rFont val="Times New Roman"/>
        <family val="1"/>
      </rPr>
      <t>Simulium</t>
    </r>
    <r>
      <rPr>
        <sz val="11"/>
        <color theme="1"/>
        <rFont val="Times New Roman"/>
        <family val="1"/>
      </rPr>
      <t xml:space="preserve"> sp.</t>
    </r>
  </si>
  <si>
    <r>
      <rPr>
        <i/>
        <sz val="11"/>
        <color theme="1"/>
        <rFont val="Times New Roman"/>
        <family val="1"/>
      </rPr>
      <t>Limonia</t>
    </r>
    <r>
      <rPr>
        <sz val="11"/>
        <color theme="1"/>
        <rFont val="Times New Roman"/>
        <family val="1"/>
      </rPr>
      <t xml:space="preserve"> sp.</t>
    </r>
  </si>
  <si>
    <r>
      <rPr>
        <i/>
        <sz val="11"/>
        <color theme="1"/>
        <rFont val="Times New Roman"/>
        <family val="1"/>
      </rPr>
      <t>Tipula</t>
    </r>
    <r>
      <rPr>
        <sz val="11"/>
        <color theme="1"/>
        <rFont val="Times New Roman"/>
        <family val="1"/>
      </rPr>
      <t xml:space="preserve"> sp.</t>
    </r>
  </si>
  <si>
    <r>
      <rPr>
        <i/>
        <sz val="11"/>
        <color theme="1"/>
        <rFont val="Times New Roman"/>
        <family val="1"/>
      </rPr>
      <t>Baetis intercalaris</t>
    </r>
    <r>
      <rPr>
        <sz val="11"/>
        <color theme="1"/>
        <rFont val="Times New Roman"/>
        <family val="1"/>
      </rPr>
      <t xml:space="preserve"> (McDunnough)</t>
    </r>
  </si>
  <si>
    <r>
      <rPr>
        <i/>
        <sz val="11"/>
        <color theme="1"/>
        <rFont val="Times New Roman"/>
        <family val="1"/>
      </rPr>
      <t>Baetis</t>
    </r>
    <r>
      <rPr>
        <sz val="11"/>
        <color theme="1"/>
        <rFont val="Times New Roman"/>
        <family val="1"/>
      </rPr>
      <t xml:space="preserve"> sp.</t>
    </r>
  </si>
  <si>
    <r>
      <rPr>
        <i/>
        <sz val="11"/>
        <color theme="1"/>
        <rFont val="Times New Roman"/>
        <family val="1"/>
      </rPr>
      <t>Callibaetis</t>
    </r>
    <r>
      <rPr>
        <sz val="11"/>
        <color theme="1"/>
        <rFont val="Times New Roman"/>
        <family val="1"/>
      </rPr>
      <t xml:space="preserve"> sp.</t>
    </r>
  </si>
  <si>
    <r>
      <rPr>
        <i/>
        <sz val="11"/>
        <color theme="1"/>
        <rFont val="Times New Roman"/>
        <family val="1"/>
      </rPr>
      <t xml:space="preserve">Fallceon quilleri </t>
    </r>
    <r>
      <rPr>
        <sz val="11"/>
        <color theme="1"/>
        <rFont val="Times New Roman"/>
        <family val="1"/>
      </rPr>
      <t>(Dodds)</t>
    </r>
  </si>
  <si>
    <r>
      <rPr>
        <i/>
        <sz val="11"/>
        <color theme="1"/>
        <rFont val="Times New Roman"/>
        <family val="1"/>
      </rPr>
      <t>Caenis</t>
    </r>
    <r>
      <rPr>
        <sz val="11"/>
        <color theme="1"/>
        <rFont val="Times New Roman"/>
        <family val="1"/>
      </rPr>
      <t xml:space="preserve"> sp.</t>
    </r>
  </si>
  <si>
    <r>
      <rPr>
        <i/>
        <sz val="11"/>
        <color theme="1"/>
        <rFont val="Times New Roman"/>
        <family val="1"/>
      </rPr>
      <t>Stenacron interpunctatum</t>
    </r>
    <r>
      <rPr>
        <sz val="11"/>
        <color theme="1"/>
        <rFont val="Times New Roman"/>
        <family val="1"/>
      </rPr>
      <t xml:space="preserve"> (Say)</t>
    </r>
  </si>
  <si>
    <r>
      <rPr>
        <i/>
        <sz val="11"/>
        <color theme="1"/>
        <rFont val="Times New Roman"/>
        <family val="1"/>
      </rPr>
      <t>Sigara</t>
    </r>
    <r>
      <rPr>
        <sz val="11"/>
        <color theme="1"/>
        <rFont val="Times New Roman"/>
        <family val="1"/>
      </rPr>
      <t xml:space="preserve"> sp.</t>
    </r>
  </si>
  <si>
    <r>
      <rPr>
        <i/>
        <sz val="11"/>
        <color theme="1"/>
        <rFont val="Times New Roman"/>
        <family val="1"/>
      </rPr>
      <t>Trichocorixa</t>
    </r>
    <r>
      <rPr>
        <sz val="11"/>
        <color theme="1"/>
        <rFont val="Times New Roman"/>
        <family val="1"/>
      </rPr>
      <t xml:space="preserve"> sp.</t>
    </r>
  </si>
  <si>
    <r>
      <rPr>
        <i/>
        <sz val="11"/>
        <color theme="1"/>
        <rFont val="Times New Roman"/>
        <family val="1"/>
      </rPr>
      <t>Aquarius remigis</t>
    </r>
    <r>
      <rPr>
        <sz val="11"/>
        <color theme="1"/>
        <rFont val="Times New Roman"/>
        <family val="1"/>
      </rPr>
      <t xml:space="preserve"> (Say)</t>
    </r>
  </si>
  <si>
    <r>
      <rPr>
        <i/>
        <sz val="11"/>
        <color theme="1"/>
        <rFont val="Times New Roman"/>
        <family val="1"/>
      </rPr>
      <t>Rheumatobates hungerfordi (</t>
    </r>
    <r>
      <rPr>
        <sz val="11"/>
        <color theme="1"/>
        <rFont val="Times New Roman"/>
        <family val="1"/>
      </rPr>
      <t>Wiley)</t>
    </r>
  </si>
  <si>
    <r>
      <rPr>
        <i/>
        <sz val="11"/>
        <color theme="1"/>
        <rFont val="Times New Roman"/>
        <family val="1"/>
      </rPr>
      <t>Rheumatobates palosi (</t>
    </r>
    <r>
      <rPr>
        <sz val="11"/>
        <color theme="1"/>
        <rFont val="Times New Roman"/>
        <family val="1"/>
      </rPr>
      <t>Blatchley)</t>
    </r>
  </si>
  <si>
    <r>
      <rPr>
        <i/>
        <sz val="11"/>
        <color theme="1"/>
        <rFont val="Times New Roman"/>
        <family val="1"/>
      </rPr>
      <t>Rheumatobates</t>
    </r>
    <r>
      <rPr>
        <sz val="11"/>
        <color theme="1"/>
        <rFont val="Times New Roman"/>
        <family val="1"/>
      </rPr>
      <t xml:space="preserve"> sp.</t>
    </r>
  </si>
  <si>
    <r>
      <rPr>
        <i/>
        <sz val="11"/>
        <color theme="1"/>
        <rFont val="Times New Roman"/>
        <family val="1"/>
      </rPr>
      <t>Trepobates</t>
    </r>
    <r>
      <rPr>
        <sz val="11"/>
        <color theme="1"/>
        <rFont val="Times New Roman"/>
        <family val="1"/>
      </rPr>
      <t xml:space="preserve"> sp.</t>
    </r>
  </si>
  <si>
    <r>
      <rPr>
        <i/>
        <sz val="11"/>
        <color theme="1"/>
        <rFont val="Times New Roman"/>
        <family val="1"/>
      </rPr>
      <t>Ranatra nigra (</t>
    </r>
    <r>
      <rPr>
        <sz val="11"/>
        <color theme="1"/>
        <rFont val="Times New Roman"/>
        <family val="1"/>
      </rPr>
      <t>Herrich-Schaeffer)</t>
    </r>
  </si>
  <si>
    <r>
      <rPr>
        <i/>
        <sz val="11"/>
        <color theme="1"/>
        <rFont val="Times New Roman"/>
        <family val="1"/>
      </rPr>
      <t>Neoplea striola</t>
    </r>
    <r>
      <rPr>
        <sz val="11"/>
        <color theme="1"/>
        <rFont val="Times New Roman"/>
        <family val="1"/>
      </rPr>
      <t xml:space="preserve"> (Fieber)</t>
    </r>
  </si>
  <si>
    <r>
      <rPr>
        <i/>
        <sz val="11"/>
        <color theme="1"/>
        <rFont val="Times New Roman"/>
        <family val="1"/>
      </rPr>
      <t xml:space="preserve">Microvelia </t>
    </r>
    <r>
      <rPr>
        <sz val="11"/>
        <color theme="1"/>
        <rFont val="Times New Roman"/>
        <family val="1"/>
      </rPr>
      <t>sp.</t>
    </r>
  </si>
  <si>
    <r>
      <rPr>
        <i/>
        <sz val="11"/>
        <color theme="1"/>
        <rFont val="Times New Roman"/>
        <family val="1"/>
      </rPr>
      <t>Rhagovelia obesa</t>
    </r>
    <r>
      <rPr>
        <sz val="11"/>
        <color theme="1"/>
        <rFont val="Times New Roman"/>
        <family val="1"/>
      </rPr>
      <t xml:space="preserve"> (Uhler)</t>
    </r>
  </si>
  <si>
    <r>
      <rPr>
        <i/>
        <sz val="11"/>
        <color theme="1"/>
        <rFont val="Times New Roman"/>
        <family val="1"/>
      </rPr>
      <t>Rhagovelia oriander</t>
    </r>
    <r>
      <rPr>
        <sz val="11"/>
        <color theme="1"/>
        <rFont val="Times New Roman"/>
        <family val="1"/>
      </rPr>
      <t xml:space="preserve"> (Parshley)</t>
    </r>
  </si>
  <si>
    <r>
      <rPr>
        <i/>
        <sz val="11"/>
        <color theme="1"/>
        <rFont val="Times New Roman"/>
        <family val="1"/>
      </rPr>
      <t>Rhagovelia</t>
    </r>
    <r>
      <rPr>
        <sz val="11"/>
        <color theme="1"/>
        <rFont val="Times New Roman"/>
        <family val="1"/>
      </rPr>
      <t xml:space="preserve"> sp.</t>
    </r>
  </si>
  <si>
    <r>
      <rPr>
        <i/>
        <sz val="11"/>
        <color theme="1"/>
        <rFont val="Times New Roman"/>
        <family val="1"/>
      </rPr>
      <t>Petrophila</t>
    </r>
    <r>
      <rPr>
        <sz val="11"/>
        <color theme="1"/>
        <rFont val="Times New Roman"/>
        <family val="1"/>
      </rPr>
      <t xml:space="preserve"> sp.</t>
    </r>
  </si>
  <si>
    <r>
      <rPr>
        <i/>
        <sz val="11"/>
        <color theme="1"/>
        <rFont val="Times New Roman"/>
        <family val="1"/>
      </rPr>
      <t>Climacia</t>
    </r>
    <r>
      <rPr>
        <sz val="11"/>
        <color theme="1"/>
        <rFont val="Times New Roman"/>
        <family val="1"/>
      </rPr>
      <t xml:space="preserve"> sp.</t>
    </r>
  </si>
  <si>
    <r>
      <rPr>
        <i/>
        <sz val="11"/>
        <color theme="1"/>
        <rFont val="Times New Roman"/>
        <family val="1"/>
      </rPr>
      <t>Anax longipes</t>
    </r>
    <r>
      <rPr>
        <sz val="11"/>
        <color theme="1"/>
        <rFont val="Times New Roman"/>
        <family val="1"/>
      </rPr>
      <t xml:space="preserve"> (Hagen)</t>
    </r>
  </si>
  <si>
    <r>
      <rPr>
        <i/>
        <sz val="11"/>
        <color theme="1"/>
        <rFont val="Times New Roman"/>
        <family val="1"/>
      </rPr>
      <t>Nasiaeschna pentacantha</t>
    </r>
    <r>
      <rPr>
        <sz val="11"/>
        <color theme="1"/>
        <rFont val="Times New Roman"/>
        <family val="1"/>
      </rPr>
      <t xml:space="preserve"> (Rambur)</t>
    </r>
  </si>
  <si>
    <r>
      <rPr>
        <i/>
        <sz val="11"/>
        <color theme="1"/>
        <rFont val="Times New Roman"/>
        <family val="1"/>
      </rPr>
      <t>Argia apicalis</t>
    </r>
    <r>
      <rPr>
        <sz val="11"/>
        <color theme="1"/>
        <rFont val="Times New Roman"/>
        <family val="1"/>
      </rPr>
      <t xml:space="preserve"> (Say)</t>
    </r>
  </si>
  <si>
    <r>
      <rPr>
        <i/>
        <sz val="11"/>
        <color theme="1"/>
        <rFont val="Times New Roman"/>
        <family val="1"/>
      </rPr>
      <t>Argia plana</t>
    </r>
    <r>
      <rPr>
        <sz val="11"/>
        <color theme="1"/>
        <rFont val="Times New Roman"/>
        <family val="1"/>
      </rPr>
      <t xml:space="preserve"> (Calvert)</t>
    </r>
  </si>
  <si>
    <r>
      <rPr>
        <i/>
        <sz val="11"/>
        <color theme="1"/>
        <rFont val="Times New Roman"/>
        <family val="1"/>
      </rPr>
      <t>Argia</t>
    </r>
    <r>
      <rPr>
        <sz val="11"/>
        <color theme="1"/>
        <rFont val="Times New Roman"/>
        <family val="1"/>
      </rPr>
      <t xml:space="preserve"> sp.</t>
    </r>
  </si>
  <si>
    <r>
      <rPr>
        <i/>
        <sz val="11"/>
        <color theme="1"/>
        <rFont val="Times New Roman"/>
        <family val="1"/>
      </rPr>
      <t>Argia</t>
    </r>
    <r>
      <rPr>
        <sz val="11"/>
        <color theme="1"/>
        <rFont val="Times New Roman"/>
        <family val="1"/>
      </rPr>
      <t xml:space="preserve"> </t>
    </r>
    <r>
      <rPr>
        <i/>
        <sz val="11"/>
        <color theme="1"/>
        <rFont val="Times New Roman"/>
        <family val="1"/>
      </rPr>
      <t>translata</t>
    </r>
    <r>
      <rPr>
        <sz val="11"/>
        <color theme="1"/>
        <rFont val="Times New Roman"/>
        <family val="1"/>
      </rPr>
      <t xml:space="preserve"> (Hagen)</t>
    </r>
  </si>
  <si>
    <r>
      <rPr>
        <i/>
        <sz val="11"/>
        <color theme="1"/>
        <rFont val="Times New Roman"/>
        <family val="1"/>
      </rPr>
      <t>Enallagma</t>
    </r>
    <r>
      <rPr>
        <sz val="11"/>
        <color theme="1"/>
        <rFont val="Times New Roman"/>
        <family val="1"/>
      </rPr>
      <t xml:space="preserve"> sp.</t>
    </r>
  </si>
  <si>
    <r>
      <rPr>
        <i/>
        <sz val="11"/>
        <color theme="1"/>
        <rFont val="Times New Roman"/>
        <family val="1"/>
      </rPr>
      <t>Ischnura</t>
    </r>
    <r>
      <rPr>
        <sz val="11"/>
        <color theme="1"/>
        <rFont val="Times New Roman"/>
        <family val="1"/>
      </rPr>
      <t xml:space="preserve"> sp.</t>
    </r>
  </si>
  <si>
    <r>
      <rPr>
        <i/>
        <sz val="11"/>
        <color theme="1"/>
        <rFont val="Times New Roman"/>
        <family val="1"/>
      </rPr>
      <t>Epitheca princeps</t>
    </r>
    <r>
      <rPr>
        <sz val="11"/>
        <color theme="1"/>
        <rFont val="Times New Roman"/>
        <family val="1"/>
      </rPr>
      <t xml:space="preserve"> (Hagen)</t>
    </r>
  </si>
  <si>
    <r>
      <rPr>
        <i/>
        <sz val="11"/>
        <color theme="1"/>
        <rFont val="Times New Roman"/>
        <family val="1"/>
      </rPr>
      <t>Erythemis</t>
    </r>
    <r>
      <rPr>
        <sz val="11"/>
        <color theme="1"/>
        <rFont val="Times New Roman"/>
        <family val="1"/>
      </rPr>
      <t xml:space="preserve"> sp.</t>
    </r>
  </si>
  <si>
    <r>
      <rPr>
        <i/>
        <sz val="11"/>
        <color theme="1"/>
        <rFont val="Times New Roman"/>
        <family val="1"/>
      </rPr>
      <t>Libellula</t>
    </r>
    <r>
      <rPr>
        <sz val="11"/>
        <color theme="1"/>
        <rFont val="Times New Roman"/>
        <family val="1"/>
      </rPr>
      <t xml:space="preserve"> sp.</t>
    </r>
  </si>
  <si>
    <r>
      <rPr>
        <i/>
        <sz val="11"/>
        <color theme="1"/>
        <rFont val="Times New Roman"/>
        <family val="1"/>
      </rPr>
      <t>Pachydiplax longipennis</t>
    </r>
    <r>
      <rPr>
        <sz val="11"/>
        <color theme="1"/>
        <rFont val="Times New Roman"/>
        <family val="1"/>
      </rPr>
      <t xml:space="preserve"> (Burmeister)</t>
    </r>
  </si>
  <si>
    <r>
      <rPr>
        <i/>
        <sz val="11"/>
        <color theme="1"/>
        <rFont val="Times New Roman"/>
        <family val="1"/>
      </rPr>
      <t>Tramea</t>
    </r>
    <r>
      <rPr>
        <sz val="11"/>
        <color theme="1"/>
        <rFont val="Times New Roman"/>
        <family val="1"/>
      </rPr>
      <t xml:space="preserve"> sp.</t>
    </r>
  </si>
  <si>
    <r>
      <rPr>
        <i/>
        <sz val="11"/>
        <color theme="1"/>
        <rFont val="Times New Roman"/>
        <family val="1"/>
      </rPr>
      <t>Cheumatopsyche</t>
    </r>
    <r>
      <rPr>
        <sz val="11"/>
        <color theme="1"/>
        <rFont val="Times New Roman"/>
        <family val="1"/>
      </rPr>
      <t xml:space="preserve"> sp.</t>
    </r>
  </si>
  <si>
    <r>
      <rPr>
        <i/>
        <sz val="11"/>
        <color theme="1"/>
        <rFont val="Times New Roman"/>
        <family val="1"/>
      </rPr>
      <t>Hydropsyche</t>
    </r>
    <r>
      <rPr>
        <sz val="11"/>
        <color theme="1"/>
        <rFont val="Times New Roman"/>
        <family val="1"/>
      </rPr>
      <t xml:space="preserve"> </t>
    </r>
    <r>
      <rPr>
        <i/>
        <sz val="11"/>
        <color theme="1"/>
        <rFont val="Times New Roman"/>
        <family val="1"/>
      </rPr>
      <t>betteni</t>
    </r>
    <r>
      <rPr>
        <sz val="11"/>
        <color theme="1"/>
        <rFont val="Times New Roman"/>
        <family val="1"/>
      </rPr>
      <t xml:space="preserve"> (Ross)</t>
    </r>
  </si>
  <si>
    <r>
      <rPr>
        <i/>
        <sz val="11"/>
        <color theme="1"/>
        <rFont val="Times New Roman"/>
        <family val="1"/>
      </rPr>
      <t>Hydroptila</t>
    </r>
    <r>
      <rPr>
        <sz val="11"/>
        <color theme="1"/>
        <rFont val="Times New Roman"/>
        <family val="1"/>
      </rPr>
      <t xml:space="preserve"> sp.</t>
    </r>
  </si>
  <si>
    <r>
      <rPr>
        <i/>
        <sz val="11"/>
        <color theme="1"/>
        <rFont val="Times New Roman"/>
        <family val="1"/>
      </rPr>
      <t>Hyalella</t>
    </r>
    <r>
      <rPr>
        <sz val="11"/>
        <color theme="1"/>
        <rFont val="Times New Roman"/>
        <family val="1"/>
      </rPr>
      <t xml:space="preserve"> sp.</t>
    </r>
  </si>
  <si>
    <r>
      <rPr>
        <i/>
        <sz val="11"/>
        <color theme="1"/>
        <rFont val="Times New Roman"/>
        <family val="1"/>
      </rPr>
      <t>Orconectes</t>
    </r>
    <r>
      <rPr>
        <sz val="11"/>
        <color theme="1"/>
        <rFont val="Times New Roman"/>
        <family val="1"/>
      </rPr>
      <t xml:space="preserve"> sp.</t>
    </r>
  </si>
  <si>
    <r>
      <rPr>
        <i/>
        <sz val="11"/>
        <color theme="1"/>
        <rFont val="Times New Roman"/>
        <family val="1"/>
      </rPr>
      <t>Corbicula</t>
    </r>
    <r>
      <rPr>
        <sz val="11"/>
        <color theme="1"/>
        <rFont val="Times New Roman"/>
        <family val="1"/>
      </rPr>
      <t xml:space="preserve"> sp.</t>
    </r>
  </si>
  <si>
    <r>
      <rPr>
        <i/>
        <sz val="11"/>
        <color theme="1"/>
        <rFont val="Times New Roman"/>
        <family val="1"/>
      </rPr>
      <t>Musculium</t>
    </r>
    <r>
      <rPr>
        <sz val="11"/>
        <color theme="1"/>
        <rFont val="Times New Roman"/>
        <family val="1"/>
      </rPr>
      <t xml:space="preserve"> sp.</t>
    </r>
  </si>
  <si>
    <r>
      <rPr>
        <i/>
        <sz val="11"/>
        <color theme="1"/>
        <rFont val="Times New Roman"/>
        <family val="1"/>
      </rPr>
      <t>Pisidium</t>
    </r>
    <r>
      <rPr>
        <sz val="11"/>
        <color theme="1"/>
        <rFont val="Times New Roman"/>
        <family val="1"/>
      </rPr>
      <t xml:space="preserve"> sp.</t>
    </r>
  </si>
  <si>
    <r>
      <rPr>
        <i/>
        <sz val="11"/>
        <color theme="1"/>
        <rFont val="Times New Roman"/>
        <family val="1"/>
      </rPr>
      <t>Ferrissia</t>
    </r>
    <r>
      <rPr>
        <sz val="11"/>
        <color theme="1"/>
        <rFont val="Times New Roman"/>
        <family val="1"/>
      </rPr>
      <t xml:space="preserve"> sp.</t>
    </r>
  </si>
  <si>
    <r>
      <rPr>
        <i/>
        <sz val="11"/>
        <color theme="1"/>
        <rFont val="Times New Roman"/>
        <family val="1"/>
      </rPr>
      <t>Fossaria</t>
    </r>
    <r>
      <rPr>
        <sz val="11"/>
        <color theme="1"/>
        <rFont val="Times New Roman"/>
        <family val="1"/>
      </rPr>
      <t xml:space="preserve"> sp.</t>
    </r>
  </si>
  <si>
    <r>
      <rPr>
        <i/>
        <sz val="11"/>
        <color theme="1"/>
        <rFont val="Times New Roman"/>
        <family val="1"/>
      </rPr>
      <t>Physa</t>
    </r>
    <r>
      <rPr>
        <sz val="11"/>
        <color theme="1"/>
        <rFont val="Times New Roman"/>
        <family val="1"/>
      </rPr>
      <t xml:space="preserve"> sp.</t>
    </r>
  </si>
  <si>
    <r>
      <rPr>
        <i/>
        <sz val="11"/>
        <color theme="1"/>
        <rFont val="Times New Roman"/>
        <family val="1"/>
      </rPr>
      <t>Micromenetus</t>
    </r>
    <r>
      <rPr>
        <sz val="11"/>
        <color theme="1"/>
        <rFont val="Times New Roman"/>
        <family val="1"/>
      </rPr>
      <t xml:space="preserve"> </t>
    </r>
    <r>
      <rPr>
        <i/>
        <sz val="11"/>
        <color theme="1"/>
        <rFont val="Times New Roman"/>
        <family val="1"/>
      </rPr>
      <t>dilatatus</t>
    </r>
    <r>
      <rPr>
        <sz val="11"/>
        <color theme="1"/>
        <rFont val="Times New Roman"/>
        <family val="1"/>
      </rPr>
      <t xml:space="preserve"> (Gould)</t>
    </r>
  </si>
  <si>
    <r>
      <rPr>
        <i/>
        <sz val="11"/>
        <color theme="1"/>
        <rFont val="Times New Roman"/>
        <family val="1"/>
      </rPr>
      <t>Planorbella</t>
    </r>
    <r>
      <rPr>
        <sz val="11"/>
        <color theme="1"/>
        <rFont val="Times New Roman"/>
        <family val="1"/>
      </rPr>
      <t xml:space="preserve"> sp.</t>
    </r>
  </si>
  <si>
    <r>
      <rPr>
        <i/>
        <sz val="11"/>
        <color theme="1"/>
        <rFont val="Times New Roman"/>
        <family val="1"/>
      </rPr>
      <t>Prostoma</t>
    </r>
    <r>
      <rPr>
        <sz val="11"/>
        <color theme="1"/>
        <rFont val="Times New Roman"/>
        <family val="1"/>
      </rPr>
      <t xml:space="preserve"> sp.</t>
    </r>
  </si>
  <si>
    <r>
      <rPr>
        <i/>
        <sz val="11"/>
        <color theme="1"/>
        <rFont val="Times New Roman"/>
        <family val="1"/>
      </rPr>
      <t>Cricotopus bicinctus</t>
    </r>
    <r>
      <rPr>
        <sz val="11"/>
        <color theme="1"/>
        <rFont val="Times New Roman"/>
        <family val="1"/>
      </rPr>
      <t xml:space="preserve"> group (18),</t>
    </r>
    <r>
      <rPr>
        <i/>
        <sz val="11"/>
        <color theme="1"/>
        <rFont val="Times New Roman"/>
        <family val="1"/>
      </rPr>
      <t xml:space="preserve"> Hyalella</t>
    </r>
    <r>
      <rPr>
        <sz val="11"/>
        <color theme="1"/>
        <rFont val="Times New Roman"/>
        <family val="1"/>
      </rPr>
      <t xml:space="preserve"> sp. (16), </t>
    </r>
    <r>
      <rPr>
        <i/>
        <sz val="11"/>
        <color theme="1"/>
        <rFont val="Times New Roman"/>
        <family val="1"/>
      </rPr>
      <t>Enallagma</t>
    </r>
    <r>
      <rPr>
        <sz val="11"/>
        <color theme="1"/>
        <rFont val="Times New Roman"/>
        <family val="1"/>
      </rPr>
      <t xml:space="preserve"> sp. (14), </t>
    </r>
    <r>
      <rPr>
        <i/>
        <sz val="11"/>
        <color theme="1"/>
        <rFont val="Times New Roman"/>
        <family val="1"/>
      </rPr>
      <t>Polypedilum</t>
    </r>
    <r>
      <rPr>
        <sz val="11"/>
        <color theme="1"/>
        <rFont val="Times New Roman"/>
        <family val="1"/>
      </rPr>
      <t xml:space="preserve"> sp. (8)</t>
    </r>
  </si>
  <si>
    <r>
      <rPr>
        <i/>
        <sz val="11"/>
        <color theme="1"/>
        <rFont val="Times New Roman"/>
        <family val="1"/>
      </rPr>
      <t>Dicrotendipes</t>
    </r>
    <r>
      <rPr>
        <sz val="11"/>
        <color theme="1"/>
        <rFont val="Times New Roman"/>
        <family val="1"/>
      </rPr>
      <t xml:space="preserve"> sp. (36), Turbellaria (12), </t>
    </r>
    <r>
      <rPr>
        <i/>
        <sz val="11"/>
        <color theme="1"/>
        <rFont val="Times New Roman"/>
        <family val="1"/>
      </rPr>
      <t>Hyalella</t>
    </r>
    <r>
      <rPr>
        <sz val="11"/>
        <color theme="1"/>
        <rFont val="Times New Roman"/>
        <family val="1"/>
      </rPr>
      <t xml:space="preserve"> sp. (11), </t>
    </r>
    <r>
      <rPr>
        <i/>
        <sz val="11"/>
        <color theme="1"/>
        <rFont val="Times New Roman"/>
        <family val="1"/>
      </rPr>
      <t>Simulium</t>
    </r>
    <r>
      <rPr>
        <sz val="11"/>
        <color theme="1"/>
        <rFont val="Times New Roman"/>
        <family val="1"/>
      </rPr>
      <t xml:space="preserve"> sp. (7)</t>
    </r>
  </si>
  <si>
    <r>
      <rPr>
        <i/>
        <sz val="11"/>
        <color theme="1"/>
        <rFont val="Times New Roman"/>
        <family val="1"/>
      </rPr>
      <t xml:space="preserve">Cricotopus </t>
    </r>
    <r>
      <rPr>
        <sz val="11"/>
        <color theme="1"/>
        <rFont val="Times New Roman"/>
        <family val="1"/>
      </rPr>
      <t xml:space="preserve">sp. (19), </t>
    </r>
    <r>
      <rPr>
        <i/>
        <sz val="11"/>
        <color theme="1"/>
        <rFont val="Times New Roman"/>
        <family val="1"/>
      </rPr>
      <t>Dicrotendipes</t>
    </r>
    <r>
      <rPr>
        <sz val="11"/>
        <color theme="1"/>
        <rFont val="Times New Roman"/>
        <family val="1"/>
      </rPr>
      <t xml:space="preserve"> sp. (13), </t>
    </r>
    <r>
      <rPr>
        <i/>
        <sz val="11"/>
        <color theme="1"/>
        <rFont val="Times New Roman"/>
        <family val="1"/>
      </rPr>
      <t>Simulium</t>
    </r>
    <r>
      <rPr>
        <sz val="11"/>
        <color theme="1"/>
        <rFont val="Times New Roman"/>
        <family val="1"/>
      </rPr>
      <t xml:space="preserve"> sp. (11), </t>
    </r>
    <r>
      <rPr>
        <i/>
        <sz val="11"/>
        <color theme="1"/>
        <rFont val="Times New Roman"/>
        <family val="1"/>
      </rPr>
      <t>Hyalella</t>
    </r>
    <r>
      <rPr>
        <sz val="11"/>
        <color theme="1"/>
        <rFont val="Times New Roman"/>
        <family val="1"/>
      </rPr>
      <t xml:space="preserve"> sp. (10)</t>
    </r>
  </si>
  <si>
    <r>
      <rPr>
        <i/>
        <sz val="11"/>
        <color theme="1"/>
        <rFont val="Times New Roman"/>
        <family val="1"/>
      </rPr>
      <t>Cricotopus/Orthocladius</t>
    </r>
    <r>
      <rPr>
        <sz val="11"/>
        <color theme="1"/>
        <rFont val="Times New Roman"/>
        <family val="1"/>
      </rPr>
      <t xml:space="preserve"> sp. (21), </t>
    </r>
    <r>
      <rPr>
        <i/>
        <sz val="11"/>
        <color theme="1"/>
        <rFont val="Times New Roman"/>
        <family val="1"/>
      </rPr>
      <t>Hyalella</t>
    </r>
    <r>
      <rPr>
        <sz val="11"/>
        <color theme="1"/>
        <rFont val="Times New Roman"/>
        <family val="1"/>
      </rPr>
      <t xml:space="preserve"> sp. (15), </t>
    </r>
    <r>
      <rPr>
        <i/>
        <sz val="11"/>
        <color theme="1"/>
        <rFont val="Times New Roman"/>
        <family val="1"/>
      </rPr>
      <t>Thienemannimyia group</t>
    </r>
    <r>
      <rPr>
        <sz val="11"/>
        <color theme="1"/>
        <rFont val="Times New Roman"/>
        <family val="1"/>
      </rPr>
      <t xml:space="preserve"> sp. (8), </t>
    </r>
    <r>
      <rPr>
        <i/>
        <sz val="11"/>
        <color theme="1"/>
        <rFont val="Times New Roman"/>
        <family val="1"/>
      </rPr>
      <t>Corbicula</t>
    </r>
    <r>
      <rPr>
        <sz val="11"/>
        <color theme="1"/>
        <rFont val="Times New Roman"/>
        <family val="1"/>
      </rPr>
      <t xml:space="preserve"> sp. (8)</t>
    </r>
  </si>
  <si>
    <r>
      <t xml:space="preserve">Naididae (16), </t>
    </r>
    <r>
      <rPr>
        <i/>
        <sz val="11"/>
        <color theme="1"/>
        <rFont val="Times New Roman"/>
        <family val="1"/>
      </rPr>
      <t>Cricotopus bicinctus</t>
    </r>
    <r>
      <rPr>
        <sz val="11"/>
        <color theme="1"/>
        <rFont val="Times New Roman"/>
        <family val="1"/>
      </rPr>
      <t xml:space="preserve"> group (16), </t>
    </r>
    <r>
      <rPr>
        <i/>
        <sz val="11"/>
        <color theme="1"/>
        <rFont val="Times New Roman"/>
        <family val="1"/>
      </rPr>
      <t>Hyalella</t>
    </r>
    <r>
      <rPr>
        <sz val="11"/>
        <color theme="1"/>
        <rFont val="Times New Roman"/>
        <family val="1"/>
      </rPr>
      <t xml:space="preserve"> sp. (10), Erpobdellidae (9)</t>
    </r>
  </si>
  <si>
    <r>
      <rPr>
        <vertAlign val="superscript"/>
        <sz val="11"/>
        <color theme="1"/>
        <rFont val="Times New Roman"/>
        <family val="1"/>
      </rPr>
      <t>a</t>
    </r>
    <r>
      <rPr>
        <sz val="11"/>
        <color theme="1"/>
        <rFont val="Times New Roman"/>
        <family val="1"/>
      </rPr>
      <t>10.0 (3.46)</t>
    </r>
  </si>
  <si>
    <r>
      <t>EPT richness</t>
    </r>
    <r>
      <rPr>
        <vertAlign val="superscript"/>
        <sz val="11"/>
        <color theme="1"/>
        <rFont val="Times New Roman"/>
        <family val="1"/>
      </rPr>
      <t>2</t>
    </r>
  </si>
  <si>
    <r>
      <rPr>
        <vertAlign val="superscript"/>
        <sz val="11"/>
        <color theme="1"/>
        <rFont val="Times New Roman"/>
        <family val="1"/>
      </rPr>
      <t>a</t>
    </r>
    <r>
      <rPr>
        <sz val="11"/>
        <color theme="1"/>
        <rFont val="Times New Roman"/>
        <family val="1"/>
      </rPr>
      <t>1.00 (0)</t>
    </r>
  </si>
  <si>
    <r>
      <rPr>
        <vertAlign val="superscript"/>
        <sz val="11"/>
        <color theme="1"/>
        <rFont val="Times New Roman"/>
        <family val="1"/>
      </rPr>
      <t>a</t>
    </r>
    <r>
      <rPr>
        <sz val="11"/>
        <color theme="1"/>
        <rFont val="Times New Roman"/>
        <family val="1"/>
      </rPr>
      <t>3.49 (0.47)</t>
    </r>
  </si>
  <si>
    <r>
      <rPr>
        <vertAlign val="superscript"/>
        <sz val="11"/>
        <color theme="1"/>
        <rFont val="Times New Roman"/>
        <family val="1"/>
      </rPr>
      <t>a</t>
    </r>
    <r>
      <rPr>
        <sz val="11"/>
        <color theme="1"/>
        <rFont val="Times New Roman"/>
        <family val="1"/>
      </rPr>
      <t>3.59 (1.08)</t>
    </r>
  </si>
  <si>
    <r>
      <rPr>
        <vertAlign val="superscript"/>
        <sz val="11"/>
        <color theme="1"/>
        <rFont val="Times New Roman"/>
        <family val="1"/>
      </rPr>
      <t>b</t>
    </r>
    <r>
      <rPr>
        <sz val="11"/>
        <color theme="1"/>
        <rFont val="Times New Roman"/>
        <family val="1"/>
      </rPr>
      <t>9.29 (4.65)</t>
    </r>
  </si>
  <si>
    <r>
      <rPr>
        <vertAlign val="superscript"/>
        <sz val="11"/>
        <color theme="1"/>
        <rFont val="Times New Roman"/>
        <family val="1"/>
      </rPr>
      <t>a</t>
    </r>
    <r>
      <rPr>
        <sz val="11"/>
        <color theme="1"/>
        <rFont val="Times New Roman"/>
        <family val="1"/>
      </rPr>
      <t>3.51 (0.58)</t>
    </r>
  </si>
  <si>
    <r>
      <rPr>
        <vertAlign val="superscript"/>
        <sz val="11"/>
        <color theme="1"/>
        <rFont val="Times New Roman"/>
        <family val="1"/>
      </rPr>
      <t>a</t>
    </r>
    <r>
      <rPr>
        <sz val="11"/>
        <color theme="1"/>
        <rFont val="Times New Roman"/>
        <family val="1"/>
      </rPr>
      <t>2.61 (1.91)</t>
    </r>
  </si>
  <si>
    <r>
      <rPr>
        <vertAlign val="superscript"/>
        <sz val="11"/>
        <color theme="1"/>
        <rFont val="Times New Roman"/>
        <family val="1"/>
      </rPr>
      <t>a</t>
    </r>
    <r>
      <rPr>
        <sz val="11"/>
        <color theme="1"/>
        <rFont val="Times New Roman"/>
        <family val="1"/>
      </rPr>
      <t>0.46 (0.01)</t>
    </r>
  </si>
  <si>
    <r>
      <rPr>
        <vertAlign val="superscript"/>
        <sz val="11"/>
        <color theme="1"/>
        <rFont val="Times New Roman"/>
        <family val="1"/>
      </rPr>
      <t>a</t>
    </r>
    <r>
      <rPr>
        <sz val="11"/>
        <color theme="1"/>
        <rFont val="Times New Roman"/>
        <family val="1"/>
      </rPr>
      <t>13.4 (0.03)</t>
    </r>
  </si>
  <si>
    <r>
      <rPr>
        <vertAlign val="superscript"/>
        <sz val="11"/>
        <color theme="1"/>
        <rFont val="Times New Roman"/>
        <family val="1"/>
      </rPr>
      <t>b</t>
    </r>
    <r>
      <rPr>
        <sz val="11"/>
        <color theme="1"/>
        <rFont val="Times New Roman"/>
        <family val="1"/>
      </rPr>
      <t>7.69 (0.72)</t>
    </r>
  </si>
  <si>
    <r>
      <rPr>
        <vertAlign val="superscript"/>
        <sz val="11"/>
        <color theme="1"/>
        <rFont val="Times New Roman"/>
        <family val="1"/>
      </rPr>
      <t>b</t>
    </r>
    <r>
      <rPr>
        <sz val="11"/>
        <color theme="1"/>
        <rFont val="Times New Roman"/>
        <family val="1"/>
      </rPr>
      <t>8.42 (5.03)</t>
    </r>
  </si>
  <si>
    <r>
      <rPr>
        <vertAlign val="superscript"/>
        <sz val="11"/>
        <color theme="1"/>
        <rFont val="Times New Roman"/>
        <family val="1"/>
      </rPr>
      <t>a</t>
    </r>
    <r>
      <rPr>
        <sz val="11"/>
        <color theme="1"/>
        <rFont val="Times New Roman"/>
        <family val="1"/>
      </rPr>
      <t>18.1 (1.25)</t>
    </r>
  </si>
  <si>
    <r>
      <rPr>
        <vertAlign val="superscript"/>
        <sz val="11"/>
        <color theme="1"/>
        <rFont val="Times New Roman"/>
        <family val="1"/>
      </rPr>
      <t>b</t>
    </r>
    <r>
      <rPr>
        <sz val="11"/>
        <color theme="1"/>
        <rFont val="Times New Roman"/>
        <family val="1"/>
      </rPr>
      <t>7.37 (1.61)</t>
    </r>
  </si>
  <si>
    <r>
      <rPr>
        <vertAlign val="superscript"/>
        <sz val="11"/>
        <color theme="1"/>
        <rFont val="Times New Roman"/>
        <family val="1"/>
      </rPr>
      <t>b</t>
    </r>
    <r>
      <rPr>
        <sz val="11"/>
        <color theme="1"/>
        <rFont val="Times New Roman"/>
        <family val="1"/>
      </rPr>
      <t>8.78 (1.85)</t>
    </r>
  </si>
  <si>
    <r>
      <t>EPT, percent</t>
    </r>
    <r>
      <rPr>
        <vertAlign val="superscript"/>
        <sz val="11"/>
        <color theme="1"/>
        <rFont val="Times New Roman"/>
        <family val="1"/>
      </rPr>
      <t>2</t>
    </r>
  </si>
  <si>
    <r>
      <rPr>
        <vertAlign val="superscript"/>
        <sz val="11"/>
        <color theme="1"/>
        <rFont val="Times New Roman"/>
        <family val="1"/>
      </rPr>
      <t>b</t>
    </r>
    <r>
      <rPr>
        <sz val="11"/>
        <color theme="1"/>
        <rFont val="Times New Roman"/>
        <family val="1"/>
      </rPr>
      <t>16.4 (1.47)</t>
    </r>
  </si>
  <si>
    <r>
      <rPr>
        <vertAlign val="superscript"/>
        <sz val="11"/>
        <color theme="1"/>
        <rFont val="Times New Roman"/>
        <family val="1"/>
      </rPr>
      <t>a</t>
    </r>
    <r>
      <rPr>
        <sz val="11"/>
        <color theme="1"/>
        <rFont val="Times New Roman"/>
        <family val="1"/>
      </rPr>
      <t>19.0 (4.55)</t>
    </r>
  </si>
  <si>
    <r>
      <rPr>
        <vertAlign val="superscript"/>
        <sz val="11"/>
        <color theme="1"/>
        <rFont val="Times New Roman"/>
        <family val="1"/>
      </rPr>
      <t>a</t>
    </r>
    <r>
      <rPr>
        <sz val="11"/>
        <color theme="1"/>
        <rFont val="Times New Roman"/>
        <family val="1"/>
      </rPr>
      <t>18.5 (7.64)</t>
    </r>
  </si>
  <si>
    <r>
      <rPr>
        <vertAlign val="superscript"/>
        <sz val="11"/>
        <color theme="1"/>
        <rFont val="Times New Roman"/>
        <family val="1"/>
      </rPr>
      <t>a</t>
    </r>
    <r>
      <rPr>
        <sz val="11"/>
        <color theme="1"/>
        <rFont val="Times New Roman"/>
        <family val="1"/>
      </rPr>
      <t>26.3 (2.83)</t>
    </r>
  </si>
  <si>
    <r>
      <rPr>
        <vertAlign val="superscript"/>
        <sz val="11"/>
        <color theme="1"/>
        <rFont val="Times New Roman"/>
        <family val="1"/>
      </rPr>
      <t>b</t>
    </r>
    <r>
      <rPr>
        <sz val="11"/>
        <color theme="1"/>
        <rFont val="Times New Roman"/>
        <family val="1"/>
      </rPr>
      <t>15.1 (0.88)</t>
    </r>
  </si>
  <si>
    <r>
      <rPr>
        <vertAlign val="superscript"/>
        <sz val="11"/>
        <color theme="1"/>
        <rFont val="Times New Roman"/>
        <family val="1"/>
      </rPr>
      <t>b</t>
    </r>
    <r>
      <rPr>
        <sz val="11"/>
        <color theme="1"/>
        <rFont val="Times New Roman"/>
        <family val="1"/>
      </rPr>
      <t>9.25 (1.19)</t>
    </r>
  </si>
  <si>
    <r>
      <rPr>
        <vertAlign val="superscript"/>
        <sz val="11"/>
        <color theme="1"/>
        <rFont val="Times New Roman"/>
        <family val="1"/>
      </rPr>
      <t>a</t>
    </r>
    <r>
      <rPr>
        <sz val="11"/>
        <color theme="1"/>
        <rFont val="Times New Roman"/>
        <family val="1"/>
      </rPr>
      <t>2.48 (1.48)</t>
    </r>
  </si>
  <si>
    <r>
      <rPr>
        <vertAlign val="superscript"/>
        <sz val="11"/>
        <color theme="1"/>
        <rFont val="Times New Roman"/>
        <family val="1"/>
      </rPr>
      <t>b</t>
    </r>
    <r>
      <rPr>
        <sz val="11"/>
        <color theme="1"/>
        <rFont val="Times New Roman"/>
        <family val="1"/>
      </rPr>
      <t>11.3 (3.84)</t>
    </r>
  </si>
  <si>
    <r>
      <rPr>
        <vertAlign val="superscript"/>
        <sz val="11"/>
        <color theme="1"/>
        <rFont val="Times New Roman"/>
        <family val="1"/>
      </rPr>
      <t>b</t>
    </r>
    <r>
      <rPr>
        <sz val="11"/>
        <color theme="1"/>
        <rFont val="Times New Roman"/>
        <family val="1"/>
      </rPr>
      <t>9.81 (2.22)</t>
    </r>
  </si>
  <si>
    <r>
      <rPr>
        <vertAlign val="superscript"/>
        <sz val="11"/>
        <color theme="1"/>
        <rFont val="Times New Roman"/>
        <family val="1"/>
      </rPr>
      <t>b</t>
    </r>
    <r>
      <rPr>
        <sz val="11"/>
        <color theme="1"/>
        <rFont val="Times New Roman"/>
        <family val="1"/>
      </rPr>
      <t>8.18 (1.58)</t>
    </r>
  </si>
  <si>
    <r>
      <rPr>
        <vertAlign val="superscript"/>
        <sz val="11"/>
        <color theme="1"/>
        <rFont val="Times New Roman"/>
        <family val="1"/>
      </rPr>
      <t>b</t>
    </r>
    <r>
      <rPr>
        <sz val="11"/>
        <color theme="1"/>
        <rFont val="Times New Roman"/>
        <family val="1"/>
      </rPr>
      <t>7.50 (0.47)</t>
    </r>
  </si>
  <si>
    <r>
      <rPr>
        <vertAlign val="superscript"/>
        <sz val="11"/>
        <color theme="1"/>
        <rFont val="Times New Roman"/>
        <family val="1"/>
      </rPr>
      <t>a</t>
    </r>
    <r>
      <rPr>
        <sz val="11"/>
        <color theme="1"/>
        <rFont val="Times New Roman"/>
        <family val="1"/>
      </rPr>
      <t>0.47 (0.66)</t>
    </r>
  </si>
  <si>
    <r>
      <rPr>
        <vertAlign val="superscript"/>
        <sz val="11"/>
        <color theme="1"/>
        <rFont val="Times New Roman"/>
        <family val="1"/>
      </rPr>
      <t>b</t>
    </r>
    <r>
      <rPr>
        <sz val="11"/>
        <color theme="1"/>
        <rFont val="Times New Roman"/>
        <family val="1"/>
      </rPr>
      <t>32.6 (1.94)</t>
    </r>
  </si>
  <si>
    <r>
      <rPr>
        <vertAlign val="superscript"/>
        <sz val="11"/>
        <color theme="1"/>
        <rFont val="Times New Roman"/>
        <family val="1"/>
      </rPr>
      <t>b</t>
    </r>
    <r>
      <rPr>
        <sz val="11"/>
        <color theme="1"/>
        <rFont val="Times New Roman"/>
        <family val="1"/>
      </rPr>
      <t>40.1 (4.77)</t>
    </r>
  </si>
  <si>
    <r>
      <rPr>
        <vertAlign val="superscript"/>
        <sz val="11"/>
        <color theme="1"/>
        <rFont val="Times New Roman"/>
        <family val="1"/>
      </rPr>
      <t>b</t>
    </r>
    <r>
      <rPr>
        <sz val="11"/>
        <color theme="1"/>
        <rFont val="Times New Roman"/>
        <family val="1"/>
      </rPr>
      <t>31.6 (3.53)</t>
    </r>
  </si>
  <si>
    <r>
      <rPr>
        <vertAlign val="superscript"/>
        <sz val="11"/>
        <color theme="1"/>
        <rFont val="Times New Roman"/>
        <family val="1"/>
      </rPr>
      <t>a</t>
    </r>
    <r>
      <rPr>
        <sz val="11"/>
        <color theme="1"/>
        <rFont val="Times New Roman"/>
        <family val="1"/>
      </rPr>
      <t>27.3 (1.45)</t>
    </r>
  </si>
  <si>
    <r>
      <rPr>
        <vertAlign val="superscript"/>
        <sz val="11"/>
        <color theme="1"/>
        <rFont val="Times New Roman"/>
        <family val="1"/>
      </rPr>
      <t>c</t>
    </r>
    <r>
      <rPr>
        <sz val="11"/>
        <color theme="1"/>
        <rFont val="Times New Roman"/>
        <family val="1"/>
      </rPr>
      <t>43.8 (2.21)</t>
    </r>
  </si>
  <si>
    <r>
      <rPr>
        <vertAlign val="superscript"/>
        <sz val="11"/>
        <color theme="1"/>
        <rFont val="Times New Roman"/>
        <family val="1"/>
      </rPr>
      <t>ab</t>
    </r>
    <r>
      <rPr>
        <sz val="11"/>
        <color theme="1"/>
        <rFont val="Times New Roman"/>
        <family val="1"/>
      </rPr>
      <t>0.59 (0.84)</t>
    </r>
  </si>
  <si>
    <r>
      <rPr>
        <vertAlign val="superscript"/>
        <sz val="11"/>
        <color theme="1"/>
        <rFont val="Times New Roman"/>
        <family val="1"/>
      </rPr>
      <t>b</t>
    </r>
    <r>
      <rPr>
        <sz val="11"/>
        <color theme="1"/>
        <rFont val="Times New Roman"/>
        <family val="1"/>
      </rPr>
      <t>0.35 (0.61)</t>
    </r>
  </si>
  <si>
    <r>
      <rPr>
        <vertAlign val="superscript"/>
        <sz val="11"/>
        <color theme="1"/>
        <rFont val="Times New Roman"/>
        <family val="1"/>
      </rPr>
      <t>ab</t>
    </r>
    <r>
      <rPr>
        <sz val="11"/>
        <color theme="1"/>
        <rFont val="Times New Roman"/>
        <family val="1"/>
      </rPr>
      <t>0.59 (0.02)</t>
    </r>
  </si>
  <si>
    <r>
      <rPr>
        <vertAlign val="superscript"/>
        <sz val="11"/>
        <color theme="1"/>
        <rFont val="Times New Roman"/>
        <family val="1"/>
      </rPr>
      <t>b</t>
    </r>
    <r>
      <rPr>
        <sz val="11"/>
        <color theme="1"/>
        <rFont val="Times New Roman"/>
        <family val="1"/>
      </rPr>
      <t>0 (0)</t>
    </r>
  </si>
  <si>
    <r>
      <rPr>
        <vertAlign val="superscript"/>
        <sz val="11"/>
        <color theme="1"/>
        <rFont val="Times New Roman"/>
        <family val="1"/>
      </rPr>
      <t>a</t>
    </r>
    <r>
      <rPr>
        <sz val="11"/>
        <color theme="1"/>
        <rFont val="Times New Roman"/>
        <family val="1"/>
      </rPr>
      <t>2.40 (1.50)</t>
    </r>
  </si>
  <si>
    <r>
      <rPr>
        <vertAlign val="superscript"/>
        <sz val="11"/>
        <color theme="1"/>
        <rFont val="Times New Roman"/>
        <family val="1"/>
      </rPr>
      <t>b</t>
    </r>
    <r>
      <rPr>
        <sz val="11"/>
        <color theme="1"/>
        <rFont val="Times New Roman"/>
        <family val="1"/>
      </rPr>
      <t>0.23 (0.32)</t>
    </r>
  </si>
  <si>
    <r>
      <rPr>
        <vertAlign val="superscript"/>
        <sz val="11"/>
        <color theme="1"/>
        <rFont val="Times New Roman"/>
        <family val="1"/>
      </rPr>
      <t>b</t>
    </r>
    <r>
      <rPr>
        <sz val="11"/>
        <color theme="1"/>
        <rFont val="Times New Roman"/>
        <family val="1"/>
      </rPr>
      <t>2.93 (1.44)</t>
    </r>
  </si>
  <si>
    <r>
      <rPr>
        <vertAlign val="superscript"/>
        <sz val="11"/>
        <color theme="1"/>
        <rFont val="Times New Roman"/>
        <family val="1"/>
      </rPr>
      <t>a</t>
    </r>
    <r>
      <rPr>
        <sz val="11"/>
        <color theme="1"/>
        <rFont val="Times New Roman"/>
        <family val="1"/>
      </rPr>
      <t>11.4 (3.86)</t>
    </r>
  </si>
  <si>
    <r>
      <rPr>
        <vertAlign val="superscript"/>
        <sz val="11"/>
        <color theme="1"/>
        <rFont val="Times New Roman"/>
        <family val="1"/>
      </rPr>
      <t>a</t>
    </r>
    <r>
      <rPr>
        <sz val="11"/>
        <color theme="1"/>
        <rFont val="Times New Roman"/>
        <family val="1"/>
      </rPr>
      <t>10.1 (2.61)</t>
    </r>
  </si>
  <si>
    <r>
      <rPr>
        <vertAlign val="superscript"/>
        <sz val="11"/>
        <color theme="1"/>
        <rFont val="Times New Roman"/>
        <family val="1"/>
      </rPr>
      <t>ab</t>
    </r>
    <r>
      <rPr>
        <sz val="11"/>
        <color theme="1"/>
        <rFont val="Times New Roman"/>
        <family val="1"/>
      </rPr>
      <t>8.18 (1.58)</t>
    </r>
  </si>
  <si>
    <r>
      <rPr>
        <vertAlign val="superscript"/>
        <sz val="11"/>
        <color theme="1"/>
        <rFont val="Times New Roman"/>
        <family val="1"/>
      </rPr>
      <t>a</t>
    </r>
    <r>
      <rPr>
        <sz val="11"/>
        <color theme="1"/>
        <rFont val="Times New Roman"/>
        <family val="1"/>
      </rPr>
      <t>7.74 (0.74)</t>
    </r>
  </si>
  <si>
    <r>
      <rPr>
        <vertAlign val="superscript"/>
        <sz val="11"/>
        <color theme="1"/>
        <rFont val="Times New Roman"/>
        <family val="1"/>
      </rPr>
      <t>c</t>
    </r>
    <r>
      <rPr>
        <sz val="11"/>
        <color theme="1"/>
        <rFont val="Times New Roman"/>
        <family val="1"/>
      </rPr>
      <t>0.47 (0.66)</t>
    </r>
  </si>
  <si>
    <r>
      <rPr>
        <vertAlign val="superscript"/>
        <sz val="11"/>
        <color theme="1"/>
        <rFont val="Times New Roman"/>
        <family val="1"/>
      </rPr>
      <t>bc</t>
    </r>
    <r>
      <rPr>
        <sz val="11"/>
        <color theme="1"/>
        <rFont val="Times New Roman"/>
        <family val="1"/>
      </rPr>
      <t>6.85 (1.57)</t>
    </r>
  </si>
  <si>
    <r>
      <rPr>
        <vertAlign val="superscript"/>
        <sz val="11"/>
        <color theme="1"/>
        <rFont val="Times New Roman"/>
        <family val="1"/>
      </rPr>
      <t>a</t>
    </r>
    <r>
      <rPr>
        <sz val="11"/>
        <color theme="1"/>
        <rFont val="Times New Roman"/>
        <family val="1"/>
      </rPr>
      <t>18.1 (5.76)</t>
    </r>
  </si>
  <si>
    <r>
      <rPr>
        <vertAlign val="superscript"/>
        <sz val="11"/>
        <color theme="1"/>
        <rFont val="Times New Roman"/>
        <family val="1"/>
      </rPr>
      <t>a</t>
    </r>
    <r>
      <rPr>
        <sz val="11"/>
        <color theme="1"/>
        <rFont val="Times New Roman"/>
        <family val="1"/>
      </rPr>
      <t>19.8 (6.96)</t>
    </r>
  </si>
  <si>
    <r>
      <rPr>
        <vertAlign val="superscript"/>
        <sz val="11"/>
        <color theme="1"/>
        <rFont val="Times New Roman"/>
        <family val="1"/>
      </rPr>
      <t>a</t>
    </r>
    <r>
      <rPr>
        <sz val="11"/>
        <color theme="1"/>
        <rFont val="Times New Roman"/>
        <family val="1"/>
      </rPr>
      <t>11.8 (1.04)</t>
    </r>
  </si>
  <si>
    <r>
      <rPr>
        <vertAlign val="superscript"/>
        <sz val="11"/>
        <color theme="1"/>
        <rFont val="Times New Roman"/>
        <family val="1"/>
      </rPr>
      <t>a</t>
    </r>
    <r>
      <rPr>
        <sz val="11"/>
        <color theme="1"/>
        <rFont val="Times New Roman"/>
        <family val="1"/>
      </rPr>
      <t>12.5 (2.92)</t>
    </r>
  </si>
  <si>
    <r>
      <rPr>
        <vertAlign val="superscript"/>
        <sz val="11"/>
        <color theme="1"/>
        <rFont val="Times New Roman"/>
        <family val="1"/>
      </rPr>
      <t>c</t>
    </r>
    <r>
      <rPr>
        <sz val="11"/>
        <color theme="1"/>
        <rFont val="Times New Roman"/>
        <family val="1"/>
      </rPr>
      <t>1.88 (0.70)</t>
    </r>
  </si>
  <si>
    <r>
      <rPr>
        <vertAlign val="superscript"/>
        <sz val="11"/>
        <color theme="1"/>
        <rFont val="Times New Roman"/>
        <family val="1"/>
      </rPr>
      <t>a</t>
    </r>
    <r>
      <rPr>
        <sz val="11"/>
        <color theme="1"/>
        <rFont val="Times New Roman"/>
        <family val="1"/>
      </rPr>
      <t>9.37 (0.29)</t>
    </r>
  </si>
  <si>
    <r>
      <rPr>
        <vertAlign val="superscript"/>
        <sz val="11"/>
        <color theme="1"/>
        <rFont val="Times New Roman"/>
        <family val="1"/>
      </rPr>
      <t>bc</t>
    </r>
    <r>
      <rPr>
        <sz val="11"/>
        <color theme="1"/>
        <rFont val="Times New Roman"/>
        <family val="1"/>
      </rPr>
      <t>5.43 (1.88)</t>
    </r>
  </si>
  <si>
    <r>
      <rPr>
        <vertAlign val="superscript"/>
        <sz val="11"/>
        <color theme="1"/>
        <rFont val="Times New Roman"/>
        <family val="1"/>
      </rPr>
      <t>bc</t>
    </r>
    <r>
      <rPr>
        <sz val="11"/>
        <color theme="1"/>
        <rFont val="Times New Roman"/>
        <family val="1"/>
      </rPr>
      <t>6.88 (0.37)</t>
    </r>
  </si>
  <si>
    <r>
      <rPr>
        <vertAlign val="superscript"/>
        <sz val="11"/>
        <color theme="1"/>
        <rFont val="Times New Roman"/>
        <family val="1"/>
      </rPr>
      <t>bc</t>
    </r>
    <r>
      <rPr>
        <sz val="11"/>
        <color theme="1"/>
        <rFont val="Times New Roman"/>
        <family val="1"/>
      </rPr>
      <t xml:space="preserve">6.87 (0.87) </t>
    </r>
  </si>
  <si>
    <r>
      <rPr>
        <vertAlign val="superscript"/>
        <sz val="11"/>
        <color theme="1"/>
        <rFont val="Times New Roman"/>
        <family val="1"/>
      </rPr>
      <t>ab</t>
    </r>
    <r>
      <rPr>
        <sz val="11"/>
        <color theme="1"/>
        <rFont val="Times New Roman"/>
        <family val="1"/>
      </rPr>
      <t>7.81 (0.74)</t>
    </r>
  </si>
  <si>
    <r>
      <rPr>
        <vertAlign val="superscript"/>
        <sz val="11"/>
        <color theme="1"/>
        <rFont val="Times New Roman"/>
        <family val="1"/>
      </rPr>
      <t>a</t>
    </r>
    <r>
      <rPr>
        <sz val="11"/>
        <color theme="1"/>
        <rFont val="Times New Roman"/>
        <family val="1"/>
      </rPr>
      <t>10.1 (2.12)</t>
    </r>
  </si>
  <si>
    <r>
      <t>Kansas Biotic Index</t>
    </r>
    <r>
      <rPr>
        <vertAlign val="superscript"/>
        <sz val="11"/>
        <color theme="1"/>
        <rFont val="Times New Roman"/>
        <family val="1"/>
      </rPr>
      <t>2</t>
    </r>
  </si>
  <si>
    <r>
      <rPr>
        <vertAlign val="superscript"/>
        <sz val="11"/>
        <color theme="1"/>
        <rFont val="Times New Roman"/>
        <family val="1"/>
      </rPr>
      <t>a</t>
    </r>
    <r>
      <rPr>
        <sz val="11"/>
        <color theme="1"/>
        <rFont val="Times New Roman"/>
        <family val="1"/>
      </rPr>
      <t>8.50 (2.05)</t>
    </r>
  </si>
  <si>
    <r>
      <rPr>
        <vertAlign val="superscript"/>
        <sz val="11"/>
        <color theme="1"/>
        <rFont val="Times New Roman"/>
        <family val="1"/>
      </rPr>
      <t>a</t>
    </r>
    <r>
      <rPr>
        <sz val="11"/>
        <color theme="1"/>
        <rFont val="Times New Roman"/>
        <family val="1"/>
      </rPr>
      <t>9.01 (1.60)</t>
    </r>
  </si>
  <si>
    <r>
      <rPr>
        <vertAlign val="superscript"/>
        <sz val="11"/>
        <color theme="1"/>
        <rFont val="Times New Roman"/>
        <family val="1"/>
      </rPr>
      <t>ab</t>
    </r>
    <r>
      <rPr>
        <sz val="11"/>
        <color theme="1"/>
        <rFont val="Times New Roman"/>
        <family val="1"/>
      </rPr>
      <t>10.8 (2.31)</t>
    </r>
  </si>
  <si>
    <r>
      <rPr>
        <vertAlign val="superscript"/>
        <sz val="11"/>
        <color theme="1"/>
        <rFont val="Times New Roman"/>
        <family val="1"/>
      </rPr>
      <t>ab</t>
    </r>
    <r>
      <rPr>
        <sz val="11"/>
        <color theme="1"/>
        <rFont val="Times New Roman"/>
        <family val="1"/>
      </rPr>
      <t>12.1 (1.93)</t>
    </r>
  </si>
  <si>
    <r>
      <rPr>
        <vertAlign val="superscript"/>
        <sz val="11"/>
        <color theme="1"/>
        <rFont val="Times New Roman"/>
        <family val="1"/>
      </rPr>
      <t>ab</t>
    </r>
    <r>
      <rPr>
        <sz val="11"/>
        <color theme="1"/>
        <rFont val="Times New Roman"/>
        <family val="1"/>
      </rPr>
      <t>12.9 (0.39)</t>
    </r>
  </si>
  <si>
    <r>
      <rPr>
        <vertAlign val="superscript"/>
        <sz val="11"/>
        <color theme="1"/>
        <rFont val="Times New Roman"/>
        <family val="1"/>
      </rPr>
      <t>c</t>
    </r>
    <r>
      <rPr>
        <sz val="11"/>
        <color theme="1"/>
        <rFont val="Times New Roman"/>
        <family val="1"/>
      </rPr>
      <t>14.9 (1.28)</t>
    </r>
  </si>
  <si>
    <r>
      <t>Macroinvertebrate Biotic Index</t>
    </r>
    <r>
      <rPr>
        <vertAlign val="superscript"/>
        <sz val="11"/>
        <color theme="1"/>
        <rFont val="Times New Roman"/>
        <family val="1"/>
      </rPr>
      <t>2</t>
    </r>
  </si>
  <si>
    <r>
      <rPr>
        <vertAlign val="superscript"/>
        <sz val="11"/>
        <color theme="1"/>
        <rFont val="Times New Roman"/>
        <family val="1"/>
      </rPr>
      <t>b</t>
    </r>
    <r>
      <rPr>
        <sz val="11"/>
        <color theme="1"/>
        <rFont val="Times New Roman"/>
        <family val="1"/>
      </rPr>
      <t>5.92 (0.05)</t>
    </r>
  </si>
  <si>
    <r>
      <rPr>
        <vertAlign val="superscript"/>
        <sz val="11"/>
        <color theme="1"/>
        <rFont val="Times New Roman"/>
        <family val="1"/>
      </rPr>
      <t>a</t>
    </r>
    <r>
      <rPr>
        <sz val="11"/>
        <color theme="1"/>
        <rFont val="Times New Roman"/>
        <family val="1"/>
      </rPr>
      <t>5.30 (0.12)</t>
    </r>
  </si>
  <si>
    <r>
      <rPr>
        <vertAlign val="superscript"/>
        <sz val="11"/>
        <color theme="1"/>
        <rFont val="Times New Roman"/>
        <family val="1"/>
      </rPr>
      <t>a</t>
    </r>
    <r>
      <rPr>
        <sz val="11"/>
        <color theme="1"/>
        <rFont val="Times New Roman"/>
        <family val="1"/>
      </rPr>
      <t>5.33 (0.08)</t>
    </r>
  </si>
  <si>
    <r>
      <rPr>
        <vertAlign val="superscript"/>
        <sz val="11"/>
        <color theme="1"/>
        <rFont val="Times New Roman"/>
        <family val="1"/>
      </rPr>
      <t>a</t>
    </r>
    <r>
      <rPr>
        <sz val="11"/>
        <color theme="1"/>
        <rFont val="Times New Roman"/>
        <family val="1"/>
      </rPr>
      <t>5.35 (0.02)</t>
    </r>
  </si>
  <si>
    <r>
      <rPr>
        <vertAlign val="superscript"/>
        <sz val="11"/>
        <color theme="1"/>
        <rFont val="Times New Roman"/>
        <family val="1"/>
      </rPr>
      <t>ab</t>
    </r>
    <r>
      <rPr>
        <sz val="11"/>
        <color theme="1"/>
        <rFont val="Times New Roman"/>
        <family val="1"/>
      </rPr>
      <t>5.56 (0.30)</t>
    </r>
  </si>
  <si>
    <r>
      <rPr>
        <vertAlign val="superscript"/>
        <sz val="11"/>
        <color theme="1"/>
        <rFont val="Times New Roman"/>
        <family val="1"/>
      </rPr>
      <t>c</t>
    </r>
    <r>
      <rPr>
        <sz val="11"/>
        <color theme="1"/>
        <rFont val="Times New Roman"/>
        <family val="1"/>
      </rPr>
      <t>6.41 (0.19)</t>
    </r>
  </si>
  <si>
    <r>
      <rPr>
        <vertAlign val="superscript"/>
        <sz val="11"/>
        <color theme="1"/>
        <rFont val="Times New Roman"/>
        <family val="1"/>
      </rPr>
      <t>ab</t>
    </r>
    <r>
      <rPr>
        <sz val="11"/>
        <color theme="1"/>
        <rFont val="Times New Roman"/>
        <family val="1"/>
      </rPr>
      <t>1.33 (0)</t>
    </r>
  </si>
  <si>
    <r>
      <rPr>
        <vertAlign val="superscript"/>
        <sz val="11"/>
        <color theme="1"/>
        <rFont val="Times New Roman"/>
        <family val="1"/>
      </rPr>
      <t>a</t>
    </r>
    <r>
      <rPr>
        <sz val="11"/>
        <color theme="1"/>
        <rFont val="Times New Roman"/>
        <family val="1"/>
      </rPr>
      <t>0.69 (0.05)</t>
    </r>
  </si>
  <si>
    <r>
      <rPr>
        <vertAlign val="superscript"/>
        <sz val="11"/>
        <color theme="1"/>
        <rFont val="Times New Roman"/>
        <family val="1"/>
      </rPr>
      <t>ab</t>
    </r>
    <r>
      <rPr>
        <sz val="11"/>
        <color theme="1"/>
        <rFont val="Times New Roman"/>
        <family val="1"/>
      </rPr>
      <t>1.63 (0.53)</t>
    </r>
  </si>
  <si>
    <r>
      <rPr>
        <vertAlign val="superscript"/>
        <sz val="11"/>
        <color theme="1"/>
        <rFont val="Times New Roman"/>
        <family val="1"/>
      </rPr>
      <t>b</t>
    </r>
    <r>
      <rPr>
        <sz val="11"/>
        <color theme="1"/>
        <rFont val="Times New Roman"/>
        <family val="1"/>
      </rPr>
      <t>2.25 (0.35)</t>
    </r>
  </si>
  <si>
    <r>
      <rPr>
        <vertAlign val="superscript"/>
        <sz val="11"/>
        <color theme="1"/>
        <rFont val="Times New Roman"/>
        <family val="1"/>
      </rPr>
      <t>a</t>
    </r>
    <r>
      <rPr>
        <sz val="11"/>
        <color theme="1"/>
        <rFont val="Times New Roman"/>
        <family val="1"/>
      </rPr>
      <t>0.92 (0.14)</t>
    </r>
  </si>
  <si>
    <r>
      <rPr>
        <vertAlign val="superscript"/>
        <sz val="11"/>
        <color theme="1"/>
        <rFont val="Times New Roman"/>
        <family val="1"/>
      </rPr>
      <t>a</t>
    </r>
    <r>
      <rPr>
        <sz val="11"/>
        <color theme="1"/>
        <rFont val="Times New Roman"/>
        <family val="1"/>
      </rPr>
      <t>0.83 (0.24)</t>
    </r>
  </si>
  <si>
    <t>¹Diptera other than Chironomidae.</t>
  </si>
  <si>
    <r>
      <rPr>
        <vertAlign val="superscript"/>
        <sz val="10"/>
        <color theme="1"/>
        <rFont val="Times New Roman"/>
        <family val="1"/>
      </rPr>
      <t>2</t>
    </r>
    <r>
      <rPr>
        <sz val="10"/>
        <color theme="1"/>
        <rFont val="Times New Roman"/>
        <family val="1"/>
      </rPr>
      <t>Kansas Department of Health and Environment aquatic life support metrics.</t>
    </r>
  </si>
  <si>
    <t>All sites</t>
  </si>
  <si>
    <t>0–9.10</t>
  </si>
  <si>
    <t>0–8.10</t>
  </si>
  <si>
    <t>0.01–28.5</t>
  </si>
  <si>
    <t>0.02–26.1</t>
  </si>
  <si>
    <t>0–28.3</t>
  </si>
  <si>
    <t>0.01–28.4</t>
  </si>
  <si>
    <t>0–28.5</t>
  </si>
  <si>
    <t>-25.3–5.00</t>
  </si>
  <si>
    <t>-21.7–1.41</t>
  </si>
  <si>
    <t>-25.8–2.61</t>
  </si>
  <si>
    <t>23.3–5.99</t>
  </si>
  <si>
    <t>-25.8–5.99</t>
  </si>
  <si>
    <t>July 2011–June 2013</t>
  </si>
  <si>
    <r>
      <t>Gross primary production (g O</t>
    </r>
    <r>
      <rPr>
        <vertAlign val="subscript"/>
        <sz val="11"/>
        <color theme="1"/>
        <rFont val="Times New Roman"/>
        <family val="1"/>
      </rPr>
      <t>2</t>
    </r>
    <r>
      <rPr>
        <sz val="11"/>
        <color theme="1"/>
        <rFont val="Times New Roman"/>
        <family val="1"/>
      </rPr>
      <t>/m</t>
    </r>
    <r>
      <rPr>
        <vertAlign val="superscript"/>
        <sz val="11"/>
        <color theme="1"/>
        <rFont val="Times New Roman"/>
        <family val="1"/>
      </rPr>
      <t>2</t>
    </r>
    <r>
      <rPr>
        <sz val="11"/>
        <color theme="1"/>
        <rFont val="Times New Roman"/>
        <family val="1"/>
      </rPr>
      <t>/d)</t>
    </r>
  </si>
  <si>
    <r>
      <t>Community respiration (g O</t>
    </r>
    <r>
      <rPr>
        <vertAlign val="subscript"/>
        <sz val="11"/>
        <color theme="1"/>
        <rFont val="Times New Roman"/>
        <family val="1"/>
      </rPr>
      <t>2</t>
    </r>
    <r>
      <rPr>
        <sz val="11"/>
        <color theme="1"/>
        <rFont val="Times New Roman"/>
        <family val="1"/>
      </rPr>
      <t>/m</t>
    </r>
    <r>
      <rPr>
        <vertAlign val="superscript"/>
        <sz val="11"/>
        <color theme="1"/>
        <rFont val="Times New Roman"/>
        <family val="1"/>
      </rPr>
      <t>2</t>
    </r>
    <r>
      <rPr>
        <sz val="11"/>
        <color theme="1"/>
        <rFont val="Times New Roman"/>
        <family val="1"/>
      </rPr>
      <t>/d)</t>
    </r>
  </si>
  <si>
    <r>
      <t>Net ecosystem productivity (g O</t>
    </r>
    <r>
      <rPr>
        <vertAlign val="subscript"/>
        <sz val="11"/>
        <color theme="1"/>
        <rFont val="Times New Roman"/>
        <family val="1"/>
      </rPr>
      <t>2</t>
    </r>
    <r>
      <rPr>
        <sz val="11"/>
        <color theme="1"/>
        <rFont val="Times New Roman"/>
        <family val="1"/>
      </rPr>
      <t>/m</t>
    </r>
    <r>
      <rPr>
        <vertAlign val="superscript"/>
        <sz val="11"/>
        <color theme="1"/>
        <rFont val="Times New Roman"/>
        <family val="1"/>
      </rPr>
      <t>2</t>
    </r>
    <r>
      <rPr>
        <sz val="11"/>
        <color theme="1"/>
        <rFont val="Times New Roman"/>
        <family val="1"/>
      </rPr>
      <t>/d)</t>
    </r>
  </si>
  <si>
    <r>
      <rPr>
        <i/>
        <sz val="11"/>
        <color theme="1"/>
        <rFont val="Times New Roman"/>
        <family val="1"/>
      </rPr>
      <t>Argia</t>
    </r>
    <r>
      <rPr>
        <sz val="11"/>
        <color theme="1"/>
        <rFont val="Times New Roman"/>
        <family val="1"/>
      </rPr>
      <t xml:space="preserve"> </t>
    </r>
    <r>
      <rPr>
        <i/>
        <sz val="11"/>
        <color theme="1"/>
        <rFont val="Times New Roman"/>
        <family val="1"/>
      </rPr>
      <t>translata</t>
    </r>
    <r>
      <rPr>
        <sz val="11"/>
        <color theme="1"/>
        <rFont val="Times New Roman"/>
        <family val="1"/>
      </rPr>
      <t xml:space="preserve"> (11), </t>
    </r>
    <r>
      <rPr>
        <i/>
        <sz val="11"/>
        <color theme="1"/>
        <rFont val="Times New Roman"/>
        <family val="1"/>
      </rPr>
      <t xml:space="preserve">Physa </t>
    </r>
    <r>
      <rPr>
        <sz val="11"/>
        <color theme="1"/>
        <rFont val="Times New Roman"/>
        <family val="1"/>
      </rPr>
      <t xml:space="preserve">sp. (8), </t>
    </r>
    <r>
      <rPr>
        <i/>
        <sz val="11"/>
        <color theme="1"/>
        <rFont val="Times New Roman"/>
        <family val="1"/>
      </rPr>
      <t>Polypedilum</t>
    </r>
    <r>
      <rPr>
        <sz val="11"/>
        <color theme="1"/>
        <rFont val="Times New Roman"/>
        <family val="1"/>
      </rPr>
      <t xml:space="preserve"> sp. (8), </t>
    </r>
    <r>
      <rPr>
        <i/>
        <sz val="11"/>
        <color theme="1"/>
        <rFont val="Times New Roman"/>
        <family val="1"/>
      </rPr>
      <t>Enallagma</t>
    </r>
    <r>
      <rPr>
        <sz val="11"/>
        <color theme="1"/>
        <rFont val="Times New Roman"/>
        <family val="1"/>
      </rPr>
      <t xml:space="preserve"> sp. (8)</t>
    </r>
  </si>
  <si>
    <r>
      <rPr>
        <i/>
        <sz val="11"/>
        <rFont val="Times New Roman"/>
        <family val="1"/>
      </rPr>
      <t>Hyalella</t>
    </r>
    <r>
      <rPr>
        <sz val="11"/>
        <rFont val="Times New Roman"/>
        <family val="1"/>
      </rPr>
      <t xml:space="preserve"> sp. (19), </t>
    </r>
    <r>
      <rPr>
        <i/>
        <sz val="11"/>
        <rFont val="Times New Roman"/>
        <family val="1"/>
      </rPr>
      <t>Cheumatopsyche</t>
    </r>
    <r>
      <rPr>
        <sz val="11"/>
        <rFont val="Times New Roman"/>
        <family val="1"/>
      </rPr>
      <t xml:space="preserve"> sp. (13), Turbellaria (9),</t>
    </r>
    <r>
      <rPr>
        <i/>
        <sz val="11"/>
        <rFont val="Times New Roman"/>
        <family val="1"/>
      </rPr>
      <t xml:space="preserve"> Baetis intercalaris</t>
    </r>
    <r>
      <rPr>
        <sz val="11"/>
        <rFont val="Times New Roman"/>
        <family val="1"/>
      </rPr>
      <t xml:space="preserve"> (7)</t>
    </r>
  </si>
  <si>
    <r>
      <rPr>
        <i/>
        <sz val="11"/>
        <rFont val="Times New Roman"/>
        <family val="1"/>
      </rPr>
      <t>Corbicula</t>
    </r>
    <r>
      <rPr>
        <sz val="11"/>
        <rFont val="Times New Roman"/>
        <family val="1"/>
      </rPr>
      <t xml:space="preserve"> sp. (13), </t>
    </r>
    <r>
      <rPr>
        <i/>
        <sz val="11"/>
        <rFont val="Times New Roman"/>
        <family val="1"/>
      </rPr>
      <t>Cheumatopsyche</t>
    </r>
    <r>
      <rPr>
        <sz val="11"/>
        <rFont val="Times New Roman"/>
        <family val="1"/>
      </rPr>
      <t xml:space="preserve"> sp. (11), </t>
    </r>
    <r>
      <rPr>
        <i/>
        <sz val="11"/>
        <rFont val="Times New Roman"/>
        <family val="1"/>
      </rPr>
      <t>Dicrotendipes</t>
    </r>
    <r>
      <rPr>
        <sz val="11"/>
        <rFont val="Times New Roman"/>
        <family val="1"/>
      </rPr>
      <t xml:space="preserve"> sp. (10), </t>
    </r>
    <r>
      <rPr>
        <i/>
        <sz val="11"/>
        <rFont val="Times New Roman"/>
        <family val="1"/>
      </rPr>
      <t>Baetis intercalaris</t>
    </r>
    <r>
      <rPr>
        <sz val="11"/>
        <rFont val="Times New Roman"/>
        <family val="1"/>
      </rPr>
      <t xml:space="preserve"> (9)</t>
    </r>
  </si>
  <si>
    <r>
      <rPr>
        <i/>
        <sz val="11"/>
        <color theme="1"/>
        <rFont val="Times New Roman"/>
        <family val="1"/>
      </rPr>
      <t>Baetis intercalaris</t>
    </r>
    <r>
      <rPr>
        <sz val="11"/>
        <color theme="1"/>
        <rFont val="Times New Roman"/>
        <family val="1"/>
      </rPr>
      <t xml:space="preserve">(12), </t>
    </r>
    <r>
      <rPr>
        <i/>
        <sz val="11"/>
        <color theme="1"/>
        <rFont val="Times New Roman"/>
        <family val="1"/>
      </rPr>
      <t>Argia translata</t>
    </r>
    <r>
      <rPr>
        <sz val="11"/>
        <color theme="1"/>
        <rFont val="Times New Roman"/>
        <family val="1"/>
      </rPr>
      <t xml:space="preserve"> (8), </t>
    </r>
    <r>
      <rPr>
        <i/>
        <sz val="11"/>
        <color theme="1"/>
        <rFont val="Times New Roman"/>
        <family val="1"/>
      </rPr>
      <t>Enallagma</t>
    </r>
    <r>
      <rPr>
        <sz val="11"/>
        <color theme="1"/>
        <rFont val="Times New Roman"/>
        <family val="1"/>
      </rPr>
      <t xml:space="preserve"> sp. (8), </t>
    </r>
    <r>
      <rPr>
        <i/>
        <sz val="11"/>
        <color theme="1"/>
        <rFont val="Times New Roman"/>
        <family val="1"/>
      </rPr>
      <t>Cheumatopsyche</t>
    </r>
    <r>
      <rPr>
        <sz val="11"/>
        <color theme="1"/>
        <rFont val="Times New Roman"/>
        <family val="1"/>
      </rPr>
      <t xml:space="preserve"> sp. (7)</t>
    </r>
  </si>
  <si>
    <r>
      <rPr>
        <i/>
        <sz val="11"/>
        <color theme="1"/>
        <rFont val="Times New Roman"/>
        <family val="1"/>
      </rPr>
      <t>Enallagma</t>
    </r>
    <r>
      <rPr>
        <sz val="11"/>
        <color theme="1"/>
        <rFont val="Times New Roman"/>
        <family val="1"/>
      </rPr>
      <t xml:space="preserve"> sp. (14), </t>
    </r>
    <r>
      <rPr>
        <i/>
        <sz val="11"/>
        <color theme="1"/>
        <rFont val="Times New Roman"/>
        <family val="1"/>
      </rPr>
      <t xml:space="preserve">Argia </t>
    </r>
    <r>
      <rPr>
        <sz val="11"/>
        <color theme="1"/>
        <rFont val="Times New Roman"/>
        <family val="1"/>
      </rPr>
      <t xml:space="preserve">sp. (9), </t>
    </r>
    <r>
      <rPr>
        <i/>
        <sz val="11"/>
        <color theme="1"/>
        <rFont val="Times New Roman"/>
        <family val="1"/>
      </rPr>
      <t>Hyalella</t>
    </r>
    <r>
      <rPr>
        <sz val="11"/>
        <color theme="1"/>
        <rFont val="Times New Roman"/>
        <family val="1"/>
      </rPr>
      <t xml:space="preserve"> sp. (8), </t>
    </r>
    <r>
      <rPr>
        <i/>
        <sz val="11"/>
        <color theme="1"/>
        <rFont val="Times New Roman"/>
        <family val="1"/>
      </rPr>
      <t>Argia translata</t>
    </r>
    <r>
      <rPr>
        <sz val="11"/>
        <color theme="1"/>
        <rFont val="Times New Roman"/>
        <family val="1"/>
      </rPr>
      <t xml:space="preserve"> (7)</t>
    </r>
  </si>
  <si>
    <r>
      <rPr>
        <i/>
        <sz val="11"/>
        <color theme="1"/>
        <rFont val="Times New Roman"/>
        <family val="1"/>
      </rPr>
      <t>Hyalella</t>
    </r>
    <r>
      <rPr>
        <sz val="11"/>
        <color theme="1"/>
        <rFont val="Times New Roman"/>
        <family val="1"/>
      </rPr>
      <t xml:space="preserve"> sp. (13), </t>
    </r>
    <r>
      <rPr>
        <i/>
        <sz val="11"/>
        <color theme="1"/>
        <rFont val="Times New Roman"/>
        <family val="1"/>
      </rPr>
      <t>Chironomus</t>
    </r>
    <r>
      <rPr>
        <sz val="11"/>
        <color theme="1"/>
        <rFont val="Times New Roman"/>
        <family val="1"/>
      </rPr>
      <t xml:space="preserve"> sp. (10), </t>
    </r>
    <r>
      <rPr>
        <i/>
        <sz val="11"/>
        <color theme="1"/>
        <rFont val="Times New Roman"/>
        <family val="1"/>
      </rPr>
      <t>Physa</t>
    </r>
    <r>
      <rPr>
        <sz val="11"/>
        <color theme="1"/>
        <rFont val="Times New Roman"/>
        <family val="1"/>
      </rPr>
      <t xml:space="preserve"> sp. (10), </t>
    </r>
    <r>
      <rPr>
        <i/>
        <sz val="11"/>
        <color theme="1"/>
        <rFont val="Times New Roman"/>
        <family val="1"/>
      </rPr>
      <t>Fallceon quilleri</t>
    </r>
    <r>
      <rPr>
        <sz val="11"/>
        <color theme="1"/>
        <rFont val="Times New Roman"/>
        <family val="1"/>
      </rPr>
      <t xml:space="preserve"> (8)</t>
    </r>
  </si>
  <si>
    <r>
      <rPr>
        <i/>
        <sz val="11"/>
        <color theme="1"/>
        <rFont val="Times New Roman"/>
        <family val="1"/>
      </rPr>
      <t>Cricotopus bicinctus</t>
    </r>
    <r>
      <rPr>
        <sz val="11"/>
        <color theme="1"/>
        <rFont val="Times New Roman"/>
        <family val="1"/>
      </rPr>
      <t xml:space="preserve"> group (34), </t>
    </r>
    <r>
      <rPr>
        <i/>
        <sz val="11"/>
        <color theme="1"/>
        <rFont val="Times New Roman"/>
        <family val="1"/>
      </rPr>
      <t>Hyalella</t>
    </r>
    <r>
      <rPr>
        <sz val="11"/>
        <color theme="1"/>
        <rFont val="Times New Roman"/>
        <family val="1"/>
      </rPr>
      <t xml:space="preserve"> sp. (13), </t>
    </r>
    <r>
      <rPr>
        <i/>
        <sz val="11"/>
        <color theme="1"/>
        <rFont val="Times New Roman"/>
        <family val="1"/>
      </rPr>
      <t>Enallagma</t>
    </r>
    <r>
      <rPr>
        <sz val="11"/>
        <color theme="1"/>
        <rFont val="Times New Roman"/>
        <family val="1"/>
      </rPr>
      <t xml:space="preserve"> sp. (8), </t>
    </r>
    <r>
      <rPr>
        <i/>
        <sz val="11"/>
        <color theme="1"/>
        <rFont val="Times New Roman"/>
        <family val="1"/>
      </rPr>
      <t>Fallceon quilleri</t>
    </r>
    <r>
      <rPr>
        <sz val="11"/>
        <color theme="1"/>
        <rFont val="Times New Roman"/>
        <family val="1"/>
      </rPr>
      <t xml:space="preserve"> (8)</t>
    </r>
  </si>
  <si>
    <r>
      <rPr>
        <vertAlign val="superscript"/>
        <sz val="11"/>
        <color theme="1"/>
        <rFont val="Times New Roman"/>
        <family val="1"/>
      </rPr>
      <t>a</t>
    </r>
    <r>
      <rPr>
        <sz val="11"/>
        <color theme="1"/>
        <rFont val="Times New Roman"/>
        <family val="1"/>
      </rPr>
      <t>2.89 (0.03)</t>
    </r>
  </si>
  <si>
    <r>
      <rPr>
        <vertAlign val="superscript"/>
        <sz val="11"/>
        <color theme="1"/>
        <rFont val="Times New Roman"/>
        <family val="1"/>
      </rPr>
      <t>b</t>
    </r>
    <r>
      <rPr>
        <sz val="11"/>
        <color theme="1"/>
        <rFont val="Times New Roman"/>
        <family val="1"/>
      </rPr>
      <t>2.61 (0.10)</t>
    </r>
  </si>
  <si>
    <r>
      <rPr>
        <vertAlign val="superscript"/>
        <sz val="11"/>
        <color theme="1"/>
        <rFont val="Times New Roman"/>
        <family val="1"/>
      </rPr>
      <t>a</t>
    </r>
    <r>
      <rPr>
        <sz val="11"/>
        <color theme="1"/>
        <rFont val="Times New Roman"/>
        <family val="1"/>
      </rPr>
      <t>2.88 (0.17)</t>
    </r>
  </si>
  <si>
    <r>
      <rPr>
        <vertAlign val="superscript"/>
        <sz val="11"/>
        <color theme="1"/>
        <rFont val="Times New Roman"/>
        <family val="1"/>
      </rPr>
      <t>ab</t>
    </r>
    <r>
      <rPr>
        <sz val="11"/>
        <color theme="1"/>
        <rFont val="Times New Roman"/>
        <family val="1"/>
      </rPr>
      <t>2.68 (0.03)</t>
    </r>
  </si>
  <si>
    <r>
      <rPr>
        <vertAlign val="superscript"/>
        <sz val="11"/>
        <color theme="1"/>
        <rFont val="Times New Roman"/>
        <family val="1"/>
      </rPr>
      <t>c</t>
    </r>
    <r>
      <rPr>
        <sz val="11"/>
        <color theme="1"/>
        <rFont val="Times New Roman"/>
        <family val="1"/>
      </rPr>
      <t>2.45 (0.13)</t>
    </r>
  </si>
  <si>
    <r>
      <rPr>
        <vertAlign val="superscript"/>
        <sz val="11"/>
        <color theme="1"/>
        <rFont val="Times New Roman"/>
        <family val="1"/>
      </rPr>
      <t>ab</t>
    </r>
    <r>
      <rPr>
        <sz val="11"/>
        <color theme="1"/>
        <rFont val="Times New Roman"/>
        <family val="1"/>
      </rPr>
      <t>2.79 (0.20)</t>
    </r>
  </si>
  <si>
    <r>
      <rPr>
        <vertAlign val="superscript"/>
        <sz val="11"/>
        <color theme="1"/>
        <rFont val="Times New Roman"/>
        <family val="1"/>
      </rPr>
      <t>b</t>
    </r>
    <r>
      <rPr>
        <sz val="11"/>
        <color theme="1"/>
        <rFont val="Times New Roman"/>
        <family val="1"/>
      </rPr>
      <t>0.68 (0.20)</t>
    </r>
  </si>
  <si>
    <r>
      <rPr>
        <vertAlign val="superscript"/>
        <sz val="11"/>
        <color theme="1"/>
        <rFont val="Times New Roman"/>
        <family val="1"/>
      </rPr>
      <t>b</t>
    </r>
    <r>
      <rPr>
        <sz val="11"/>
        <color theme="1"/>
        <rFont val="Times New Roman"/>
        <family val="1"/>
      </rPr>
      <t>0.47 (0.29)</t>
    </r>
  </si>
  <si>
    <r>
      <rPr>
        <vertAlign val="superscript"/>
        <sz val="11"/>
        <color theme="1"/>
        <rFont val="Times New Roman"/>
        <family val="1"/>
      </rPr>
      <t>c</t>
    </r>
    <r>
      <rPr>
        <sz val="11"/>
        <color theme="1"/>
        <rFont val="Times New Roman"/>
        <family val="1"/>
      </rPr>
      <t>0.04 (0.01)</t>
    </r>
  </si>
  <si>
    <r>
      <rPr>
        <vertAlign val="superscript"/>
        <sz val="11"/>
        <color theme="1"/>
        <rFont val="Times New Roman"/>
        <family val="1"/>
      </rPr>
      <t>c</t>
    </r>
    <r>
      <rPr>
        <sz val="11"/>
        <color theme="1"/>
        <rFont val="Times New Roman"/>
        <family val="1"/>
      </rPr>
      <t>0.05 (0.01)</t>
    </r>
  </si>
  <si>
    <r>
      <rPr>
        <vertAlign val="superscript"/>
        <sz val="11"/>
        <color theme="1"/>
        <rFont val="Times New Roman"/>
        <family val="1"/>
      </rPr>
      <t>b</t>
    </r>
    <r>
      <rPr>
        <sz val="11"/>
        <color theme="1"/>
        <rFont val="Times New Roman"/>
        <family val="1"/>
      </rPr>
      <t>0.26 (0.18)</t>
    </r>
  </si>
  <si>
    <r>
      <rPr>
        <vertAlign val="superscript"/>
        <sz val="11"/>
        <color theme="1"/>
        <rFont val="Times New Roman"/>
        <family val="1"/>
      </rPr>
      <t>a</t>
    </r>
    <r>
      <rPr>
        <sz val="11"/>
        <color theme="1"/>
        <rFont val="Times New Roman"/>
        <family val="1"/>
      </rPr>
      <t>1.25 (0.35)</t>
    </r>
  </si>
  <si>
    <r>
      <rPr>
        <vertAlign val="superscript"/>
        <sz val="11"/>
        <color theme="1"/>
        <rFont val="Times New Roman"/>
        <family val="1"/>
      </rPr>
      <t>a</t>
    </r>
    <r>
      <rPr>
        <sz val="11"/>
        <color theme="1"/>
        <rFont val="Times New Roman"/>
        <family val="1"/>
      </rPr>
      <t>0.06 (0.03)</t>
    </r>
  </si>
  <si>
    <r>
      <rPr>
        <vertAlign val="superscript"/>
        <sz val="11"/>
        <color theme="1"/>
        <rFont val="Times New Roman"/>
        <family val="1"/>
      </rPr>
      <t>b</t>
    </r>
    <r>
      <rPr>
        <sz val="11"/>
        <color theme="1"/>
        <rFont val="Times New Roman"/>
        <family val="1"/>
      </rPr>
      <t>0.31 (0.17)</t>
    </r>
  </si>
  <si>
    <r>
      <rPr>
        <vertAlign val="superscript"/>
        <sz val="11"/>
        <color theme="1"/>
        <rFont val="Times New Roman"/>
        <family val="1"/>
      </rPr>
      <t>b</t>
    </r>
    <r>
      <rPr>
        <sz val="11"/>
        <color theme="1"/>
        <rFont val="Times New Roman"/>
        <family val="1"/>
      </rPr>
      <t>0.22 (0.05)</t>
    </r>
  </si>
  <si>
    <r>
      <rPr>
        <vertAlign val="superscript"/>
        <sz val="11"/>
        <color theme="1"/>
        <rFont val="Times New Roman"/>
        <family val="1"/>
      </rPr>
      <t>ab</t>
    </r>
    <r>
      <rPr>
        <sz val="11"/>
        <color theme="1"/>
        <rFont val="Times New Roman"/>
        <family val="1"/>
      </rPr>
      <t>0.11 (0.05)</t>
    </r>
  </si>
  <si>
    <r>
      <rPr>
        <vertAlign val="superscript"/>
        <sz val="11"/>
        <color theme="1"/>
        <rFont val="Times New Roman"/>
        <family val="1"/>
      </rPr>
      <t>a</t>
    </r>
    <r>
      <rPr>
        <sz val="11"/>
        <color theme="1"/>
        <rFont val="Times New Roman"/>
        <family val="1"/>
      </rPr>
      <t>0.01 (0.00)</t>
    </r>
  </si>
  <si>
    <r>
      <rPr>
        <vertAlign val="superscript"/>
        <sz val="11"/>
        <color theme="1"/>
        <rFont val="Times New Roman"/>
        <family val="1"/>
      </rPr>
      <t>a</t>
    </r>
    <r>
      <rPr>
        <sz val="11"/>
        <color theme="1"/>
        <rFont val="Times New Roman"/>
        <family val="1"/>
      </rPr>
      <t>0.05 (0.02)</t>
    </r>
  </si>
  <si>
    <r>
      <rPr>
        <vertAlign val="superscript"/>
        <sz val="11"/>
        <color theme="1"/>
        <rFont val="Times New Roman"/>
        <family val="1"/>
      </rPr>
      <t>b</t>
    </r>
    <r>
      <rPr>
        <sz val="11"/>
        <color theme="1"/>
        <rFont val="Times New Roman"/>
        <family val="1"/>
      </rPr>
      <t>6.46 (0.32)</t>
    </r>
  </si>
  <si>
    <r>
      <rPr>
        <vertAlign val="superscript"/>
        <sz val="11"/>
        <color theme="1"/>
        <rFont val="Times New Roman"/>
        <family val="1"/>
      </rPr>
      <t>a</t>
    </r>
    <r>
      <rPr>
        <sz val="11"/>
        <color theme="1"/>
        <rFont val="Times New Roman"/>
        <family val="1"/>
      </rPr>
      <t>5.46 (0.04)</t>
    </r>
  </si>
  <si>
    <r>
      <rPr>
        <vertAlign val="superscript"/>
        <sz val="11"/>
        <color theme="1"/>
        <rFont val="Times New Roman"/>
        <family val="1"/>
      </rPr>
      <t>a</t>
    </r>
    <r>
      <rPr>
        <sz val="11"/>
        <color theme="1"/>
        <rFont val="Times New Roman"/>
        <family val="1"/>
      </rPr>
      <t xml:space="preserve">5.66 (0.03) </t>
    </r>
  </si>
  <si>
    <r>
      <rPr>
        <vertAlign val="superscript"/>
        <sz val="11"/>
        <color theme="1"/>
        <rFont val="Times New Roman"/>
        <family val="1"/>
      </rPr>
      <t>ab</t>
    </r>
    <r>
      <rPr>
        <sz val="11"/>
        <color theme="1"/>
        <rFont val="Times New Roman"/>
        <family val="1"/>
      </rPr>
      <t>5.88 (0.19)</t>
    </r>
  </si>
  <si>
    <r>
      <rPr>
        <vertAlign val="superscript"/>
        <sz val="11"/>
        <color theme="1"/>
        <rFont val="Times New Roman"/>
        <family val="1"/>
      </rPr>
      <t>a</t>
    </r>
    <r>
      <rPr>
        <sz val="11"/>
        <color theme="1"/>
        <rFont val="Times New Roman"/>
        <family val="1"/>
      </rPr>
      <t>5.92 (0.43)</t>
    </r>
  </si>
  <si>
    <r>
      <rPr>
        <vertAlign val="superscript"/>
        <sz val="11"/>
        <color theme="1"/>
        <rFont val="Times New Roman"/>
        <family val="1"/>
      </rPr>
      <t>a</t>
    </r>
    <r>
      <rPr>
        <sz val="11"/>
        <color theme="1"/>
        <rFont val="Times New Roman"/>
        <family val="1"/>
      </rPr>
      <t>5.80 (0.12)</t>
    </r>
  </si>
  <si>
    <r>
      <rPr>
        <vertAlign val="superscript"/>
        <sz val="11"/>
        <color theme="1"/>
        <rFont val="Times New Roman"/>
        <family val="1"/>
      </rPr>
      <t>bc</t>
    </r>
    <r>
      <rPr>
        <sz val="11"/>
        <color theme="1"/>
        <rFont val="Times New Roman"/>
        <family val="1"/>
      </rPr>
      <t>3.45 (0)</t>
    </r>
  </si>
  <si>
    <r>
      <rPr>
        <vertAlign val="superscript"/>
        <sz val="11"/>
        <color theme="1"/>
        <rFont val="Times New Roman"/>
        <family val="1"/>
      </rPr>
      <t>a</t>
    </r>
    <r>
      <rPr>
        <sz val="11"/>
        <color theme="1"/>
        <rFont val="Times New Roman"/>
        <family val="1"/>
      </rPr>
      <t>3.14 (0.16)</t>
    </r>
  </si>
  <si>
    <r>
      <rPr>
        <vertAlign val="superscript"/>
        <sz val="11"/>
        <color theme="1"/>
        <rFont val="Times New Roman"/>
        <family val="1"/>
      </rPr>
      <t>a</t>
    </r>
    <r>
      <rPr>
        <sz val="11"/>
        <color theme="1"/>
        <rFont val="Times New Roman"/>
        <family val="1"/>
      </rPr>
      <t>3.19 (0.07)</t>
    </r>
  </si>
  <si>
    <r>
      <rPr>
        <vertAlign val="superscript"/>
        <sz val="11"/>
        <color theme="1"/>
        <rFont val="Times New Roman"/>
        <family val="1"/>
      </rPr>
      <t>c</t>
    </r>
    <r>
      <rPr>
        <sz val="11"/>
        <color theme="1"/>
        <rFont val="Times New Roman"/>
        <family val="1"/>
      </rPr>
      <t>3.46 (0.05)</t>
    </r>
  </si>
  <si>
    <r>
      <rPr>
        <vertAlign val="superscript"/>
        <sz val="11"/>
        <color theme="1"/>
        <rFont val="Times New Roman"/>
        <family val="1"/>
      </rPr>
      <t>c</t>
    </r>
    <r>
      <rPr>
        <sz val="11"/>
        <color theme="1"/>
        <rFont val="Times New Roman"/>
        <family val="1"/>
      </rPr>
      <t>3.46 (0.09)</t>
    </r>
  </si>
  <si>
    <r>
      <rPr>
        <vertAlign val="superscript"/>
        <sz val="11"/>
        <color theme="1"/>
        <rFont val="Times New Roman"/>
        <family val="1"/>
      </rPr>
      <t>ab</t>
    </r>
    <r>
      <rPr>
        <sz val="11"/>
        <color theme="1"/>
        <rFont val="Times New Roman"/>
        <family val="1"/>
      </rPr>
      <t>3.23  (0.02)</t>
    </r>
  </si>
  <si>
    <r>
      <rPr>
        <vertAlign val="superscript"/>
        <sz val="11"/>
        <color theme="1"/>
        <rFont val="Times New Roman"/>
        <family val="1"/>
      </rPr>
      <t>a</t>
    </r>
    <r>
      <rPr>
        <sz val="11"/>
        <color theme="1"/>
        <rFont val="Times New Roman"/>
        <family val="1"/>
      </rPr>
      <t>22.6 (3.17)</t>
    </r>
  </si>
  <si>
    <r>
      <rPr>
        <vertAlign val="superscript"/>
        <sz val="11"/>
        <color theme="1"/>
        <rFont val="Times New Roman"/>
        <family val="1"/>
      </rPr>
      <t>a</t>
    </r>
    <r>
      <rPr>
        <sz val="11"/>
        <color theme="1"/>
        <rFont val="Times New Roman"/>
        <family val="1"/>
      </rPr>
      <t>31.2 (7.54)</t>
    </r>
  </si>
  <si>
    <r>
      <rPr>
        <vertAlign val="superscript"/>
        <sz val="11"/>
        <color theme="1"/>
        <rFont val="Times New Roman"/>
        <family val="1"/>
      </rPr>
      <t>b</t>
    </r>
    <r>
      <rPr>
        <sz val="11"/>
        <color theme="1"/>
        <rFont val="Times New Roman"/>
        <family val="1"/>
      </rPr>
      <t>9.14 (1.91)</t>
    </r>
  </si>
  <si>
    <r>
      <rPr>
        <vertAlign val="superscript"/>
        <sz val="11"/>
        <color theme="1"/>
        <rFont val="Times New Roman"/>
        <family val="1"/>
      </rPr>
      <t>a</t>
    </r>
    <r>
      <rPr>
        <sz val="11"/>
        <color theme="1"/>
        <rFont val="Times New Roman"/>
        <family val="1"/>
      </rPr>
      <t>22.8 (2.12)</t>
    </r>
  </si>
  <si>
    <r>
      <rPr>
        <vertAlign val="superscript"/>
        <sz val="11"/>
        <color theme="1"/>
        <rFont val="Times New Roman"/>
        <family val="1"/>
      </rPr>
      <t>b</t>
    </r>
    <r>
      <rPr>
        <sz val="11"/>
        <color theme="1"/>
        <rFont val="Times New Roman"/>
        <family val="1"/>
      </rPr>
      <t>5.20 (3.16)</t>
    </r>
  </si>
  <si>
    <r>
      <rPr>
        <vertAlign val="superscript"/>
        <sz val="11"/>
        <color theme="1"/>
        <rFont val="Times New Roman"/>
        <family val="1"/>
      </rPr>
      <t>a</t>
    </r>
    <r>
      <rPr>
        <sz val="11"/>
        <color theme="1"/>
        <rFont val="Times New Roman"/>
        <family val="1"/>
      </rPr>
      <t>24.3 (1.73)</t>
    </r>
  </si>
  <si>
    <r>
      <rPr>
        <vertAlign val="superscript"/>
        <sz val="11"/>
        <color theme="1"/>
        <rFont val="Times New Roman"/>
        <family val="1"/>
      </rPr>
      <t>b</t>
    </r>
    <r>
      <rPr>
        <sz val="11"/>
        <color theme="1"/>
        <rFont val="Times New Roman"/>
        <family val="1"/>
      </rPr>
      <t>4.20 (1.25)</t>
    </r>
  </si>
  <si>
    <r>
      <rPr>
        <vertAlign val="superscript"/>
        <sz val="11"/>
        <color theme="1"/>
        <rFont val="Times New Roman"/>
        <family val="1"/>
      </rPr>
      <t>b</t>
    </r>
    <r>
      <rPr>
        <sz val="11"/>
        <color theme="1"/>
        <rFont val="Times New Roman"/>
        <family val="1"/>
      </rPr>
      <t>4.44 (1.93)</t>
    </r>
  </si>
  <si>
    <r>
      <rPr>
        <vertAlign val="superscript"/>
        <sz val="11"/>
        <color theme="1"/>
        <rFont val="Times New Roman"/>
        <family val="1"/>
      </rPr>
      <t>c</t>
    </r>
    <r>
      <rPr>
        <sz val="11"/>
        <color theme="1"/>
        <rFont val="Times New Roman"/>
        <family val="1"/>
      </rPr>
      <t>0.65 (0.07)</t>
    </r>
  </si>
  <si>
    <r>
      <rPr>
        <vertAlign val="superscript"/>
        <sz val="11"/>
        <color theme="1"/>
        <rFont val="Times New Roman"/>
        <family val="1"/>
      </rPr>
      <t>c</t>
    </r>
    <r>
      <rPr>
        <sz val="11"/>
        <color theme="1"/>
        <rFont val="Times New Roman"/>
        <family val="1"/>
      </rPr>
      <t>0.89 (0.34)</t>
    </r>
  </si>
  <si>
    <r>
      <rPr>
        <vertAlign val="superscript"/>
        <sz val="11"/>
        <color theme="1"/>
        <rFont val="Times New Roman"/>
        <family val="1"/>
      </rPr>
      <t>bc</t>
    </r>
    <r>
      <rPr>
        <sz val="11"/>
        <color theme="1"/>
        <rFont val="Times New Roman"/>
        <family val="1"/>
      </rPr>
      <t>2.67 (1.57)</t>
    </r>
  </si>
  <si>
    <r>
      <rPr>
        <vertAlign val="superscript"/>
        <sz val="11"/>
        <color theme="1"/>
        <rFont val="Times New Roman"/>
        <family val="1"/>
      </rPr>
      <t>a</t>
    </r>
    <r>
      <rPr>
        <sz val="11"/>
        <color theme="1"/>
        <rFont val="Times New Roman"/>
        <family val="1"/>
      </rPr>
      <t>10.9 (0.82)</t>
    </r>
  </si>
  <si>
    <r>
      <rPr>
        <vertAlign val="superscript"/>
        <sz val="11"/>
        <color theme="1"/>
        <rFont val="Times New Roman"/>
        <family val="1"/>
      </rPr>
      <t>c</t>
    </r>
    <r>
      <rPr>
        <sz val="11"/>
        <color theme="1"/>
        <rFont val="Times New Roman"/>
        <family val="1"/>
      </rPr>
      <t>16.2 (0.54)</t>
    </r>
  </si>
  <si>
    <r>
      <rPr>
        <vertAlign val="superscript"/>
        <sz val="11"/>
        <color theme="1"/>
        <rFont val="Times New Roman"/>
        <family val="1"/>
      </rPr>
      <t>bc</t>
    </r>
    <r>
      <rPr>
        <sz val="11"/>
        <color theme="1"/>
        <rFont val="Times New Roman"/>
        <family val="1"/>
      </rPr>
      <t>25.1 (6.05)</t>
    </r>
  </si>
  <si>
    <r>
      <rPr>
        <vertAlign val="superscript"/>
        <sz val="11"/>
        <color theme="1"/>
        <rFont val="Times New Roman"/>
        <family val="1"/>
      </rPr>
      <t>bc</t>
    </r>
    <r>
      <rPr>
        <sz val="11"/>
        <color theme="1"/>
        <rFont val="Times New Roman"/>
        <family val="1"/>
      </rPr>
      <t>19.4 (5.63)</t>
    </r>
  </si>
  <si>
    <r>
      <rPr>
        <vertAlign val="superscript"/>
        <sz val="11"/>
        <color theme="1"/>
        <rFont val="Times New Roman"/>
        <family val="1"/>
      </rPr>
      <t>c</t>
    </r>
    <r>
      <rPr>
        <sz val="11"/>
        <color theme="1"/>
        <rFont val="Times New Roman"/>
        <family val="1"/>
      </rPr>
      <t>17.0 (3.09)</t>
    </r>
  </si>
  <si>
    <r>
      <rPr>
        <vertAlign val="superscript"/>
        <sz val="11"/>
        <color theme="1"/>
        <rFont val="Times New Roman"/>
        <family val="1"/>
      </rPr>
      <t>ab</t>
    </r>
    <r>
      <rPr>
        <sz val="11"/>
        <color theme="1"/>
        <rFont val="Times New Roman"/>
        <family val="1"/>
      </rPr>
      <t>27.1 (4.09)</t>
    </r>
  </si>
  <si>
    <r>
      <rPr>
        <vertAlign val="superscript"/>
        <sz val="11"/>
        <color theme="1"/>
        <rFont val="Times New Roman"/>
        <family val="1"/>
      </rPr>
      <t>a</t>
    </r>
    <r>
      <rPr>
        <sz val="11"/>
        <color theme="1"/>
        <rFont val="Times New Roman"/>
        <family val="1"/>
      </rPr>
      <t>35.0 (3.60)</t>
    </r>
  </si>
  <si>
    <r>
      <rPr>
        <vertAlign val="superscript"/>
        <sz val="11"/>
        <color theme="1"/>
        <rFont val="Times New Roman"/>
        <family val="1"/>
      </rPr>
      <t>b</t>
    </r>
    <r>
      <rPr>
        <sz val="11"/>
        <color theme="1"/>
        <rFont val="Times New Roman"/>
        <family val="1"/>
      </rPr>
      <t>6.19 (0.04)</t>
    </r>
  </si>
  <si>
    <r>
      <rPr>
        <vertAlign val="superscript"/>
        <sz val="11"/>
        <color theme="1"/>
        <rFont val="Times New Roman"/>
        <family val="1"/>
      </rPr>
      <t>b</t>
    </r>
    <r>
      <rPr>
        <sz val="11"/>
        <color theme="1"/>
        <rFont val="Times New Roman"/>
        <family val="1"/>
      </rPr>
      <t>10.9 (4.08)</t>
    </r>
  </si>
  <si>
    <r>
      <rPr>
        <vertAlign val="superscript"/>
        <sz val="11"/>
        <color theme="1"/>
        <rFont val="Times New Roman"/>
        <family val="1"/>
      </rPr>
      <t>a</t>
    </r>
    <r>
      <rPr>
        <sz val="11"/>
        <color theme="1"/>
        <rFont val="Times New Roman"/>
        <family val="1"/>
      </rPr>
      <t>17.6 (2.18)</t>
    </r>
  </si>
  <si>
    <r>
      <rPr>
        <vertAlign val="superscript"/>
        <sz val="11"/>
        <color theme="1"/>
        <rFont val="Times New Roman"/>
        <family val="1"/>
      </rPr>
      <t>a</t>
    </r>
    <r>
      <rPr>
        <sz val="11"/>
        <color theme="1"/>
        <rFont val="Times New Roman"/>
        <family val="1"/>
      </rPr>
      <t>17.4 (1.78)</t>
    </r>
  </si>
  <si>
    <r>
      <rPr>
        <vertAlign val="superscript"/>
        <sz val="11"/>
        <color theme="1"/>
        <rFont val="Times New Roman"/>
        <family val="1"/>
      </rPr>
      <t>b</t>
    </r>
    <r>
      <rPr>
        <sz val="11"/>
        <color theme="1"/>
        <rFont val="Times New Roman"/>
        <family val="1"/>
      </rPr>
      <t>11.2 (2.46)</t>
    </r>
  </si>
  <si>
    <r>
      <rPr>
        <vertAlign val="superscript"/>
        <sz val="11"/>
        <color theme="1"/>
        <rFont val="Times New Roman"/>
        <family val="1"/>
      </rPr>
      <t>b</t>
    </r>
    <r>
      <rPr>
        <sz val="11"/>
        <color theme="1"/>
        <rFont val="Times New Roman"/>
        <family val="1"/>
      </rPr>
      <t>8.97 (1.88)</t>
    </r>
  </si>
  <si>
    <r>
      <rPr>
        <vertAlign val="superscript"/>
        <sz val="11"/>
        <color theme="1"/>
        <rFont val="Times New Roman"/>
        <family val="1"/>
      </rPr>
      <t>ab</t>
    </r>
    <r>
      <rPr>
        <sz val="11"/>
        <color theme="1"/>
        <rFont val="Times New Roman"/>
        <family val="1"/>
      </rPr>
      <t>31.7 (0.98)</t>
    </r>
  </si>
  <si>
    <r>
      <rPr>
        <vertAlign val="superscript"/>
        <sz val="11"/>
        <color theme="1"/>
        <rFont val="Times New Roman"/>
        <family val="1"/>
      </rPr>
      <t>bc</t>
    </r>
    <r>
      <rPr>
        <sz val="11"/>
        <color theme="1"/>
        <rFont val="Times New Roman"/>
        <family val="1"/>
      </rPr>
      <t>40.5 (6.11)</t>
    </r>
  </si>
  <si>
    <r>
      <rPr>
        <vertAlign val="superscript"/>
        <sz val="11"/>
        <color theme="1"/>
        <rFont val="Times New Roman"/>
        <family val="1"/>
      </rPr>
      <t>a</t>
    </r>
    <r>
      <rPr>
        <sz val="11"/>
        <color theme="1"/>
        <rFont val="Times New Roman"/>
        <family val="1"/>
      </rPr>
      <t>28.3 (10.8)</t>
    </r>
  </si>
  <si>
    <r>
      <rPr>
        <vertAlign val="superscript"/>
        <sz val="11"/>
        <color theme="1"/>
        <rFont val="Times New Roman"/>
        <family val="1"/>
      </rPr>
      <t>ab</t>
    </r>
    <r>
      <rPr>
        <sz val="11"/>
        <color theme="1"/>
        <rFont val="Times New Roman"/>
        <family val="1"/>
      </rPr>
      <t>32.2 (0.25)</t>
    </r>
  </si>
  <si>
    <r>
      <rPr>
        <vertAlign val="superscript"/>
        <sz val="11"/>
        <color theme="1"/>
        <rFont val="Times New Roman"/>
        <family val="1"/>
      </rPr>
      <t>c</t>
    </r>
    <r>
      <rPr>
        <sz val="11"/>
        <color theme="1"/>
        <rFont val="Times New Roman"/>
        <family val="1"/>
      </rPr>
      <t>45.5 (2.24)</t>
    </r>
  </si>
  <si>
    <r>
      <rPr>
        <vertAlign val="superscript"/>
        <sz val="11"/>
        <color theme="1"/>
        <rFont val="Times New Roman"/>
        <family val="1"/>
      </rPr>
      <t>ab</t>
    </r>
    <r>
      <rPr>
        <sz val="11"/>
        <color theme="1"/>
        <rFont val="Times New Roman"/>
        <family val="1"/>
      </rPr>
      <t>31.2 (3.55)</t>
    </r>
  </si>
  <si>
    <r>
      <rPr>
        <vertAlign val="superscript"/>
        <sz val="11"/>
        <color theme="1"/>
        <rFont val="Times New Roman"/>
        <family val="1"/>
      </rPr>
      <t>c</t>
    </r>
    <r>
      <rPr>
        <sz val="11"/>
        <color theme="1"/>
        <rFont val="Times New Roman"/>
        <family val="1"/>
      </rPr>
      <t>0 (0)</t>
    </r>
  </si>
  <si>
    <r>
      <rPr>
        <vertAlign val="superscript"/>
        <sz val="11"/>
        <color theme="1"/>
        <rFont val="Times New Roman"/>
        <family val="1"/>
      </rPr>
      <t>b</t>
    </r>
    <r>
      <rPr>
        <sz val="11"/>
        <color theme="1"/>
        <rFont val="Times New Roman"/>
        <family val="1"/>
      </rPr>
      <t>2.12 (1.68)</t>
    </r>
  </si>
  <si>
    <r>
      <rPr>
        <vertAlign val="superscript"/>
        <sz val="11"/>
        <color theme="1"/>
        <rFont val="Times New Roman"/>
        <family val="1"/>
      </rPr>
      <t>a</t>
    </r>
    <r>
      <rPr>
        <sz val="11"/>
        <color theme="1"/>
        <rFont val="Times New Roman"/>
        <family val="1"/>
      </rPr>
      <t>4.20 (0.41)</t>
    </r>
  </si>
  <si>
    <r>
      <rPr>
        <vertAlign val="superscript"/>
        <sz val="11"/>
        <color theme="1"/>
        <rFont val="Times New Roman"/>
        <family val="1"/>
      </rPr>
      <t>a</t>
    </r>
    <r>
      <rPr>
        <sz val="11"/>
        <color theme="1"/>
        <rFont val="Times New Roman"/>
        <family val="1"/>
      </rPr>
      <t>3.00 (0.29)</t>
    </r>
  </si>
  <si>
    <r>
      <rPr>
        <vertAlign val="superscript"/>
        <sz val="11"/>
        <color theme="1"/>
        <rFont val="Times New Roman"/>
        <family val="1"/>
      </rPr>
      <t>c</t>
    </r>
    <r>
      <rPr>
        <sz val="11"/>
        <color theme="1"/>
        <rFont val="Times New Roman"/>
        <family val="1"/>
      </rPr>
      <t>0.45 (0.06)</t>
    </r>
  </si>
  <si>
    <r>
      <rPr>
        <vertAlign val="superscript"/>
        <sz val="11"/>
        <color theme="1"/>
        <rFont val="Times New Roman"/>
        <family val="1"/>
      </rPr>
      <t>bc</t>
    </r>
    <r>
      <rPr>
        <sz val="11"/>
        <color theme="1"/>
        <rFont val="Times New Roman"/>
        <family val="1"/>
      </rPr>
      <t>1.49 (0.34)</t>
    </r>
  </si>
  <si>
    <r>
      <rPr>
        <vertAlign val="superscript"/>
        <sz val="11"/>
        <color theme="1"/>
        <rFont val="Times New Roman"/>
        <family val="1"/>
      </rPr>
      <t>b</t>
    </r>
    <r>
      <rPr>
        <sz val="11"/>
        <color theme="1"/>
        <rFont val="Times New Roman"/>
        <family val="1"/>
      </rPr>
      <t>2.26 (0.62)</t>
    </r>
  </si>
  <si>
    <r>
      <rPr>
        <vertAlign val="superscript"/>
        <sz val="11"/>
        <color theme="1"/>
        <rFont val="Times New Roman"/>
        <family val="1"/>
      </rPr>
      <t>a</t>
    </r>
    <r>
      <rPr>
        <sz val="11"/>
        <color theme="1"/>
        <rFont val="Times New Roman"/>
        <family val="1"/>
      </rPr>
      <t>3.28 (0.52)</t>
    </r>
  </si>
  <si>
    <r>
      <rPr>
        <vertAlign val="superscript"/>
        <sz val="11"/>
        <color theme="1"/>
        <rFont val="Times New Roman"/>
        <family val="1"/>
      </rPr>
      <t>c</t>
    </r>
    <r>
      <rPr>
        <sz val="11"/>
        <color theme="1"/>
        <rFont val="Times New Roman"/>
        <family val="1"/>
      </rPr>
      <t>0.32 (0.45)</t>
    </r>
  </si>
  <si>
    <r>
      <rPr>
        <vertAlign val="superscript"/>
        <sz val="11"/>
        <color theme="1"/>
        <rFont val="Times New Roman"/>
        <family val="1"/>
      </rPr>
      <t>c</t>
    </r>
    <r>
      <rPr>
        <sz val="11"/>
        <color theme="1"/>
        <rFont val="Times New Roman"/>
        <family val="1"/>
      </rPr>
      <t>0.57 (0.81)</t>
    </r>
  </si>
  <si>
    <t>*</t>
  </si>
  <si>
    <r>
      <rPr>
        <vertAlign val="superscript"/>
        <sz val="11"/>
        <color theme="1"/>
        <rFont val="Times New Roman"/>
        <family val="1"/>
      </rPr>
      <t>bc</t>
    </r>
    <r>
      <rPr>
        <sz val="11"/>
        <color theme="1"/>
        <rFont val="Times New Roman"/>
        <family val="1"/>
      </rPr>
      <t>41.7 (5.53)</t>
    </r>
  </si>
  <si>
    <r>
      <rPr>
        <vertAlign val="superscript"/>
        <sz val="11"/>
        <color theme="1"/>
        <rFont val="Times New Roman"/>
        <family val="1"/>
      </rPr>
      <t>a</t>
    </r>
    <r>
      <rPr>
        <sz val="11"/>
        <color theme="1"/>
        <rFont val="Times New Roman"/>
        <family val="1"/>
      </rPr>
      <t>20.7 (1.17)</t>
    </r>
  </si>
  <si>
    <r>
      <rPr>
        <vertAlign val="superscript"/>
        <sz val="11"/>
        <color theme="1"/>
        <rFont val="Times New Roman"/>
        <family val="1"/>
      </rPr>
      <t>b</t>
    </r>
    <r>
      <rPr>
        <sz val="11"/>
        <color theme="1"/>
        <rFont val="Times New Roman"/>
        <family val="1"/>
      </rPr>
      <t>34.1 (4.71)</t>
    </r>
  </si>
  <si>
    <r>
      <rPr>
        <vertAlign val="superscript"/>
        <sz val="11"/>
        <color theme="1"/>
        <rFont val="Times New Roman"/>
        <family val="1"/>
      </rPr>
      <t>bc</t>
    </r>
    <r>
      <rPr>
        <sz val="11"/>
        <color theme="1"/>
        <rFont val="Times New Roman"/>
        <family val="1"/>
      </rPr>
      <t>35.9 (4.54)</t>
    </r>
  </si>
  <si>
    <r>
      <rPr>
        <vertAlign val="superscript"/>
        <sz val="11"/>
        <color theme="1"/>
        <rFont val="Times New Roman"/>
        <family val="1"/>
      </rPr>
      <t>c</t>
    </r>
    <r>
      <rPr>
        <sz val="11"/>
        <color theme="1"/>
        <rFont val="Times New Roman"/>
        <family val="1"/>
      </rPr>
      <t>42.6 (3.44)</t>
    </r>
  </si>
  <si>
    <r>
      <rPr>
        <vertAlign val="superscript"/>
        <sz val="11"/>
        <color theme="1"/>
        <rFont val="Times New Roman"/>
        <family val="1"/>
      </rPr>
      <t>bc</t>
    </r>
    <r>
      <rPr>
        <sz val="11"/>
        <color theme="1"/>
        <rFont val="Times New Roman"/>
        <family val="1"/>
      </rPr>
      <t>37.1 (2.04)</t>
    </r>
  </si>
  <si>
    <r>
      <rPr>
        <vertAlign val="superscript"/>
        <sz val="11"/>
        <color theme="1"/>
        <rFont val="Times New Roman"/>
        <family val="1"/>
      </rPr>
      <t>b</t>
    </r>
    <r>
      <rPr>
        <sz val="11"/>
        <color theme="1"/>
        <rFont val="Times New Roman"/>
        <family val="1"/>
      </rPr>
      <t>2.12 (1.67)</t>
    </r>
  </si>
  <si>
    <r>
      <rPr>
        <vertAlign val="superscript"/>
        <sz val="11"/>
        <color theme="1"/>
        <rFont val="Times New Roman"/>
        <family val="1"/>
      </rPr>
      <t>a</t>
    </r>
    <r>
      <rPr>
        <sz val="11"/>
        <color theme="1"/>
        <rFont val="Times New Roman"/>
        <family val="1"/>
      </rPr>
      <t>4.14 (0.41)</t>
    </r>
  </si>
  <si>
    <r>
      <rPr>
        <vertAlign val="superscript"/>
        <sz val="11"/>
        <color theme="1"/>
        <rFont val="Times New Roman"/>
        <family val="1"/>
      </rPr>
      <t>ab</t>
    </r>
    <r>
      <rPr>
        <sz val="11"/>
        <color theme="1"/>
        <rFont val="Times New Roman"/>
        <family val="1"/>
      </rPr>
      <t>2.66 (0.13)</t>
    </r>
  </si>
  <si>
    <r>
      <rPr>
        <vertAlign val="superscript"/>
        <sz val="11"/>
        <color theme="1"/>
        <rFont val="Times New Roman"/>
        <family val="1"/>
      </rPr>
      <t>c</t>
    </r>
    <r>
      <rPr>
        <sz val="11"/>
        <color theme="1"/>
        <rFont val="Times New Roman"/>
        <family val="1"/>
      </rPr>
      <t>0.44 (0.06)</t>
    </r>
  </si>
  <si>
    <r>
      <rPr>
        <vertAlign val="superscript"/>
        <sz val="11"/>
        <color theme="1"/>
        <rFont val="Times New Roman"/>
        <family val="1"/>
      </rPr>
      <t>b</t>
    </r>
    <r>
      <rPr>
        <sz val="11"/>
        <color theme="1"/>
        <rFont val="Times New Roman"/>
        <family val="1"/>
      </rPr>
      <t>1.49 (0.34)</t>
    </r>
  </si>
  <si>
    <r>
      <rPr>
        <vertAlign val="superscript"/>
        <sz val="11"/>
        <color theme="1"/>
        <rFont val="Times New Roman"/>
        <family val="1"/>
      </rPr>
      <t>c</t>
    </r>
    <r>
      <rPr>
        <sz val="11"/>
        <color theme="1"/>
        <rFont val="Times New Roman"/>
        <family val="1"/>
      </rPr>
      <t>2.91 (1.05)</t>
    </r>
  </si>
  <si>
    <r>
      <rPr>
        <vertAlign val="superscript"/>
        <sz val="11"/>
        <color theme="1"/>
        <rFont val="Times New Roman"/>
        <family val="1"/>
      </rPr>
      <t>a</t>
    </r>
    <r>
      <rPr>
        <sz val="11"/>
        <color theme="1"/>
        <rFont val="Times New Roman"/>
        <family val="1"/>
      </rPr>
      <t>12.9 (4.94)</t>
    </r>
  </si>
  <si>
    <r>
      <rPr>
        <vertAlign val="superscript"/>
        <sz val="11"/>
        <color theme="1"/>
        <rFont val="Times New Roman"/>
        <family val="1"/>
      </rPr>
      <t>ab</t>
    </r>
    <r>
      <rPr>
        <sz val="11"/>
        <color theme="1"/>
        <rFont val="Times New Roman"/>
        <family val="1"/>
      </rPr>
      <t>9.52 (0.76)</t>
    </r>
  </si>
  <si>
    <r>
      <rPr>
        <vertAlign val="superscript"/>
        <sz val="11"/>
        <color theme="1"/>
        <rFont val="Times New Roman"/>
        <family val="1"/>
      </rPr>
      <t>b</t>
    </r>
    <r>
      <rPr>
        <sz val="11"/>
        <color theme="1"/>
        <rFont val="Times New Roman"/>
        <family val="1"/>
      </rPr>
      <t>5.20 (2.62)</t>
    </r>
  </si>
  <si>
    <r>
      <rPr>
        <vertAlign val="superscript"/>
        <sz val="11"/>
        <color theme="1"/>
        <rFont val="Times New Roman"/>
        <family val="1"/>
      </rPr>
      <t>c</t>
    </r>
    <r>
      <rPr>
        <sz val="11"/>
        <color theme="1"/>
        <rFont val="Times New Roman"/>
        <family val="1"/>
      </rPr>
      <t>1.49 (0.34)</t>
    </r>
  </si>
  <si>
    <r>
      <rPr>
        <vertAlign val="superscript"/>
        <sz val="11"/>
        <color theme="1"/>
        <rFont val="Times New Roman"/>
        <family val="1"/>
      </rPr>
      <t>bc</t>
    </r>
    <r>
      <rPr>
        <sz val="11"/>
        <color theme="1"/>
        <rFont val="Times New Roman"/>
        <family val="1"/>
      </rPr>
      <t>2.91 (1.05)</t>
    </r>
  </si>
  <si>
    <r>
      <rPr>
        <vertAlign val="superscript"/>
        <sz val="11"/>
        <color theme="1"/>
        <rFont val="Times New Roman"/>
        <family val="1"/>
      </rPr>
      <t>a</t>
    </r>
    <r>
      <rPr>
        <sz val="11"/>
        <color theme="1"/>
        <rFont val="Times New Roman"/>
        <family val="1"/>
      </rPr>
      <t>10.8 (3.65)</t>
    </r>
  </si>
  <si>
    <r>
      <rPr>
        <vertAlign val="superscript"/>
        <sz val="11"/>
        <color theme="1"/>
        <rFont val="Times New Roman"/>
        <family val="1"/>
      </rPr>
      <t>b</t>
    </r>
    <r>
      <rPr>
        <sz val="11"/>
        <color theme="1"/>
        <rFont val="Times New Roman"/>
        <family val="1"/>
      </rPr>
      <t>5.32 (1.17)</t>
    </r>
  </si>
  <si>
    <r>
      <rPr>
        <vertAlign val="superscript"/>
        <sz val="11"/>
        <color theme="1"/>
        <rFont val="Times New Roman"/>
        <family val="1"/>
      </rPr>
      <t>bc</t>
    </r>
    <r>
      <rPr>
        <sz val="11"/>
        <color theme="1"/>
        <rFont val="Times New Roman"/>
        <family val="1"/>
      </rPr>
      <t>2.20 (2.32)</t>
    </r>
  </si>
  <si>
    <r>
      <rPr>
        <vertAlign val="superscript"/>
        <sz val="11"/>
        <color theme="1"/>
        <rFont val="Times New Roman"/>
        <family val="1"/>
      </rPr>
      <t>a</t>
    </r>
    <r>
      <rPr>
        <sz val="11"/>
        <color theme="1"/>
        <rFont val="Times New Roman"/>
        <family val="1"/>
      </rPr>
      <t>15.9 (0.49)</t>
    </r>
  </si>
  <si>
    <r>
      <rPr>
        <vertAlign val="superscript"/>
        <sz val="11"/>
        <color theme="1"/>
        <rFont val="Times New Roman"/>
        <family val="1"/>
      </rPr>
      <t>b</t>
    </r>
    <r>
      <rPr>
        <sz val="11"/>
        <color theme="1"/>
        <rFont val="Times New Roman"/>
        <family val="1"/>
      </rPr>
      <t>27.8 (5.97)</t>
    </r>
  </si>
  <si>
    <r>
      <rPr>
        <vertAlign val="superscript"/>
        <sz val="11"/>
        <color theme="1"/>
        <rFont val="Times New Roman"/>
        <family val="1"/>
      </rPr>
      <t>a</t>
    </r>
    <r>
      <rPr>
        <sz val="11"/>
        <color theme="1"/>
        <rFont val="Times New Roman"/>
        <family val="1"/>
      </rPr>
      <t>15.8 (6.60)</t>
    </r>
  </si>
  <si>
    <r>
      <rPr>
        <vertAlign val="superscript"/>
        <sz val="11"/>
        <color theme="1"/>
        <rFont val="Times New Roman"/>
        <family val="1"/>
      </rPr>
      <t>a</t>
    </r>
    <r>
      <rPr>
        <sz val="11"/>
        <color theme="1"/>
        <rFont val="Times New Roman"/>
        <family val="1"/>
      </rPr>
      <t>19.6 (1.47)</t>
    </r>
  </si>
  <si>
    <r>
      <rPr>
        <vertAlign val="superscript"/>
        <sz val="11"/>
        <color theme="1"/>
        <rFont val="Times New Roman"/>
        <family val="1"/>
      </rPr>
      <t>b</t>
    </r>
    <r>
      <rPr>
        <sz val="11"/>
        <color theme="1"/>
        <rFont val="Times New Roman"/>
        <family val="1"/>
      </rPr>
      <t>32.6 (3.02)</t>
    </r>
  </si>
  <si>
    <r>
      <rPr>
        <vertAlign val="superscript"/>
        <sz val="11"/>
        <color theme="1"/>
        <rFont val="Times New Roman"/>
        <family val="1"/>
      </rPr>
      <t>a</t>
    </r>
    <r>
      <rPr>
        <sz val="11"/>
        <color theme="1"/>
        <rFont val="Times New Roman"/>
        <family val="1"/>
      </rPr>
      <t>17.4 (0.18)</t>
    </r>
  </si>
  <si>
    <r>
      <rPr>
        <vertAlign val="superscript"/>
        <sz val="11"/>
        <color theme="1"/>
        <rFont val="Times New Roman"/>
        <family val="1"/>
      </rPr>
      <t>a</t>
    </r>
    <r>
      <rPr>
        <sz val="11"/>
        <color theme="1"/>
        <rFont val="Times New Roman"/>
        <family val="1"/>
      </rPr>
      <t>0.96 (0.59)</t>
    </r>
  </si>
  <si>
    <r>
      <rPr>
        <vertAlign val="superscript"/>
        <sz val="11"/>
        <color theme="1"/>
        <rFont val="Times New Roman"/>
        <family val="1"/>
      </rPr>
      <t>ab</t>
    </r>
    <r>
      <rPr>
        <sz val="11"/>
        <color theme="1"/>
        <rFont val="Times New Roman"/>
        <family val="1"/>
      </rPr>
      <t>2.37 (1.29)</t>
    </r>
  </si>
  <si>
    <r>
      <rPr>
        <vertAlign val="superscript"/>
        <sz val="11"/>
        <color theme="1"/>
        <rFont val="Times New Roman"/>
        <family val="1"/>
      </rPr>
      <t>c</t>
    </r>
    <r>
      <rPr>
        <sz val="11"/>
        <color theme="1"/>
        <rFont val="Times New Roman"/>
        <family val="1"/>
      </rPr>
      <t>8.04 (0.49)</t>
    </r>
  </si>
  <si>
    <r>
      <rPr>
        <vertAlign val="superscript"/>
        <sz val="11"/>
        <color theme="1"/>
        <rFont val="Times New Roman"/>
        <family val="1"/>
      </rPr>
      <t>ab</t>
    </r>
    <r>
      <rPr>
        <sz val="11"/>
        <color theme="1"/>
        <rFont val="Times New Roman"/>
        <family val="1"/>
      </rPr>
      <t>3.24 (0.95)</t>
    </r>
  </si>
  <si>
    <r>
      <rPr>
        <vertAlign val="superscript"/>
        <sz val="11"/>
        <color theme="1"/>
        <rFont val="Times New Roman"/>
        <family val="1"/>
      </rPr>
      <t>ab</t>
    </r>
    <r>
      <rPr>
        <sz val="11"/>
        <color theme="1"/>
        <rFont val="Times New Roman"/>
        <family val="1"/>
      </rPr>
      <t>3.01 (1.23)</t>
    </r>
  </si>
  <si>
    <r>
      <rPr>
        <vertAlign val="superscript"/>
        <sz val="11"/>
        <color theme="1"/>
        <rFont val="Times New Roman"/>
        <family val="1"/>
      </rPr>
      <t>b</t>
    </r>
    <r>
      <rPr>
        <sz val="11"/>
        <color theme="1"/>
        <rFont val="Times New Roman"/>
        <family val="1"/>
      </rPr>
      <t>4.51 (0.69)</t>
    </r>
  </si>
  <si>
    <r>
      <rPr>
        <vertAlign val="superscript"/>
        <sz val="11"/>
        <color theme="1"/>
        <rFont val="Times New Roman"/>
        <family val="1"/>
      </rPr>
      <t>a</t>
    </r>
    <r>
      <rPr>
        <sz val="11"/>
        <color theme="1"/>
        <rFont val="Times New Roman"/>
        <family val="1"/>
      </rPr>
      <t>1.50 (0.71)</t>
    </r>
  </si>
  <si>
    <r>
      <rPr>
        <vertAlign val="superscript"/>
        <sz val="11"/>
        <color theme="1"/>
        <rFont val="Times New Roman"/>
        <family val="1"/>
      </rPr>
      <t>b</t>
    </r>
    <r>
      <rPr>
        <sz val="11"/>
        <color theme="1"/>
        <rFont val="Times New Roman"/>
        <family val="1"/>
      </rPr>
      <t>1.00 (0)</t>
    </r>
  </si>
  <si>
    <r>
      <rPr>
        <vertAlign val="superscript"/>
        <sz val="11"/>
        <color theme="1"/>
        <rFont val="Times New Roman"/>
        <family val="1"/>
      </rPr>
      <t>a</t>
    </r>
    <r>
      <rPr>
        <sz val="11"/>
        <color theme="1"/>
        <rFont val="Times New Roman"/>
        <family val="1"/>
      </rPr>
      <t>2.33 (0.58)</t>
    </r>
  </si>
  <si>
    <r>
      <rPr>
        <vertAlign val="superscript"/>
        <sz val="11"/>
        <color theme="1"/>
        <rFont val="Times New Roman"/>
        <family val="1"/>
      </rPr>
      <t>a</t>
    </r>
    <r>
      <rPr>
        <sz val="11"/>
        <color theme="1"/>
        <rFont val="Times New Roman"/>
        <family val="1"/>
      </rPr>
      <t>2.50 (0.71)</t>
    </r>
  </si>
  <si>
    <r>
      <rPr>
        <vertAlign val="superscript"/>
        <sz val="11"/>
        <color theme="1"/>
        <rFont val="Times New Roman"/>
        <family val="1"/>
      </rPr>
      <t>a</t>
    </r>
    <r>
      <rPr>
        <sz val="11"/>
        <color theme="1"/>
        <rFont val="Times New Roman"/>
        <family val="1"/>
      </rPr>
      <t>1.33 (0.58)</t>
    </r>
  </si>
  <si>
    <r>
      <rPr>
        <vertAlign val="superscript"/>
        <sz val="11"/>
        <color theme="1"/>
        <rFont val="Times New Roman"/>
        <family val="1"/>
      </rPr>
      <t>b</t>
    </r>
    <r>
      <rPr>
        <sz val="11"/>
        <color theme="1"/>
        <rFont val="Times New Roman"/>
        <family val="1"/>
      </rPr>
      <t xml:space="preserve">0 (0) </t>
    </r>
  </si>
  <si>
    <r>
      <rPr>
        <vertAlign val="superscript"/>
        <sz val="11"/>
        <color theme="1"/>
        <rFont val="Times New Roman"/>
        <family val="1"/>
      </rPr>
      <t>a</t>
    </r>
    <r>
      <rPr>
        <sz val="11"/>
        <color theme="1"/>
        <rFont val="Times New Roman"/>
        <family val="1"/>
      </rPr>
      <t>16.0 (0)</t>
    </r>
  </si>
  <si>
    <r>
      <rPr>
        <vertAlign val="superscript"/>
        <sz val="11"/>
        <color theme="1"/>
        <rFont val="Times New Roman"/>
        <family val="1"/>
      </rPr>
      <t>a</t>
    </r>
    <r>
      <rPr>
        <sz val="11"/>
        <color theme="1"/>
        <rFont val="Times New Roman"/>
        <family val="1"/>
      </rPr>
      <t>14.3 (2.31)</t>
    </r>
  </si>
  <si>
    <r>
      <rPr>
        <vertAlign val="superscript"/>
        <sz val="11"/>
        <color theme="1"/>
        <rFont val="Times New Roman"/>
        <family val="1"/>
      </rPr>
      <t>ab</t>
    </r>
    <r>
      <rPr>
        <sz val="11"/>
        <color theme="1"/>
        <rFont val="Times New Roman"/>
        <family val="1"/>
      </rPr>
      <t>13.0 (1.41)</t>
    </r>
  </si>
  <si>
    <r>
      <rPr>
        <vertAlign val="superscript"/>
        <sz val="11"/>
        <color theme="1"/>
        <rFont val="Times New Roman"/>
        <family val="1"/>
      </rPr>
      <t>b</t>
    </r>
    <r>
      <rPr>
        <sz val="11"/>
        <color theme="1"/>
        <rFont val="Times New Roman"/>
        <family val="1"/>
      </rPr>
      <t>10.5 (0.71)</t>
    </r>
  </si>
  <si>
    <r>
      <rPr>
        <vertAlign val="superscript"/>
        <sz val="11"/>
        <color theme="1"/>
        <rFont val="Times New Roman"/>
        <family val="1"/>
      </rPr>
      <t>b</t>
    </r>
    <r>
      <rPr>
        <sz val="11"/>
        <color theme="1"/>
        <rFont val="Times New Roman"/>
        <family val="1"/>
      </rPr>
      <t>9.33 (1.15)</t>
    </r>
  </si>
  <si>
    <r>
      <rPr>
        <vertAlign val="superscript"/>
        <sz val="11"/>
        <color theme="1"/>
        <rFont val="Times New Roman"/>
        <family val="1"/>
      </rPr>
      <t>b</t>
    </r>
    <r>
      <rPr>
        <sz val="11"/>
        <color theme="1"/>
        <rFont val="Times New Roman"/>
        <family val="1"/>
      </rPr>
      <t>10.0 (0)</t>
    </r>
  </si>
  <si>
    <r>
      <rPr>
        <vertAlign val="superscript"/>
        <sz val="11"/>
        <color theme="1"/>
        <rFont val="Times New Roman"/>
        <family val="1"/>
      </rPr>
      <t>a</t>
    </r>
    <r>
      <rPr>
        <sz val="11"/>
        <color theme="1"/>
        <rFont val="Times New Roman"/>
        <family val="1"/>
      </rPr>
      <t>15.0 (0)</t>
    </r>
  </si>
  <si>
    <r>
      <rPr>
        <vertAlign val="superscript"/>
        <sz val="11"/>
        <color theme="1"/>
        <rFont val="Times New Roman"/>
        <family val="1"/>
      </rPr>
      <t>ab</t>
    </r>
    <r>
      <rPr>
        <sz val="11"/>
        <color theme="1"/>
        <rFont val="Times New Roman"/>
        <family val="1"/>
      </rPr>
      <t>13.0 (1.73)</t>
    </r>
  </si>
  <si>
    <r>
      <rPr>
        <vertAlign val="superscript"/>
        <sz val="11"/>
        <color theme="1"/>
        <rFont val="Times New Roman"/>
        <family val="1"/>
      </rPr>
      <t>b</t>
    </r>
    <r>
      <rPr>
        <sz val="11"/>
        <color theme="1"/>
        <rFont val="Times New Roman"/>
        <family val="1"/>
      </rPr>
      <t>12.0 (1.41)</t>
    </r>
  </si>
  <si>
    <r>
      <rPr>
        <vertAlign val="superscript"/>
        <sz val="11"/>
        <color theme="1"/>
        <rFont val="Times New Roman"/>
        <family val="1"/>
      </rPr>
      <t>bc</t>
    </r>
    <r>
      <rPr>
        <sz val="11"/>
        <color theme="1"/>
        <rFont val="Times New Roman"/>
        <family val="1"/>
      </rPr>
      <t>9.50 (0.71)</t>
    </r>
  </si>
  <si>
    <r>
      <rPr>
        <vertAlign val="superscript"/>
        <sz val="11"/>
        <color theme="1"/>
        <rFont val="Times New Roman"/>
        <family val="1"/>
      </rPr>
      <t>c</t>
    </r>
    <r>
      <rPr>
        <sz val="11"/>
        <color theme="1"/>
        <rFont val="Times New Roman"/>
        <family val="1"/>
      </rPr>
      <t>7.67 (1.15)</t>
    </r>
  </si>
  <si>
    <r>
      <rPr>
        <vertAlign val="superscript"/>
        <sz val="11"/>
        <color theme="1"/>
        <rFont val="Times New Roman"/>
        <family val="1"/>
      </rPr>
      <t>c</t>
    </r>
    <r>
      <rPr>
        <sz val="11"/>
        <color theme="1"/>
        <rFont val="Times New Roman"/>
        <family val="1"/>
      </rPr>
      <t>8.50 (0.71)</t>
    </r>
  </si>
  <si>
    <t>Pr&gt;F</t>
  </si>
  <si>
    <t>5.22 (0.06)</t>
  </si>
  <si>
    <t>1.03 (0.62)</t>
  </si>
  <si>
    <t>0.44 (0.17)</t>
  </si>
  <si>
    <t>1.69 (2.39)</t>
  </si>
  <si>
    <t>6.57 (0.04)</t>
  </si>
  <si>
    <t>3.43 (3.73)</t>
  </si>
  <si>
    <t>4.28 (0.04)</t>
  </si>
  <si>
    <t>45.7 (1.41)</t>
  </si>
  <si>
    <t>39.5 (3.22)</t>
  </si>
  <si>
    <t>3.27 (1.65)</t>
  </si>
  <si>
    <t>9.38 (5.65)</t>
  </si>
  <si>
    <t>8.19 (8.42)</t>
  </si>
  <si>
    <t>23.3 (7.03)</t>
  </si>
  <si>
    <t>0.92 (0.56)</t>
  </si>
  <si>
    <t>0.08 (0.15)</t>
  </si>
  <si>
    <t>0.71 (0.63)</t>
  </si>
  <si>
    <t>0.85 (0.39)</t>
  </si>
  <si>
    <t>0.28 (0.32)</t>
  </si>
  <si>
    <t>4.82 (5.08)</t>
  </si>
  <si>
    <t>0.62 (1.07)</t>
  </si>
  <si>
    <t>0.6 (0.85)</t>
  </si>
  <si>
    <t>0.33 (0.47)</t>
  </si>
  <si>
    <t>2.59 (3.67)</t>
  </si>
  <si>
    <t>0.32 (0.55)</t>
  </si>
  <si>
    <t>42.6 (5.89)</t>
  </si>
  <si>
    <t>50.6 (13.3)</t>
  </si>
  <si>
    <t>0.39 (0.19)</t>
  </si>
  <si>
    <t>0.66 (0.93)</t>
  </si>
  <si>
    <t>1.55 (0.99)</t>
  </si>
  <si>
    <t>0.48 (0.36)</t>
  </si>
  <si>
    <t>2.55 (3.61)</t>
  </si>
  <si>
    <t>0.62 (0.88)</t>
  </si>
  <si>
    <t>7.05 (4.09)</t>
  </si>
  <si>
    <t>6.51 (1.1)</t>
  </si>
  <si>
    <t>2.82 (3.29)</t>
  </si>
  <si>
    <t>0.73 (1.03)</t>
  </si>
  <si>
    <t>1.19 (2.07)</t>
  </si>
  <si>
    <t>0.14 (0.2)</t>
  </si>
  <si>
    <t>1.77 (1.32)</t>
  </si>
  <si>
    <t>1.58 (2.23)</t>
  </si>
  <si>
    <t>0.5 (0.46)</t>
  </si>
  <si>
    <t>0.33 (0.46)</t>
  </si>
  <si>
    <t>1.39 (0.21)</t>
  </si>
  <si>
    <t>2.95 (0.85)</t>
  </si>
  <si>
    <t>1.08 (0.78)</t>
  </si>
  <si>
    <t>1.73 (0.95)</t>
  </si>
  <si>
    <t>4.02 (2.22)</t>
  </si>
  <si>
    <t>66.7 (1.28)</t>
  </si>
  <si>
    <t>1.52 (0.08)</t>
  </si>
  <si>
    <t>0.72 (0.36)</t>
  </si>
  <si>
    <t>8.57 (7.52)</t>
  </si>
  <si>
    <t>5.81 (0.04)</t>
  </si>
  <si>
    <t>2.26 (0.99)</t>
  </si>
  <si>
    <t>5.06 (5.36)</t>
  </si>
  <si>
    <t>3.98 (1.02)</t>
  </si>
  <si>
    <t>5.85 (0.63)</t>
  </si>
  <si>
    <t>12.6 (0.57)</t>
  </si>
  <si>
    <t>4.18 (0.83)</t>
  </si>
  <si>
    <t>8.76 (7.86)</t>
  </si>
  <si>
    <t>2.96 (4.19)</t>
  </si>
  <si>
    <t>0.41 (0.47)</t>
  </si>
  <si>
    <t>0.41 (0.09)</t>
  </si>
  <si>
    <t>0.77 (1.33)</t>
  </si>
  <si>
    <t>1.05 (1.48)</t>
  </si>
  <si>
    <t>19.5 (7.93)</t>
  </si>
  <si>
    <t>3.02 (2.03)</t>
  </si>
  <si>
    <t>3.66 (2.05)</t>
  </si>
  <si>
    <t>2.46 (1.02)</t>
  </si>
  <si>
    <t>2.05 (1.04)</t>
  </si>
  <si>
    <t>2.56 (0.03)</t>
  </si>
  <si>
    <t>2.49 (0.16)</t>
  </si>
  <si>
    <t>2.42 (0.19)</t>
  </si>
  <si>
    <t>2.46 (0.1)</t>
  </si>
  <si>
    <t>2.72 (0.08)</t>
  </si>
  <si>
    <t>1.13 (0.03)</t>
  </si>
  <si>
    <t>0.94 (0.08)</t>
  </si>
  <si>
    <t>0.76 (0.06)</t>
  </si>
  <si>
    <t>0.59 (0.66)</t>
  </si>
  <si>
    <t>0.91 (0.22)</t>
  </si>
  <si>
    <t>1.19 (0.11)</t>
  </si>
  <si>
    <t>8.50 (3.54)</t>
  </si>
  <si>
    <t>10.0 (2.83)</t>
  </si>
  <si>
    <t>4.50 (0.71)</t>
  </si>
  <si>
    <t>6.50 (0.71)</t>
  </si>
  <si>
    <t>2.00 (0)</t>
  </si>
  <si>
    <t>41.0 (7.07)</t>
  </si>
  <si>
    <t>6.67 (0.58)</t>
  </si>
  <si>
    <t>8.33 (1.15)</t>
  </si>
  <si>
    <t>2.00 (1.00)</t>
  </si>
  <si>
    <t>3.33 (0.58)</t>
  </si>
  <si>
    <t>1.3 (.57)</t>
  </si>
  <si>
    <t>31.3 (0.58)</t>
  </si>
  <si>
    <t>7.50 (0.71)</t>
  </si>
  <si>
    <t>3.00 (1.41)</t>
  </si>
  <si>
    <t>5.00 (2.8)</t>
  </si>
  <si>
    <t>2.00 (1.41)</t>
  </si>
  <si>
    <t>37.0 (1.41)</t>
  </si>
  <si>
    <t>7.00 (1.41)</t>
  </si>
  <si>
    <t>3.50 (0.71)</t>
  </si>
  <si>
    <t>1.00 (0)</t>
  </si>
  <si>
    <t>39.5 (0.71)</t>
  </si>
  <si>
    <t>10.0 (3.46)</t>
  </si>
  <si>
    <t>7.50 (2.12)</t>
  </si>
  <si>
    <t>0.33 (0.58)</t>
  </si>
  <si>
    <t>11.3 (2.89)</t>
  </si>
  <si>
    <t>9.00 (2.83)</t>
  </si>
  <si>
    <t>3.67 (0.58)</t>
  </si>
  <si>
    <t>2.00 (1.0)</t>
  </si>
  <si>
    <t>0.50 (.7)</t>
  </si>
  <si>
    <t>42.3 (8.08)</t>
  </si>
  <si>
    <t>5.66 (1.15)</t>
  </si>
  <si>
    <t>2.50 (0.71)</t>
  </si>
  <si>
    <t>0.67 (0.58)</t>
  </si>
  <si>
    <t>27.5 (3.54)</t>
  </si>
  <si>
    <t>27.7 (5.69)</t>
  </si>
  <si>
    <t>25.0 (1.41)</t>
  </si>
  <si>
    <t>28.5 (2.12)</t>
  </si>
  <si>
    <t>29.7 (4.04)</t>
  </si>
  <si>
    <t>31.5 (3.54)</t>
  </si>
  <si>
    <t>12.3 (0.13)</t>
  </si>
  <si>
    <t>12.2 (2.96)</t>
  </si>
  <si>
    <t>18.3 (4.54)</t>
  </si>
  <si>
    <t>12.9 (0.08)</t>
  </si>
  <si>
    <t>22.0 (9.44)</t>
  </si>
  <si>
    <t>19.6 (7.27)</t>
  </si>
  <si>
    <t>33.0 (3.65)</t>
  </si>
  <si>
    <t>41.6 (7.16)</t>
  </si>
  <si>
    <t>45.9 (4.03)</t>
  </si>
  <si>
    <t>43.9 (5.95)</t>
  </si>
  <si>
    <t>44.7 (7.91)</t>
  </si>
  <si>
    <t>51.2 (7.14)</t>
  </si>
  <si>
    <t>13.5 (0.59)</t>
  </si>
  <si>
    <t>14.4 (4.64)</t>
  </si>
  <si>
    <t>13.1 (0.24)</t>
  </si>
  <si>
    <t>22.5 (9.20)</t>
  </si>
  <si>
    <t>20.8 (7.58)</t>
  </si>
  <si>
    <t>35.7 (1.69)</t>
  </si>
  <si>
    <t>48.3 (7.49)</t>
  </si>
  <si>
    <t>57.2 (3.44)</t>
  </si>
  <si>
    <t>47.3 (2.90)</t>
  </si>
  <si>
    <t>47.9 (6.14)</t>
  </si>
  <si>
    <t>53.9 (7.11)</t>
  </si>
  <si>
    <t>15.5 (3.33)</t>
  </si>
  <si>
    <t>10.1 (1.97)</t>
  </si>
  <si>
    <t>12.6 (0)</t>
  </si>
  <si>
    <t>11.2 (1.40)</t>
  </si>
  <si>
    <t>11.6 (3.09)</t>
  </si>
  <si>
    <t>13.9 (1.49)</t>
  </si>
  <si>
    <t>40.1 (3.56)</t>
  </si>
  <si>
    <t>41.5 (1.16)</t>
  </si>
  <si>
    <t>39.7 (3.84)</t>
  </si>
  <si>
    <t>56.8 (7.18)</t>
  </si>
  <si>
    <t>49.7 (9.47)</t>
  </si>
  <si>
    <t>54.4 (1.23)</t>
  </si>
  <si>
    <t>50.3 (3.52)</t>
  </si>
  <si>
    <t>46.6 (4.43)</t>
  </si>
  <si>
    <t>44.4 (4.66)</t>
  </si>
  <si>
    <t>59.5 (2.83)</t>
  </si>
  <si>
    <t>68.8 (2.40)</t>
  </si>
  <si>
    <t>65.9 (2.82)</t>
  </si>
  <si>
    <t>0.68 (0.79)</t>
  </si>
  <si>
    <t>0.73 (0.18)</t>
  </si>
  <si>
    <t>1.14 (0.98)</t>
  </si>
  <si>
    <t>0.16 (0.27)</t>
  </si>
  <si>
    <t>1.71 (0.38)</t>
  </si>
  <si>
    <t>1.47 (0.42)</t>
  </si>
  <si>
    <t>3.02 (1.68)</t>
  </si>
  <si>
    <t>3.57 (0.63)</t>
  </si>
  <si>
    <t>7.52 (7.69)</t>
  </si>
  <si>
    <t>7.03 (2.69)</t>
  </si>
  <si>
    <t>3.80 (1.74)</t>
  </si>
  <si>
    <t>12.3 (9.03)</t>
  </si>
  <si>
    <t>18.3 (1.85)</t>
  </si>
  <si>
    <t>19.9 (0.65)</t>
  </si>
  <si>
    <t>19.6 (3.46)</t>
  </si>
  <si>
    <t>22.7 (0.36)</t>
  </si>
  <si>
    <t>28.8 (3.96)</t>
  </si>
  <si>
    <t>23.1 (0.35)</t>
  </si>
  <si>
    <t>0.46 (0.79)</t>
  </si>
  <si>
    <t>1.04 (1.80)</t>
  </si>
  <si>
    <t>2.59 (2.63)</t>
  </si>
  <si>
    <t>50.5 (1.61)</t>
  </si>
  <si>
    <t>41.8 (5.85)</t>
  </si>
  <si>
    <t>44.5 (12.6)</t>
  </si>
  <si>
    <t>43.9 (0.84)</t>
  </si>
  <si>
    <t>50.8 (4.28)</t>
  </si>
  <si>
    <t>43.4 (0.80)</t>
  </si>
  <si>
    <t>7.25 (1.24)</t>
  </si>
  <si>
    <t>5.38 (1.01)</t>
  </si>
  <si>
    <t>3.97 (1.76)</t>
  </si>
  <si>
    <t>4.65 (1.00)</t>
  </si>
  <si>
    <t>4.72 (2.75)</t>
  </si>
  <si>
    <t>1.32 (0.16)</t>
  </si>
  <si>
    <t>2.55 (0.14)</t>
  </si>
  <si>
    <t>2.76 (0.10)</t>
  </si>
  <si>
    <t>2.84 (0.22)</t>
  </si>
  <si>
    <t>2.72 (0.02)</t>
  </si>
  <si>
    <t>2.73 (0.14)</t>
  </si>
  <si>
    <t>3.01 (0.16)</t>
  </si>
  <si>
    <t>4.91 (1.17)</t>
  </si>
  <si>
    <t>6.07 (2.73)</t>
  </si>
  <si>
    <t>5.13 (1.63)</t>
  </si>
  <si>
    <t>11.2 (3.44)</t>
  </si>
  <si>
    <t>10.8 (6.60)</t>
  </si>
  <si>
    <t>12.7 (2.72)</t>
  </si>
  <si>
    <t>0.82 (0.26)</t>
  </si>
  <si>
    <t>0.65 (0.32)</t>
  </si>
  <si>
    <t>0.69 (0.03)</t>
  </si>
  <si>
    <t>0.61 (0.21)</t>
  </si>
  <si>
    <t>0.50 (0.07)</t>
  </si>
  <si>
    <t>0.33 (0)</t>
  </si>
  <si>
    <t>3.24 (0.14)</t>
  </si>
  <si>
    <t>3.25 (0.20)</t>
  </si>
  <si>
    <t>2.93 (0.05)</t>
  </si>
  <si>
    <t>3.04 (0)</t>
  </si>
  <si>
    <t>3.16 (0.05)</t>
  </si>
  <si>
    <t>3.11 (0.06)</t>
  </si>
  <si>
    <t>May</t>
  </si>
  <si>
    <t>July 2012 to June 2013</t>
  </si>
  <si>
    <t>July 2011 to June 2012</t>
  </si>
  <si>
    <r>
      <rPr>
        <b/>
        <sz val="11"/>
        <color theme="1"/>
        <rFont val="Times New Roman"/>
        <family val="1"/>
      </rPr>
      <t xml:space="preserve">Appendix 18. </t>
    </r>
    <r>
      <rPr>
        <sz val="11"/>
        <color theme="1"/>
        <rFont val="Times New Roman"/>
        <family val="1"/>
      </rPr>
      <t>Seasonal and overall summary of stream metabolism results at the Indian Creek study sites during July 2011 through June 2013.</t>
    </r>
  </si>
  <si>
    <r>
      <rPr>
        <b/>
        <sz val="11"/>
        <color theme="1"/>
        <rFont val="Times New Roman"/>
        <family val="1"/>
      </rPr>
      <t xml:space="preserve">Appendix 17. </t>
    </r>
    <r>
      <rPr>
        <sz val="11"/>
        <color theme="1"/>
        <rFont val="Times New Roman"/>
        <family val="1"/>
      </rPr>
      <t>Macroinvertebrate metric values at the Indian Creek study sites during August 2012 and April 2013.</t>
    </r>
  </si>
  <si>
    <r>
      <t xml:space="preserve">Appendix 16.    </t>
    </r>
    <r>
      <rPr>
        <sz val="11"/>
        <color theme="1"/>
        <rFont val="Times New Roman"/>
        <family val="1"/>
      </rPr>
      <t xml:space="preserve"> Four most dominant macroinvertebrate taxa based on relative abundance at the Indian Creek study sites during August 2012 and April 2013.  </t>
    </r>
  </si>
  <si>
    <r>
      <t xml:space="preserve">Appendix 15.    </t>
    </r>
    <r>
      <rPr>
        <sz val="11"/>
        <color theme="1"/>
        <rFont val="Times New Roman"/>
        <family val="1"/>
      </rPr>
      <t xml:space="preserve"> Macroinvertebrate taxa identified at the Indian Creek study sites during August 2012 and April 2013. </t>
    </r>
  </si>
  <si>
    <t>[WWTF, wastewater treatment facility]</t>
  </si>
  <si>
    <t>Middle Basin WWTF</t>
  </si>
  <si>
    <t>July</t>
  </si>
  <si>
    <t>September</t>
  </si>
  <si>
    <t>October</t>
  </si>
  <si>
    <t>November</t>
  </si>
  <si>
    <t>December</t>
  </si>
  <si>
    <t>January</t>
  </si>
  <si>
    <t>February</t>
  </si>
  <si>
    <t>March</t>
  </si>
  <si>
    <t>June</t>
  </si>
  <si>
    <r>
      <t>NO</t>
    </r>
    <r>
      <rPr>
        <vertAlign val="subscript"/>
        <sz val="11"/>
        <rFont val="Times New Roman"/>
        <family val="1"/>
      </rPr>
      <t>3</t>
    </r>
    <r>
      <rPr>
        <sz val="11"/>
        <rFont val="Times New Roman"/>
        <family val="1"/>
      </rPr>
      <t>: &lt;0.02–2.52</t>
    </r>
  </si>
  <si>
    <r>
      <t>NO</t>
    </r>
    <r>
      <rPr>
        <vertAlign val="subscript"/>
        <sz val="11"/>
        <rFont val="Times New Roman"/>
        <family val="1"/>
      </rPr>
      <t>3</t>
    </r>
    <r>
      <rPr>
        <sz val="11"/>
        <rFont val="Times New Roman"/>
        <family val="1"/>
      </rPr>
      <t>: 0.53–12</t>
    </r>
  </si>
  <si>
    <r>
      <t>NO</t>
    </r>
    <r>
      <rPr>
        <vertAlign val="subscript"/>
        <sz val="11"/>
        <rFont val="Times New Roman"/>
        <family val="1"/>
      </rPr>
      <t>3</t>
    </r>
    <r>
      <rPr>
        <sz val="11"/>
        <rFont val="Times New Roman"/>
        <family val="1"/>
      </rPr>
      <t>: 0.61–9.67</t>
    </r>
  </si>
  <si>
    <r>
      <t>NO</t>
    </r>
    <r>
      <rPr>
        <vertAlign val="subscript"/>
        <sz val="11"/>
        <rFont val="Times New Roman"/>
        <family val="1"/>
      </rPr>
      <t>3</t>
    </r>
    <r>
      <rPr>
        <sz val="11"/>
        <rFont val="Times New Roman"/>
        <family val="1"/>
      </rPr>
      <t>: 0.48–10.2</t>
    </r>
  </si>
  <si>
    <r>
      <t>NO</t>
    </r>
    <r>
      <rPr>
        <vertAlign val="subscript"/>
        <sz val="11"/>
        <rFont val="Times New Roman"/>
        <family val="1"/>
      </rPr>
      <t>3</t>
    </r>
    <r>
      <rPr>
        <sz val="11"/>
        <rFont val="Times New Roman"/>
        <family val="1"/>
      </rPr>
      <t>: 0.02–2.25</t>
    </r>
  </si>
  <si>
    <r>
      <t>NO</t>
    </r>
    <r>
      <rPr>
        <vertAlign val="subscript"/>
        <sz val="11"/>
        <rFont val="Times New Roman"/>
        <family val="1"/>
      </rPr>
      <t>3</t>
    </r>
    <r>
      <rPr>
        <sz val="11"/>
        <rFont val="Times New Roman"/>
        <family val="1"/>
      </rPr>
      <t>: 0.68–11.3</t>
    </r>
  </si>
  <si>
    <r>
      <t xml:space="preserve">Multiple </t>
    </r>
    <r>
      <rPr>
        <b/>
        <i/>
        <sz val="11"/>
        <rFont val="Times New Roman"/>
        <family val="1"/>
      </rPr>
      <t>R</t>
    </r>
    <r>
      <rPr>
        <b/>
        <sz val="11"/>
        <rFont val="Times New Roman"/>
        <family val="1"/>
      </rPr>
      <t>²</t>
    </r>
  </si>
  <si>
    <r>
      <t xml:space="preserve">Adjusted </t>
    </r>
    <r>
      <rPr>
        <b/>
        <i/>
        <sz val="11"/>
        <rFont val="Times New Roman"/>
        <family val="1"/>
      </rPr>
      <t>R</t>
    </r>
    <r>
      <rPr>
        <b/>
        <vertAlign val="superscript"/>
        <sz val="11"/>
        <rFont val="Times New Roman"/>
        <family val="1"/>
      </rPr>
      <t>2</t>
    </r>
  </si>
  <si>
    <r>
      <rPr>
        <b/>
        <i/>
        <sz val="11"/>
        <rFont val="Times New Roman"/>
        <family val="1"/>
      </rPr>
      <t>MSPE</t>
    </r>
    <r>
      <rPr>
        <b/>
        <sz val="11"/>
        <rFont val="Times New Roman"/>
        <family val="1"/>
      </rPr>
      <t xml:space="preserve"> (upper)</t>
    </r>
  </si>
  <si>
    <r>
      <rPr>
        <b/>
        <i/>
        <sz val="11"/>
        <rFont val="Times New Roman"/>
        <family val="1"/>
      </rPr>
      <t xml:space="preserve">MSPE </t>
    </r>
    <r>
      <rPr>
        <b/>
        <sz val="11"/>
        <rFont val="Times New Roman"/>
        <family val="1"/>
      </rPr>
      <t>(lower)</t>
    </r>
  </si>
  <si>
    <r>
      <t>Nitrogen, total (TN), mg/L (TKN + NO</t>
    </r>
    <r>
      <rPr>
        <b/>
        <vertAlign val="subscript"/>
        <sz val="11"/>
        <rFont val="Times New Roman"/>
        <family val="1"/>
      </rPr>
      <t>3</t>
    </r>
    <r>
      <rPr>
        <b/>
        <sz val="11"/>
        <rFont val="Times New Roman"/>
        <family val="1"/>
      </rPr>
      <t>NO</t>
    </r>
    <r>
      <rPr>
        <b/>
        <vertAlign val="subscript"/>
        <sz val="11"/>
        <rFont val="Times New Roman"/>
        <family val="1"/>
      </rPr>
      <t>2</t>
    </r>
    <r>
      <rPr>
        <b/>
        <sz val="11"/>
        <rFont val="Times New Roman"/>
        <family val="1"/>
      </rPr>
      <t>)</t>
    </r>
  </si>
  <si>
    <r>
      <t>Nitrate plus nitrite (NO</t>
    </r>
    <r>
      <rPr>
        <b/>
        <vertAlign val="subscript"/>
        <sz val="11"/>
        <rFont val="Times New Roman"/>
        <family val="1"/>
      </rPr>
      <t>3</t>
    </r>
    <r>
      <rPr>
        <b/>
        <sz val="11"/>
        <rFont val="Times New Roman"/>
        <family val="1"/>
      </rPr>
      <t>NO</t>
    </r>
    <r>
      <rPr>
        <b/>
        <vertAlign val="subscript"/>
        <sz val="11"/>
        <rFont val="Times New Roman"/>
        <family val="1"/>
      </rPr>
      <t>2</t>
    </r>
    <r>
      <rPr>
        <b/>
        <sz val="11"/>
        <rFont val="Times New Roman"/>
        <family val="1"/>
      </rPr>
      <t>), mg/L as nitrogen</t>
    </r>
  </si>
  <si>
    <r>
      <t>NO</t>
    </r>
    <r>
      <rPr>
        <vertAlign val="subscript"/>
        <sz val="11"/>
        <color theme="1"/>
        <rFont val="Times New Roman"/>
        <family val="1"/>
      </rPr>
      <t>3</t>
    </r>
    <r>
      <rPr>
        <sz val="11"/>
        <color theme="1"/>
        <rFont val="Times New Roman"/>
        <family val="1"/>
      </rPr>
      <t>NO</t>
    </r>
    <r>
      <rPr>
        <vertAlign val="subscript"/>
        <sz val="11"/>
        <color theme="1"/>
        <rFont val="Times New Roman"/>
        <family val="1"/>
      </rPr>
      <t>2</t>
    </r>
    <r>
      <rPr>
        <sz val="11"/>
        <color theme="1"/>
        <rFont val="Times New Roman"/>
        <family val="1"/>
      </rPr>
      <t>: 0.5–10</t>
    </r>
  </si>
  <si>
    <r>
      <t>NO</t>
    </r>
    <r>
      <rPr>
        <vertAlign val="subscript"/>
        <sz val="11"/>
        <color theme="1"/>
        <rFont val="Times New Roman"/>
        <family val="1"/>
      </rPr>
      <t>3</t>
    </r>
    <r>
      <rPr>
        <sz val="11"/>
        <color theme="1"/>
        <rFont val="Times New Roman"/>
        <family val="1"/>
      </rPr>
      <t>NO</t>
    </r>
    <r>
      <rPr>
        <vertAlign val="subscript"/>
        <sz val="11"/>
        <color theme="1"/>
        <rFont val="Times New Roman"/>
        <family val="1"/>
      </rPr>
      <t>2</t>
    </r>
    <r>
      <rPr>
        <sz val="11"/>
        <color theme="1"/>
        <rFont val="Times New Roman"/>
        <family val="1"/>
      </rPr>
      <t>: 0.6–9.7</t>
    </r>
  </si>
  <si>
    <r>
      <t>NO</t>
    </r>
    <r>
      <rPr>
        <vertAlign val="subscript"/>
        <sz val="11"/>
        <color theme="1"/>
        <rFont val="Times New Roman"/>
        <family val="1"/>
      </rPr>
      <t>3</t>
    </r>
    <r>
      <rPr>
        <sz val="11"/>
        <color theme="1"/>
        <rFont val="Times New Roman"/>
        <family val="1"/>
      </rPr>
      <t>NO</t>
    </r>
    <r>
      <rPr>
        <vertAlign val="subscript"/>
        <sz val="11"/>
        <color theme="1"/>
        <rFont val="Times New Roman"/>
        <family val="1"/>
      </rPr>
      <t>2</t>
    </r>
    <r>
      <rPr>
        <sz val="11"/>
        <color theme="1"/>
        <rFont val="Times New Roman"/>
        <family val="1"/>
      </rPr>
      <t>: 0.5–8.5</t>
    </r>
  </si>
  <si>
    <r>
      <t>NO</t>
    </r>
    <r>
      <rPr>
        <vertAlign val="subscript"/>
        <sz val="11"/>
        <color theme="1"/>
        <rFont val="Times New Roman"/>
        <family val="1"/>
      </rPr>
      <t>3</t>
    </r>
    <r>
      <rPr>
        <sz val="11"/>
        <color theme="1"/>
        <rFont val="Times New Roman"/>
        <family val="1"/>
      </rPr>
      <t>NO</t>
    </r>
    <r>
      <rPr>
        <vertAlign val="subscript"/>
        <sz val="11"/>
        <color theme="1"/>
        <rFont val="Times New Roman"/>
        <family val="1"/>
      </rPr>
      <t>2</t>
    </r>
    <r>
      <rPr>
        <sz val="11"/>
        <color theme="1"/>
        <rFont val="Times New Roman"/>
        <family val="1"/>
      </rPr>
      <t>: 0.4–9.7</t>
    </r>
  </si>
  <si>
    <r>
      <t xml:space="preserve">Multiple </t>
    </r>
    <r>
      <rPr>
        <b/>
        <i/>
        <sz val="10"/>
        <rFont val="Times New Roman"/>
        <family val="1"/>
      </rPr>
      <t>R</t>
    </r>
    <r>
      <rPr>
        <b/>
        <sz val="10"/>
        <rFont val="Times New Roman"/>
        <family val="1"/>
      </rPr>
      <t>²</t>
    </r>
  </si>
  <si>
    <r>
      <t xml:space="preserve">Adjusted </t>
    </r>
    <r>
      <rPr>
        <b/>
        <i/>
        <sz val="10"/>
        <rFont val="Times New Roman"/>
        <family val="1"/>
      </rPr>
      <t>R</t>
    </r>
    <r>
      <rPr>
        <b/>
        <vertAlign val="superscript"/>
        <sz val="10"/>
        <rFont val="Times New Roman"/>
        <family val="1"/>
      </rPr>
      <t>2</t>
    </r>
  </si>
  <si>
    <t>State Line, before wastewater treatment facility upgrades</t>
  </si>
  <si>
    <t>State Line, after wastewater treatment facility upgrades</t>
  </si>
  <si>
    <t>SC: 168–2,430</t>
  </si>
  <si>
    <t>SC: 213–3,380</t>
  </si>
  <si>
    <t>State Line, before wastewater treatment facility upgrades (June 2004 through May 2010)</t>
  </si>
  <si>
    <t>State Line, after wastewater treatment facility upgrades (June 2010 through June 2013)</t>
  </si>
  <si>
    <t>0.000–0.011</t>
  </si>
  <si>
    <t>0.013–0.033</t>
  </si>
  <si>
    <t>0.006–0.006</t>
  </si>
  <si>
    <t>0.001–0.013</t>
  </si>
  <si>
    <t>0.001–0.015</t>
  </si>
  <si>
    <t>0.001–0.003</t>
  </si>
  <si>
    <t>50.5 (0.65)</t>
  </si>
  <si>
    <t>11.0 (0.06)</t>
  </si>
  <si>
    <t>20.6 (1.56)</t>
  </si>
  <si>
    <t>11.3 (5.89)</t>
  </si>
  <si>
    <t>40.8 (13.6)</t>
  </si>
  <si>
    <t>48.1 (11.1)</t>
  </si>
  <si>
    <t>10.3 (5.74)</t>
  </si>
  <si>
    <t>34.5 (14.0)</t>
  </si>
  <si>
    <t>22.8 (9.40)</t>
  </si>
  <si>
    <t>69.6 (11.4)</t>
  </si>
  <si>
    <t>32.9 (13.4)</t>
  </si>
  <si>
    <t>49.7 (12.6)</t>
  </si>
  <si>
    <t>43.4 (12.5)</t>
  </si>
  <si>
    <t>16.3 (2.26)</t>
  </si>
  <si>
    <t>30.1 (6.76)</t>
  </si>
  <si>
    <t>10.1 (1.71)</t>
  </si>
  <si>
    <t>58.7 (6.91)</t>
  </si>
  <si>
    <t>11.8 (3.02)</t>
  </si>
  <si>
    <t>16.2 (6.44)</t>
  </si>
  <si>
    <t>18.6 (6.32)</t>
  </si>
  <si>
    <t>45.0 (2.63)</t>
  </si>
  <si>
    <t>24.0 (3.74)</t>
  </si>
  <si>
    <t>31.9 (5.38)</t>
  </si>
  <si>
    <t>12.4 (8.56)</t>
  </si>
  <si>
    <t>48.7 (3.39)</t>
  </si>
  <si>
    <t>42.8 (4.99)</t>
  </si>
  <si>
    <t>50.6 (1.34)</t>
  </si>
  <si>
    <t>41.6 (3.27)</t>
  </si>
  <si>
    <t>55.9 (11.0)</t>
  </si>
  <si>
    <t>15.7 (10.6)</t>
  </si>
  <si>
    <t>38.7 (13.6)</t>
  </si>
  <si>
    <t>36.9 (8.22)</t>
  </si>
  <si>
    <t>22.8 (7.78)</t>
  </si>
  <si>
    <t>38.3 (12.3)</t>
  </si>
  <si>
    <t>49.0 (11.5)</t>
  </si>
  <si>
    <t>71.4 (7.68)</t>
  </si>
  <si>
    <t>31.8 (8.71)</t>
  </si>
  <si>
    <t>45.4 (19.2)</t>
  </si>
  <si>
    <t>44.2 (14.5)</t>
  </si>
  <si>
    <t>31.0 (0.85)</t>
  </si>
  <si>
    <t>44.8 (11.0)</t>
  </si>
  <si>
    <t>61.3 (20.3)</t>
  </si>
  <si>
    <t>15.9 (17.5)</t>
  </si>
  <si>
    <t>28.1 (12.9)</t>
  </si>
  <si>
    <t>42.6 (4.86)</t>
  </si>
  <si>
    <t>11.4 (3.92)</t>
  </si>
  <si>
    <t>43.1 (5.10)</t>
  </si>
  <si>
    <t>50.3 (4.53)</t>
  </si>
  <si>
    <t>29.0 (0.55)</t>
  </si>
  <si>
    <t>41.1 (4.19)</t>
  </si>
  <si>
    <t>47.5 (2.16)</t>
  </si>
  <si>
    <t>48.0 (7.07)</t>
  </si>
  <si>
    <t>50.7 (1.92)</t>
  </si>
  <si>
    <t>20.5 (6.93)</t>
  </si>
  <si>
    <t>27.9 (0.65)</t>
  </si>
  <si>
    <t>45.6 (0.67)</t>
  </si>
  <si>
    <t>11.1 (7.99)</t>
  </si>
  <si>
    <t>3.50 (0.72)</t>
  </si>
  <si>
    <t>0.90 (0.69)</t>
  </si>
  <si>
    <t>6.20 (2.02)</t>
  </si>
  <si>
    <t>0.99 (0.50)</t>
  </si>
  <si>
    <t>0.20 (0.34)</t>
  </si>
  <si>
    <t>1.60 (1.92)</t>
  </si>
  <si>
    <t>2.30 (0.08)</t>
  </si>
  <si>
    <t>6.40 (3.30)</t>
  </si>
  <si>
    <t>0.30 (0.30)</t>
  </si>
  <si>
    <t>0.39 (0.10)</t>
  </si>
  <si>
    <t>3.20 (3.30)</t>
  </si>
  <si>
    <t>11.5 (10.0)</t>
  </si>
  <si>
    <t>0.40 (0.57)</t>
  </si>
  <si>
    <t>35.5 (12.6)</t>
  </si>
  <si>
    <t>68.8 (10.9)</t>
  </si>
  <si>
    <r>
      <rPr>
        <vertAlign val="superscript"/>
        <sz val="11"/>
        <color theme="1"/>
        <rFont val="Calibri"/>
        <family val="2"/>
        <scheme val="minor"/>
      </rPr>
      <t>b</t>
    </r>
    <r>
      <rPr>
        <sz val="11"/>
        <color theme="1"/>
        <rFont val="Calibri"/>
        <family val="2"/>
        <scheme val="minor"/>
      </rPr>
      <t>31.9 (0.36)</t>
    </r>
  </si>
  <si>
    <r>
      <rPr>
        <vertAlign val="superscript"/>
        <sz val="11"/>
        <color theme="1"/>
        <rFont val="Calibri"/>
        <family val="2"/>
        <scheme val="minor"/>
      </rPr>
      <t>ab</t>
    </r>
    <r>
      <rPr>
        <sz val="11"/>
        <color theme="1"/>
        <rFont val="Calibri"/>
        <family val="2"/>
        <scheme val="minor"/>
      </rPr>
      <t>10.1 (1.62)</t>
    </r>
  </si>
  <si>
    <r>
      <rPr>
        <vertAlign val="superscript"/>
        <sz val="11"/>
        <color theme="1"/>
        <rFont val="Calibri"/>
        <family val="2"/>
        <scheme val="minor"/>
      </rPr>
      <t>ab</t>
    </r>
    <r>
      <rPr>
        <sz val="11"/>
        <color theme="1"/>
        <rFont val="Calibri"/>
        <family val="2"/>
        <scheme val="minor"/>
      </rPr>
      <t>10.5 (0.68)</t>
    </r>
  </si>
  <si>
    <r>
      <rPr>
        <vertAlign val="superscript"/>
        <sz val="11"/>
        <color theme="1"/>
        <rFont val="Calibri"/>
        <family val="2"/>
        <scheme val="minor"/>
      </rPr>
      <t>a</t>
    </r>
    <r>
      <rPr>
        <sz val="11"/>
        <color theme="1"/>
        <rFont val="Calibri"/>
        <family val="2"/>
        <scheme val="minor"/>
      </rPr>
      <t>60.2 (4.52)</t>
    </r>
  </si>
  <si>
    <r>
      <rPr>
        <vertAlign val="superscript"/>
        <sz val="11"/>
        <color theme="1"/>
        <rFont val="Calibri"/>
        <family val="2"/>
        <scheme val="minor"/>
      </rPr>
      <t>ab</t>
    </r>
    <r>
      <rPr>
        <sz val="11"/>
        <color theme="1"/>
        <rFont val="Calibri"/>
        <family val="2"/>
        <scheme val="minor"/>
      </rPr>
      <t>17.8 (2.05)</t>
    </r>
  </si>
  <si>
    <r>
      <rPr>
        <vertAlign val="superscript"/>
        <sz val="11"/>
        <color theme="1"/>
        <rFont val="Calibri"/>
        <family val="2"/>
        <scheme val="minor"/>
      </rPr>
      <t>a</t>
    </r>
    <r>
      <rPr>
        <sz val="11"/>
        <color theme="1"/>
        <rFont val="Calibri"/>
        <family val="2"/>
        <scheme val="minor"/>
      </rPr>
      <t>11.1 (1.60)</t>
    </r>
  </si>
  <si>
    <r>
      <rPr>
        <vertAlign val="superscript"/>
        <sz val="11"/>
        <color theme="1"/>
        <rFont val="Calibri"/>
        <family val="2"/>
        <scheme val="minor"/>
      </rPr>
      <t>ab</t>
    </r>
    <r>
      <rPr>
        <sz val="11"/>
        <color theme="1"/>
        <rFont val="Calibri"/>
        <family val="2"/>
        <scheme val="minor"/>
      </rPr>
      <t>9.37 (1.20)</t>
    </r>
  </si>
  <si>
    <r>
      <rPr>
        <vertAlign val="superscript"/>
        <sz val="11"/>
        <color theme="1"/>
        <rFont val="Calibri"/>
        <family val="2"/>
        <scheme val="minor"/>
      </rPr>
      <t>ab</t>
    </r>
    <r>
      <rPr>
        <sz val="11"/>
        <color theme="1"/>
        <rFont val="Calibri"/>
        <family val="2"/>
        <scheme val="minor"/>
      </rPr>
      <t>0.62 (0.53)</t>
    </r>
  </si>
  <si>
    <r>
      <rPr>
        <vertAlign val="superscript"/>
        <sz val="11"/>
        <color theme="1"/>
        <rFont val="Calibri"/>
        <family val="2"/>
        <scheme val="minor"/>
      </rPr>
      <t>ab</t>
    </r>
    <r>
      <rPr>
        <sz val="11"/>
        <color theme="1"/>
        <rFont val="Calibri"/>
        <family val="2"/>
        <scheme val="minor"/>
      </rPr>
      <t>44.9 (0.34)</t>
    </r>
  </si>
  <si>
    <r>
      <rPr>
        <vertAlign val="superscript"/>
        <sz val="11"/>
        <color theme="1"/>
        <rFont val="Calibri"/>
        <family val="2"/>
        <scheme val="minor"/>
      </rPr>
      <t>ab</t>
    </r>
    <r>
      <rPr>
        <sz val="11"/>
        <color theme="1"/>
        <rFont val="Calibri"/>
        <family val="2"/>
        <scheme val="minor"/>
      </rPr>
      <t>0.37 (0.53)</t>
    </r>
  </si>
  <si>
    <r>
      <rPr>
        <vertAlign val="superscript"/>
        <sz val="11"/>
        <color theme="1"/>
        <rFont val="Calibri"/>
        <family val="2"/>
        <scheme val="minor"/>
      </rPr>
      <t>bcd</t>
    </r>
    <r>
      <rPr>
        <sz val="11"/>
        <color theme="1"/>
        <rFont val="Calibri"/>
        <family val="2"/>
        <scheme val="minor"/>
      </rPr>
      <t>40.6 (2.09)</t>
    </r>
  </si>
  <si>
    <r>
      <rPr>
        <vertAlign val="superscript"/>
        <sz val="11"/>
        <color theme="1"/>
        <rFont val="Calibri"/>
        <family val="2"/>
        <scheme val="minor"/>
      </rPr>
      <t>ab</t>
    </r>
    <r>
      <rPr>
        <sz val="11"/>
        <color theme="1"/>
        <rFont val="Calibri"/>
        <family val="2"/>
        <scheme val="minor"/>
      </rPr>
      <t>65.3 (3.52)</t>
    </r>
  </si>
  <si>
    <r>
      <rPr>
        <vertAlign val="superscript"/>
        <sz val="11"/>
        <color theme="1"/>
        <rFont val="Calibri"/>
        <family val="2"/>
        <scheme val="minor"/>
      </rPr>
      <t>b</t>
    </r>
    <r>
      <rPr>
        <sz val="11"/>
        <color theme="1"/>
        <rFont val="Calibri"/>
        <family val="2"/>
        <scheme val="minor"/>
      </rPr>
      <t>1.20 (0.01)</t>
    </r>
  </si>
  <si>
    <r>
      <rPr>
        <vertAlign val="superscript"/>
        <sz val="11"/>
        <color theme="1"/>
        <rFont val="Calibri"/>
        <family val="2"/>
        <scheme val="minor"/>
      </rPr>
      <t>ab</t>
    </r>
    <r>
      <rPr>
        <sz val="11"/>
        <color theme="1"/>
        <rFont val="Calibri"/>
        <family val="2"/>
        <scheme val="minor"/>
      </rPr>
      <t>42.4 (15.2)</t>
    </r>
  </si>
  <si>
    <r>
      <rPr>
        <vertAlign val="superscript"/>
        <sz val="11"/>
        <color theme="1"/>
        <rFont val="Calibri"/>
        <family val="2"/>
        <scheme val="minor"/>
      </rPr>
      <t>a</t>
    </r>
    <r>
      <rPr>
        <sz val="11"/>
        <color theme="1"/>
        <rFont val="Calibri"/>
        <family val="2"/>
        <scheme val="minor"/>
      </rPr>
      <t>5.45 (3.25)</t>
    </r>
  </si>
  <si>
    <r>
      <rPr>
        <vertAlign val="superscript"/>
        <sz val="11"/>
        <color theme="1"/>
        <rFont val="Calibri"/>
        <family val="2"/>
        <scheme val="minor"/>
      </rPr>
      <t>ab</t>
    </r>
    <r>
      <rPr>
        <sz val="11"/>
        <color theme="1"/>
        <rFont val="Calibri"/>
        <family val="2"/>
        <scheme val="minor"/>
      </rPr>
      <t>10.0 (5.76)</t>
    </r>
  </si>
  <si>
    <r>
      <rPr>
        <vertAlign val="superscript"/>
        <sz val="11"/>
        <color theme="1"/>
        <rFont val="Calibri"/>
        <family val="2"/>
        <scheme val="minor"/>
      </rPr>
      <t>ab</t>
    </r>
    <r>
      <rPr>
        <sz val="11"/>
        <color theme="1"/>
        <rFont val="Calibri"/>
        <family val="2"/>
        <scheme val="minor"/>
      </rPr>
      <t>35.1 (14.0)</t>
    </r>
  </si>
  <si>
    <r>
      <rPr>
        <vertAlign val="superscript"/>
        <sz val="11"/>
        <color theme="1"/>
        <rFont val="Calibri"/>
        <family val="2"/>
        <scheme val="minor"/>
      </rPr>
      <t>a</t>
    </r>
    <r>
      <rPr>
        <sz val="11"/>
        <color theme="1"/>
        <rFont val="Calibri"/>
        <family val="2"/>
        <scheme val="minor"/>
      </rPr>
      <t>6.77 (3.24)</t>
    </r>
  </si>
  <si>
    <r>
      <rPr>
        <vertAlign val="superscript"/>
        <sz val="11"/>
        <color theme="1"/>
        <rFont val="Calibri"/>
        <family val="2"/>
        <scheme val="minor"/>
      </rPr>
      <t>bc</t>
    </r>
    <r>
      <rPr>
        <sz val="11"/>
        <color theme="1"/>
        <rFont val="Calibri"/>
        <family val="2"/>
        <scheme val="minor"/>
      </rPr>
      <t>4.35 (1.10)</t>
    </r>
  </si>
  <si>
    <r>
      <rPr>
        <vertAlign val="superscript"/>
        <sz val="11"/>
        <color theme="1"/>
        <rFont val="Calibri"/>
        <family val="2"/>
        <scheme val="minor"/>
      </rPr>
      <t>b</t>
    </r>
    <r>
      <rPr>
        <sz val="11"/>
        <color theme="1"/>
        <rFont val="Calibri"/>
        <family val="2"/>
        <scheme val="minor"/>
      </rPr>
      <t>0.25 (0)</t>
    </r>
  </si>
  <si>
    <r>
      <rPr>
        <vertAlign val="superscript"/>
        <sz val="11"/>
        <color theme="1"/>
        <rFont val="Calibri"/>
        <family val="2"/>
        <scheme val="minor"/>
      </rPr>
      <t>ab</t>
    </r>
    <r>
      <rPr>
        <sz val="11"/>
        <color theme="1"/>
        <rFont val="Calibri"/>
        <family val="2"/>
        <scheme val="minor"/>
      </rPr>
      <t>56.2 (12.6)</t>
    </r>
  </si>
  <si>
    <r>
      <rPr>
        <vertAlign val="superscript"/>
        <sz val="11"/>
        <color theme="1"/>
        <rFont val="Calibri"/>
        <family val="2"/>
        <scheme val="minor"/>
      </rPr>
      <t>a</t>
    </r>
    <r>
      <rPr>
        <sz val="11"/>
        <color theme="1"/>
        <rFont val="Calibri"/>
        <family val="2"/>
        <scheme val="minor"/>
      </rPr>
      <t>0 (0)</t>
    </r>
  </si>
  <si>
    <r>
      <rPr>
        <vertAlign val="superscript"/>
        <sz val="11"/>
        <color theme="1"/>
        <rFont val="Calibri"/>
        <family val="2"/>
        <scheme val="minor"/>
      </rPr>
      <t>abcd</t>
    </r>
    <r>
      <rPr>
        <sz val="11"/>
        <color theme="1"/>
        <rFont val="Calibri"/>
        <family val="2"/>
        <scheme val="minor"/>
      </rPr>
      <t>31.3 (7.92)</t>
    </r>
  </si>
  <si>
    <r>
      <rPr>
        <vertAlign val="superscript"/>
        <sz val="11"/>
        <color theme="1"/>
        <rFont val="Calibri"/>
        <family val="2"/>
        <scheme val="minor"/>
      </rPr>
      <t>ab</t>
    </r>
    <r>
      <rPr>
        <sz val="11"/>
        <color theme="1"/>
        <rFont val="Calibri"/>
        <family val="2"/>
        <scheme val="minor"/>
      </rPr>
      <t>51.6 (10.4)</t>
    </r>
  </si>
  <si>
    <r>
      <rPr>
        <vertAlign val="superscript"/>
        <sz val="11"/>
        <color theme="1"/>
        <rFont val="Calibri"/>
        <family val="2"/>
        <scheme val="minor"/>
      </rPr>
      <t>a</t>
    </r>
    <r>
      <rPr>
        <sz val="11"/>
        <color theme="1"/>
        <rFont val="Calibri"/>
        <family val="2"/>
        <scheme val="minor"/>
      </rPr>
      <t>0.91 (0.12)</t>
    </r>
  </si>
  <si>
    <r>
      <rPr>
        <vertAlign val="superscript"/>
        <sz val="11"/>
        <color theme="1"/>
        <rFont val="Calibri"/>
        <family val="2"/>
        <scheme val="minor"/>
      </rPr>
      <t>a</t>
    </r>
    <r>
      <rPr>
        <sz val="11"/>
        <color theme="1"/>
        <rFont val="Calibri"/>
        <family val="2"/>
        <scheme val="minor"/>
      </rPr>
      <t>3.39 (2.34)</t>
    </r>
  </si>
  <si>
    <r>
      <rPr>
        <vertAlign val="superscript"/>
        <sz val="11"/>
        <color theme="1"/>
        <rFont val="Calibri"/>
        <family val="2"/>
        <scheme val="minor"/>
      </rPr>
      <t>ab</t>
    </r>
    <r>
      <rPr>
        <sz val="11"/>
        <color theme="1"/>
        <rFont val="Calibri"/>
        <family val="2"/>
        <scheme val="minor"/>
      </rPr>
      <t>12.6 (1.45)</t>
    </r>
  </si>
  <si>
    <r>
      <rPr>
        <vertAlign val="superscript"/>
        <sz val="11"/>
        <color theme="1"/>
        <rFont val="Calibri"/>
        <family val="2"/>
        <scheme val="minor"/>
      </rPr>
      <t>bc</t>
    </r>
    <r>
      <rPr>
        <sz val="11"/>
        <color theme="1"/>
        <rFont val="Calibri"/>
        <family val="2"/>
        <scheme val="minor"/>
      </rPr>
      <t>4.56 (1.66)</t>
    </r>
  </si>
  <si>
    <r>
      <rPr>
        <vertAlign val="superscript"/>
        <sz val="11"/>
        <color theme="1"/>
        <rFont val="Calibri"/>
        <family val="2"/>
        <scheme val="minor"/>
      </rPr>
      <t>b</t>
    </r>
    <r>
      <rPr>
        <sz val="11"/>
        <color theme="1"/>
        <rFont val="Calibri"/>
        <family val="2"/>
        <scheme val="minor"/>
      </rPr>
      <t>0.13 (0.18)</t>
    </r>
  </si>
  <si>
    <r>
      <rPr>
        <vertAlign val="superscript"/>
        <sz val="11"/>
        <color theme="1"/>
        <rFont val="Calibri"/>
        <family val="2"/>
        <scheme val="minor"/>
      </rPr>
      <t>b</t>
    </r>
    <r>
      <rPr>
        <sz val="11"/>
        <color theme="1"/>
        <rFont val="Calibri"/>
        <family val="2"/>
        <scheme val="minor"/>
      </rPr>
      <t>74.6 (9.35)</t>
    </r>
  </si>
  <si>
    <r>
      <rPr>
        <vertAlign val="superscript"/>
        <sz val="11"/>
        <color theme="1"/>
        <rFont val="Calibri"/>
        <family val="2"/>
        <scheme val="minor"/>
      </rPr>
      <t>ab</t>
    </r>
    <r>
      <rPr>
        <sz val="11"/>
        <color theme="1"/>
        <rFont val="Calibri"/>
        <family val="2"/>
        <scheme val="minor"/>
      </rPr>
      <t>1.20 (0.15)</t>
    </r>
  </si>
  <si>
    <r>
      <rPr>
        <vertAlign val="superscript"/>
        <sz val="11"/>
        <color theme="1"/>
        <rFont val="Calibri"/>
        <family val="2"/>
        <scheme val="minor"/>
      </rPr>
      <t>ac</t>
    </r>
    <r>
      <rPr>
        <sz val="11"/>
        <color theme="1"/>
        <rFont val="Calibri"/>
        <family val="2"/>
        <scheme val="minor"/>
      </rPr>
      <t>10.0 (8.26)</t>
    </r>
  </si>
  <si>
    <r>
      <rPr>
        <vertAlign val="superscript"/>
        <sz val="11"/>
        <color theme="1"/>
        <rFont val="Calibri"/>
        <family val="2"/>
        <scheme val="minor"/>
      </rPr>
      <t>b</t>
    </r>
    <r>
      <rPr>
        <sz val="11"/>
        <color theme="1"/>
        <rFont val="Calibri"/>
        <family val="2"/>
        <scheme val="minor"/>
      </rPr>
      <t>35.3 (13.1)</t>
    </r>
  </si>
  <si>
    <r>
      <rPr>
        <vertAlign val="superscript"/>
        <sz val="11"/>
        <color theme="1"/>
        <rFont val="Calibri"/>
        <family val="2"/>
        <scheme val="minor"/>
      </rPr>
      <t>ab</t>
    </r>
    <r>
      <rPr>
        <sz val="11"/>
        <color theme="1"/>
        <rFont val="Calibri"/>
        <family val="2"/>
        <scheme val="minor"/>
      </rPr>
      <t>1.14 (0.02)</t>
    </r>
  </si>
  <si>
    <r>
      <rPr>
        <vertAlign val="superscript"/>
        <sz val="11"/>
        <color theme="1"/>
        <rFont val="Calibri"/>
        <family val="2"/>
        <scheme val="minor"/>
      </rPr>
      <t>a</t>
    </r>
    <r>
      <rPr>
        <sz val="11"/>
        <color theme="1"/>
        <rFont val="Calibri"/>
        <family val="2"/>
        <scheme val="minor"/>
      </rPr>
      <t>3.26 (0.6)</t>
    </r>
  </si>
  <si>
    <r>
      <rPr>
        <vertAlign val="superscript"/>
        <sz val="11"/>
        <color theme="1"/>
        <rFont val="Calibri"/>
        <family val="2"/>
        <scheme val="minor"/>
      </rPr>
      <t>ab</t>
    </r>
    <r>
      <rPr>
        <sz val="11"/>
        <color theme="1"/>
        <rFont val="Calibri"/>
        <family val="2"/>
        <scheme val="minor"/>
      </rPr>
      <t>39.2 (10.3)</t>
    </r>
  </si>
  <si>
    <r>
      <rPr>
        <vertAlign val="superscript"/>
        <sz val="11"/>
        <color theme="1"/>
        <rFont val="Calibri"/>
        <family val="2"/>
        <scheme val="minor"/>
      </rPr>
      <t>ab</t>
    </r>
    <r>
      <rPr>
        <sz val="11"/>
        <color theme="1"/>
        <rFont val="Calibri"/>
        <family val="2"/>
        <scheme val="minor"/>
      </rPr>
      <t>12.3 (1.89)</t>
    </r>
  </si>
  <si>
    <r>
      <rPr>
        <vertAlign val="superscript"/>
        <sz val="11"/>
        <color theme="1"/>
        <rFont val="Calibri"/>
        <family val="2"/>
        <scheme val="minor"/>
      </rPr>
      <t>b</t>
    </r>
    <r>
      <rPr>
        <sz val="11"/>
        <color theme="1"/>
        <rFont val="Calibri"/>
        <family val="2"/>
        <scheme val="minor"/>
      </rPr>
      <t>16.2 (2.07)</t>
    </r>
  </si>
  <si>
    <r>
      <rPr>
        <vertAlign val="superscript"/>
        <sz val="11"/>
        <color theme="1"/>
        <rFont val="Calibri"/>
        <family val="2"/>
        <scheme val="minor"/>
      </rPr>
      <t>a</t>
    </r>
    <r>
      <rPr>
        <sz val="11"/>
        <color theme="1"/>
        <rFont val="Calibri"/>
        <family val="2"/>
        <scheme val="minor"/>
      </rPr>
      <t>42.7 (9.93)</t>
    </r>
  </si>
  <si>
    <r>
      <rPr>
        <vertAlign val="superscript"/>
        <sz val="11"/>
        <color theme="1"/>
        <rFont val="Calibri"/>
        <family val="2"/>
        <scheme val="minor"/>
      </rPr>
      <t>ab</t>
    </r>
    <r>
      <rPr>
        <sz val="11"/>
        <color theme="1"/>
        <rFont val="Calibri"/>
        <family val="2"/>
        <scheme val="minor"/>
      </rPr>
      <t>27.9 (5.77)</t>
    </r>
  </si>
  <si>
    <r>
      <rPr>
        <vertAlign val="superscript"/>
        <sz val="11"/>
        <color theme="1"/>
        <rFont val="Calibri"/>
        <family val="2"/>
        <scheme val="minor"/>
      </rPr>
      <t>a</t>
    </r>
    <r>
      <rPr>
        <sz val="11"/>
        <color theme="1"/>
        <rFont val="Calibri"/>
        <family val="2"/>
        <scheme val="minor"/>
      </rPr>
      <t>11.6 (1.11)</t>
    </r>
  </si>
  <si>
    <r>
      <rPr>
        <vertAlign val="superscript"/>
        <sz val="11"/>
        <color theme="1"/>
        <rFont val="Calibri"/>
        <family val="2"/>
        <scheme val="minor"/>
      </rPr>
      <t>ab</t>
    </r>
    <r>
      <rPr>
        <sz val="11"/>
        <color theme="1"/>
        <rFont val="Calibri"/>
        <family val="2"/>
        <scheme val="minor"/>
      </rPr>
      <t>13.3 (1.84)</t>
    </r>
  </si>
  <si>
    <r>
      <rPr>
        <vertAlign val="superscript"/>
        <sz val="11"/>
        <color theme="1"/>
        <rFont val="Calibri"/>
        <family val="2"/>
        <scheme val="minor"/>
      </rPr>
      <t>ab</t>
    </r>
    <r>
      <rPr>
        <sz val="11"/>
        <color theme="1"/>
        <rFont val="Calibri"/>
        <family val="2"/>
        <scheme val="minor"/>
      </rPr>
      <t>0.94 (0.55)</t>
    </r>
  </si>
  <si>
    <r>
      <rPr>
        <vertAlign val="superscript"/>
        <sz val="11"/>
        <color theme="1"/>
        <rFont val="Calibri"/>
        <family val="2"/>
        <scheme val="minor"/>
      </rPr>
      <t>ab</t>
    </r>
    <r>
      <rPr>
        <sz val="11"/>
        <color theme="1"/>
        <rFont val="Calibri"/>
        <family val="2"/>
        <scheme val="minor"/>
      </rPr>
      <t>51.9(12.2)</t>
    </r>
  </si>
  <si>
    <r>
      <rPr>
        <vertAlign val="superscript"/>
        <sz val="11"/>
        <color theme="1"/>
        <rFont val="Calibri"/>
        <family val="2"/>
        <scheme val="minor"/>
      </rPr>
      <t>b</t>
    </r>
    <r>
      <rPr>
        <sz val="11"/>
        <color theme="1"/>
        <rFont val="Calibri"/>
        <family val="2"/>
        <scheme val="minor"/>
      </rPr>
      <t>1.62 (0.79)</t>
    </r>
  </si>
  <si>
    <r>
      <rPr>
        <vertAlign val="superscript"/>
        <sz val="11"/>
        <color theme="1"/>
        <rFont val="Calibri"/>
        <family val="2"/>
        <scheme val="minor"/>
      </rPr>
      <t>abc</t>
    </r>
    <r>
      <rPr>
        <sz val="11"/>
        <color theme="1"/>
        <rFont val="Calibri"/>
        <family val="2"/>
        <scheme val="minor"/>
      </rPr>
      <t>25.0 (13.4)</t>
    </r>
  </si>
  <si>
    <r>
      <rPr>
        <vertAlign val="superscript"/>
        <sz val="11"/>
        <color theme="1"/>
        <rFont val="Calibri"/>
        <family val="2"/>
        <scheme val="minor"/>
      </rPr>
      <t>b</t>
    </r>
    <r>
      <rPr>
        <sz val="11"/>
        <color theme="1"/>
        <rFont val="Calibri"/>
        <family val="2"/>
        <scheme val="minor"/>
      </rPr>
      <t>43.6 (10.7)</t>
    </r>
  </si>
  <si>
    <r>
      <rPr>
        <vertAlign val="superscript"/>
        <sz val="11"/>
        <color theme="1"/>
        <rFont val="Calibri"/>
        <family val="2"/>
        <scheme val="minor"/>
      </rPr>
      <t>ab</t>
    </r>
    <r>
      <rPr>
        <sz val="11"/>
        <color theme="1"/>
        <rFont val="Calibri"/>
        <family val="2"/>
        <scheme val="minor"/>
      </rPr>
      <t>1.07 (0.01)</t>
    </r>
  </si>
  <si>
    <t>b0 (0)</t>
  </si>
  <si>
    <r>
      <rPr>
        <vertAlign val="superscript"/>
        <sz val="11"/>
        <color theme="1"/>
        <rFont val="Calibri"/>
        <family val="2"/>
        <scheme val="minor"/>
      </rPr>
      <t>b</t>
    </r>
    <r>
      <rPr>
        <sz val="11"/>
        <color theme="1"/>
        <rFont val="Calibri"/>
        <family val="2"/>
        <scheme val="minor"/>
      </rPr>
      <t>24.5 (7.91)</t>
    </r>
  </si>
  <si>
    <r>
      <rPr>
        <vertAlign val="superscript"/>
        <sz val="11"/>
        <color theme="1"/>
        <rFont val="Calibri"/>
        <family val="2"/>
        <scheme val="minor"/>
      </rPr>
      <t>ab</t>
    </r>
    <r>
      <rPr>
        <sz val="11"/>
        <color theme="1"/>
        <rFont val="Calibri"/>
        <family val="2"/>
        <scheme val="minor"/>
      </rPr>
      <t>4.81 (1.26)</t>
    </r>
  </si>
  <si>
    <r>
      <rPr>
        <vertAlign val="superscript"/>
        <sz val="11"/>
        <color theme="1"/>
        <rFont val="Calibri"/>
        <family val="2"/>
        <scheme val="minor"/>
      </rPr>
      <t>b</t>
    </r>
    <r>
      <rPr>
        <sz val="11"/>
        <color theme="1"/>
        <rFont val="Calibri"/>
        <family val="2"/>
        <scheme val="minor"/>
      </rPr>
      <t>29.1 (0.32)</t>
    </r>
  </si>
  <si>
    <r>
      <rPr>
        <vertAlign val="superscript"/>
        <sz val="11"/>
        <color theme="1"/>
        <rFont val="Calibri"/>
        <family val="2"/>
        <scheme val="minor"/>
      </rPr>
      <t>b</t>
    </r>
    <r>
      <rPr>
        <sz val="11"/>
        <color theme="1"/>
        <rFont val="Calibri"/>
        <family val="2"/>
        <scheme val="minor"/>
      </rPr>
      <t>19.5 (9.30)</t>
    </r>
  </si>
  <si>
    <r>
      <rPr>
        <vertAlign val="superscript"/>
        <sz val="11"/>
        <color theme="1"/>
        <rFont val="Calibri"/>
        <family val="2"/>
        <scheme val="minor"/>
      </rPr>
      <t>a</t>
    </r>
    <r>
      <rPr>
        <sz val="11"/>
        <color theme="1"/>
        <rFont val="Calibri"/>
        <family val="2"/>
        <scheme val="minor"/>
      </rPr>
      <t>2.68 (0.3)</t>
    </r>
  </si>
  <si>
    <r>
      <rPr>
        <vertAlign val="superscript"/>
        <sz val="11"/>
        <color theme="1"/>
        <rFont val="Calibri"/>
        <family val="2"/>
        <scheme val="minor"/>
      </rPr>
      <t>a</t>
    </r>
    <r>
      <rPr>
        <sz val="11"/>
        <color theme="1"/>
        <rFont val="Calibri"/>
        <family val="2"/>
        <scheme val="minor"/>
      </rPr>
      <t>75.4 (7.49)</t>
    </r>
  </si>
  <si>
    <r>
      <rPr>
        <vertAlign val="superscript"/>
        <sz val="11"/>
        <color theme="1"/>
        <rFont val="Calibri"/>
        <family val="2"/>
        <scheme val="minor"/>
      </rPr>
      <t>a</t>
    </r>
    <r>
      <rPr>
        <sz val="11"/>
        <color theme="1"/>
        <rFont val="Calibri"/>
        <family val="2"/>
        <scheme val="minor"/>
      </rPr>
      <t>5.62 (1.67)</t>
    </r>
  </si>
  <si>
    <r>
      <rPr>
        <vertAlign val="superscript"/>
        <sz val="11"/>
        <color theme="1"/>
        <rFont val="Calibri"/>
        <family val="2"/>
        <scheme val="minor"/>
      </rPr>
      <t>c</t>
    </r>
    <r>
      <rPr>
        <sz val="11"/>
        <color theme="1"/>
        <rFont val="Calibri"/>
        <family val="2"/>
        <scheme val="minor"/>
      </rPr>
      <t>3.56 (1.47)</t>
    </r>
  </si>
  <si>
    <r>
      <rPr>
        <vertAlign val="superscript"/>
        <sz val="11"/>
        <color theme="1"/>
        <rFont val="Calibri"/>
        <family val="2"/>
        <scheme val="minor"/>
      </rPr>
      <t>a</t>
    </r>
    <r>
      <rPr>
        <sz val="11"/>
        <color theme="1"/>
        <rFont val="Calibri"/>
        <family val="2"/>
        <scheme val="minor"/>
      </rPr>
      <t>1.60 (0.28)</t>
    </r>
  </si>
  <si>
    <r>
      <rPr>
        <vertAlign val="superscript"/>
        <sz val="11"/>
        <color theme="1"/>
        <rFont val="Calibri"/>
        <family val="2"/>
        <scheme val="minor"/>
      </rPr>
      <t>a</t>
    </r>
    <r>
      <rPr>
        <sz val="11"/>
        <color theme="1"/>
        <rFont val="Calibri"/>
        <family val="2"/>
        <scheme val="minor"/>
      </rPr>
      <t>38.8 (4.93)</t>
    </r>
  </si>
  <si>
    <r>
      <rPr>
        <vertAlign val="superscript"/>
        <sz val="11"/>
        <color theme="1"/>
        <rFont val="Calibri"/>
        <family val="2"/>
        <scheme val="minor"/>
      </rPr>
      <t>a</t>
    </r>
    <r>
      <rPr>
        <sz val="11"/>
        <color theme="1"/>
        <rFont val="Calibri"/>
        <family val="2"/>
        <scheme val="minor"/>
      </rPr>
      <t>b0.19 (0.33)</t>
    </r>
  </si>
  <si>
    <r>
      <rPr>
        <vertAlign val="superscript"/>
        <sz val="11"/>
        <color theme="1"/>
        <rFont val="Calibri"/>
        <family val="2"/>
        <scheme val="minor"/>
      </rPr>
      <t>bd</t>
    </r>
    <r>
      <rPr>
        <sz val="11"/>
        <color theme="1"/>
        <rFont val="Calibri"/>
        <family val="2"/>
        <scheme val="minor"/>
      </rPr>
      <t>53.1 (5.90)</t>
    </r>
  </si>
  <si>
    <r>
      <rPr>
        <vertAlign val="superscript"/>
        <sz val="11"/>
        <color theme="1"/>
        <rFont val="Calibri"/>
        <family val="2"/>
        <scheme val="minor"/>
      </rPr>
      <t>a</t>
    </r>
    <r>
      <rPr>
        <sz val="11"/>
        <color theme="1"/>
        <rFont val="Calibri"/>
        <family val="2"/>
        <scheme val="minor"/>
      </rPr>
      <t>75.2 (7.7)</t>
    </r>
  </si>
  <si>
    <r>
      <rPr>
        <vertAlign val="superscript"/>
        <sz val="11"/>
        <color theme="1"/>
        <rFont val="Calibri"/>
        <family val="2"/>
        <scheme val="minor"/>
      </rPr>
      <t>b</t>
    </r>
    <r>
      <rPr>
        <sz val="11"/>
        <color theme="1"/>
        <rFont val="Calibri"/>
        <family val="2"/>
        <scheme val="minor"/>
      </rPr>
      <t>1.17 (0.04)</t>
    </r>
  </si>
  <si>
    <r>
      <rPr>
        <vertAlign val="superscript"/>
        <sz val="11"/>
        <color theme="1"/>
        <rFont val="Calibri"/>
        <family val="2"/>
        <scheme val="minor"/>
      </rPr>
      <t>ab</t>
    </r>
    <r>
      <rPr>
        <sz val="11"/>
        <color theme="1"/>
        <rFont val="Calibri"/>
        <family val="2"/>
        <scheme val="minor"/>
      </rPr>
      <t>4.79 (5.73)</t>
    </r>
  </si>
  <si>
    <r>
      <rPr>
        <vertAlign val="superscript"/>
        <sz val="11"/>
        <color theme="1"/>
        <rFont val="Calibri"/>
        <family val="2"/>
        <scheme val="minor"/>
      </rPr>
      <t>a</t>
    </r>
    <r>
      <rPr>
        <sz val="11"/>
        <color theme="1"/>
        <rFont val="Calibri"/>
        <family val="2"/>
        <scheme val="minor"/>
      </rPr>
      <t>49.8 (2.74)</t>
    </r>
  </si>
  <si>
    <r>
      <rPr>
        <vertAlign val="superscript"/>
        <sz val="11"/>
        <color theme="1"/>
        <rFont val="Calibri"/>
        <family val="2"/>
        <scheme val="minor"/>
      </rPr>
      <t>ab</t>
    </r>
    <r>
      <rPr>
        <sz val="11"/>
        <color theme="1"/>
        <rFont val="Calibri"/>
        <family val="2"/>
        <scheme val="minor"/>
      </rPr>
      <t>21.0 (1.11)</t>
    </r>
  </si>
  <si>
    <r>
      <rPr>
        <vertAlign val="superscript"/>
        <sz val="11"/>
        <color theme="1"/>
        <rFont val="Calibri"/>
        <family val="2"/>
        <scheme val="minor"/>
      </rPr>
      <t>c</t>
    </r>
    <r>
      <rPr>
        <sz val="11"/>
        <color theme="1"/>
        <rFont val="Calibri"/>
        <family val="2"/>
        <scheme val="minor"/>
      </rPr>
      <t>2.37 (2.66)</t>
    </r>
  </si>
  <si>
    <r>
      <rPr>
        <vertAlign val="superscript"/>
        <sz val="11"/>
        <color theme="1"/>
        <rFont val="Calibri"/>
        <family val="2"/>
        <scheme val="minor"/>
      </rPr>
      <t>ab</t>
    </r>
    <r>
      <rPr>
        <sz val="11"/>
        <color theme="1"/>
        <rFont val="Calibri"/>
        <family val="2"/>
        <scheme val="minor"/>
      </rPr>
      <t>52.9 (4.00)</t>
    </r>
  </si>
  <si>
    <r>
      <rPr>
        <vertAlign val="superscript"/>
        <sz val="11"/>
        <color theme="1"/>
        <rFont val="Calibri"/>
        <family val="2"/>
        <scheme val="minor"/>
      </rPr>
      <t>ab</t>
    </r>
    <r>
      <rPr>
        <sz val="11"/>
        <color theme="1"/>
        <rFont val="Calibri"/>
        <family val="2"/>
        <scheme val="minor"/>
      </rPr>
      <t>0.70 (0.05)</t>
    </r>
  </si>
  <si>
    <r>
      <rPr>
        <vertAlign val="superscript"/>
        <sz val="11"/>
        <color theme="1"/>
        <rFont val="Calibri"/>
        <family val="2"/>
        <scheme val="minor"/>
      </rPr>
      <t>abcd</t>
    </r>
    <r>
      <rPr>
        <sz val="11"/>
        <color theme="1"/>
        <rFont val="Calibri"/>
        <family val="2"/>
        <scheme val="minor"/>
      </rPr>
      <t>37.1 (4.12)</t>
    </r>
  </si>
  <si>
    <r>
      <rPr>
        <vertAlign val="superscript"/>
        <sz val="11"/>
        <color theme="1"/>
        <rFont val="Calibri"/>
        <family val="2"/>
        <scheme val="minor"/>
      </rPr>
      <t>ab</t>
    </r>
    <r>
      <rPr>
        <sz val="11"/>
        <color theme="1"/>
        <rFont val="Calibri"/>
        <family val="2"/>
        <scheme val="minor"/>
      </rPr>
      <t>46.9 (4.67)</t>
    </r>
  </si>
  <si>
    <r>
      <rPr>
        <vertAlign val="superscript"/>
        <sz val="11"/>
        <color theme="1"/>
        <rFont val="Calibri"/>
        <family val="2"/>
        <scheme val="minor"/>
      </rPr>
      <t>ab</t>
    </r>
    <r>
      <rPr>
        <sz val="11"/>
        <color theme="1"/>
        <rFont val="Calibri"/>
        <family val="2"/>
        <scheme val="minor"/>
      </rPr>
      <t>1.08 (0.16)</t>
    </r>
  </si>
  <si>
    <r>
      <rPr>
        <vertAlign val="superscript"/>
        <sz val="11"/>
        <color theme="1"/>
        <rFont val="Calibri"/>
        <family val="2"/>
        <scheme val="minor"/>
      </rPr>
      <t>ab</t>
    </r>
    <r>
      <rPr>
        <sz val="11"/>
        <color theme="1"/>
        <rFont val="Calibri"/>
        <family val="2"/>
        <scheme val="minor"/>
      </rPr>
      <t>5.00 (1.3)</t>
    </r>
  </si>
  <si>
    <r>
      <rPr>
        <vertAlign val="superscript"/>
        <sz val="11"/>
        <color theme="1"/>
        <rFont val="Calibri"/>
        <family val="2"/>
        <scheme val="minor"/>
      </rPr>
      <t>ab</t>
    </r>
    <r>
      <rPr>
        <sz val="11"/>
        <color theme="1"/>
        <rFont val="Calibri"/>
        <family val="2"/>
        <scheme val="minor"/>
      </rPr>
      <t>0.26 (0.36)</t>
    </r>
  </si>
  <si>
    <r>
      <rPr>
        <vertAlign val="superscript"/>
        <sz val="11"/>
        <color theme="1"/>
        <rFont val="Calibri"/>
        <family val="2"/>
        <scheme val="minor"/>
      </rPr>
      <t>b</t>
    </r>
    <r>
      <rPr>
        <sz val="11"/>
        <color theme="1"/>
        <rFont val="Calibri"/>
        <family val="2"/>
        <scheme val="minor"/>
      </rPr>
      <t>31.9 (8.60)</t>
    </r>
  </si>
  <si>
    <r>
      <rPr>
        <vertAlign val="superscript"/>
        <sz val="11"/>
        <color theme="1"/>
        <rFont val="Calibri"/>
        <family val="2"/>
        <scheme val="minor"/>
      </rPr>
      <t>a</t>
    </r>
    <r>
      <rPr>
        <sz val="11"/>
        <color theme="1"/>
        <rFont val="Calibri"/>
        <family val="2"/>
        <scheme val="minor"/>
      </rPr>
      <t>79.9 (6.49)</t>
    </r>
  </si>
  <si>
    <r>
      <rPr>
        <vertAlign val="superscript"/>
        <sz val="11"/>
        <color theme="1"/>
        <rFont val="Calibri"/>
        <family val="2"/>
        <scheme val="minor"/>
      </rPr>
      <t>abd</t>
    </r>
    <r>
      <rPr>
        <sz val="11"/>
        <color theme="1"/>
        <rFont val="Calibri"/>
        <family val="2"/>
        <scheme val="minor"/>
      </rPr>
      <t>1.53 (0.07)</t>
    </r>
  </si>
  <si>
    <r>
      <rPr>
        <vertAlign val="superscript"/>
        <sz val="11"/>
        <color theme="1"/>
        <rFont val="Calibri"/>
        <family val="2"/>
        <scheme val="minor"/>
      </rPr>
      <t>ab</t>
    </r>
    <r>
      <rPr>
        <sz val="11"/>
        <color theme="1"/>
        <rFont val="Calibri"/>
        <family val="2"/>
        <scheme val="minor"/>
      </rPr>
      <t>2.42 (0.01)</t>
    </r>
  </si>
  <si>
    <r>
      <rPr>
        <vertAlign val="superscript"/>
        <sz val="11"/>
        <color theme="1"/>
        <rFont val="Times New Roman"/>
        <family val="1"/>
      </rPr>
      <t>ac</t>
    </r>
    <r>
      <rPr>
        <sz val="11"/>
        <color theme="1"/>
        <rFont val="Times New Roman"/>
        <family val="1"/>
      </rPr>
      <t>33.5 (6.61)</t>
    </r>
  </si>
  <si>
    <r>
      <rPr>
        <vertAlign val="superscript"/>
        <sz val="11"/>
        <color theme="1"/>
        <rFont val="Calibri"/>
        <family val="2"/>
        <scheme val="minor"/>
      </rPr>
      <t>abc</t>
    </r>
    <r>
      <rPr>
        <sz val="11"/>
        <color theme="1"/>
        <rFont val="Calibri"/>
        <family val="2"/>
        <scheme val="minor"/>
      </rPr>
      <t>6.94 (0.57)</t>
    </r>
  </si>
  <si>
    <r>
      <rPr>
        <vertAlign val="superscript"/>
        <sz val="11"/>
        <color theme="1"/>
        <rFont val="Calibri"/>
        <family val="2"/>
        <scheme val="minor"/>
      </rPr>
      <t>a</t>
    </r>
    <r>
      <rPr>
        <sz val="11"/>
        <color theme="1"/>
        <rFont val="Calibri"/>
        <family val="2"/>
        <scheme val="minor"/>
      </rPr>
      <t>5.38 (3.29)</t>
    </r>
  </si>
  <si>
    <r>
      <rPr>
        <vertAlign val="superscript"/>
        <sz val="11"/>
        <color theme="1"/>
        <rFont val="Calibri"/>
        <family val="2"/>
        <scheme val="minor"/>
      </rPr>
      <t>ab</t>
    </r>
    <r>
      <rPr>
        <sz val="11"/>
        <color theme="1"/>
        <rFont val="Calibri"/>
        <family val="2"/>
        <scheme val="minor"/>
      </rPr>
      <t>18.3 (6.35)</t>
    </r>
  </si>
  <si>
    <r>
      <rPr>
        <vertAlign val="superscript"/>
        <sz val="11"/>
        <color theme="1"/>
        <rFont val="Calibri"/>
        <family val="2"/>
        <scheme val="minor"/>
      </rPr>
      <t>ab</t>
    </r>
    <r>
      <rPr>
        <sz val="11"/>
        <color theme="1"/>
        <rFont val="Calibri"/>
        <family val="2"/>
        <scheme val="minor"/>
      </rPr>
      <t>61.1 (8.83)</t>
    </r>
  </si>
  <si>
    <r>
      <rPr>
        <vertAlign val="superscript"/>
        <sz val="11"/>
        <color theme="1"/>
        <rFont val="Calibri"/>
        <family val="2"/>
        <scheme val="minor"/>
      </rPr>
      <t>abde</t>
    </r>
    <r>
      <rPr>
        <sz val="11"/>
        <color theme="1"/>
        <rFont val="Calibri"/>
        <family val="2"/>
        <scheme val="minor"/>
      </rPr>
      <t>6.67 (3.08)</t>
    </r>
  </si>
  <si>
    <r>
      <rPr>
        <vertAlign val="superscript"/>
        <sz val="11"/>
        <color theme="1"/>
        <rFont val="Calibri"/>
        <family val="2"/>
        <scheme val="minor"/>
      </rPr>
      <t>abc</t>
    </r>
    <r>
      <rPr>
        <sz val="11"/>
        <color theme="1"/>
        <rFont val="Calibri"/>
        <family val="2"/>
        <scheme val="minor"/>
      </rPr>
      <t>2.28 (0.14)</t>
    </r>
  </si>
  <si>
    <r>
      <rPr>
        <vertAlign val="superscript"/>
        <sz val="11"/>
        <color theme="1"/>
        <rFont val="Times New Roman"/>
        <family val="1"/>
      </rPr>
      <t>bc</t>
    </r>
    <r>
      <rPr>
        <sz val="11"/>
        <color theme="1"/>
        <rFont val="Times New Roman"/>
        <family val="1"/>
      </rPr>
      <t>58.5 (5.93)</t>
    </r>
  </si>
  <si>
    <r>
      <rPr>
        <vertAlign val="superscript"/>
        <sz val="11"/>
        <color theme="1"/>
        <rFont val="Calibri"/>
        <family val="2"/>
        <scheme val="minor"/>
      </rPr>
      <t>c</t>
    </r>
    <r>
      <rPr>
        <sz val="11"/>
        <color theme="1"/>
        <rFont val="Calibri"/>
        <family val="2"/>
        <scheme val="minor"/>
      </rPr>
      <t>23.4 (9.84)</t>
    </r>
  </si>
  <si>
    <r>
      <rPr>
        <vertAlign val="superscript"/>
        <sz val="11"/>
        <color theme="1"/>
        <rFont val="Calibri"/>
        <family val="2"/>
        <scheme val="minor"/>
      </rPr>
      <t>ab</t>
    </r>
    <r>
      <rPr>
        <sz val="11"/>
        <color theme="1"/>
        <rFont val="Calibri"/>
        <family val="2"/>
        <scheme val="minor"/>
      </rPr>
      <t>0.83 (0.27)</t>
    </r>
  </si>
  <si>
    <r>
      <rPr>
        <vertAlign val="superscript"/>
        <sz val="11"/>
        <color theme="1"/>
        <rFont val="Calibri"/>
        <family val="2"/>
        <scheme val="minor"/>
      </rPr>
      <t>ab</t>
    </r>
    <r>
      <rPr>
        <sz val="11"/>
        <color theme="1"/>
        <rFont val="Calibri"/>
        <family val="2"/>
        <scheme val="minor"/>
      </rPr>
      <t>17.7 (2.74)</t>
    </r>
  </si>
  <si>
    <r>
      <rPr>
        <vertAlign val="superscript"/>
        <sz val="11"/>
        <color theme="1"/>
        <rFont val="Calibri"/>
        <family val="2"/>
        <scheme val="minor"/>
      </rPr>
      <t>b</t>
    </r>
    <r>
      <rPr>
        <sz val="11"/>
        <color theme="1"/>
        <rFont val="Calibri"/>
        <family val="2"/>
        <scheme val="minor"/>
      </rPr>
      <t>46.4 (0.21)</t>
    </r>
  </si>
  <si>
    <r>
      <rPr>
        <vertAlign val="superscript"/>
        <sz val="11"/>
        <color theme="1"/>
        <rFont val="Calibri"/>
        <family val="2"/>
        <scheme val="minor"/>
      </rPr>
      <t>ce</t>
    </r>
    <r>
      <rPr>
        <sz val="11"/>
        <color theme="1"/>
        <rFont val="Calibri"/>
        <family val="2"/>
        <scheme val="minor"/>
      </rPr>
      <t>25.5 (13.1)</t>
    </r>
  </si>
  <si>
    <r>
      <rPr>
        <vertAlign val="superscript"/>
        <sz val="11"/>
        <color theme="1"/>
        <rFont val="Calibri"/>
        <family val="2"/>
        <scheme val="minor"/>
      </rPr>
      <t>c</t>
    </r>
    <r>
      <rPr>
        <sz val="11"/>
        <color theme="1"/>
        <rFont val="Calibri"/>
        <family val="2"/>
        <scheme val="minor"/>
      </rPr>
      <t>2.03 (0.14)</t>
    </r>
  </si>
  <si>
    <r>
      <rPr>
        <vertAlign val="superscript"/>
        <sz val="11"/>
        <color theme="1"/>
        <rFont val="Times New Roman"/>
        <family val="1"/>
      </rPr>
      <t>bc</t>
    </r>
    <r>
      <rPr>
        <sz val="11"/>
        <color theme="1"/>
        <rFont val="Times New Roman"/>
        <family val="1"/>
      </rPr>
      <t>50.6 (5.11)</t>
    </r>
  </si>
  <si>
    <r>
      <rPr>
        <vertAlign val="superscript"/>
        <sz val="11"/>
        <color theme="1"/>
        <rFont val="Calibri"/>
        <family val="2"/>
        <scheme val="minor"/>
      </rPr>
      <t>abc</t>
    </r>
    <r>
      <rPr>
        <sz val="11"/>
        <color theme="1"/>
        <rFont val="Calibri"/>
        <family val="2"/>
        <scheme val="minor"/>
      </rPr>
      <t>5.85 (0.93)</t>
    </r>
  </si>
  <si>
    <r>
      <rPr>
        <vertAlign val="superscript"/>
        <sz val="11"/>
        <color theme="1"/>
        <rFont val="Calibri"/>
        <family val="2"/>
        <scheme val="minor"/>
      </rPr>
      <t>ab</t>
    </r>
    <r>
      <rPr>
        <sz val="11"/>
        <color theme="1"/>
        <rFont val="Calibri"/>
        <family val="2"/>
        <scheme val="minor"/>
      </rPr>
      <t>0.32 (0.46)</t>
    </r>
  </si>
  <si>
    <r>
      <rPr>
        <vertAlign val="superscript"/>
        <sz val="11"/>
        <color theme="1"/>
        <rFont val="Calibri"/>
        <family val="2"/>
        <scheme val="minor"/>
      </rPr>
      <t>ab</t>
    </r>
    <r>
      <rPr>
        <sz val="11"/>
        <color theme="1"/>
        <rFont val="Calibri"/>
        <family val="2"/>
        <scheme val="minor"/>
      </rPr>
      <t>28.3 (1.47)</t>
    </r>
  </si>
  <si>
    <r>
      <rPr>
        <vertAlign val="superscript"/>
        <sz val="11"/>
        <color theme="1"/>
        <rFont val="Calibri"/>
        <family val="2"/>
        <scheme val="minor"/>
      </rPr>
      <t>ab</t>
    </r>
    <r>
      <rPr>
        <sz val="11"/>
        <color theme="1"/>
        <rFont val="Calibri"/>
        <family val="2"/>
        <scheme val="minor"/>
      </rPr>
      <t>69.3 (1.60)</t>
    </r>
  </si>
  <si>
    <r>
      <rPr>
        <vertAlign val="superscript"/>
        <sz val="11"/>
        <color theme="1"/>
        <rFont val="Calibri"/>
        <family val="2"/>
        <scheme val="minor"/>
      </rPr>
      <t>abd</t>
    </r>
    <r>
      <rPr>
        <sz val="11"/>
        <color theme="1"/>
        <rFont val="Calibri"/>
        <family val="2"/>
        <scheme val="minor"/>
      </rPr>
      <t>1.27 (1.14)</t>
    </r>
  </si>
  <si>
    <r>
      <rPr>
        <vertAlign val="superscript"/>
        <sz val="11"/>
        <color theme="1"/>
        <rFont val="Calibri"/>
        <family val="2"/>
        <scheme val="minor"/>
      </rPr>
      <t>abc</t>
    </r>
    <r>
      <rPr>
        <sz val="11"/>
        <color theme="1"/>
        <rFont val="Calibri"/>
        <family val="2"/>
        <scheme val="minor"/>
      </rPr>
      <t>2.32 (0.07)</t>
    </r>
  </si>
  <si>
    <r>
      <rPr>
        <vertAlign val="superscript"/>
        <sz val="11"/>
        <color theme="1"/>
        <rFont val="Times New Roman"/>
        <family val="1"/>
      </rPr>
      <t>bc</t>
    </r>
    <r>
      <rPr>
        <sz val="11"/>
        <color theme="1"/>
        <rFont val="Times New Roman"/>
        <family val="1"/>
      </rPr>
      <t>56.9 (1.44)</t>
    </r>
  </si>
  <si>
    <r>
      <rPr>
        <vertAlign val="superscript"/>
        <sz val="11"/>
        <color theme="1"/>
        <rFont val="Calibri"/>
        <family val="2"/>
        <scheme val="minor"/>
      </rPr>
      <t>ab</t>
    </r>
    <r>
      <rPr>
        <sz val="11"/>
        <color theme="1"/>
        <rFont val="Calibri"/>
        <family val="2"/>
        <scheme val="minor"/>
      </rPr>
      <t>9.11 (4.50)</t>
    </r>
  </si>
  <si>
    <r>
      <rPr>
        <vertAlign val="superscript"/>
        <sz val="11"/>
        <color theme="1"/>
        <rFont val="Calibri"/>
        <family val="2"/>
        <scheme val="minor"/>
      </rPr>
      <t>ab</t>
    </r>
    <r>
      <rPr>
        <sz val="11"/>
        <color theme="1"/>
        <rFont val="Calibri"/>
        <family val="2"/>
        <scheme val="minor"/>
      </rPr>
      <t>27.9 (2.54)</t>
    </r>
  </si>
  <si>
    <r>
      <rPr>
        <vertAlign val="superscript"/>
        <sz val="11"/>
        <color theme="1"/>
        <rFont val="Calibri"/>
        <family val="2"/>
        <scheme val="minor"/>
      </rPr>
      <t>a</t>
    </r>
    <r>
      <rPr>
        <sz val="11"/>
        <color theme="1"/>
        <rFont val="Calibri"/>
        <family val="2"/>
        <scheme val="minor"/>
      </rPr>
      <t>78.2 (6.51)</t>
    </r>
  </si>
  <si>
    <r>
      <rPr>
        <vertAlign val="superscript"/>
        <sz val="11"/>
        <color theme="1"/>
        <rFont val="Calibri"/>
        <family val="2"/>
        <scheme val="minor"/>
      </rPr>
      <t>abd</t>
    </r>
    <r>
      <rPr>
        <sz val="11"/>
        <color theme="1"/>
        <rFont val="Calibri"/>
        <family val="2"/>
        <scheme val="minor"/>
      </rPr>
      <t>0.58 (0.50)</t>
    </r>
  </si>
  <si>
    <r>
      <rPr>
        <vertAlign val="superscript"/>
        <sz val="11"/>
        <color theme="1"/>
        <rFont val="Calibri"/>
        <family val="2"/>
        <scheme val="minor"/>
      </rPr>
      <t>ab</t>
    </r>
    <r>
      <rPr>
        <sz val="11"/>
        <color theme="1"/>
        <rFont val="Calibri"/>
        <family val="2"/>
        <scheme val="minor"/>
      </rPr>
      <t>2.36 (0.02)</t>
    </r>
  </si>
  <si>
    <r>
      <rPr>
        <vertAlign val="superscript"/>
        <sz val="11"/>
        <color theme="1"/>
        <rFont val="Times New Roman"/>
        <family val="1"/>
      </rPr>
      <t>ab</t>
    </r>
    <r>
      <rPr>
        <sz val="11"/>
        <color theme="1"/>
        <rFont val="Times New Roman"/>
        <family val="1"/>
      </rPr>
      <t>20.1 (2.24)</t>
    </r>
  </si>
  <si>
    <r>
      <rPr>
        <vertAlign val="superscript"/>
        <sz val="11"/>
        <color theme="1"/>
        <rFont val="Calibri"/>
        <family val="2"/>
        <scheme val="minor"/>
      </rPr>
      <t>c</t>
    </r>
    <r>
      <rPr>
        <sz val="11"/>
        <color theme="1"/>
        <rFont val="Calibri"/>
        <family val="2"/>
        <scheme val="minor"/>
      </rPr>
      <t>23.9 (0.75)</t>
    </r>
  </si>
  <si>
    <r>
      <rPr>
        <vertAlign val="superscript"/>
        <sz val="11"/>
        <color theme="1"/>
        <rFont val="Calibri"/>
        <family val="2"/>
        <scheme val="minor"/>
      </rPr>
      <t>ab</t>
    </r>
    <r>
      <rPr>
        <sz val="11"/>
        <color theme="1"/>
        <rFont val="Calibri"/>
        <family val="2"/>
        <scheme val="minor"/>
      </rPr>
      <t>2.17 (1.50)</t>
    </r>
  </si>
  <si>
    <r>
      <rPr>
        <vertAlign val="superscript"/>
        <sz val="11"/>
        <color theme="1"/>
        <rFont val="Calibri"/>
        <family val="2"/>
        <scheme val="minor"/>
      </rPr>
      <t>a</t>
    </r>
    <r>
      <rPr>
        <sz val="11"/>
        <color theme="1"/>
        <rFont val="Calibri"/>
        <family val="2"/>
        <scheme val="minor"/>
      </rPr>
      <t>12.5 (2.21)</t>
    </r>
  </si>
  <si>
    <r>
      <rPr>
        <vertAlign val="superscript"/>
        <sz val="11"/>
        <color theme="1"/>
        <rFont val="Calibri"/>
        <family val="2"/>
        <scheme val="minor"/>
      </rPr>
      <t>ab</t>
    </r>
    <r>
      <rPr>
        <sz val="11"/>
        <color theme="1"/>
        <rFont val="Calibri"/>
        <family val="2"/>
        <scheme val="minor"/>
      </rPr>
      <t>59.2 (9.77)</t>
    </r>
  </si>
  <si>
    <r>
      <rPr>
        <vertAlign val="superscript"/>
        <sz val="11"/>
        <color theme="1"/>
        <rFont val="Calibri"/>
        <family val="2"/>
        <scheme val="minor"/>
      </rPr>
      <t>bce</t>
    </r>
    <r>
      <rPr>
        <sz val="11"/>
        <color theme="1"/>
        <rFont val="Calibri"/>
        <family val="2"/>
        <scheme val="minor"/>
      </rPr>
      <t>20.3 (0.36)</t>
    </r>
  </si>
  <si>
    <r>
      <rPr>
        <vertAlign val="superscript"/>
        <sz val="11"/>
        <color theme="1"/>
        <rFont val="Calibri"/>
        <family val="2"/>
        <scheme val="minor"/>
      </rPr>
      <t>c</t>
    </r>
    <r>
      <rPr>
        <sz val="11"/>
        <color theme="1"/>
        <rFont val="Calibri"/>
        <family val="2"/>
        <scheme val="minor"/>
      </rPr>
      <t>2.04 (0.01)</t>
    </r>
  </si>
  <si>
    <r>
      <rPr>
        <vertAlign val="superscript"/>
        <sz val="11"/>
        <color theme="1"/>
        <rFont val="Times New Roman"/>
        <family val="1"/>
      </rPr>
      <t>abc</t>
    </r>
    <r>
      <rPr>
        <sz val="11"/>
        <color theme="1"/>
        <rFont val="Times New Roman"/>
        <family val="1"/>
      </rPr>
      <t>44.9 (3.89)</t>
    </r>
  </si>
  <si>
    <r>
      <rPr>
        <b/>
        <sz val="11"/>
        <color theme="1"/>
        <rFont val="Times New Roman"/>
        <family val="1"/>
      </rPr>
      <t xml:space="preserve">Appendix 2. </t>
    </r>
    <r>
      <rPr>
        <sz val="11"/>
        <color theme="1"/>
        <rFont val="Times New Roman"/>
        <family val="1"/>
      </rPr>
      <t xml:space="preserve">  Regression models and summary statistics used for continuous nutrient concentration computations for the Indian Creek study sites.</t>
    </r>
  </si>
  <si>
    <r>
      <t>[</t>
    </r>
    <r>
      <rPr>
        <i/>
        <sz val="10"/>
        <color theme="1"/>
        <rFont val="Times New Roman"/>
        <family val="1"/>
      </rPr>
      <t>n</t>
    </r>
    <r>
      <rPr>
        <sz val="10"/>
        <color theme="1"/>
        <rFont val="Times New Roman"/>
        <family val="1"/>
      </rPr>
      <t>, number of days with calculated values; g O</t>
    </r>
    <r>
      <rPr>
        <vertAlign val="subscript"/>
        <sz val="10"/>
        <color theme="1"/>
        <rFont val="Times New Roman"/>
        <family val="1"/>
      </rPr>
      <t>2</t>
    </r>
    <r>
      <rPr>
        <sz val="10"/>
        <color theme="1"/>
        <rFont val="Times New Roman"/>
        <family val="1"/>
      </rPr>
      <t>/m</t>
    </r>
    <r>
      <rPr>
        <vertAlign val="superscript"/>
        <sz val="10"/>
        <color theme="1"/>
        <rFont val="Times New Roman"/>
        <family val="1"/>
      </rPr>
      <t>2</t>
    </r>
    <r>
      <rPr>
        <sz val="10"/>
        <color theme="1"/>
        <rFont val="Times New Roman"/>
        <family val="1"/>
      </rPr>
      <t>/d, grams of oxygen per meter squared per day]</t>
    </r>
  </si>
  <si>
    <r>
      <rPr>
        <b/>
        <sz val="11"/>
        <color theme="1"/>
        <rFont val="Times New Roman"/>
        <family val="1"/>
      </rPr>
      <t xml:space="preserve">Appendix 1. </t>
    </r>
    <r>
      <rPr>
        <sz val="11"/>
        <color theme="1"/>
        <rFont val="Times New Roman"/>
        <family val="1"/>
      </rPr>
      <t xml:space="preserve">  Regression models and summary statistics for the relation between sensor-measured and laboratory-measured nitrate plus nitrite concentrations at the Indian Creek study sites. </t>
    </r>
  </si>
  <si>
    <r>
      <t>NO</t>
    </r>
    <r>
      <rPr>
        <vertAlign val="subscript"/>
        <sz val="11"/>
        <color theme="1"/>
        <rFont val="Times New Roman"/>
        <family val="1"/>
      </rPr>
      <t>3</t>
    </r>
    <r>
      <rPr>
        <sz val="11"/>
        <color theme="1"/>
        <rFont val="Times New Roman"/>
        <family val="1"/>
      </rPr>
      <t>=0.8605(sensor)-0.1581</t>
    </r>
  </si>
  <si>
    <r>
      <t>NO</t>
    </r>
    <r>
      <rPr>
        <vertAlign val="subscript"/>
        <sz val="11"/>
        <color theme="1"/>
        <rFont val="Times New Roman"/>
        <family val="1"/>
      </rPr>
      <t>3</t>
    </r>
    <r>
      <rPr>
        <sz val="11"/>
        <color theme="1"/>
        <rFont val="Times New Roman"/>
        <family val="1"/>
      </rPr>
      <t>=0.964(sensor)-0.3251</t>
    </r>
  </si>
  <si>
    <r>
      <t>NO</t>
    </r>
    <r>
      <rPr>
        <vertAlign val="subscript"/>
        <sz val="11"/>
        <color theme="1"/>
        <rFont val="Times New Roman"/>
        <family val="1"/>
      </rPr>
      <t>3</t>
    </r>
    <r>
      <rPr>
        <sz val="11"/>
        <color theme="1"/>
        <rFont val="Times New Roman"/>
        <family val="1"/>
      </rPr>
      <t>=0.9416(sensor)-0.5166</t>
    </r>
  </si>
  <si>
    <r>
      <t>NO</t>
    </r>
    <r>
      <rPr>
        <vertAlign val="subscript"/>
        <sz val="11"/>
        <color theme="1"/>
        <rFont val="Times New Roman"/>
        <family val="1"/>
      </rPr>
      <t>3</t>
    </r>
    <r>
      <rPr>
        <sz val="11"/>
        <color theme="1"/>
        <rFont val="Times New Roman"/>
        <family val="1"/>
      </rPr>
      <t>=0.9257(sensor)-0.2173</t>
    </r>
  </si>
  <si>
    <r>
      <t>NO</t>
    </r>
    <r>
      <rPr>
        <vertAlign val="subscript"/>
        <sz val="11"/>
        <color theme="1"/>
        <rFont val="Times New Roman"/>
        <family val="1"/>
      </rPr>
      <t>3</t>
    </r>
    <r>
      <rPr>
        <sz val="11"/>
        <color theme="1"/>
        <rFont val="Times New Roman"/>
        <family val="1"/>
      </rPr>
      <t>=0.7907(sensor)-0.1216</t>
    </r>
  </si>
  <si>
    <r>
      <t>NO</t>
    </r>
    <r>
      <rPr>
        <vertAlign val="subscript"/>
        <sz val="11"/>
        <color theme="1"/>
        <rFont val="Times New Roman"/>
        <family val="1"/>
      </rPr>
      <t>3</t>
    </r>
    <r>
      <rPr>
        <sz val="11"/>
        <color theme="1"/>
        <rFont val="Times New Roman"/>
        <family val="1"/>
      </rPr>
      <t>=0.9363(sensor)-0.5459</t>
    </r>
  </si>
  <si>
    <t>MSPE (upper)</t>
  </si>
  <si>
    <r>
      <t>MSPE</t>
    </r>
    <r>
      <rPr>
        <b/>
        <i/>
        <sz val="10"/>
        <rFont val="Times New Roman"/>
        <family val="1"/>
      </rPr>
      <t xml:space="preserve"> </t>
    </r>
    <r>
      <rPr>
        <b/>
        <sz val="10"/>
        <rFont val="Times New Roman"/>
        <family val="1"/>
      </rPr>
      <t>(lower)</t>
    </r>
  </si>
  <si>
    <t>Range of values in variable measurements (in mg/L)</t>
  </si>
  <si>
    <r>
      <t>TN = 0.8760log(</t>
    </r>
    <r>
      <rPr>
        <i/>
        <sz val="11"/>
        <color theme="1"/>
        <rFont val="Times New Roman"/>
        <family val="1"/>
      </rPr>
      <t>Q</t>
    </r>
    <r>
      <rPr>
        <sz val="11"/>
        <color theme="1"/>
        <rFont val="Times New Roman"/>
        <family val="1"/>
      </rPr>
      <t>) + 0.7605</t>
    </r>
  </si>
  <si>
    <r>
      <t>TN = 0.9689log(</t>
    </r>
    <r>
      <rPr>
        <i/>
        <sz val="11"/>
        <color theme="1"/>
        <rFont val="Times New Roman"/>
        <family val="1"/>
      </rPr>
      <t>Q</t>
    </r>
    <r>
      <rPr>
        <sz val="11"/>
        <color theme="1"/>
        <rFont val="Times New Roman"/>
        <family val="1"/>
      </rPr>
      <t>) + 0.3662</t>
    </r>
  </si>
  <si>
    <r>
      <t>TN = 0.0042(</t>
    </r>
    <r>
      <rPr>
        <i/>
        <sz val="11"/>
        <color theme="1"/>
        <rFont val="Times New Roman"/>
        <family val="1"/>
      </rPr>
      <t>Q</t>
    </r>
    <r>
      <rPr>
        <sz val="11"/>
        <color theme="1"/>
        <rFont val="Times New Roman"/>
        <family val="1"/>
      </rPr>
      <t>) - 6.608log(</t>
    </r>
    <r>
      <rPr>
        <i/>
        <sz val="11"/>
        <color theme="1"/>
        <rFont val="Times New Roman"/>
        <family val="1"/>
      </rPr>
      <t>Q</t>
    </r>
    <r>
      <rPr>
        <sz val="11"/>
        <color theme="1"/>
        <rFont val="Times New Roman"/>
        <family val="1"/>
      </rPr>
      <t>) + 18.84</t>
    </r>
  </si>
  <si>
    <r>
      <t>log(</t>
    </r>
    <r>
      <rPr>
        <i/>
        <sz val="11"/>
        <color theme="1"/>
        <rFont val="Times New Roman"/>
        <family val="1"/>
      </rPr>
      <t>TKN</t>
    </r>
    <r>
      <rPr>
        <sz val="11"/>
        <color theme="1"/>
        <rFont val="Times New Roman"/>
        <family val="1"/>
      </rPr>
      <t>) = 0.1863log(</t>
    </r>
    <r>
      <rPr>
        <i/>
        <sz val="11"/>
        <color theme="1"/>
        <rFont val="Times New Roman"/>
        <family val="1"/>
      </rPr>
      <t>TBY</t>
    </r>
    <r>
      <rPr>
        <sz val="11"/>
        <color theme="1"/>
        <rFont val="Times New Roman"/>
        <family val="1"/>
      </rPr>
      <t>) - 0.0066</t>
    </r>
  </si>
  <si>
    <r>
      <t>log(</t>
    </r>
    <r>
      <rPr>
        <i/>
        <sz val="11"/>
        <color theme="1"/>
        <rFont val="Times New Roman"/>
        <family val="1"/>
      </rPr>
      <t>TKN</t>
    </r>
    <r>
      <rPr>
        <sz val="11"/>
        <color theme="1"/>
        <rFont val="Times New Roman"/>
        <family val="1"/>
      </rPr>
      <t>) = 0.2128log(</t>
    </r>
    <r>
      <rPr>
        <i/>
        <sz val="11"/>
        <color theme="1"/>
        <rFont val="Times New Roman"/>
        <family val="1"/>
      </rPr>
      <t>Q</t>
    </r>
    <r>
      <rPr>
        <sz val="11"/>
        <color theme="1"/>
        <rFont val="Times New Roman"/>
        <family val="1"/>
      </rPr>
      <t>) - 0.1584</t>
    </r>
  </si>
  <si>
    <r>
      <t>TKN = 0.0033(</t>
    </r>
    <r>
      <rPr>
        <i/>
        <sz val="11"/>
        <color theme="1"/>
        <rFont val="Times New Roman"/>
        <family val="1"/>
      </rPr>
      <t>Q</t>
    </r>
    <r>
      <rPr>
        <sz val="11"/>
        <color theme="1"/>
        <rFont val="Times New Roman"/>
        <family val="1"/>
      </rPr>
      <t>) + 1.084</t>
    </r>
  </si>
  <si>
    <r>
      <t>TKN = 0.0078(</t>
    </r>
    <r>
      <rPr>
        <i/>
        <sz val="11"/>
        <color theme="1"/>
        <rFont val="Times New Roman"/>
        <family val="1"/>
      </rPr>
      <t>TBY</t>
    </r>
    <r>
      <rPr>
        <sz val="11"/>
        <color theme="1"/>
        <rFont val="Times New Roman"/>
        <family val="1"/>
      </rPr>
      <t>) + 1.021</t>
    </r>
  </si>
  <si>
    <r>
      <t>TKN = 0.0041(</t>
    </r>
    <r>
      <rPr>
        <i/>
        <sz val="11"/>
        <color theme="1"/>
        <rFont val="Times New Roman"/>
        <family val="1"/>
      </rPr>
      <t>TBY</t>
    </r>
    <r>
      <rPr>
        <sz val="11"/>
        <color theme="1"/>
        <rFont val="Times New Roman"/>
        <family val="1"/>
      </rPr>
      <t>) + 1.535</t>
    </r>
  </si>
  <si>
    <r>
      <t>TKN = 0.5693log(</t>
    </r>
    <r>
      <rPr>
        <i/>
        <sz val="11"/>
        <color theme="1"/>
        <rFont val="Times New Roman"/>
        <family val="1"/>
      </rPr>
      <t>Q</t>
    </r>
    <r>
      <rPr>
        <sz val="11"/>
        <color theme="1"/>
        <rFont val="Times New Roman"/>
        <family val="1"/>
      </rPr>
      <t>) + 0.9629</t>
    </r>
  </si>
  <si>
    <r>
      <t>log(NO</t>
    </r>
    <r>
      <rPr>
        <vertAlign val="subscript"/>
        <sz val="11"/>
        <color theme="1"/>
        <rFont val="Times New Roman"/>
        <family val="1"/>
      </rPr>
      <t>3</t>
    </r>
    <r>
      <rPr>
        <sz val="11"/>
        <color theme="1"/>
        <rFont val="Times New Roman"/>
        <family val="1"/>
      </rPr>
      <t>NO</t>
    </r>
    <r>
      <rPr>
        <vertAlign val="subscript"/>
        <sz val="11"/>
        <color theme="1"/>
        <rFont val="Times New Roman"/>
        <family val="1"/>
      </rPr>
      <t>2</t>
    </r>
    <r>
      <rPr>
        <sz val="11"/>
        <color theme="1"/>
        <rFont val="Times New Roman"/>
        <family val="1"/>
      </rPr>
      <t>) = -0.5094log(</t>
    </r>
    <r>
      <rPr>
        <i/>
        <sz val="11"/>
        <color theme="1"/>
        <rFont val="Times New Roman"/>
        <family val="1"/>
      </rPr>
      <t>Q</t>
    </r>
    <r>
      <rPr>
        <sz val="11"/>
        <color theme="1"/>
        <rFont val="Times New Roman"/>
        <family val="1"/>
      </rPr>
      <t>) + 1.441</t>
    </r>
  </si>
  <si>
    <r>
      <t>NO</t>
    </r>
    <r>
      <rPr>
        <vertAlign val="subscript"/>
        <sz val="11"/>
        <color theme="1"/>
        <rFont val="Times New Roman"/>
        <family val="1"/>
      </rPr>
      <t>3</t>
    </r>
    <r>
      <rPr>
        <sz val="11"/>
        <color theme="1"/>
        <rFont val="Times New Roman"/>
        <family val="1"/>
      </rPr>
      <t>NO</t>
    </r>
    <r>
      <rPr>
        <vertAlign val="subscript"/>
        <sz val="11"/>
        <color theme="1"/>
        <rFont val="Times New Roman"/>
        <family val="1"/>
      </rPr>
      <t>2</t>
    </r>
    <r>
      <rPr>
        <sz val="11"/>
        <color theme="1"/>
        <rFont val="Times New Roman"/>
        <family val="1"/>
      </rPr>
      <t xml:space="preserve"> = -3.550log(</t>
    </r>
    <r>
      <rPr>
        <i/>
        <sz val="11"/>
        <color theme="1"/>
        <rFont val="Times New Roman"/>
        <family val="1"/>
      </rPr>
      <t>Q</t>
    </r>
    <r>
      <rPr>
        <sz val="11"/>
        <color theme="1"/>
        <rFont val="Times New Roman"/>
        <family val="1"/>
      </rPr>
      <t>) + 10.65</t>
    </r>
  </si>
  <si>
    <r>
      <t>log(NO</t>
    </r>
    <r>
      <rPr>
        <vertAlign val="subscript"/>
        <sz val="11"/>
        <color theme="1"/>
        <rFont val="Times New Roman"/>
        <family val="1"/>
      </rPr>
      <t>3</t>
    </r>
    <r>
      <rPr>
        <sz val="11"/>
        <color theme="1"/>
        <rFont val="Times New Roman"/>
        <family val="1"/>
      </rPr>
      <t>NO</t>
    </r>
    <r>
      <rPr>
        <vertAlign val="subscript"/>
        <sz val="11"/>
        <color theme="1"/>
        <rFont val="Times New Roman"/>
        <family val="1"/>
      </rPr>
      <t>2</t>
    </r>
    <r>
      <rPr>
        <sz val="11"/>
        <color theme="1"/>
        <rFont val="Times New Roman"/>
        <family val="1"/>
      </rPr>
      <t>) = -0.4963log(</t>
    </r>
    <r>
      <rPr>
        <i/>
        <sz val="11"/>
        <color theme="1"/>
        <rFont val="Times New Roman"/>
        <family val="1"/>
      </rPr>
      <t>Q</t>
    </r>
    <r>
      <rPr>
        <sz val="11"/>
        <color theme="1"/>
        <rFont val="Times New Roman"/>
        <family val="1"/>
      </rPr>
      <t>) + 1.305</t>
    </r>
  </si>
  <si>
    <r>
      <t>log(NO</t>
    </r>
    <r>
      <rPr>
        <vertAlign val="subscript"/>
        <sz val="11"/>
        <color theme="1"/>
        <rFont val="Times New Roman"/>
        <family val="1"/>
      </rPr>
      <t>3</t>
    </r>
    <r>
      <rPr>
        <sz val="11"/>
        <color theme="1"/>
        <rFont val="Times New Roman"/>
        <family val="1"/>
      </rPr>
      <t>NO</t>
    </r>
    <r>
      <rPr>
        <vertAlign val="subscript"/>
        <sz val="11"/>
        <color theme="1"/>
        <rFont val="Times New Roman"/>
        <family val="1"/>
      </rPr>
      <t>2</t>
    </r>
    <r>
      <rPr>
        <sz val="11"/>
        <color theme="1"/>
        <rFont val="Times New Roman"/>
        <family val="1"/>
      </rPr>
      <t>) =  -0.3376log(</t>
    </r>
    <r>
      <rPr>
        <i/>
        <sz val="11"/>
        <color theme="1"/>
        <rFont val="Times New Roman"/>
        <family val="1"/>
      </rPr>
      <t>Q</t>
    </r>
    <r>
      <rPr>
        <sz val="11"/>
        <color theme="1"/>
        <rFont val="Times New Roman"/>
        <family val="1"/>
      </rPr>
      <t>) + 1.091</t>
    </r>
  </si>
  <si>
    <r>
      <t>TP = 0.0020(</t>
    </r>
    <r>
      <rPr>
        <i/>
        <sz val="11"/>
        <color theme="1"/>
        <rFont val="Times New Roman"/>
        <family val="1"/>
      </rPr>
      <t>TBY</t>
    </r>
    <r>
      <rPr>
        <sz val="11"/>
        <color theme="1"/>
        <rFont val="Times New Roman"/>
        <family val="1"/>
      </rPr>
      <t>) + 0.0595</t>
    </r>
  </si>
  <si>
    <r>
      <t>log(TP) = 0.4483log(</t>
    </r>
    <r>
      <rPr>
        <i/>
        <sz val="11"/>
        <color theme="1"/>
        <rFont val="Times New Roman"/>
        <family val="1"/>
      </rPr>
      <t>Q</t>
    </r>
    <r>
      <rPr>
        <sz val="11"/>
        <color theme="1"/>
        <rFont val="Times New Roman"/>
        <family val="1"/>
      </rPr>
      <t>) - 1.521</t>
    </r>
  </si>
  <si>
    <r>
      <t>TP = 0.0022(</t>
    </r>
    <r>
      <rPr>
        <i/>
        <sz val="11"/>
        <color theme="1"/>
        <rFont val="Times New Roman"/>
        <family val="1"/>
      </rPr>
      <t>TBY</t>
    </r>
    <r>
      <rPr>
        <sz val="11"/>
        <color theme="1"/>
        <rFont val="Times New Roman"/>
        <family val="1"/>
      </rPr>
      <t>) + 0.0376</t>
    </r>
  </si>
  <si>
    <r>
      <t>TP = 0.0007(</t>
    </r>
    <r>
      <rPr>
        <i/>
        <sz val="11"/>
        <color theme="1"/>
        <rFont val="Times New Roman"/>
        <family val="1"/>
      </rPr>
      <t>Q</t>
    </r>
    <r>
      <rPr>
        <sz val="11"/>
        <color theme="1"/>
        <rFont val="Times New Roman"/>
        <family val="1"/>
      </rPr>
      <t>) + 0.0437</t>
    </r>
  </si>
  <si>
    <r>
      <t>log(DP) = -0.3040log(</t>
    </r>
    <r>
      <rPr>
        <i/>
        <sz val="11"/>
        <color theme="1"/>
        <rFont val="Times New Roman"/>
        <family val="1"/>
      </rPr>
      <t>Q</t>
    </r>
    <r>
      <rPr>
        <sz val="11"/>
        <color theme="1"/>
        <rFont val="Times New Roman"/>
        <family val="1"/>
      </rPr>
      <t>) + 0.0148</t>
    </r>
  </si>
  <si>
    <r>
      <t>DP = 0.1923sin(2πD/365) + 0.3517cos(2πD/365) - 0.0009(</t>
    </r>
    <r>
      <rPr>
        <i/>
        <sz val="11"/>
        <color theme="1"/>
        <rFont val="Times New Roman"/>
        <family val="1"/>
      </rPr>
      <t>Q</t>
    </r>
    <r>
      <rPr>
        <sz val="11"/>
        <color theme="1"/>
        <rFont val="Times New Roman"/>
        <family val="1"/>
      </rPr>
      <t>) + 0.7265</t>
    </r>
  </si>
  <si>
    <r>
      <t>log(</t>
    </r>
    <r>
      <rPr>
        <i/>
        <sz val="11"/>
        <color theme="1"/>
        <rFont val="Times New Roman"/>
        <family val="1"/>
      </rPr>
      <t>DP</t>
    </r>
    <r>
      <rPr>
        <sz val="11"/>
        <color theme="1"/>
        <rFont val="Times New Roman"/>
        <family val="1"/>
      </rPr>
      <t>) = -0.5009log(</t>
    </r>
    <r>
      <rPr>
        <i/>
        <sz val="11"/>
        <color theme="1"/>
        <rFont val="Times New Roman"/>
        <family val="1"/>
      </rPr>
      <t>Q</t>
    </r>
    <r>
      <rPr>
        <sz val="11"/>
        <color theme="1"/>
        <rFont val="Times New Roman"/>
        <family val="1"/>
      </rPr>
      <t>) + 0.5442</t>
    </r>
  </si>
  <si>
    <r>
      <t>log(</t>
    </r>
    <r>
      <rPr>
        <i/>
        <sz val="11"/>
        <color theme="1"/>
        <rFont val="Times New Roman"/>
        <family val="1"/>
      </rPr>
      <t>DP</t>
    </r>
    <r>
      <rPr>
        <sz val="11"/>
        <color theme="1"/>
        <rFont val="Times New Roman"/>
        <family val="1"/>
      </rPr>
      <t>) = -0.0741sin(2πD/365) + 0.1896cos(2πD/365) - 0.3678log(</t>
    </r>
    <r>
      <rPr>
        <i/>
        <sz val="11"/>
        <color theme="1"/>
        <rFont val="Times New Roman"/>
        <family val="1"/>
      </rPr>
      <t>TBY</t>
    </r>
    <r>
      <rPr>
        <sz val="11"/>
        <color theme="1"/>
        <rFont val="Times New Roman"/>
        <family val="1"/>
      </rPr>
      <t>) + 0.2422</t>
    </r>
  </si>
  <si>
    <r>
      <t>log(</t>
    </r>
    <r>
      <rPr>
        <i/>
        <sz val="11"/>
        <color theme="1"/>
        <rFont val="Times New Roman"/>
        <family val="1"/>
      </rPr>
      <t>DP</t>
    </r>
    <r>
      <rPr>
        <sz val="11"/>
        <color theme="1"/>
        <rFont val="Times New Roman"/>
        <family val="1"/>
      </rPr>
      <t>) = -0.3823log(</t>
    </r>
    <r>
      <rPr>
        <i/>
        <sz val="11"/>
        <color theme="1"/>
        <rFont val="Times New Roman"/>
        <family val="1"/>
      </rPr>
      <t>Q</t>
    </r>
    <r>
      <rPr>
        <sz val="11"/>
        <color theme="1"/>
        <rFont val="Times New Roman"/>
        <family val="1"/>
      </rPr>
      <t>) + 0.5045</t>
    </r>
  </si>
  <si>
    <r>
      <t>DP = 0.3404sin(2πD/365) + 0.2086cos(2πD/365) - 0.5797log(</t>
    </r>
    <r>
      <rPr>
        <i/>
        <sz val="11"/>
        <color theme="1"/>
        <rFont val="Times New Roman"/>
        <family val="1"/>
      </rPr>
      <t>Q</t>
    </r>
    <r>
      <rPr>
        <sz val="11"/>
        <color theme="1"/>
        <rFont val="Times New Roman"/>
        <family val="1"/>
      </rPr>
      <t>) + 1.938</t>
    </r>
  </si>
  <si>
    <r>
      <t>PP = 0.0018(</t>
    </r>
    <r>
      <rPr>
        <i/>
        <sz val="11"/>
        <color theme="1"/>
        <rFont val="Times New Roman"/>
        <family val="1"/>
      </rPr>
      <t>TBY</t>
    </r>
    <r>
      <rPr>
        <sz val="11"/>
        <color theme="1"/>
        <rFont val="Times New Roman"/>
        <family val="1"/>
      </rPr>
      <t>) + 0.1848</t>
    </r>
  </si>
  <si>
    <r>
      <t>log(PP) = 0.6794log(</t>
    </r>
    <r>
      <rPr>
        <i/>
        <sz val="11"/>
        <color theme="1"/>
        <rFont val="Times New Roman"/>
        <family val="1"/>
      </rPr>
      <t>Q</t>
    </r>
    <r>
      <rPr>
        <sz val="11"/>
        <color theme="1"/>
        <rFont val="Times New Roman"/>
        <family val="1"/>
      </rPr>
      <t>) -2.061</t>
    </r>
  </si>
  <si>
    <r>
      <t>PP = 0.0020(</t>
    </r>
    <r>
      <rPr>
        <i/>
        <sz val="11"/>
        <color theme="1"/>
        <rFont val="Times New Roman"/>
        <family val="1"/>
      </rPr>
      <t>Q</t>
    </r>
    <r>
      <rPr>
        <sz val="11"/>
        <color theme="1"/>
        <rFont val="Times New Roman"/>
        <family val="1"/>
      </rPr>
      <t>) - 0.1591log(</t>
    </r>
    <r>
      <rPr>
        <i/>
        <sz val="11"/>
        <color theme="1"/>
        <rFont val="Times New Roman"/>
        <family val="1"/>
      </rPr>
      <t>TBY</t>
    </r>
    <r>
      <rPr>
        <sz val="11"/>
        <color theme="1"/>
        <rFont val="Times New Roman"/>
        <family val="1"/>
      </rPr>
      <t>) + 0.2012</t>
    </r>
  </si>
  <si>
    <r>
      <t>PP = 0.0014(</t>
    </r>
    <r>
      <rPr>
        <i/>
        <sz val="11"/>
        <color theme="1"/>
        <rFont val="Times New Roman"/>
        <family val="1"/>
      </rPr>
      <t>Q</t>
    </r>
    <r>
      <rPr>
        <sz val="11"/>
        <color theme="1"/>
        <rFont val="Times New Roman"/>
        <family val="1"/>
      </rPr>
      <t>) + 0.0751</t>
    </r>
  </si>
  <si>
    <r>
      <t>PP = 0.0028(</t>
    </r>
    <r>
      <rPr>
        <i/>
        <sz val="11"/>
        <color theme="1"/>
        <rFont val="Times New Roman"/>
        <family val="1"/>
      </rPr>
      <t>TBY</t>
    </r>
    <r>
      <rPr>
        <sz val="11"/>
        <color theme="1"/>
        <rFont val="Times New Roman"/>
        <family val="1"/>
      </rPr>
      <t>) + 0.0272</t>
    </r>
  </si>
  <si>
    <r>
      <t>log(PP) = 0.7922log(</t>
    </r>
    <r>
      <rPr>
        <i/>
        <sz val="11"/>
        <color theme="1"/>
        <rFont val="Times New Roman"/>
        <family val="1"/>
      </rPr>
      <t>Q</t>
    </r>
    <r>
      <rPr>
        <sz val="11"/>
        <color theme="1"/>
        <rFont val="Times New Roman"/>
        <family val="1"/>
      </rPr>
      <t>) - 2.490</t>
    </r>
  </si>
  <si>
    <r>
      <t>PP = 0.0017(</t>
    </r>
    <r>
      <rPr>
        <i/>
        <sz val="11"/>
        <color theme="1"/>
        <rFont val="Times New Roman"/>
        <family val="1"/>
      </rPr>
      <t>TBY</t>
    </r>
    <r>
      <rPr>
        <sz val="11"/>
        <color theme="1"/>
        <rFont val="Times New Roman"/>
        <family val="1"/>
      </rPr>
      <t>) + 0.1081</t>
    </r>
  </si>
  <si>
    <r>
      <t>log(</t>
    </r>
    <r>
      <rPr>
        <i/>
        <sz val="11"/>
        <color theme="1"/>
        <rFont val="Times New Roman"/>
        <family val="1"/>
      </rPr>
      <t>PP</t>
    </r>
    <r>
      <rPr>
        <sz val="11"/>
        <color theme="1"/>
        <rFont val="Times New Roman"/>
        <family val="1"/>
      </rPr>
      <t>) = 0.5811log(</t>
    </r>
    <r>
      <rPr>
        <i/>
        <sz val="11"/>
        <color theme="1"/>
        <rFont val="Times New Roman"/>
        <family val="1"/>
      </rPr>
      <t>Q</t>
    </r>
    <r>
      <rPr>
        <sz val="11"/>
        <color theme="1"/>
        <rFont val="Times New Roman"/>
        <family val="1"/>
      </rPr>
      <t>) - 2.205</t>
    </r>
  </si>
  <si>
    <r>
      <t>PP = 0.0024(</t>
    </r>
    <r>
      <rPr>
        <i/>
        <sz val="11"/>
        <color theme="1"/>
        <rFont val="Times New Roman"/>
        <family val="1"/>
      </rPr>
      <t>TBY</t>
    </r>
    <r>
      <rPr>
        <sz val="11"/>
        <color theme="1"/>
        <rFont val="Times New Roman"/>
        <family val="1"/>
      </rPr>
      <t>) + 0.0602</t>
    </r>
  </si>
  <si>
    <r>
      <t>log(</t>
    </r>
    <r>
      <rPr>
        <i/>
        <sz val="11"/>
        <color theme="1"/>
        <rFont val="Times New Roman"/>
        <family val="1"/>
      </rPr>
      <t>PP</t>
    </r>
    <r>
      <rPr>
        <sz val="11"/>
        <color theme="1"/>
        <rFont val="Times New Roman"/>
        <family val="1"/>
      </rPr>
      <t>) = 0.5922log(</t>
    </r>
    <r>
      <rPr>
        <i/>
        <sz val="11"/>
        <color theme="1"/>
        <rFont val="Times New Roman"/>
        <family val="1"/>
      </rPr>
      <t>Q</t>
    </r>
    <r>
      <rPr>
        <sz val="11"/>
        <color theme="1"/>
        <rFont val="Times New Roman"/>
        <family val="1"/>
      </rPr>
      <t>) - 2.076</t>
    </r>
  </si>
  <si>
    <r>
      <t xml:space="preserve">[%, percent; </t>
    </r>
    <r>
      <rPr>
        <i/>
        <sz val="10"/>
        <color theme="1"/>
        <rFont val="Times New Roman"/>
        <family val="1"/>
      </rPr>
      <t>R</t>
    </r>
    <r>
      <rPr>
        <vertAlign val="superscript"/>
        <sz val="10"/>
        <color theme="1"/>
        <rFont val="Times New Roman"/>
        <family val="1"/>
      </rPr>
      <t>2</t>
    </r>
    <r>
      <rPr>
        <sz val="10"/>
        <color theme="1"/>
        <rFont val="Times New Roman"/>
        <family val="1"/>
      </rPr>
      <t xml:space="preserve">, coefficient of determination; MSE, mean square error; RMSE, root mean square error; MSPE, model standard percentage error; ±, plus or minus; </t>
    </r>
    <r>
      <rPr>
        <i/>
        <sz val="10"/>
        <color theme="1"/>
        <rFont val="Times New Roman"/>
        <family val="1"/>
      </rPr>
      <t>n</t>
    </r>
    <r>
      <rPr>
        <sz val="10"/>
        <color theme="1"/>
        <rFont val="Times New Roman"/>
        <family val="1"/>
      </rPr>
      <t>, number of discrete samples; TN, total nitrogen in milligrams per liter; TKN, total kjeldahl nitrogen in milligrams per liter; NO</t>
    </r>
    <r>
      <rPr>
        <vertAlign val="subscript"/>
        <sz val="10"/>
        <color theme="1"/>
        <rFont val="Times New Roman"/>
        <family val="1"/>
      </rPr>
      <t>3</t>
    </r>
    <r>
      <rPr>
        <sz val="10"/>
        <color theme="1"/>
        <rFont val="Times New Roman"/>
        <family val="1"/>
      </rPr>
      <t>NO</t>
    </r>
    <r>
      <rPr>
        <vertAlign val="subscript"/>
        <sz val="10"/>
        <color theme="1"/>
        <rFont val="Times New Roman"/>
        <family val="1"/>
      </rPr>
      <t>2</t>
    </r>
    <r>
      <rPr>
        <sz val="10"/>
        <color theme="1"/>
        <rFont val="Times New Roman"/>
        <family val="1"/>
      </rPr>
      <t>, nitrate plus nitrite in milligrams per liter;  log, log10; Q, streamflow in cubic feet per second; TBY, turbidity in formazin nephelometric units; TP, total phosphorus in milligrams per liter; &lt;, less than; DP, dissolved phosphorus in milligrams per liter; sin, sine; D, day of year; cos, cosine; PP, particulate phosphorus in milligrams per liter]</t>
    </r>
  </si>
  <si>
    <r>
      <t>Reaeration coefficient K</t>
    </r>
    <r>
      <rPr>
        <vertAlign val="subscript"/>
        <sz val="11"/>
        <color theme="1"/>
        <rFont val="Times New Roman"/>
        <family val="1"/>
      </rPr>
      <t>2(20 ºC)</t>
    </r>
  </si>
  <si>
    <r>
      <t>[</t>
    </r>
    <r>
      <rPr>
        <i/>
        <sz val="9"/>
        <color theme="1"/>
        <rFont val="Times New Roman"/>
        <family val="1"/>
      </rPr>
      <t>n</t>
    </r>
    <r>
      <rPr>
        <sz val="9"/>
        <color theme="1"/>
        <rFont val="Times New Roman"/>
        <family val="1"/>
      </rPr>
      <t>, number of observations; m/s, meters per second; m, meter, K</t>
    </r>
    <r>
      <rPr>
        <vertAlign val="subscript"/>
        <sz val="9"/>
        <color theme="1"/>
        <rFont val="Times New Roman"/>
        <family val="1"/>
      </rPr>
      <t>2(20 ºC)</t>
    </r>
    <r>
      <rPr>
        <sz val="9"/>
        <color theme="1"/>
        <rFont val="Times New Roman"/>
        <family val="1"/>
      </rPr>
      <t>, oxygen exchange coefficient at 20 degrees Celsius; m/m, meters per meter; --, not applicable]</t>
    </r>
  </si>
  <si>
    <t>&lt;4</t>
  </si>
  <si>
    <t>&lt;0.04</t>
  </si>
  <si>
    <t>&lt;0.05</t>
  </si>
  <si>
    <t>&lt;2</t>
  </si>
  <si>
    <t>&lt;10</t>
  </si>
  <si>
    <r>
      <t>2</t>
    </r>
    <r>
      <rPr>
        <sz val="11"/>
        <color theme="1"/>
        <rFont val="Times New Roman"/>
        <family val="1"/>
      </rPr>
      <t>Calculated as the difference between total phosphorus and dissolved phosphorus.</t>
    </r>
  </si>
  <si>
    <r>
      <t>1</t>
    </r>
    <r>
      <rPr>
        <sz val="11"/>
        <color theme="1"/>
        <rFont val="Times New Roman"/>
        <family val="1"/>
      </rPr>
      <t>Calculated as the sum of nitrite plus nitrate, dissolved, and ammonia plus organic, total.</t>
    </r>
  </si>
  <si>
    <r>
      <t>[ft</t>
    </r>
    <r>
      <rPr>
        <vertAlign val="superscript"/>
        <sz val="11"/>
        <color theme="1"/>
        <rFont val="Times New Roman"/>
        <family val="1"/>
      </rPr>
      <t>3</t>
    </r>
    <r>
      <rPr>
        <sz val="11"/>
        <color theme="1"/>
        <rFont val="Times New Roman"/>
        <family val="1"/>
      </rPr>
      <t>/s, cubic feet per second; %, percent; --, not applicable; mg/L, milligrams per liter; µS/cm, microsiemens per centimeter at 25 degrees Celsius; FNU, formazin nephelometric units; &lt;, less than; col/100 mL, colonies per 100 milliliters of sample]</t>
    </r>
  </si>
  <si>
    <r>
      <t>log(</t>
    </r>
    <r>
      <rPr>
        <i/>
        <sz val="11"/>
        <color theme="1"/>
        <rFont val="Times New Roman"/>
        <family val="1"/>
      </rPr>
      <t>CL</t>
    </r>
    <r>
      <rPr>
        <sz val="11"/>
        <color theme="1"/>
        <rFont val="Times New Roman"/>
        <family val="1"/>
      </rPr>
      <t>) = 1.378log(</t>
    </r>
    <r>
      <rPr>
        <i/>
        <sz val="11"/>
        <color theme="1"/>
        <rFont val="Times New Roman"/>
        <family val="1"/>
      </rPr>
      <t>SC</t>
    </r>
    <r>
      <rPr>
        <sz val="11"/>
        <color theme="1"/>
        <rFont val="Times New Roman"/>
        <family val="1"/>
      </rPr>
      <t>) -1.916</t>
    </r>
  </si>
  <si>
    <r>
      <t>log(</t>
    </r>
    <r>
      <rPr>
        <i/>
        <sz val="11"/>
        <color theme="1"/>
        <rFont val="Times New Roman"/>
        <family val="1"/>
      </rPr>
      <t>CL</t>
    </r>
    <r>
      <rPr>
        <sz val="11"/>
        <color theme="1"/>
        <rFont val="Times New Roman"/>
        <family val="1"/>
      </rPr>
      <t>) = 1.541log(</t>
    </r>
    <r>
      <rPr>
        <i/>
        <sz val="11"/>
        <color theme="1"/>
        <rFont val="Times New Roman"/>
        <family val="1"/>
      </rPr>
      <t>SC</t>
    </r>
    <r>
      <rPr>
        <sz val="11"/>
        <color theme="1"/>
        <rFont val="Times New Roman"/>
        <family val="1"/>
      </rPr>
      <t>) - 2.41</t>
    </r>
  </si>
  <si>
    <r>
      <t>log(</t>
    </r>
    <r>
      <rPr>
        <i/>
        <sz val="11"/>
        <color theme="1"/>
        <rFont val="Times New Roman"/>
        <family val="1"/>
      </rPr>
      <t>CL</t>
    </r>
    <r>
      <rPr>
        <sz val="11"/>
        <color theme="1"/>
        <rFont val="Times New Roman"/>
        <family val="1"/>
      </rPr>
      <t>) = 1.365log(</t>
    </r>
    <r>
      <rPr>
        <i/>
        <sz val="11"/>
        <color theme="1"/>
        <rFont val="Times New Roman"/>
        <family val="1"/>
      </rPr>
      <t>SC</t>
    </r>
    <r>
      <rPr>
        <sz val="11"/>
        <color theme="1"/>
        <rFont val="Times New Roman"/>
        <family val="1"/>
      </rPr>
      <t>) -1.889</t>
    </r>
  </si>
  <si>
    <r>
      <t>log(</t>
    </r>
    <r>
      <rPr>
        <i/>
        <sz val="11"/>
        <color theme="1"/>
        <rFont val="Times New Roman"/>
        <family val="1"/>
      </rPr>
      <t>CL</t>
    </r>
    <r>
      <rPr>
        <sz val="11"/>
        <color theme="1"/>
        <rFont val="Times New Roman"/>
        <family val="1"/>
      </rPr>
      <t>) = 1.310log(</t>
    </r>
    <r>
      <rPr>
        <i/>
        <sz val="11"/>
        <color theme="1"/>
        <rFont val="Times New Roman"/>
        <family val="1"/>
      </rPr>
      <t>SC</t>
    </r>
    <r>
      <rPr>
        <sz val="11"/>
        <color theme="1"/>
        <rFont val="Times New Roman"/>
        <family val="1"/>
      </rPr>
      <t>) - 1.727</t>
    </r>
  </si>
  <si>
    <r>
      <t>log(</t>
    </r>
    <r>
      <rPr>
        <i/>
        <sz val="11"/>
        <color theme="1"/>
        <rFont val="Times New Roman"/>
        <family val="1"/>
      </rPr>
      <t>CL</t>
    </r>
    <r>
      <rPr>
        <sz val="11"/>
        <color theme="1"/>
        <rFont val="Times New Roman"/>
        <family val="1"/>
      </rPr>
      <t>) = 1.5468log(</t>
    </r>
    <r>
      <rPr>
        <i/>
        <sz val="11"/>
        <color theme="1"/>
        <rFont val="Times New Roman"/>
        <family val="1"/>
      </rPr>
      <t>SC</t>
    </r>
    <r>
      <rPr>
        <sz val="11"/>
        <color theme="1"/>
        <rFont val="Times New Roman"/>
        <family val="1"/>
      </rPr>
      <t>) - 2.467</t>
    </r>
  </si>
  <si>
    <r>
      <t>log(</t>
    </r>
    <r>
      <rPr>
        <i/>
        <sz val="11"/>
        <color theme="1"/>
        <rFont val="Times New Roman"/>
        <family val="1"/>
      </rPr>
      <t>CL</t>
    </r>
    <r>
      <rPr>
        <sz val="11"/>
        <color theme="1"/>
        <rFont val="Times New Roman"/>
        <family val="1"/>
      </rPr>
      <t>) = 1.607log(</t>
    </r>
    <r>
      <rPr>
        <i/>
        <sz val="11"/>
        <color theme="1"/>
        <rFont val="Times New Roman"/>
        <family val="1"/>
      </rPr>
      <t>SC</t>
    </r>
    <r>
      <rPr>
        <sz val="11"/>
        <color theme="1"/>
        <rFont val="Times New Roman"/>
        <family val="1"/>
      </rPr>
      <t>) - 2.675</t>
    </r>
  </si>
  <si>
    <r>
      <t>log(</t>
    </r>
    <r>
      <rPr>
        <i/>
        <sz val="11"/>
        <color theme="1"/>
        <rFont val="Times New Roman"/>
        <family val="1"/>
      </rPr>
      <t>CL</t>
    </r>
    <r>
      <rPr>
        <sz val="11"/>
        <color theme="1"/>
        <rFont val="Times New Roman"/>
        <family val="1"/>
      </rPr>
      <t>) = 1.415log(</t>
    </r>
    <r>
      <rPr>
        <i/>
        <sz val="11"/>
        <color theme="1"/>
        <rFont val="Times New Roman"/>
        <family val="1"/>
      </rPr>
      <t>SC</t>
    </r>
    <r>
      <rPr>
        <sz val="11"/>
        <color theme="1"/>
        <rFont val="Times New Roman"/>
        <family val="1"/>
      </rPr>
      <t>) - 2.022</t>
    </r>
  </si>
  <si>
    <r>
      <t xml:space="preserve">[%, percent; </t>
    </r>
    <r>
      <rPr>
        <i/>
        <sz val="10"/>
        <color theme="1"/>
        <rFont val="Times New Roman"/>
        <family val="1"/>
      </rPr>
      <t>R</t>
    </r>
    <r>
      <rPr>
        <vertAlign val="superscript"/>
        <sz val="10"/>
        <color theme="1"/>
        <rFont val="Times New Roman"/>
        <family val="1"/>
      </rPr>
      <t>2</t>
    </r>
    <r>
      <rPr>
        <sz val="10"/>
        <color theme="1"/>
        <rFont val="Times New Roman"/>
        <family val="1"/>
      </rPr>
      <t xml:space="preserve">, coefficient of determination; MSE, mean square error; RMSE, root mean square error; MSPE, model standard percentage error; ±, plus or minus; </t>
    </r>
    <r>
      <rPr>
        <i/>
        <sz val="10"/>
        <color theme="1"/>
        <rFont val="Times New Roman"/>
        <family val="1"/>
      </rPr>
      <t>n</t>
    </r>
    <r>
      <rPr>
        <sz val="10"/>
        <color theme="1"/>
        <rFont val="Times New Roman"/>
        <family val="1"/>
      </rPr>
      <t>, number of discrete samples; CL, chloride in milligrams per liter; SC, specific conductance in microsiemens per centimeter at 25 degrees Celsius]</t>
    </r>
  </si>
  <si>
    <r>
      <t>MSPE</t>
    </r>
    <r>
      <rPr>
        <b/>
        <i/>
        <sz val="11"/>
        <rFont val="Times New Roman"/>
        <family val="1"/>
      </rPr>
      <t xml:space="preserve"> </t>
    </r>
    <r>
      <rPr>
        <b/>
        <sz val="11"/>
        <rFont val="Times New Roman"/>
        <family val="1"/>
      </rPr>
      <t>(lower)</t>
    </r>
  </si>
  <si>
    <t>Tomahawk Creek WWTF</t>
  </si>
  <si>
    <t>Wastewater indicator compounds (in µg/L)</t>
  </si>
  <si>
    <t>&lt;0.044</t>
  </si>
  <si>
    <t>&lt;0.03</t>
  </si>
  <si>
    <t>&lt;0.08</t>
  </si>
  <si>
    <t>&lt;0.036</t>
  </si>
  <si>
    <t>&lt;1.2</t>
  </si>
  <si>
    <t>&lt;0.16</t>
  </si>
  <si>
    <t>&lt;0.028</t>
  </si>
  <si>
    <t>&lt;0.8</t>
  </si>
  <si>
    <t>&lt;0.052</t>
  </si>
  <si>
    <t>&lt;0.1</t>
  </si>
  <si>
    <t>&lt;0.2</t>
  </si>
  <si>
    <r>
      <t>[</t>
    </r>
    <r>
      <rPr>
        <sz val="10"/>
        <color theme="1"/>
        <rFont val="Calibri"/>
        <family val="2"/>
      </rPr>
      <t>µ</t>
    </r>
    <r>
      <rPr>
        <sz val="10"/>
        <color theme="1"/>
        <rFont val="Times New Roman"/>
        <family val="1"/>
      </rPr>
      <t xml:space="preserve">g/L, micrograms per liter; &lt;, less than; PAH, polyaromatic hydrocarbon; E, estimated] </t>
    </r>
  </si>
  <si>
    <r>
      <t>1</t>
    </r>
    <r>
      <rPr>
        <sz val="8"/>
        <color theme="1"/>
        <rFont val="Times New Roman"/>
        <family val="1"/>
      </rPr>
      <t>Compound uses and sources from Zaugg and others (2006)  and Wilkison and others (2009).</t>
    </r>
  </si>
  <si>
    <r>
      <t>CO</t>
    </r>
    <r>
      <rPr>
        <vertAlign val="subscript"/>
        <sz val="11"/>
        <color theme="1"/>
        <rFont val="Times New Roman"/>
        <family val="1"/>
      </rPr>
      <t>2</t>
    </r>
    <r>
      <rPr>
        <sz val="11"/>
        <color theme="1"/>
        <rFont val="Times New Roman"/>
        <family val="1"/>
      </rPr>
      <t xml:space="preserve"> Carbon</t>
    </r>
  </si>
  <si>
    <t>Ammonia plus organic nitrogen</t>
  </si>
  <si>
    <t>Nitrate plus nitrite</t>
  </si>
  <si>
    <t>&lt;13</t>
  </si>
  <si>
    <t>&lt;2.9</t>
  </si>
  <si>
    <t>&lt;17</t>
  </si>
  <si>
    <t>&lt;6.8</t>
  </si>
  <si>
    <r>
      <t>1</t>
    </r>
    <r>
      <rPr>
        <sz val="8"/>
        <color theme="1"/>
        <rFont val="Times New Roman"/>
        <family val="1"/>
      </rPr>
      <t xml:space="preserve"> From MacDonald and others (2000).</t>
    </r>
  </si>
  <si>
    <r>
      <t>2</t>
    </r>
    <r>
      <rPr>
        <sz val="8"/>
        <color theme="1"/>
        <rFont val="Times New Roman"/>
        <family val="1"/>
      </rPr>
      <t xml:space="preserve"> Background concentrations for the conterminous United States from Horowitz and Stevens (2008). </t>
    </r>
  </si>
  <si>
    <t>&lt;560</t>
  </si>
  <si>
    <t>&lt;600</t>
  </si>
  <si>
    <t>&lt;910</t>
  </si>
  <si>
    <t>&lt;60</t>
  </si>
  <si>
    <t>&lt;70</t>
  </si>
  <si>
    <t>&lt;50</t>
  </si>
  <si>
    <t>&lt;280</t>
  </si>
  <si>
    <t>&lt;370</t>
  </si>
  <si>
    <t>&lt;260</t>
  </si>
  <si>
    <t>&lt;300</t>
  </si>
  <si>
    <t>&lt;320</t>
  </si>
  <si>
    <t>&lt;55.5</t>
  </si>
  <si>
    <t>&lt;74</t>
  </si>
  <si>
    <t>&lt;52</t>
  </si>
  <si>
    <t>&lt;60.5</t>
  </si>
  <si>
    <r>
      <t>[</t>
    </r>
    <r>
      <rPr>
        <sz val="10"/>
        <color theme="1"/>
        <rFont val="Calibri"/>
        <family val="2"/>
      </rPr>
      <t>µ</t>
    </r>
    <r>
      <rPr>
        <sz val="10"/>
        <color theme="1"/>
        <rFont val="Times New Roman"/>
        <family val="1"/>
      </rPr>
      <t xml:space="preserve">g/kg, micrograms per kilogram; --, not applicable; PAH, polyaromatic hydrocarbon; &lt;, less than; E, estimated;  --, no data; ]  </t>
    </r>
  </si>
  <si>
    <r>
      <t>1</t>
    </r>
    <r>
      <rPr>
        <sz val="8"/>
        <color theme="1"/>
        <rFont val="Times New Roman"/>
        <family val="1"/>
      </rPr>
      <t>Compound uses and sources from Zaugg and others (2002), Lee and others (2005), and Wilkison and others (2006).</t>
    </r>
  </si>
  <si>
    <r>
      <rPr>
        <vertAlign val="superscript"/>
        <sz val="8"/>
        <color theme="1"/>
        <rFont val="Times New Roman"/>
        <family val="1"/>
      </rPr>
      <t>2</t>
    </r>
    <r>
      <rPr>
        <sz val="8"/>
        <color theme="1"/>
        <rFont val="Times New Roman"/>
        <family val="1"/>
      </rPr>
      <t>From MacDonald and others (2000).</t>
    </r>
  </si>
  <si>
    <r>
      <t>[Raw scores of 10</t>
    </r>
    <r>
      <rPr>
        <sz val="10"/>
        <color theme="1"/>
        <rFont val="Calibri"/>
        <family val="2"/>
      </rPr>
      <t>–</t>
    </r>
    <r>
      <rPr>
        <sz val="10"/>
        <color theme="1"/>
        <rFont val="Times New Roman"/>
        <family val="1"/>
      </rPr>
      <t>12 indicate optimal conditions, 7–9 are suboptimal, 4–6 are marginal, and 1–3 are poor; normalized scores are based on a scale of 0–100 and scores of 80–100 indicate optimal conditions, 55–79 are suboptimal, 30–54 are marginal, and less than 30 are poor]</t>
    </r>
  </si>
  <si>
    <t xml:space="preserve">[Bacillariophyta, diatoms; --, not identified; X, taxa present; Chlorophyta, green algae; Chrysophyta, chrysophytes; Cryptophyta, cryptomonads; Cyanophyta, blue-green algae or cyanobacteria; Euglenophyta, euglenoids; Pyrrophyta, dinoflagellates] </t>
  </si>
  <si>
    <t>[Percentages based on the mean of three samples at Tomahawk and College and two samples at the other four sites]</t>
  </si>
  <si>
    <t>Laboratory reporting level (µg/L)</t>
  </si>
  <si>
    <t>Laboratory reporting level (µg/kg)</t>
  </si>
  <si>
    <t>Oxygen tolerance</t>
  </si>
  <si>
    <t>Trophic condition</t>
  </si>
  <si>
    <t>Nitrogen uptake metabolism</t>
  </si>
  <si>
    <t>Other indices</t>
  </si>
  <si>
    <r>
      <t>70</t>
    </r>
    <r>
      <rPr>
        <sz val="11"/>
        <color theme="1"/>
        <rFont val="Calibri"/>
        <family val="2"/>
      </rPr>
      <t>–</t>
    </r>
    <r>
      <rPr>
        <sz val="11"/>
        <color theme="1"/>
        <rFont val="Times New Roman"/>
        <family val="1"/>
      </rPr>
      <t>85% oxygen saturation/ BOD 2–4 mg/L</t>
    </r>
  </si>
  <si>
    <t>25–70% oxygen saturation/ BOD 4–13 mg/L</t>
  </si>
  <si>
    <t>10–25% oxygen saturation/BOD 13–22 mg/L</t>
  </si>
  <si>
    <t>Fairly high</t>
  </si>
  <si>
    <t>Oligosaprobic</t>
  </si>
  <si>
    <t>Beta-mesosaprobic</t>
  </si>
  <si>
    <t>Alpha-mesosaprobic</t>
  </si>
  <si>
    <t>Alpha-mesosaprobic/polysaprobic</t>
  </si>
  <si>
    <t>Polysaprobic</t>
  </si>
  <si>
    <t>Other Diptera¹ and noninsects, %</t>
  </si>
  <si>
    <t xml:space="preserve">[For each metric, means with either no superscript letters or the same superscript letter across sites are not significantly different. Metric scores are based on the mean score of three samples at Tomahawk and College and two samples at the other four sites; ±1 standard deviation in parentheses; ±; plus or minus; Pr&gt;F, probability that the F-value (analysis of variance test statistic) is high enough to indicate statistical differences in metric values among sites; E, Ephemeroptera; P, Plecoptera; T, Trichoptera, *, not calculable due to zero values; %, percent]   </t>
  </si>
  <si>
    <r>
      <rPr>
        <b/>
        <sz val="11"/>
        <color theme="1"/>
        <rFont val="Times New Roman"/>
        <family val="1"/>
      </rPr>
      <t xml:space="preserve">Appendix 4. </t>
    </r>
    <r>
      <rPr>
        <sz val="11"/>
        <color theme="1"/>
        <rFont val="Times New Roman"/>
        <family val="1"/>
      </rPr>
      <t xml:space="preserve">  Regression models and summary statistics for continuous concentration computations of chloride at the Indian Creek study sites. All models based on data collected during June 2011 through June 2013 unless noted otherwise.</t>
    </r>
  </si>
  <si>
    <t>Channel slope (m/m)</t>
  </si>
  <si>
    <r>
      <rPr>
        <b/>
        <sz val="11"/>
        <color theme="1"/>
        <rFont val="Times New Roman"/>
        <family val="1"/>
      </rPr>
      <t>Appendix 7</t>
    </r>
    <r>
      <rPr>
        <sz val="11"/>
        <color theme="1"/>
        <rFont val="Times New Roman"/>
        <family val="1"/>
      </rPr>
      <t>. Organic wastewater-indicator compounds detected in streamwater samples collected April 2, 2013 at the Indian Creek study sites.</t>
    </r>
  </si>
  <si>
    <r>
      <rPr>
        <b/>
        <sz val="11"/>
        <color theme="1"/>
        <rFont val="Times New Roman"/>
        <family val="1"/>
      </rPr>
      <t>Appendix 8</t>
    </r>
    <r>
      <rPr>
        <sz val="11"/>
        <color theme="1"/>
        <rFont val="Times New Roman"/>
        <family val="1"/>
      </rPr>
      <t>. Carbon, nutrients, and trace elements in streambed-sediment samples collected during April 4</t>
    </r>
    <r>
      <rPr>
        <sz val="11"/>
        <color theme="1"/>
        <rFont val="Calibri"/>
        <family val="2"/>
      </rPr>
      <t>–</t>
    </r>
    <r>
      <rPr>
        <sz val="11"/>
        <color theme="1"/>
        <rFont val="Times New Roman"/>
        <family val="1"/>
      </rPr>
      <t>5, 2013 at the Indian Creek study sites.</t>
    </r>
  </si>
  <si>
    <r>
      <rPr>
        <b/>
        <sz val="11"/>
        <color theme="1"/>
        <rFont val="Times New Roman"/>
        <family val="1"/>
      </rPr>
      <t>Appendix 9</t>
    </r>
    <r>
      <rPr>
        <sz val="11"/>
        <color theme="1"/>
        <rFont val="Times New Roman"/>
        <family val="1"/>
      </rPr>
      <t>. Organic wastewater-indicator compounds detected in streambed-sediment samples collected during April 4</t>
    </r>
    <r>
      <rPr>
        <sz val="11"/>
        <color theme="1"/>
        <rFont val="Calibri"/>
        <family val="2"/>
      </rPr>
      <t>–</t>
    </r>
    <r>
      <rPr>
        <sz val="11"/>
        <color theme="1"/>
        <rFont val="Times New Roman"/>
        <family val="1"/>
      </rPr>
      <t>5, 2013 at the Indian Creek study sites.</t>
    </r>
  </si>
  <si>
    <r>
      <rPr>
        <b/>
        <sz val="11"/>
        <color theme="1"/>
        <rFont val="Times New Roman"/>
        <family val="1"/>
      </rPr>
      <t>Appendix 10</t>
    </r>
    <r>
      <rPr>
        <sz val="11"/>
        <color theme="1"/>
        <rFont val="Times New Roman"/>
        <family val="1"/>
      </rPr>
      <t>. Habitat assessment variables and site scores at the Indian Creek study sites during July 2012.</t>
    </r>
  </si>
  <si>
    <r>
      <rPr>
        <b/>
        <sz val="11"/>
        <rFont val="Times New Roman"/>
        <family val="1"/>
      </rPr>
      <t xml:space="preserve">Appendix 11. </t>
    </r>
    <r>
      <rPr>
        <sz val="11"/>
        <rFont val="Times New Roman"/>
        <family val="1"/>
      </rPr>
      <t xml:space="preserve">Periphyton taxa identified at the Indian Creek study sites during August 2012 and April 2013. </t>
    </r>
  </si>
  <si>
    <r>
      <rPr>
        <b/>
        <sz val="11"/>
        <rFont val="Times New Roman"/>
        <family val="1"/>
      </rPr>
      <t>Appendix 12</t>
    </r>
    <r>
      <rPr>
        <sz val="11"/>
        <rFont val="Times New Roman"/>
        <family val="1"/>
      </rPr>
      <t xml:space="preserve">. Four most dominant algal taxa based on percentage of total abundance and biovolume at the Indian Creek study sites during August 2012 and April 2013. </t>
    </r>
  </si>
  <si>
    <r>
      <t xml:space="preserve">Appendix 13. </t>
    </r>
    <r>
      <rPr>
        <sz val="11"/>
        <color theme="1"/>
        <rFont val="Times New Roman"/>
        <family val="1"/>
      </rPr>
      <t xml:space="preserve">Periphyton metrics, conditions associated with each metric, and metric scores at the Indian Creek study sites during August 2012 and April 2013. </t>
    </r>
  </si>
  <si>
    <r>
      <rPr>
        <b/>
        <sz val="11"/>
        <color theme="1"/>
        <rFont val="Times New Roman"/>
        <family val="1"/>
      </rPr>
      <t>Appendix 14</t>
    </r>
    <r>
      <rPr>
        <sz val="11"/>
        <color theme="1"/>
        <rFont val="Times New Roman"/>
        <family val="1"/>
      </rPr>
      <t xml:space="preserve">. Water-quality conditions at each Indian Creek Basin study site during biological sampling on August 20-21, 2012 and April 2, 2013. </t>
    </r>
  </si>
  <si>
    <t xml:space="preserve">[For each metric, means with either no superscript letters or the same superscript letter across sites are not significantly different. Note that the statistical analyses presented here are more detailed than presented in the body of the report were some metrics were combined for analysis. Metric scores are based on the mean score of three samples at Tomahawk and College and two samples at the other four sites; ± 1 standard error in parentheses; Pr&gt;F, probability that the F-value (analysis of variance test statistic) is high enough to indicate a statistical differences in metric values among sites; %, percent; DO, dissolved oxygen; &gt;, greater than; &lt;, less than; BOD, biochemical oxygen demand; mg/L, milligrams per liter; N, nitrogen. ] </t>
  </si>
  <si>
    <r>
      <t xml:space="preserve">[%, percent; </t>
    </r>
    <r>
      <rPr>
        <i/>
        <sz val="10"/>
        <color theme="1"/>
        <rFont val="Times New Roman"/>
        <family val="1"/>
      </rPr>
      <t>R</t>
    </r>
    <r>
      <rPr>
        <vertAlign val="superscript"/>
        <sz val="10"/>
        <color theme="1"/>
        <rFont val="Times New Roman"/>
        <family val="1"/>
      </rPr>
      <t>2</t>
    </r>
    <r>
      <rPr>
        <sz val="10"/>
        <color theme="1"/>
        <rFont val="Times New Roman"/>
        <family val="1"/>
      </rPr>
      <t xml:space="preserve">, coefficient of determination; MSE, mean square error; RMSE, root mean square error; MSPE, model standard percentage error; ±, plus or minus; </t>
    </r>
    <r>
      <rPr>
        <i/>
        <sz val="10"/>
        <color theme="1"/>
        <rFont val="Times New Roman"/>
        <family val="1"/>
      </rPr>
      <t>n</t>
    </r>
    <r>
      <rPr>
        <sz val="10"/>
        <color theme="1"/>
        <rFont val="Times New Roman"/>
        <family val="1"/>
      </rPr>
      <t>, number of discrete samples; mg/L, milligrams per liter; NO</t>
    </r>
    <r>
      <rPr>
        <vertAlign val="subscript"/>
        <sz val="10"/>
        <color theme="1"/>
        <rFont val="Times New Roman"/>
        <family val="1"/>
      </rPr>
      <t>3</t>
    </r>
    <r>
      <rPr>
        <sz val="10"/>
        <color theme="1"/>
        <rFont val="Times New Roman"/>
        <family val="1"/>
      </rPr>
      <t>, nitrate plus nitrite in milligrams per liter; sensor, Nitratax sensor measured nitrate plus nitrate concentration; &lt;, less than]</t>
    </r>
  </si>
  <si>
    <r>
      <rPr>
        <b/>
        <sz val="11"/>
        <color theme="1"/>
        <rFont val="Times New Roman"/>
        <family val="1"/>
      </rPr>
      <t>Appendix 5.</t>
    </r>
    <r>
      <rPr>
        <sz val="11"/>
        <color theme="1"/>
        <rFont val="Times New Roman"/>
        <family val="1"/>
      </rPr>
      <t xml:space="preserve"> Computed monthly total nitrogen loads, in tons, from the Middle Basin and Tomahawk Creek Wastewater Treatment Facilities and the Indian Creek study sites during July 2011 through June 2013. </t>
    </r>
  </si>
  <si>
    <r>
      <rPr>
        <b/>
        <sz val="11"/>
        <color theme="1"/>
        <rFont val="Times New Roman"/>
        <family val="1"/>
      </rPr>
      <t>Appendix 6.</t>
    </r>
    <r>
      <rPr>
        <sz val="11"/>
        <color theme="1"/>
        <rFont val="Times New Roman"/>
        <family val="1"/>
      </rPr>
      <t xml:space="preserve"> Computed monthly total phosphorus loads, from the Middle Basin and Tomahawk Creek Wastewater Treatment Facilities and the Indian Creek study sites during July 2011 through June 2013.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</si>
</sst>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
    <numFmt numFmtId="165" formatCode="0.0"/>
    <numFmt numFmtId="166" formatCode="0.0000"/>
    <numFmt numFmtId="167" formatCode="#,##0.0000"/>
    <numFmt numFmtId="168" formatCode="0.000"/>
  </numFmts>
  <fonts count="5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sz val="10"/>
      <name val="MS Sans Serif"/>
      <family val="2"/>
    </font>
    <font>
      <sz val="12"/>
      <name val="Arial"/>
      <family val="2"/>
    </font>
    <font>
      <sz val="10"/>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theme="1"/>
      <name val="Times New Roman"/>
      <family val="1"/>
    </font>
    <font>
      <b/>
      <sz val="11"/>
      <color theme="1"/>
      <name val="Times New Roman"/>
      <family val="1"/>
    </font>
    <font>
      <sz val="10"/>
      <color theme="1"/>
      <name val="Times New Roman"/>
      <family val="1"/>
    </font>
    <font>
      <b/>
      <vertAlign val="superscript"/>
      <sz val="11"/>
      <color theme="1"/>
      <name val="Times New Roman"/>
      <family val="1"/>
    </font>
    <font>
      <vertAlign val="superscript"/>
      <sz val="11"/>
      <color theme="1"/>
      <name val="Times New Roman"/>
      <family val="1"/>
    </font>
    <font>
      <sz val="8"/>
      <color theme="1"/>
      <name val="Times New Roman"/>
      <family val="1"/>
    </font>
    <font>
      <i/>
      <sz val="11"/>
      <color theme="1"/>
      <name val="Times New Roman"/>
      <family val="1"/>
    </font>
    <font>
      <sz val="10"/>
      <color theme="1"/>
      <name val="Calibri"/>
      <family val="2"/>
    </font>
    <font>
      <sz val="10"/>
      <color theme="1"/>
      <name val="Calibri"/>
      <family val="2"/>
      <scheme val="minor"/>
    </font>
    <font>
      <i/>
      <sz val="10"/>
      <color theme="1"/>
      <name val="Times New Roman"/>
      <family val="1"/>
    </font>
    <font>
      <sz val="9"/>
      <color theme="1"/>
      <name val="Times New Roman"/>
      <family val="1"/>
    </font>
    <font>
      <sz val="8"/>
      <name val="Calibir"/>
    </font>
    <font>
      <sz val="10"/>
      <name val="Arial"/>
      <family val="2"/>
    </font>
    <font>
      <vertAlign val="superscript"/>
      <sz val="8"/>
      <color theme="1"/>
      <name val="Times New Roman"/>
      <family val="1"/>
    </font>
    <font>
      <i/>
      <sz val="9"/>
      <color theme="1"/>
      <name val="Times New Roman"/>
      <family val="1"/>
    </font>
    <font>
      <vertAlign val="subscript"/>
      <sz val="9"/>
      <color theme="1"/>
      <name val="Times New Roman"/>
      <family val="1"/>
    </font>
    <font>
      <vertAlign val="subscript"/>
      <sz val="10"/>
      <color theme="1"/>
      <name val="Times New Roman"/>
      <family val="1"/>
    </font>
    <font>
      <vertAlign val="subscript"/>
      <sz val="11"/>
      <color theme="1"/>
      <name val="Times New Roman"/>
      <family val="1"/>
    </font>
    <font>
      <b/>
      <i/>
      <sz val="11"/>
      <color theme="1"/>
      <name val="Times New Roman"/>
      <family val="1"/>
    </font>
    <font>
      <vertAlign val="superscript"/>
      <sz val="10"/>
      <color theme="1"/>
      <name val="Times New Roman"/>
      <family val="1"/>
    </font>
    <font>
      <vertAlign val="subscript"/>
      <sz val="11"/>
      <name val="Times New Roman"/>
      <family val="1"/>
    </font>
    <font>
      <b/>
      <i/>
      <sz val="11"/>
      <name val="Times New Roman"/>
      <family val="1"/>
    </font>
    <font>
      <b/>
      <vertAlign val="superscript"/>
      <sz val="11"/>
      <name val="Times New Roman"/>
      <family val="1"/>
    </font>
    <font>
      <b/>
      <vertAlign val="subscript"/>
      <sz val="11"/>
      <name val="Times New Roman"/>
      <family val="1"/>
    </font>
    <font>
      <b/>
      <sz val="10"/>
      <name val="Times New Roman"/>
      <family val="1"/>
    </font>
    <font>
      <b/>
      <i/>
      <sz val="10"/>
      <name val="Times New Roman"/>
      <family val="1"/>
    </font>
    <font>
      <b/>
      <vertAlign val="superscript"/>
      <sz val="10"/>
      <name val="Times New Roman"/>
      <family val="1"/>
    </font>
    <font>
      <vertAlign val="superscript"/>
      <sz val="11"/>
      <color theme="1"/>
      <name val="Calibri"/>
      <family val="2"/>
      <scheme val="minor"/>
    </font>
    <font>
      <sz val="11"/>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right/>
      <top style="thin">
        <color theme="0" tint="-0.249977111117893"/>
      </top>
      <bottom/>
      <diagonal/>
    </border>
    <border>
      <left/>
      <right/>
      <top style="thin">
        <color indexed="64"/>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s>
  <cellStyleXfs count="351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8" fillId="0" borderId="0"/>
    <xf numFmtId="0" fontId="18" fillId="0" borderId="0"/>
    <xf numFmtId="0" fontId="21" fillId="0" borderId="0"/>
    <xf numFmtId="0" fontId="1" fillId="0" borderId="0"/>
    <xf numFmtId="0" fontId="1" fillId="0" borderId="0"/>
    <xf numFmtId="0" fontId="21" fillId="0" borderId="0"/>
    <xf numFmtId="0" fontId="18" fillId="0" borderId="0"/>
    <xf numFmtId="0" fontId="1" fillId="0" borderId="0"/>
    <xf numFmtId="0" fontId="1" fillId="0" borderId="0"/>
    <xf numFmtId="0" fontId="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8" fillId="0" borderId="0"/>
    <xf numFmtId="0" fontId="18"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18"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8"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19" fillId="0" borderId="0"/>
    <xf numFmtId="0" fontId="19" fillId="0" borderId="0"/>
    <xf numFmtId="0" fontId="21" fillId="0" borderId="0"/>
    <xf numFmtId="0" fontId="19" fillId="0" borderId="0"/>
    <xf numFmtId="0" fontId="21" fillId="0" borderId="0"/>
    <xf numFmtId="0" fontId="21" fillId="0" borderId="0"/>
    <xf numFmtId="0" fontId="19" fillId="0" borderId="0"/>
    <xf numFmtId="0" fontId="19" fillId="0" borderId="0"/>
    <xf numFmtId="0" fontId="21" fillId="0" borderId="0"/>
    <xf numFmtId="0" fontId="19" fillId="0" borderId="0"/>
    <xf numFmtId="0" fontId="21" fillId="0" borderId="0"/>
    <xf numFmtId="0" fontId="21" fillId="0" borderId="0"/>
    <xf numFmtId="0" fontId="19" fillId="0" borderId="0"/>
    <xf numFmtId="0" fontId="19" fillId="0" borderId="0"/>
    <xf numFmtId="0" fontId="21" fillId="0" borderId="0"/>
    <xf numFmtId="0" fontId="19" fillId="0" borderId="0"/>
    <xf numFmtId="0" fontId="18" fillId="0" borderId="0"/>
    <xf numFmtId="0" fontId="19" fillId="0" borderId="0"/>
    <xf numFmtId="0" fontId="19" fillId="0" borderId="0"/>
    <xf numFmtId="0" fontId="18" fillId="0" borderId="0"/>
    <xf numFmtId="0" fontId="19" fillId="0" borderId="0"/>
    <xf numFmtId="0" fontId="18" fillId="0" borderId="0"/>
    <xf numFmtId="0" fontId="19" fillId="0" borderId="0"/>
    <xf numFmtId="0" fontId="19" fillId="0" borderId="0"/>
    <xf numFmtId="0" fontId="21" fillId="0" borderId="0"/>
    <xf numFmtId="0" fontId="21" fillId="0" borderId="0"/>
    <xf numFmtId="0" fontId="19" fillId="0" borderId="0"/>
    <xf numFmtId="0" fontId="19" fillId="0" borderId="0"/>
    <xf numFmtId="0" fontId="21" fillId="0" borderId="0"/>
    <xf numFmtId="0" fontId="18"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1" fillId="0" borderId="0"/>
    <xf numFmtId="0" fontId="1" fillId="0" borderId="0"/>
    <xf numFmtId="0" fontId="18" fillId="0" borderId="0"/>
    <xf numFmtId="0" fontId="21" fillId="0" borderId="0"/>
    <xf numFmtId="0" fontId="18" fillId="0" borderId="0"/>
    <xf numFmtId="0" fontId="18"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1" fillId="0" borderId="0"/>
    <xf numFmtId="0" fontId="21" fillId="0" borderId="0"/>
    <xf numFmtId="0" fontId="19" fillId="0" borderId="0"/>
    <xf numFmtId="0" fontId="19" fillId="0" borderId="0"/>
    <xf numFmtId="0" fontId="2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19" fillId="0" borderId="0"/>
    <xf numFmtId="0" fontId="19"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21" fillId="0" borderId="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44" fontId="18"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39" fillId="0" borderId="0"/>
  </cellStyleXfs>
  <cellXfs count="433">
    <xf numFmtId="0" fontId="0" fillId="0" borderId="0" xfId="0"/>
    <xf numFmtId="0" fontId="23" fillId="0" borderId="0" xfId="558" applyFont="1"/>
    <xf numFmtId="0" fontId="23" fillId="0" borderId="0" xfId="558" quotePrefix="1" applyFont="1" applyFill="1" applyAlignment="1">
      <alignment horizontal="center"/>
    </xf>
    <xf numFmtId="0" fontId="24" fillId="0" borderId="12" xfId="92" applyFont="1" applyBorder="1"/>
    <xf numFmtId="2" fontId="23" fillId="0" borderId="12" xfId="92" applyNumberFormat="1" applyFont="1" applyBorder="1"/>
    <xf numFmtId="0" fontId="24" fillId="0" borderId="0" xfId="92" applyFont="1" applyBorder="1"/>
    <xf numFmtId="0" fontId="23" fillId="0" borderId="10" xfId="558" quotePrefix="1" applyFont="1" applyFill="1" applyBorder="1" applyAlignment="1">
      <alignment horizontal="center"/>
    </xf>
    <xf numFmtId="0" fontId="24" fillId="0" borderId="10" xfId="92" applyFont="1" applyBorder="1"/>
    <xf numFmtId="2" fontId="23" fillId="0" borderId="0" xfId="92" applyNumberFormat="1" applyFont="1"/>
    <xf numFmtId="0" fontId="25" fillId="0" borderId="11" xfId="92" applyFont="1" applyBorder="1" applyAlignment="1">
      <alignment horizontal="center" wrapText="1"/>
    </xf>
    <xf numFmtId="0" fontId="23" fillId="0" borderId="0" xfId="92" applyFont="1"/>
    <xf numFmtId="2" fontId="23" fillId="0" borderId="10" xfId="92" applyNumberFormat="1" applyFont="1" applyBorder="1"/>
    <xf numFmtId="2" fontId="23" fillId="33" borderId="0" xfId="92" applyNumberFormat="1" applyFont="1" applyFill="1"/>
    <xf numFmtId="0" fontId="24" fillId="33" borderId="0" xfId="92" applyFont="1" applyFill="1" applyBorder="1"/>
    <xf numFmtId="0" fontId="23" fillId="33" borderId="0" xfId="558" quotePrefix="1" applyFont="1" applyFill="1" applyAlignment="1">
      <alignment horizontal="center"/>
    </xf>
    <xf numFmtId="0" fontId="23" fillId="0" borderId="12" xfId="558" quotePrefix="1" applyFont="1" applyFill="1" applyBorder="1" applyAlignment="1">
      <alignment horizontal="center"/>
    </xf>
    <xf numFmtId="2" fontId="23" fillId="33" borderId="10" xfId="92" applyNumberFormat="1" applyFont="1" applyFill="1" applyBorder="1"/>
    <xf numFmtId="0" fontId="24" fillId="33" borderId="10" xfId="92" applyFont="1" applyFill="1" applyBorder="1"/>
    <xf numFmtId="0" fontId="23" fillId="33" borderId="10" xfId="558" quotePrefix="1" applyFont="1" applyFill="1" applyBorder="1" applyAlignment="1">
      <alignment horizontal="center"/>
    </xf>
    <xf numFmtId="0" fontId="27" fillId="0" borderId="0" xfId="42" applyFont="1"/>
    <xf numFmtId="0" fontId="27" fillId="0" borderId="0" xfId="93" applyFont="1" applyAlignment="1">
      <alignment horizontal="center"/>
    </xf>
    <xf numFmtId="0" fontId="31" fillId="0" borderId="0" xfId="93" applyFont="1"/>
    <xf numFmtId="0" fontId="31" fillId="0" borderId="0" xfId="42" applyFont="1"/>
    <xf numFmtId="0" fontId="27" fillId="0" borderId="11" xfId="42" applyFont="1" applyFill="1" applyBorder="1" applyAlignment="1">
      <alignment horizontal="right" indent="4"/>
    </xf>
    <xf numFmtId="0" fontId="27" fillId="0" borderId="11" xfId="42" applyFont="1" applyBorder="1"/>
    <xf numFmtId="0" fontId="27" fillId="0" borderId="0" xfId="42" applyFont="1" applyFill="1" applyAlignment="1">
      <alignment horizontal="right" indent="4"/>
    </xf>
    <xf numFmtId="0" fontId="27" fillId="0" borderId="0" xfId="42" applyFont="1" applyBorder="1"/>
    <xf numFmtId="0" fontId="27" fillId="0" borderId="0" xfId="42" applyFont="1" applyFill="1" applyAlignment="1">
      <alignment horizontal="right" indent="3"/>
    </xf>
    <xf numFmtId="0" fontId="27" fillId="0" borderId="0" xfId="42" applyFont="1" applyFill="1" applyAlignment="1">
      <alignment horizontal="right" indent="2"/>
    </xf>
    <xf numFmtId="2" fontId="27" fillId="0" borderId="0" xfId="42" applyNumberFormat="1" applyFont="1" applyFill="1" applyAlignment="1">
      <alignment horizontal="right" indent="2"/>
    </xf>
    <xf numFmtId="0" fontId="27" fillId="0" borderId="0" xfId="42" applyFont="1" applyBorder="1" applyAlignment="1">
      <alignment horizontal="center"/>
    </xf>
    <xf numFmtId="0" fontId="28" fillId="0" borderId="11" xfId="42" applyFont="1" applyBorder="1" applyAlignment="1">
      <alignment horizontal="center"/>
    </xf>
    <xf numFmtId="0" fontId="28" fillId="0" borderId="11" xfId="42" applyFont="1" applyBorder="1"/>
    <xf numFmtId="0" fontId="28" fillId="0" borderId="11" xfId="42" applyFont="1" applyBorder="1" applyAlignment="1">
      <alignment horizontal="center" wrapText="1"/>
    </xf>
    <xf numFmtId="0" fontId="28" fillId="0" borderId="12" xfId="42" applyFont="1" applyBorder="1"/>
    <xf numFmtId="0" fontId="27" fillId="0" borderId="0" xfId="304" applyFont="1"/>
    <xf numFmtId="0" fontId="27" fillId="0" borderId="0" xfId="304" applyFont="1" applyFill="1"/>
    <xf numFmtId="0" fontId="27" fillId="0" borderId="0" xfId="304" applyFont="1" applyAlignment="1">
      <alignment horizontal="center"/>
    </xf>
    <xf numFmtId="0" fontId="29" fillId="0" borderId="0" xfId="304" applyFont="1" applyFill="1" applyBorder="1"/>
    <xf numFmtId="0" fontId="29" fillId="0" borderId="0" xfId="304" applyFont="1" applyBorder="1" applyAlignment="1">
      <alignment horizontal="center"/>
    </xf>
    <xf numFmtId="0" fontId="29" fillId="0" borderId="0" xfId="304" applyFont="1" applyBorder="1"/>
    <xf numFmtId="0" fontId="29" fillId="0" borderId="0" xfId="304" applyFont="1"/>
    <xf numFmtId="0" fontId="27" fillId="0" borderId="12" xfId="304" applyFont="1" applyFill="1" applyBorder="1"/>
    <xf numFmtId="0" fontId="27" fillId="0" borderId="12" xfId="304" applyFont="1" applyBorder="1" applyAlignment="1">
      <alignment horizontal="center"/>
    </xf>
    <xf numFmtId="0" fontId="28" fillId="0" borderId="0" xfId="304" applyFont="1" applyFill="1" applyBorder="1" applyAlignment="1">
      <alignment horizontal="center" wrapText="1"/>
    </xf>
    <xf numFmtId="0" fontId="30" fillId="0" borderId="0" xfId="304" applyFont="1" applyFill="1" applyBorder="1" applyAlignment="1">
      <alignment horizontal="center" wrapText="1"/>
    </xf>
    <xf numFmtId="0" fontId="28" fillId="0" borderId="0" xfId="304" applyFont="1" applyBorder="1" applyAlignment="1">
      <alignment horizontal="center" wrapText="1"/>
    </xf>
    <xf numFmtId="0" fontId="28" fillId="0" borderId="12" xfId="304" applyFont="1" applyBorder="1" applyAlignment="1">
      <alignment horizontal="center"/>
    </xf>
    <xf numFmtId="0" fontId="28" fillId="0" borderId="10" xfId="304" applyFont="1" applyFill="1" applyBorder="1" applyAlignment="1">
      <alignment horizontal="center"/>
    </xf>
    <xf numFmtId="0" fontId="27" fillId="0" borderId="10" xfId="304" applyFont="1" applyFill="1" applyBorder="1"/>
    <xf numFmtId="0" fontId="27" fillId="0" borderId="0" xfId="0" applyFont="1" applyFill="1" applyAlignment="1"/>
    <xf numFmtId="0" fontId="27" fillId="0" borderId="0" xfId="0" applyFont="1" applyFill="1" applyAlignment="1">
      <alignment horizontal="right" indent="5"/>
    </xf>
    <xf numFmtId="0" fontId="27" fillId="0" borderId="0" xfId="0" applyFont="1" applyFill="1" applyAlignment="1">
      <alignment horizontal="right" indent="3"/>
    </xf>
    <xf numFmtId="164" fontId="27" fillId="0" borderId="0" xfId="0" applyNumberFormat="1" applyFont="1" applyFill="1" applyAlignment="1">
      <alignment horizontal="right" indent="5"/>
    </xf>
    <xf numFmtId="0" fontId="27" fillId="0" borderId="11" xfId="0" applyFont="1" applyFill="1" applyBorder="1" applyAlignment="1"/>
    <xf numFmtId="164" fontId="27" fillId="0" borderId="11" xfId="0" applyNumberFormat="1" applyFont="1" applyFill="1" applyBorder="1" applyAlignment="1">
      <alignment horizontal="right" indent="5"/>
    </xf>
    <xf numFmtId="0" fontId="27" fillId="0" borderId="11" xfId="0" applyFont="1" applyFill="1" applyBorder="1" applyAlignment="1">
      <alignment horizontal="right" indent="3"/>
    </xf>
    <xf numFmtId="0" fontId="31" fillId="0" borderId="0" xfId="304" applyFont="1" applyFill="1"/>
    <xf numFmtId="0" fontId="27" fillId="0" borderId="0" xfId="304" applyFont="1" applyFill="1" applyBorder="1" applyAlignment="1">
      <alignment horizontal="left"/>
    </xf>
    <xf numFmtId="0" fontId="27" fillId="0" borderId="0" xfId="304" applyFont="1" applyFill="1" applyAlignment="1">
      <alignment horizontal="right" indent="1"/>
    </xf>
    <xf numFmtId="0" fontId="27" fillId="0" borderId="0" xfId="304" applyFont="1" applyFill="1" applyAlignment="1">
      <alignment horizontal="right" indent="3"/>
    </xf>
    <xf numFmtId="0" fontId="27" fillId="0" borderId="0" xfId="0" applyFont="1" applyFill="1" applyAlignment="1">
      <alignment horizontal="right" indent="1"/>
    </xf>
    <xf numFmtId="0" fontId="27" fillId="0" borderId="0" xfId="304" applyFont="1" applyFill="1" applyAlignment="1">
      <alignment horizontal="center"/>
    </xf>
    <xf numFmtId="0" fontId="27" fillId="0" borderId="11" xfId="304" applyFont="1" applyFill="1" applyBorder="1" applyAlignment="1">
      <alignment horizontal="left"/>
    </xf>
    <xf numFmtId="0" fontId="27" fillId="0" borderId="11" xfId="0" applyFont="1" applyFill="1" applyBorder="1" applyAlignment="1">
      <alignment horizontal="right"/>
    </xf>
    <xf numFmtId="0" fontId="27" fillId="0" borderId="11" xfId="0" applyFont="1" applyFill="1" applyBorder="1" applyAlignment="1">
      <alignment horizontal="right" indent="1"/>
    </xf>
    <xf numFmtId="0" fontId="27" fillId="0" borderId="0" xfId="304" applyFont="1" applyFill="1" applyBorder="1"/>
    <xf numFmtId="0" fontId="31" fillId="0" borderId="12" xfId="304" applyFont="1" applyFill="1" applyBorder="1"/>
    <xf numFmtId="0" fontId="0" fillId="0" borderId="0" xfId="0" applyFill="1"/>
    <xf numFmtId="0" fontId="27" fillId="0" borderId="0" xfId="0" applyFont="1"/>
    <xf numFmtId="0" fontId="29" fillId="0" borderId="0" xfId="0" applyFont="1"/>
    <xf numFmtId="0" fontId="35" fillId="0" borderId="0" xfId="0" applyFont="1"/>
    <xf numFmtId="0" fontId="24" fillId="0" borderId="11" xfId="92" applyFont="1" applyFill="1" applyBorder="1"/>
    <xf numFmtId="0" fontId="23" fillId="0" borderId="11" xfId="92" applyFont="1" applyBorder="1"/>
    <xf numFmtId="0" fontId="27" fillId="0" borderId="11" xfId="0" applyFont="1" applyBorder="1" applyAlignment="1">
      <alignment horizontal="left"/>
    </xf>
    <xf numFmtId="0" fontId="24" fillId="0" borderId="0" xfId="92" applyFont="1" applyFill="1"/>
    <xf numFmtId="0" fontId="27" fillId="0" borderId="0" xfId="0" quotePrefix="1" applyFont="1" applyBorder="1" applyAlignment="1">
      <alignment horizontal="left"/>
    </xf>
    <xf numFmtId="0" fontId="27" fillId="0" borderId="0" xfId="0" applyFont="1" applyBorder="1" applyAlignment="1">
      <alignment horizontal="left"/>
    </xf>
    <xf numFmtId="0" fontId="24" fillId="0" borderId="0" xfId="92" applyFont="1" applyFill="1" applyBorder="1"/>
    <xf numFmtId="2" fontId="33" fillId="0" borderId="0" xfId="3146" applyNumberFormat="1" applyFont="1" applyFill="1" applyBorder="1"/>
    <xf numFmtId="0" fontId="27" fillId="0" borderId="12" xfId="0" applyFont="1" applyBorder="1" applyAlignment="1">
      <alignment horizontal="left"/>
    </xf>
    <xf numFmtId="0" fontId="25" fillId="0" borderId="12" xfId="92" applyFont="1" applyBorder="1" applyAlignment="1">
      <alignment horizontal="center"/>
    </xf>
    <xf numFmtId="0" fontId="27" fillId="0" borderId="0" xfId="304" applyFont="1" applyAlignment="1">
      <alignment wrapText="1"/>
    </xf>
    <xf numFmtId="0" fontId="38" fillId="0" borderId="0" xfId="0" applyFont="1" applyAlignment="1">
      <alignment horizontal="right"/>
    </xf>
    <xf numFmtId="1" fontId="38" fillId="0" borderId="0" xfId="0" applyNumberFormat="1" applyFont="1"/>
    <xf numFmtId="2" fontId="27" fillId="0" borderId="11" xfId="277" applyNumberFormat="1" applyFont="1" applyFill="1" applyBorder="1" applyAlignment="1">
      <alignment horizontal="center"/>
    </xf>
    <xf numFmtId="0" fontId="27" fillId="0" borderId="0" xfId="0" applyFont="1" applyFill="1"/>
    <xf numFmtId="0" fontId="29" fillId="0" borderId="0" xfId="0" applyFont="1" applyFill="1" applyAlignment="1">
      <alignment horizontal="center"/>
    </xf>
    <xf numFmtId="2" fontId="29" fillId="0" borderId="0" xfId="0" applyNumberFormat="1" applyFont="1" applyFill="1" applyAlignment="1">
      <alignment horizontal="center"/>
    </xf>
    <xf numFmtId="166" fontId="29" fillId="0" borderId="0" xfId="0" applyNumberFormat="1" applyFont="1" applyFill="1" applyAlignment="1">
      <alignment horizontal="center"/>
    </xf>
    <xf numFmtId="1" fontId="29" fillId="0" borderId="0" xfId="0" applyNumberFormat="1" applyFont="1" applyFill="1" applyAlignment="1">
      <alignment horizontal="center"/>
    </xf>
    <xf numFmtId="1" fontId="27" fillId="0" borderId="0" xfId="0" applyNumberFormat="1" applyFont="1" applyBorder="1" applyAlignment="1">
      <alignment horizontal="center"/>
    </xf>
    <xf numFmtId="0" fontId="27" fillId="0" borderId="0" xfId="0" applyFont="1" applyBorder="1" applyAlignment="1">
      <alignment horizontal="center"/>
    </xf>
    <xf numFmtId="2" fontId="27" fillId="0" borderId="0" xfId="0" applyNumberFormat="1" applyFont="1" applyBorder="1" applyAlignment="1">
      <alignment horizontal="center"/>
    </xf>
    <xf numFmtId="0" fontId="27" fillId="0" borderId="0" xfId="0" applyFont="1" applyFill="1" applyBorder="1" applyAlignment="1">
      <alignment horizontal="left"/>
    </xf>
    <xf numFmtId="165" fontId="27" fillId="0" borderId="0" xfId="0" applyNumberFormat="1" applyFont="1" applyBorder="1" applyAlignment="1">
      <alignment horizontal="center"/>
    </xf>
    <xf numFmtId="49" fontId="27" fillId="0" borderId="0" xfId="0" applyNumberFormat="1" applyFont="1" applyBorder="1" applyAlignment="1">
      <alignment horizontal="center"/>
    </xf>
    <xf numFmtId="0" fontId="27" fillId="0" borderId="11" xfId="0" applyFont="1" applyFill="1" applyBorder="1" applyAlignment="1">
      <alignment horizontal="left"/>
    </xf>
    <xf numFmtId="1" fontId="27" fillId="0" borderId="11" xfId="0" applyNumberFormat="1" applyFont="1" applyBorder="1" applyAlignment="1">
      <alignment horizontal="center"/>
    </xf>
    <xf numFmtId="2" fontId="27" fillId="0" borderId="11" xfId="0" applyNumberFormat="1" applyFont="1" applyBorder="1" applyAlignment="1">
      <alignment horizontal="center"/>
    </xf>
    <xf numFmtId="0" fontId="28" fillId="0" borderId="10" xfId="42" applyFont="1" applyBorder="1" applyAlignment="1">
      <alignment horizontal="center"/>
    </xf>
    <xf numFmtId="0" fontId="27" fillId="0" borderId="0" xfId="42" applyFont="1" applyAlignment="1">
      <alignment wrapText="1"/>
    </xf>
    <xf numFmtId="0" fontId="27" fillId="0" borderId="11" xfId="0" applyFont="1" applyFill="1" applyBorder="1"/>
    <xf numFmtId="0" fontId="27" fillId="0" borderId="0" xfId="0" applyFont="1" applyFill="1" applyAlignment="1">
      <alignment horizontal="right" indent="2"/>
    </xf>
    <xf numFmtId="0" fontId="23" fillId="0" borderId="0" xfId="93" applyFont="1"/>
    <xf numFmtId="0" fontId="27" fillId="0" borderId="0" xfId="42" applyFont="1" applyFill="1" applyAlignment="1">
      <alignment horizontal="center"/>
    </xf>
    <xf numFmtId="0" fontId="27" fillId="0" borderId="0" xfId="42" applyNumberFormat="1" applyFont="1" applyFill="1" applyAlignment="1">
      <alignment horizontal="center"/>
    </xf>
    <xf numFmtId="0" fontId="28" fillId="0" borderId="10" xfId="304" applyFont="1" applyFill="1" applyBorder="1" applyAlignment="1">
      <alignment horizontal="center" wrapText="1"/>
    </xf>
    <xf numFmtId="0" fontId="32" fillId="0" borderId="0" xfId="304" applyFont="1" applyFill="1"/>
    <xf numFmtId="0" fontId="27" fillId="0" borderId="0" xfId="0" applyFont="1" applyFill="1" applyAlignment="1">
      <alignment horizontal="center"/>
    </xf>
    <xf numFmtId="3" fontId="27" fillId="0" borderId="0" xfId="0" applyNumberFormat="1" applyFont="1" applyFill="1" applyAlignment="1">
      <alignment horizontal="center"/>
    </xf>
    <xf numFmtId="0" fontId="27" fillId="0" borderId="11" xfId="304" applyFont="1" applyFill="1" applyBorder="1" applyAlignment="1">
      <alignment horizontal="center"/>
    </xf>
    <xf numFmtId="0" fontId="23" fillId="0" borderId="11" xfId="558" quotePrefix="1" applyFont="1" applyFill="1" applyBorder="1" applyAlignment="1">
      <alignment horizontal="center"/>
    </xf>
    <xf numFmtId="0" fontId="29" fillId="0" borderId="0" xfId="304" applyFont="1" applyFill="1" applyBorder="1" applyAlignment="1">
      <alignment horizontal="center"/>
    </xf>
    <xf numFmtId="0" fontId="27" fillId="0" borderId="12" xfId="304" applyFont="1" applyFill="1" applyBorder="1" applyAlignment="1">
      <alignment horizontal="center"/>
    </xf>
    <xf numFmtId="0" fontId="27" fillId="0" borderId="10" xfId="304" applyFont="1" applyFill="1" applyBorder="1" applyAlignment="1">
      <alignment horizontal="center"/>
    </xf>
    <xf numFmtId="0" fontId="31" fillId="0" borderId="12" xfId="304" applyFont="1" applyFill="1" applyBorder="1" applyAlignment="1">
      <alignment horizontal="center"/>
    </xf>
    <xf numFmtId="0" fontId="27" fillId="0" borderId="0" xfId="0" applyFont="1" applyFill="1" applyBorder="1" applyAlignment="1">
      <alignment horizontal="center"/>
    </xf>
    <xf numFmtId="0" fontId="27" fillId="0" borderId="11" xfId="0" applyFont="1" applyFill="1" applyBorder="1" applyAlignment="1">
      <alignment horizontal="right" indent="2"/>
    </xf>
    <xf numFmtId="49" fontId="25" fillId="0" borderId="12" xfId="92" applyNumberFormat="1" applyFont="1" applyBorder="1" applyAlignment="1">
      <alignment horizontal="center" wrapText="1"/>
    </xf>
    <xf numFmtId="0" fontId="25" fillId="0" borderId="10" xfId="92" applyFont="1" applyBorder="1" applyAlignment="1">
      <alignment horizontal="center"/>
    </xf>
    <xf numFmtId="0" fontId="23" fillId="0" borderId="0" xfId="92" applyFont="1" applyAlignment="1">
      <alignment wrapText="1"/>
    </xf>
    <xf numFmtId="0" fontId="28" fillId="0" borderId="12" xfId="0" applyFont="1" applyBorder="1" applyAlignment="1">
      <alignment horizontal="center"/>
    </xf>
    <xf numFmtId="0" fontId="27" fillId="0" borderId="0" xfId="0" applyFont="1" applyAlignment="1">
      <alignment horizontal="center"/>
    </xf>
    <xf numFmtId="0" fontId="27" fillId="0" borderId="12" xfId="0" applyFont="1" applyBorder="1"/>
    <xf numFmtId="0" fontId="27" fillId="0" borderId="0" xfId="0" applyFont="1" applyAlignment="1">
      <alignment wrapText="1"/>
    </xf>
    <xf numFmtId="0" fontId="28" fillId="0" borderId="0" xfId="0" applyFont="1" applyAlignment="1">
      <alignment horizontal="center" wrapText="1"/>
    </xf>
    <xf numFmtId="1" fontId="27" fillId="0" borderId="0" xfId="0" applyNumberFormat="1" applyFont="1" applyAlignment="1">
      <alignment horizontal="center"/>
    </xf>
    <xf numFmtId="0" fontId="28" fillId="0" borderId="11" xfId="0" applyFont="1" applyBorder="1" applyAlignment="1">
      <alignment horizontal="right"/>
    </xf>
    <xf numFmtId="0" fontId="27" fillId="0" borderId="11" xfId="0" applyFont="1" applyBorder="1" applyAlignment="1">
      <alignment horizontal="center"/>
    </xf>
    <xf numFmtId="3" fontId="27" fillId="0" borderId="0" xfId="0" applyNumberFormat="1" applyFont="1" applyBorder="1" applyAlignment="1">
      <alignment horizontal="left" indent="2"/>
    </xf>
    <xf numFmtId="2" fontId="27" fillId="0" borderId="0" xfId="0" applyNumberFormat="1" applyFont="1" applyBorder="1" applyAlignment="1">
      <alignment horizontal="left" indent="3"/>
    </xf>
    <xf numFmtId="165" fontId="27" fillId="0" borderId="0" xfId="0" applyNumberFormat="1" applyFont="1" applyBorder="1" applyAlignment="1">
      <alignment horizontal="left" indent="3"/>
    </xf>
    <xf numFmtId="1" fontId="27" fillId="0" borderId="0" xfId="0" applyNumberFormat="1" applyFont="1" applyBorder="1" applyAlignment="1">
      <alignment horizontal="left" indent="2"/>
    </xf>
    <xf numFmtId="1" fontId="27" fillId="0" borderId="0" xfId="0" applyNumberFormat="1" applyFont="1" applyBorder="1" applyAlignment="1">
      <alignment horizontal="left" indent="1"/>
    </xf>
    <xf numFmtId="3" fontId="27" fillId="0" borderId="11" xfId="0" applyNumberFormat="1" applyFont="1" applyBorder="1" applyAlignment="1">
      <alignment horizontal="left" indent="4"/>
    </xf>
    <xf numFmtId="2" fontId="27" fillId="0" borderId="11" xfId="0" quotePrefix="1" applyNumberFormat="1" applyFont="1" applyBorder="1" applyAlignment="1">
      <alignment horizontal="center"/>
    </xf>
    <xf numFmtId="166" fontId="27" fillId="0" borderId="11" xfId="0" applyNumberFormat="1" applyFont="1" applyBorder="1" applyAlignment="1">
      <alignment horizontal="center"/>
    </xf>
    <xf numFmtId="3" fontId="27" fillId="0" borderId="11" xfId="0" quotePrefix="1" applyNumberFormat="1" applyFont="1" applyBorder="1" applyAlignment="1">
      <alignment horizontal="left" indent="4"/>
    </xf>
    <xf numFmtId="2" fontId="27" fillId="0" borderId="12" xfId="0" applyNumberFormat="1" applyFont="1" applyBorder="1"/>
    <xf numFmtId="3" fontId="45" fillId="0" borderId="10" xfId="0" applyNumberFormat="1" applyFont="1" applyBorder="1" applyAlignment="1">
      <alignment horizontal="center"/>
    </xf>
    <xf numFmtId="2" fontId="28" fillId="0" borderId="10" xfId="0" applyNumberFormat="1" applyFont="1" applyBorder="1" applyAlignment="1">
      <alignment horizontal="center"/>
    </xf>
    <xf numFmtId="2" fontId="28" fillId="0" borderId="11" xfId="0" applyNumberFormat="1" applyFont="1" applyBorder="1" applyAlignment="1">
      <alignment horizontal="center"/>
    </xf>
    <xf numFmtId="0" fontId="27" fillId="0" borderId="11" xfId="0" applyFont="1" applyBorder="1"/>
    <xf numFmtId="0" fontId="27" fillId="0" borderId="0" xfId="0" applyFont="1" applyBorder="1"/>
    <xf numFmtId="3" fontId="27" fillId="0" borderId="0" xfId="0" applyNumberFormat="1" applyFont="1"/>
    <xf numFmtId="2" fontId="27" fillId="0" borderId="0" xfId="0" applyNumberFormat="1" applyFont="1"/>
    <xf numFmtId="0" fontId="27" fillId="0" borderId="0" xfId="0" applyFont="1" applyAlignment="1">
      <alignment horizontal="left" vertical="top"/>
    </xf>
    <xf numFmtId="0" fontId="23" fillId="0" borderId="12" xfId="92" applyFont="1" applyBorder="1" applyAlignment="1">
      <alignment horizontal="left" wrapText="1"/>
    </xf>
    <xf numFmtId="0" fontId="23" fillId="0" borderId="0" xfId="558" applyFont="1" applyAlignment="1">
      <alignment horizontal="center"/>
    </xf>
    <xf numFmtId="0" fontId="23" fillId="0" borderId="0" xfId="92" applyFont="1" applyBorder="1" applyAlignment="1">
      <alignment horizontal="center"/>
    </xf>
    <xf numFmtId="0" fontId="23" fillId="0" borderId="0" xfId="559" applyNumberFormat="1" applyFont="1" applyBorder="1" applyAlignment="1">
      <alignment horizontal="center"/>
    </xf>
    <xf numFmtId="0" fontId="23" fillId="33" borderId="0" xfId="558" applyFont="1" applyFill="1" applyAlignment="1">
      <alignment horizontal="center"/>
    </xf>
    <xf numFmtId="0" fontId="23" fillId="33" borderId="0" xfId="92" applyFont="1" applyFill="1" applyBorder="1" applyAlignment="1">
      <alignment horizontal="center"/>
    </xf>
    <xf numFmtId="0" fontId="23" fillId="33" borderId="0" xfId="559" applyNumberFormat="1" applyFont="1" applyFill="1" applyBorder="1" applyAlignment="1">
      <alignment horizontal="center"/>
    </xf>
    <xf numFmtId="0" fontId="23" fillId="0" borderId="12" xfId="558" applyFont="1" applyBorder="1" applyAlignment="1">
      <alignment horizontal="center"/>
    </xf>
    <xf numFmtId="0" fontId="23" fillId="0" borderId="12" xfId="92" applyFont="1" applyBorder="1" applyAlignment="1">
      <alignment horizontal="center"/>
    </xf>
    <xf numFmtId="0" fontId="23" fillId="0" borderId="12" xfId="559" applyNumberFormat="1" applyFont="1" applyBorder="1" applyAlignment="1">
      <alignment horizontal="center"/>
    </xf>
    <xf numFmtId="0" fontId="23" fillId="33" borderId="10" xfId="558" applyFont="1" applyFill="1" applyBorder="1" applyAlignment="1">
      <alignment horizontal="center"/>
    </xf>
    <xf numFmtId="0" fontId="23" fillId="33" borderId="10" xfId="92" applyFont="1" applyFill="1" applyBorder="1" applyAlignment="1">
      <alignment horizontal="center"/>
    </xf>
    <xf numFmtId="0" fontId="23" fillId="33" borderId="10" xfId="559" applyNumberFormat="1" applyFont="1" applyFill="1" applyBorder="1" applyAlignment="1">
      <alignment horizontal="center"/>
    </xf>
    <xf numFmtId="0" fontId="23" fillId="0" borderId="10" xfId="558" applyFont="1" applyBorder="1" applyAlignment="1">
      <alignment horizontal="center"/>
    </xf>
    <xf numFmtId="0" fontId="23" fillId="0" borderId="10" xfId="92" applyFont="1" applyBorder="1" applyAlignment="1">
      <alignment horizontal="center"/>
    </xf>
    <xf numFmtId="0" fontId="23" fillId="0" borderId="10" xfId="559" applyNumberFormat="1" applyFont="1" applyBorder="1" applyAlignment="1">
      <alignment horizontal="center"/>
    </xf>
    <xf numFmtId="0" fontId="23" fillId="0" borderId="0" xfId="92" applyFont="1" applyBorder="1"/>
    <xf numFmtId="0" fontId="23" fillId="0" borderId="0" xfId="559" applyNumberFormat="1" applyFont="1" applyFill="1" applyBorder="1" applyAlignment="1">
      <alignment horizontal="center"/>
    </xf>
    <xf numFmtId="49" fontId="23" fillId="0" borderId="0" xfId="92" applyNumberFormat="1" applyFont="1"/>
    <xf numFmtId="49" fontId="27" fillId="0" borderId="0" xfId="0" applyNumberFormat="1" applyFont="1"/>
    <xf numFmtId="2" fontId="28" fillId="0" borderId="12" xfId="274" applyNumberFormat="1" applyFont="1" applyBorder="1" applyAlignment="1">
      <alignment horizontal="center"/>
    </xf>
    <xf numFmtId="2" fontId="28" fillId="0" borderId="11" xfId="274" applyNumberFormat="1" applyFont="1" applyBorder="1"/>
    <xf numFmtId="0" fontId="28" fillId="0" borderId="10" xfId="0" applyFont="1" applyBorder="1" applyAlignment="1">
      <alignment horizontal="center"/>
    </xf>
    <xf numFmtId="0" fontId="27" fillId="0" borderId="0" xfId="0" applyFont="1" applyAlignment="1">
      <alignment horizontal="left" vertical="top"/>
    </xf>
    <xf numFmtId="0" fontId="28" fillId="0" borderId="0" xfId="0" applyFont="1"/>
    <xf numFmtId="0" fontId="23" fillId="0" borderId="0" xfId="0" quotePrefix="1" applyNumberFormat="1" applyFont="1"/>
    <xf numFmtId="0" fontId="27" fillId="0" borderId="0" xfId="0" quotePrefix="1" applyNumberFormat="1" applyFont="1"/>
    <xf numFmtId="0" fontId="27" fillId="0" borderId="0" xfId="0" quotePrefix="1" applyFont="1" applyAlignment="1">
      <alignment horizontal="center"/>
    </xf>
    <xf numFmtId="0" fontId="27" fillId="0" borderId="0" xfId="0" quotePrefix="1" applyFont="1"/>
    <xf numFmtId="0" fontId="27" fillId="0" borderId="0" xfId="0" quotePrefix="1" applyFont="1" applyAlignment="1">
      <alignment horizontal="left"/>
    </xf>
    <xf numFmtId="0" fontId="23" fillId="0" borderId="11" xfId="0" quotePrefix="1" applyNumberFormat="1" applyFont="1" applyBorder="1"/>
    <xf numFmtId="0" fontId="27" fillId="0" borderId="11" xfId="0" quotePrefix="1" applyFont="1" applyBorder="1" applyAlignment="1">
      <alignment horizontal="left"/>
    </xf>
    <xf numFmtId="0" fontId="27" fillId="0" borderId="11" xfId="0" quotePrefix="1" applyNumberFormat="1" applyFont="1" applyBorder="1"/>
    <xf numFmtId="0" fontId="27" fillId="0" borderId="11" xfId="0" quotePrefix="1" applyFont="1" applyBorder="1" applyAlignment="1">
      <alignment horizontal="center"/>
    </xf>
    <xf numFmtId="0" fontId="0" fillId="0" borderId="0" xfId="0" applyFont="1"/>
    <xf numFmtId="0" fontId="29" fillId="0" borderId="12" xfId="0" applyFont="1" applyBorder="1" applyAlignment="1">
      <alignment wrapText="1"/>
    </xf>
    <xf numFmtId="3" fontId="27" fillId="0" borderId="0" xfId="0" applyNumberFormat="1" applyFont="1" applyBorder="1" applyAlignment="1">
      <alignment horizontal="center"/>
    </xf>
    <xf numFmtId="2" fontId="27" fillId="0" borderId="0" xfId="0" quotePrefix="1" applyNumberFormat="1" applyFont="1" applyBorder="1" applyAlignment="1">
      <alignment horizontal="center"/>
    </xf>
    <xf numFmtId="3" fontId="27" fillId="0" borderId="12" xfId="0" applyNumberFormat="1" applyFont="1" applyBorder="1" applyAlignment="1">
      <alignment horizontal="center"/>
    </xf>
    <xf numFmtId="3" fontId="27" fillId="0" borderId="11" xfId="0" applyNumberFormat="1" applyFont="1" applyBorder="1" applyAlignment="1">
      <alignment horizontal="center"/>
    </xf>
    <xf numFmtId="0" fontId="45" fillId="0" borderId="0" xfId="0" applyFont="1" applyBorder="1" applyAlignment="1">
      <alignment horizontal="center"/>
    </xf>
    <xf numFmtId="0" fontId="28" fillId="0" borderId="0" xfId="0" applyFont="1" applyBorder="1" applyAlignment="1">
      <alignment horizontal="center"/>
    </xf>
    <xf numFmtId="3" fontId="45" fillId="0" borderId="11" xfId="0" applyNumberFormat="1" applyFont="1" applyBorder="1" applyAlignment="1">
      <alignment horizontal="center"/>
    </xf>
    <xf numFmtId="0" fontId="28" fillId="0" borderId="11" xfId="0" applyFont="1" applyBorder="1" applyAlignment="1">
      <alignment horizontal="center"/>
    </xf>
    <xf numFmtId="2" fontId="27" fillId="0" borderId="0" xfId="0" applyNumberFormat="1" applyFont="1" applyFill="1" applyBorder="1" applyAlignment="1">
      <alignment horizontal="center"/>
    </xf>
    <xf numFmtId="0" fontId="27" fillId="0" borderId="0" xfId="0" applyFont="1" applyAlignment="1">
      <alignment horizontal="left" wrapText="1"/>
    </xf>
    <xf numFmtId="2" fontId="28" fillId="0" borderId="10" xfId="274" applyNumberFormat="1" applyFont="1" applyBorder="1" applyAlignment="1">
      <alignment horizontal="center"/>
    </xf>
    <xf numFmtId="2" fontId="27" fillId="0" borderId="0" xfId="0" applyNumberFormat="1" applyFont="1" applyAlignment="1">
      <alignment horizontal="center"/>
    </xf>
    <xf numFmtId="0" fontId="29" fillId="0" borderId="10" xfId="0" applyFont="1" applyBorder="1" applyAlignment="1">
      <alignment wrapText="1"/>
    </xf>
    <xf numFmtId="0" fontId="28" fillId="0" borderId="10" xfId="274" applyFont="1" applyBorder="1" applyAlignment="1">
      <alignment horizontal="center" vertical="center" wrapText="1"/>
    </xf>
    <xf numFmtId="0" fontId="27" fillId="0" borderId="0" xfId="0" applyFont="1" applyAlignment="1">
      <alignment horizontal="left" wrapText="1"/>
    </xf>
    <xf numFmtId="0" fontId="16" fillId="0" borderId="10" xfId="0" applyFont="1" applyBorder="1" applyAlignment="1">
      <alignment horizontal="center" vertical="center"/>
    </xf>
    <xf numFmtId="0" fontId="27" fillId="0" borderId="0" xfId="0" applyFont="1" applyFill="1" applyAlignment="1">
      <alignment horizontal="center" vertical="center"/>
    </xf>
    <xf numFmtId="0" fontId="27" fillId="0" borderId="11" xfId="0" applyFont="1" applyFill="1" applyBorder="1" applyAlignment="1">
      <alignment horizontal="center"/>
    </xf>
    <xf numFmtId="2" fontId="27" fillId="0" borderId="0" xfId="0" applyNumberFormat="1" applyFont="1" applyFill="1" applyAlignment="1">
      <alignment horizontal="center"/>
    </xf>
    <xf numFmtId="17" fontId="27" fillId="0" borderId="11" xfId="0" applyNumberFormat="1" applyFont="1" applyBorder="1" applyAlignment="1">
      <alignment horizontal="center"/>
    </xf>
    <xf numFmtId="2" fontId="27" fillId="0" borderId="11" xfId="0" applyNumberFormat="1" applyFont="1" applyFill="1" applyBorder="1" applyAlignment="1">
      <alignment horizontal="center"/>
    </xf>
    <xf numFmtId="0" fontId="0" fillId="0" borderId="0" xfId="0" applyAlignment="1">
      <alignment horizontal="center"/>
    </xf>
    <xf numFmtId="17" fontId="27" fillId="0" borderId="0" xfId="0" applyNumberFormat="1" applyFont="1" applyAlignment="1">
      <alignment horizontal="left"/>
    </xf>
    <xf numFmtId="17" fontId="27" fillId="0" borderId="11" xfId="0" applyNumberFormat="1" applyFont="1" applyBorder="1" applyAlignment="1">
      <alignment horizontal="left"/>
    </xf>
    <xf numFmtId="17" fontId="27" fillId="0" borderId="10" xfId="0" applyNumberFormat="1" applyFont="1" applyBorder="1" applyAlignment="1">
      <alignment horizontal="left"/>
    </xf>
    <xf numFmtId="1" fontId="27" fillId="0" borderId="0" xfId="0" applyNumberFormat="1" applyFont="1" applyFill="1" applyAlignment="1">
      <alignment horizontal="center"/>
    </xf>
    <xf numFmtId="2" fontId="27" fillId="0" borderId="0" xfId="0" applyNumberFormat="1" applyFont="1" applyFill="1" applyBorder="1" applyAlignment="1">
      <alignment horizontal="left" indent="2"/>
    </xf>
    <xf numFmtId="3" fontId="27" fillId="0" borderId="0" xfId="0" applyNumberFormat="1" applyFont="1" applyFill="1" applyBorder="1" applyAlignment="1">
      <alignment horizontal="left" indent="2"/>
    </xf>
    <xf numFmtId="0" fontId="48" fillId="0" borderId="11" xfId="43" applyFont="1" applyFill="1" applyBorder="1" applyAlignment="1">
      <alignment horizontal="center" vertical="center" wrapText="1"/>
    </xf>
    <xf numFmtId="0" fontId="25" fillId="0" borderId="11" xfId="43" applyFont="1" applyFill="1" applyBorder="1" applyAlignment="1">
      <alignment horizontal="center" vertical="center" wrapText="1"/>
    </xf>
    <xf numFmtId="1" fontId="25" fillId="0" borderId="11" xfId="43" applyNumberFormat="1"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Border="1" applyAlignment="1">
      <alignment horizontal="left" indent="3"/>
    </xf>
    <xf numFmtId="166" fontId="27" fillId="0" borderId="0" xfId="0" applyNumberFormat="1" applyFont="1" applyFill="1" applyAlignment="1">
      <alignment horizontal="left" indent="7"/>
    </xf>
    <xf numFmtId="1" fontId="23" fillId="0" borderId="0" xfId="43" applyNumberFormat="1" applyFont="1" applyFill="1" applyBorder="1" applyAlignment="1">
      <alignment horizontal="left" indent="3"/>
    </xf>
    <xf numFmtId="3" fontId="27" fillId="0" borderId="0" xfId="0" applyNumberFormat="1" applyFont="1" applyFill="1" applyAlignment="1">
      <alignment horizontal="left" indent="3"/>
    </xf>
    <xf numFmtId="0" fontId="27" fillId="0" borderId="0" xfId="0" applyFont="1" applyFill="1" applyAlignment="1">
      <alignment horizontal="left" indent="1"/>
    </xf>
    <xf numFmtId="165" fontId="27" fillId="0" borderId="0" xfId="0" applyNumberFormat="1" applyFont="1" applyFill="1" applyAlignment="1">
      <alignment horizontal="left" indent="4"/>
    </xf>
    <xf numFmtId="165" fontId="27" fillId="0" borderId="0" xfId="0" applyNumberFormat="1" applyFont="1" applyFill="1" applyBorder="1" applyAlignment="1">
      <alignment horizontal="left" indent="4"/>
    </xf>
    <xf numFmtId="3" fontId="27" fillId="0" borderId="0" xfId="0" applyNumberFormat="1" applyFont="1" applyFill="1" applyBorder="1" applyAlignment="1">
      <alignment horizontal="left" indent="3"/>
    </xf>
    <xf numFmtId="1" fontId="27" fillId="0" borderId="0" xfId="0" applyNumberFormat="1" applyFont="1" applyFill="1" applyAlignment="1">
      <alignment horizontal="left" indent="3"/>
    </xf>
    <xf numFmtId="1" fontId="27" fillId="0" borderId="0" xfId="0" applyNumberFormat="1" applyFont="1" applyFill="1" applyBorder="1" applyAlignment="1">
      <alignment horizontal="left" indent="3"/>
    </xf>
    <xf numFmtId="0" fontId="23" fillId="0" borderId="0" xfId="0" applyFont="1" applyFill="1" applyBorder="1" applyAlignment="1">
      <alignment horizontal="left" vertical="center" wrapText="1" indent="3"/>
    </xf>
    <xf numFmtId="1" fontId="23" fillId="0" borderId="0" xfId="0" applyNumberFormat="1" applyFont="1" applyFill="1" applyBorder="1" applyAlignment="1">
      <alignment horizontal="left" indent="3"/>
    </xf>
    <xf numFmtId="0" fontId="23" fillId="0" borderId="0" xfId="0" applyFont="1" applyFill="1" applyBorder="1" applyAlignment="1">
      <alignment horizontal="left" indent="1"/>
    </xf>
    <xf numFmtId="0" fontId="27" fillId="0" borderId="13" xfId="0" applyFont="1" applyFill="1" applyBorder="1" applyAlignment="1">
      <alignment horizontal="center"/>
    </xf>
    <xf numFmtId="165" fontId="27" fillId="0" borderId="13" xfId="0" applyNumberFormat="1" applyFont="1" applyFill="1" applyBorder="1" applyAlignment="1">
      <alignment horizontal="left" indent="4"/>
    </xf>
    <xf numFmtId="0" fontId="27" fillId="0" borderId="0" xfId="0" applyFont="1" applyFill="1" applyBorder="1" applyAlignment="1">
      <alignment horizontal="left" indent="2"/>
    </xf>
    <xf numFmtId="3" fontId="27" fillId="0" borderId="0" xfId="0" applyNumberFormat="1" applyFont="1" applyFill="1" applyBorder="1" applyAlignment="1">
      <alignment horizontal="left" indent="1"/>
    </xf>
    <xf numFmtId="0" fontId="23" fillId="0" borderId="11" xfId="0" applyFont="1" applyFill="1" applyBorder="1" applyAlignment="1">
      <alignment horizontal="center" vertical="center" wrapText="1"/>
    </xf>
    <xf numFmtId="2" fontId="23" fillId="0" borderId="11" xfId="0" applyNumberFormat="1" applyFont="1" applyFill="1" applyBorder="1" applyAlignment="1">
      <alignment horizontal="center"/>
    </xf>
    <xf numFmtId="166" fontId="27" fillId="0" borderId="11" xfId="0" applyNumberFormat="1" applyFont="1" applyFill="1" applyBorder="1" applyAlignment="1">
      <alignment horizontal="center"/>
    </xf>
    <xf numFmtId="1" fontId="23" fillId="0" borderId="11" xfId="0" applyNumberFormat="1" applyFont="1" applyFill="1" applyBorder="1" applyAlignment="1">
      <alignment horizontal="left" indent="2"/>
    </xf>
    <xf numFmtId="1" fontId="23" fillId="0" borderId="11" xfId="0" applyNumberFormat="1" applyFont="1" applyFill="1" applyBorder="1" applyAlignment="1">
      <alignment horizontal="center"/>
    </xf>
    <xf numFmtId="0" fontId="23" fillId="0" borderId="11" xfId="0" applyFont="1" applyFill="1" applyBorder="1" applyAlignment="1">
      <alignment horizontal="center"/>
    </xf>
    <xf numFmtId="1" fontId="27" fillId="0" borderId="11" xfId="0" applyNumberFormat="1" applyFont="1" applyFill="1" applyBorder="1" applyAlignment="1">
      <alignment horizontal="left" indent="2"/>
    </xf>
    <xf numFmtId="1" fontId="27" fillId="0" borderId="0" xfId="0" applyNumberFormat="1" applyFont="1" applyFill="1" applyAlignment="1">
      <alignment horizontal="left" indent="2"/>
    </xf>
    <xf numFmtId="1" fontId="23" fillId="0" borderId="11" xfId="43" applyNumberFormat="1" applyFont="1" applyFill="1" applyBorder="1" applyAlignment="1">
      <alignment horizontal="center"/>
    </xf>
    <xf numFmtId="3" fontId="27" fillId="0" borderId="11" xfId="0" applyNumberFormat="1" applyFont="1" applyFill="1" applyBorder="1" applyAlignment="1">
      <alignment horizontal="left" indent="2"/>
    </xf>
    <xf numFmtId="2" fontId="27" fillId="0" borderId="0" xfId="0" applyNumberFormat="1" applyFont="1" applyFill="1" applyBorder="1" applyAlignment="1">
      <alignment horizontal="left" indent="4"/>
    </xf>
    <xf numFmtId="0" fontId="27" fillId="0" borderId="0" xfId="0" applyFont="1" applyFill="1" applyBorder="1" applyAlignment="1">
      <alignment horizontal="left" indent="1"/>
    </xf>
    <xf numFmtId="0" fontId="23" fillId="0" borderId="0" xfId="0" applyFont="1" applyFill="1" applyBorder="1" applyAlignment="1">
      <alignment horizontal="left" vertical="center" wrapText="1" indent="2"/>
    </xf>
    <xf numFmtId="3" fontId="27" fillId="0" borderId="16" xfId="0" applyNumberFormat="1" applyFont="1" applyFill="1" applyBorder="1" applyAlignment="1">
      <alignment horizontal="left" indent="1"/>
    </xf>
    <xf numFmtId="0" fontId="27" fillId="0" borderId="0" xfId="0" applyFont="1" applyFill="1" applyAlignment="1">
      <alignment horizontal="left" vertical="top" wrapText="1"/>
    </xf>
    <xf numFmtId="0" fontId="25" fillId="0" borderId="11" xfId="43" applyFont="1" applyFill="1" applyBorder="1" applyAlignment="1">
      <alignment horizontal="center" vertical="center" wrapText="1"/>
    </xf>
    <xf numFmtId="1" fontId="25" fillId="0" borderId="11" xfId="43" applyNumberFormat="1" applyFont="1" applyFill="1" applyBorder="1" applyAlignment="1">
      <alignment horizontal="center" vertical="center" wrapText="1"/>
    </xf>
    <xf numFmtId="2" fontId="28" fillId="0" borderId="10" xfId="274" applyNumberFormat="1" applyFont="1" applyBorder="1" applyAlignment="1">
      <alignment horizontal="center"/>
    </xf>
    <xf numFmtId="0" fontId="27" fillId="0" borderId="0" xfId="0" applyFont="1" applyFill="1" applyAlignment="1">
      <alignment horizontal="center"/>
    </xf>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2" fontId="27" fillId="0" borderId="0" xfId="0" applyNumberFormat="1" applyFont="1" applyFill="1" applyAlignment="1">
      <alignment horizontal="center"/>
    </xf>
    <xf numFmtId="1" fontId="27" fillId="0" borderId="0" xfId="0" applyNumberFormat="1" applyFont="1" applyFill="1" applyAlignment="1">
      <alignment horizontal="center"/>
    </xf>
    <xf numFmtId="1" fontId="23" fillId="0" borderId="0" xfId="43" applyNumberFormat="1" applyFont="1" applyFill="1" applyBorder="1" applyAlignment="1">
      <alignment horizontal="left" indent="2"/>
    </xf>
    <xf numFmtId="0" fontId="27" fillId="0" borderId="0" xfId="0" applyFont="1" applyFill="1" applyBorder="1"/>
    <xf numFmtId="1" fontId="23" fillId="0" borderId="0" xfId="43" applyNumberFormat="1" applyFont="1" applyFill="1" applyBorder="1" applyAlignment="1">
      <alignment horizontal="center"/>
    </xf>
    <xf numFmtId="166" fontId="27" fillId="0" borderId="0" xfId="0" applyNumberFormat="1" applyFont="1" applyFill="1" applyBorder="1" applyAlignment="1">
      <alignment horizontal="center"/>
    </xf>
    <xf numFmtId="1" fontId="27" fillId="0" borderId="0" xfId="0" applyNumberFormat="1" applyFont="1" applyFill="1" applyBorder="1" applyAlignment="1">
      <alignment horizontal="left" indent="2"/>
    </xf>
    <xf numFmtId="0" fontId="23" fillId="0" borderId="0" xfId="0" applyFont="1" applyFill="1" applyBorder="1" applyAlignment="1">
      <alignment horizontal="center" vertical="center" wrapText="1"/>
    </xf>
    <xf numFmtId="2" fontId="23" fillId="0" borderId="0" xfId="0" applyNumberFormat="1" applyFont="1" applyFill="1" applyBorder="1" applyAlignment="1">
      <alignment horizontal="center"/>
    </xf>
    <xf numFmtId="166" fontId="23" fillId="0" borderId="0" xfId="0" applyNumberFormat="1" applyFont="1" applyFill="1" applyBorder="1" applyAlignment="1">
      <alignment horizontal="center"/>
    </xf>
    <xf numFmtId="0" fontId="23" fillId="0" borderId="0" xfId="0" applyFont="1" applyFill="1" applyBorder="1" applyAlignment="1">
      <alignment vertical="center" wrapText="1"/>
    </xf>
    <xf numFmtId="1" fontId="23" fillId="0" borderId="0" xfId="0" applyNumberFormat="1" applyFont="1" applyFill="1" applyBorder="1" applyAlignment="1">
      <alignment horizontal="center"/>
    </xf>
    <xf numFmtId="0" fontId="23" fillId="0" borderId="0" xfId="0" applyFont="1" applyFill="1" applyBorder="1" applyAlignment="1">
      <alignment horizontal="center"/>
    </xf>
    <xf numFmtId="1" fontId="23" fillId="0" borderId="0" xfId="0" applyNumberFormat="1" applyFont="1" applyFill="1" applyBorder="1" applyAlignment="1">
      <alignment horizontal="left" indent="2"/>
    </xf>
    <xf numFmtId="166" fontId="27" fillId="0" borderId="0" xfId="0" applyNumberFormat="1" applyFont="1" applyFill="1" applyAlignment="1">
      <alignment horizontal="center"/>
    </xf>
    <xf numFmtId="167" fontId="27" fillId="0" borderId="0" xfId="0" applyNumberFormat="1" applyFont="1" applyFill="1" applyAlignment="1">
      <alignment horizontal="center"/>
    </xf>
    <xf numFmtId="0" fontId="27" fillId="0" borderId="0" xfId="0" applyFont="1" applyFill="1" applyAlignment="1">
      <alignment horizontal="center" vertical="top" wrapText="1"/>
    </xf>
    <xf numFmtId="168" fontId="27" fillId="0" borderId="0" xfId="0" applyNumberFormat="1" applyFont="1" applyFill="1" applyAlignment="1">
      <alignment horizontal="center"/>
    </xf>
    <xf numFmtId="168" fontId="27" fillId="0" borderId="0" xfId="0" applyNumberFormat="1" applyFont="1" applyFill="1" applyBorder="1" applyAlignment="1">
      <alignment horizontal="center"/>
    </xf>
    <xf numFmtId="0" fontId="23" fillId="0" borderId="0" xfId="0" applyFont="1" applyFill="1" applyAlignment="1">
      <alignment horizontal="center"/>
    </xf>
    <xf numFmtId="1" fontId="23" fillId="0" borderId="0" xfId="0" applyNumberFormat="1" applyFont="1" applyFill="1" applyAlignment="1">
      <alignment horizontal="left" indent="2"/>
    </xf>
    <xf numFmtId="3" fontId="23" fillId="0" borderId="11" xfId="0" applyNumberFormat="1" applyFont="1" applyFill="1" applyBorder="1" applyAlignment="1">
      <alignment horizontal="center"/>
    </xf>
    <xf numFmtId="165" fontId="23" fillId="0" borderId="11" xfId="0" applyNumberFormat="1" applyFont="1" applyFill="1" applyBorder="1" applyAlignment="1">
      <alignment horizontal="center"/>
    </xf>
    <xf numFmtId="2" fontId="27" fillId="0" borderId="11" xfId="274" applyNumberFormat="1" applyFont="1" applyFill="1" applyBorder="1" applyAlignment="1">
      <alignment horizontal="center"/>
    </xf>
    <xf numFmtId="2" fontId="27" fillId="0" borderId="0" xfId="274" applyNumberFormat="1" applyFont="1" applyFill="1" applyAlignment="1">
      <alignment horizontal="center"/>
    </xf>
    <xf numFmtId="2" fontId="27" fillId="0" borderId="0" xfId="274" applyNumberFormat="1" applyFont="1" applyFill="1" applyBorder="1" applyAlignment="1">
      <alignment horizontal="center"/>
    </xf>
    <xf numFmtId="2" fontId="27" fillId="0" borderId="0" xfId="0" applyNumberFormat="1" applyFont="1" applyFill="1" applyAlignment="1">
      <alignment horizontal="center" vertical="top"/>
    </xf>
    <xf numFmtId="0" fontId="52" fillId="0" borderId="0" xfId="43" applyFont="1" applyFill="1" applyBorder="1" applyAlignment="1">
      <alignment horizontal="center" vertical="center" wrapText="1"/>
    </xf>
    <xf numFmtId="0" fontId="51" fillId="0" borderId="0" xfId="43" applyFont="1" applyFill="1" applyBorder="1" applyAlignment="1">
      <alignment horizontal="center" vertical="center" wrapText="1"/>
    </xf>
    <xf numFmtId="1" fontId="51" fillId="0" borderId="0" xfId="43" applyNumberFormat="1" applyFont="1" applyFill="1" applyBorder="1" applyAlignment="1">
      <alignment horizontal="center" vertical="center" wrapText="1"/>
    </xf>
    <xf numFmtId="166" fontId="27" fillId="0" borderId="0" xfId="0" applyNumberFormat="1" applyFont="1" applyBorder="1" applyAlignment="1">
      <alignment horizontal="center"/>
    </xf>
    <xf numFmtId="165" fontId="23" fillId="0" borderId="0" xfId="43" applyNumberFormat="1" applyFont="1" applyFill="1" applyBorder="1" applyAlignment="1">
      <alignment horizontal="center"/>
    </xf>
    <xf numFmtId="0" fontId="23" fillId="0" borderId="0" xfId="43" applyFont="1" applyFill="1" applyBorder="1" applyAlignment="1">
      <alignment horizontal="center"/>
    </xf>
    <xf numFmtId="166" fontId="23" fillId="0" borderId="0" xfId="43" applyNumberFormat="1" applyFont="1" applyFill="1" applyBorder="1" applyAlignment="1">
      <alignment horizontal="center"/>
    </xf>
    <xf numFmtId="165" fontId="23" fillId="0" borderId="11" xfId="43" applyNumberFormat="1" applyFont="1" applyFill="1" applyBorder="1" applyAlignment="1">
      <alignment horizontal="center"/>
    </xf>
    <xf numFmtId="0" fontId="23" fillId="0" borderId="11" xfId="43" applyFont="1" applyFill="1" applyBorder="1" applyAlignment="1">
      <alignment horizontal="center"/>
    </xf>
    <xf numFmtId="165" fontId="27" fillId="0" borderId="11" xfId="0" applyNumberFormat="1" applyFont="1" applyBorder="1" applyAlignment="1">
      <alignment horizontal="center"/>
    </xf>
    <xf numFmtId="2" fontId="23" fillId="0" borderId="0" xfId="43" applyNumberFormat="1" applyFont="1" applyFill="1" applyBorder="1" applyAlignment="1">
      <alignment horizontal="left" indent="3"/>
    </xf>
    <xf numFmtId="166" fontId="27" fillId="0" borderId="0" xfId="0" applyNumberFormat="1" applyFont="1" applyFill="1" applyBorder="1" applyAlignment="1">
      <alignment horizontal="left" indent="7"/>
    </xf>
    <xf numFmtId="3" fontId="23" fillId="0" borderId="0" xfId="0" applyNumberFormat="1" applyFont="1" applyFill="1" applyBorder="1" applyAlignment="1">
      <alignment horizontal="center"/>
    </xf>
    <xf numFmtId="165" fontId="23" fillId="0" borderId="0" xfId="0" applyNumberFormat="1" applyFont="1" applyFill="1" applyBorder="1" applyAlignment="1">
      <alignment horizontal="center"/>
    </xf>
    <xf numFmtId="3" fontId="23" fillId="0" borderId="0" xfId="0" applyNumberFormat="1" applyFont="1" applyFill="1" applyBorder="1" applyAlignment="1">
      <alignment horizontal="left" indent="1"/>
    </xf>
    <xf numFmtId="168" fontId="27" fillId="0" borderId="0" xfId="0" applyNumberFormat="1" applyFont="1" applyBorder="1" applyAlignment="1">
      <alignment horizontal="left" indent="3"/>
    </xf>
    <xf numFmtId="168" fontId="27" fillId="0" borderId="11" xfId="0" applyNumberFormat="1" applyFont="1" applyBorder="1" applyAlignment="1">
      <alignment horizontal="center"/>
    </xf>
    <xf numFmtId="168" fontId="27" fillId="0" borderId="0" xfId="0" applyNumberFormat="1" applyFont="1"/>
    <xf numFmtId="165" fontId="27" fillId="0" borderId="0" xfId="0" applyNumberFormat="1" applyFont="1" applyFill="1" applyAlignment="1">
      <alignment horizontal="center"/>
    </xf>
    <xf numFmtId="165" fontId="27" fillId="0" borderId="11" xfId="0" applyNumberFormat="1" applyFont="1" applyFill="1" applyBorder="1" applyAlignment="1">
      <alignment horizontal="center"/>
    </xf>
    <xf numFmtId="0" fontId="27" fillId="0" borderId="0" xfId="274" applyFont="1" applyFill="1" applyAlignment="1">
      <alignment horizontal="center"/>
    </xf>
    <xf numFmtId="0" fontId="27" fillId="0" borderId="0" xfId="274" applyFont="1" applyFill="1" applyBorder="1" applyAlignment="1">
      <alignment horizontal="center"/>
    </xf>
    <xf numFmtId="0" fontId="0" fillId="0" borderId="0" xfId="0" applyFill="1" applyAlignment="1">
      <alignment horizontal="center"/>
    </xf>
    <xf numFmtId="49" fontId="27" fillId="0" borderId="0" xfId="274" applyNumberFormat="1" applyFont="1" applyFill="1" applyAlignment="1">
      <alignment horizontal="center"/>
    </xf>
    <xf numFmtId="0" fontId="27" fillId="0" borderId="11" xfId="274" applyFont="1" applyFill="1" applyBorder="1" applyAlignment="1">
      <alignment horizontal="center"/>
    </xf>
    <xf numFmtId="165" fontId="27" fillId="0" borderId="11" xfId="277" applyNumberFormat="1" applyFont="1" applyFill="1" applyBorder="1" applyAlignment="1">
      <alignment horizontal="center"/>
    </xf>
    <xf numFmtId="0" fontId="27" fillId="0" borderId="0" xfId="304" applyFont="1" applyFill="1" applyAlignment="1">
      <alignment horizontal="right"/>
    </xf>
    <xf numFmtId="0" fontId="27" fillId="0" borderId="0" xfId="0" applyFont="1" applyFill="1" applyAlignment="1">
      <alignment horizontal="right"/>
    </xf>
    <xf numFmtId="165" fontId="27" fillId="0" borderId="0" xfId="0" applyNumberFormat="1" applyFont="1" applyFill="1" applyAlignment="1">
      <alignment horizontal="right"/>
    </xf>
    <xf numFmtId="1" fontId="27" fillId="0" borderId="0" xfId="0" applyNumberFormat="1" applyFont="1" applyFill="1" applyAlignment="1">
      <alignment horizontal="right"/>
    </xf>
    <xf numFmtId="2" fontId="27" fillId="0" borderId="0" xfId="0" applyNumberFormat="1" applyFont="1" applyFill="1" applyAlignment="1">
      <alignment horizontal="right"/>
    </xf>
    <xf numFmtId="2" fontId="27" fillId="0" borderId="0" xfId="304" applyNumberFormat="1" applyFont="1" applyFill="1" applyAlignment="1">
      <alignment horizontal="right"/>
    </xf>
    <xf numFmtId="3" fontId="27" fillId="0" borderId="0" xfId="304" applyNumberFormat="1" applyFont="1" applyFill="1" applyAlignment="1">
      <alignment horizontal="right"/>
    </xf>
    <xf numFmtId="3" fontId="27" fillId="0" borderId="0" xfId="0" applyNumberFormat="1" applyFont="1" applyFill="1" applyAlignment="1">
      <alignment horizontal="right"/>
    </xf>
    <xf numFmtId="3" fontId="27" fillId="0" borderId="0" xfId="0" applyNumberFormat="1" applyFont="1" applyFill="1" applyAlignment="1"/>
    <xf numFmtId="0" fontId="27" fillId="0" borderId="10" xfId="304" applyFont="1" applyFill="1" applyBorder="1" applyAlignment="1">
      <alignment horizontal="right"/>
    </xf>
    <xf numFmtId="3" fontId="27" fillId="0" borderId="11" xfId="0" applyNumberFormat="1" applyFont="1" applyFill="1" applyBorder="1" applyAlignment="1">
      <alignment horizontal="left" indent="1"/>
    </xf>
    <xf numFmtId="166" fontId="23" fillId="0" borderId="11" xfId="0" applyNumberFormat="1" applyFont="1" applyFill="1" applyBorder="1" applyAlignment="1">
      <alignment horizontal="center"/>
    </xf>
    <xf numFmtId="0" fontId="27" fillId="0" borderId="10" xfId="304" applyFont="1" applyFill="1" applyBorder="1" applyAlignment="1"/>
    <xf numFmtId="0" fontId="27" fillId="0" borderId="10" xfId="304" applyFont="1" applyBorder="1" applyAlignment="1"/>
    <xf numFmtId="0" fontId="28" fillId="0" borderId="10" xfId="0" applyFont="1" applyBorder="1" applyAlignment="1">
      <alignment horizontal="center"/>
    </xf>
    <xf numFmtId="0" fontId="28" fillId="0" borderId="10" xfId="0" applyFont="1" applyBorder="1" applyAlignment="1">
      <alignment horizontal="center" wrapText="1"/>
    </xf>
    <xf numFmtId="0" fontId="28" fillId="0" borderId="10" xfId="0" applyFont="1" applyFill="1" applyBorder="1" applyAlignment="1">
      <alignment horizontal="center"/>
    </xf>
    <xf numFmtId="0" fontId="28" fillId="0" borderId="10" xfId="0" applyFont="1" applyFill="1" applyBorder="1" applyAlignment="1">
      <alignment horizontal="center" wrapText="1"/>
    </xf>
    <xf numFmtId="0" fontId="23" fillId="0" borderId="0" xfId="43" applyFont="1" applyFill="1" applyBorder="1" applyAlignment="1">
      <alignment horizontal="center"/>
    </xf>
    <xf numFmtId="0" fontId="23" fillId="0" borderId="12" xfId="43" applyFont="1" applyFill="1" applyBorder="1" applyAlignment="1">
      <alignment horizontal="center"/>
    </xf>
    <xf numFmtId="0" fontId="27" fillId="0" borderId="0" xfId="0" applyFont="1" applyFill="1" applyAlignment="1">
      <alignment horizontal="left" vertical="top" wrapText="1"/>
    </xf>
    <xf numFmtId="0" fontId="51" fillId="0" borderId="12" xfId="43" applyFont="1" applyFill="1" applyBorder="1" applyAlignment="1">
      <alignment horizontal="center" vertical="center" wrapText="1"/>
    </xf>
    <xf numFmtId="0" fontId="51" fillId="0" borderId="0" xfId="43" applyFont="1" applyFill="1" applyBorder="1" applyAlignment="1">
      <alignment horizontal="center" vertical="center" wrapText="1"/>
    </xf>
    <xf numFmtId="2" fontId="51" fillId="0" borderId="12" xfId="43" applyNumberFormat="1" applyFont="1" applyFill="1" applyBorder="1" applyAlignment="1">
      <alignment horizontal="center" vertical="center" wrapText="1"/>
    </xf>
    <xf numFmtId="2" fontId="22" fillId="0" borderId="0" xfId="43" applyNumberFormat="1" applyFont="1" applyFill="1" applyBorder="1" applyAlignment="1">
      <alignment horizontal="center" vertical="center" wrapText="1"/>
    </xf>
    <xf numFmtId="2" fontId="51" fillId="0" borderId="0" xfId="43" applyNumberFormat="1" applyFont="1" applyFill="1" applyBorder="1" applyAlignment="1">
      <alignment horizontal="center" vertical="center" wrapText="1"/>
    </xf>
    <xf numFmtId="166" fontId="51" fillId="0" borderId="12" xfId="43" applyNumberFormat="1" applyFont="1" applyFill="1" applyBorder="1" applyAlignment="1">
      <alignment horizontal="center" vertical="center" wrapText="1"/>
    </xf>
    <xf numFmtId="166" fontId="51" fillId="0" borderId="0" xfId="43" applyNumberFormat="1" applyFont="1" applyFill="1" applyBorder="1" applyAlignment="1">
      <alignment horizontal="center" vertical="center" wrapText="1"/>
    </xf>
    <xf numFmtId="1" fontId="51" fillId="0" borderId="12" xfId="43" applyNumberFormat="1" applyFont="1" applyFill="1" applyBorder="1" applyAlignment="1">
      <alignment horizontal="center" vertical="center" wrapText="1"/>
    </xf>
    <xf numFmtId="1" fontId="51" fillId="0" borderId="0" xfId="43" applyNumberFormat="1" applyFont="1" applyFill="1" applyBorder="1" applyAlignment="1">
      <alignment horizontal="center" vertical="center" wrapText="1"/>
    </xf>
    <xf numFmtId="2" fontId="51" fillId="0" borderId="10" xfId="43" applyNumberFormat="1" applyFont="1" applyFill="1" applyBorder="1" applyAlignment="1">
      <alignment horizontal="center" wrapText="1"/>
    </xf>
    <xf numFmtId="0" fontId="22" fillId="0" borderId="10" xfId="43" applyFont="1" applyFill="1" applyBorder="1" applyAlignment="1">
      <alignment horizontal="center"/>
    </xf>
    <xf numFmtId="0" fontId="29" fillId="0" borderId="0" xfId="0" applyFont="1" applyFill="1" applyBorder="1" applyAlignment="1">
      <alignment horizontal="left" vertical="top" wrapText="1"/>
    </xf>
    <xf numFmtId="0" fontId="0" fillId="0" borderId="0" xfId="0" applyAlignment="1"/>
    <xf numFmtId="0" fontId="29" fillId="0" borderId="11" xfId="0" applyFont="1" applyFill="1" applyBorder="1" applyAlignment="1">
      <alignment horizontal="left" vertical="top" wrapText="1"/>
    </xf>
    <xf numFmtId="0" fontId="0" fillId="0" borderId="11" xfId="0" applyBorder="1" applyAlignment="1"/>
    <xf numFmtId="2" fontId="25" fillId="0" borderId="10" xfId="43" applyNumberFormat="1" applyFont="1" applyFill="1" applyBorder="1" applyAlignment="1">
      <alignment horizontal="center" wrapText="1"/>
    </xf>
    <xf numFmtId="0" fontId="23" fillId="0" borderId="10" xfId="43" applyFont="1" applyFill="1" applyBorder="1" applyAlignment="1">
      <alignment horizontal="center"/>
    </xf>
    <xf numFmtId="0" fontId="29" fillId="0" borderId="13" xfId="0" applyFont="1" applyFill="1" applyBorder="1" applyAlignment="1">
      <alignment horizontal="left" vertical="top" wrapText="1"/>
    </xf>
    <xf numFmtId="0" fontId="25" fillId="0" borderId="12" xfId="43" applyFont="1" applyFill="1" applyBorder="1" applyAlignment="1">
      <alignment horizontal="center" vertical="center" wrapText="1"/>
    </xf>
    <xf numFmtId="0" fontId="25" fillId="0" borderId="11" xfId="43" applyFont="1" applyFill="1" applyBorder="1" applyAlignment="1">
      <alignment horizontal="center" vertical="center" wrapText="1"/>
    </xf>
    <xf numFmtId="2" fontId="25" fillId="0" borderId="12" xfId="43" applyNumberFormat="1" applyFont="1" applyFill="1" applyBorder="1" applyAlignment="1">
      <alignment horizontal="center" vertical="center" wrapText="1"/>
    </xf>
    <xf numFmtId="2" fontId="23" fillId="0" borderId="11" xfId="43" applyNumberFormat="1" applyFont="1" applyFill="1" applyBorder="1" applyAlignment="1">
      <alignment horizontal="center" vertical="center" wrapText="1"/>
    </xf>
    <xf numFmtId="2" fontId="25" fillId="0" borderId="11" xfId="43" applyNumberFormat="1" applyFont="1" applyFill="1" applyBorder="1" applyAlignment="1">
      <alignment horizontal="center" vertical="center" wrapText="1"/>
    </xf>
    <xf numFmtId="2" fontId="48" fillId="0" borderId="12" xfId="43" applyNumberFormat="1" applyFont="1" applyFill="1" applyBorder="1" applyAlignment="1">
      <alignment horizontal="center" vertical="center" wrapText="1"/>
    </xf>
    <xf numFmtId="2" fontId="48" fillId="0" borderId="11" xfId="43" applyNumberFormat="1" applyFont="1" applyFill="1" applyBorder="1" applyAlignment="1">
      <alignment horizontal="center" vertical="center" wrapText="1"/>
    </xf>
    <xf numFmtId="166" fontId="48" fillId="0" borderId="12" xfId="43" applyNumberFormat="1" applyFont="1" applyFill="1" applyBorder="1" applyAlignment="1">
      <alignment horizontal="center" vertical="center" wrapText="1"/>
    </xf>
    <xf numFmtId="166" fontId="48" fillId="0" borderId="11" xfId="43" applyNumberFormat="1" applyFont="1" applyFill="1" applyBorder="1" applyAlignment="1">
      <alignment horizontal="center" vertical="center" wrapText="1"/>
    </xf>
    <xf numFmtId="1" fontId="25" fillId="0" borderId="12" xfId="43" applyNumberFormat="1" applyFont="1" applyFill="1" applyBorder="1" applyAlignment="1">
      <alignment horizontal="center" vertical="center" wrapText="1"/>
    </xf>
    <xf numFmtId="1" fontId="25" fillId="0" borderId="11" xfId="43" applyNumberFormat="1" applyFont="1" applyFill="1" applyBorder="1" applyAlignment="1">
      <alignment horizontal="center" vertical="center" wrapText="1"/>
    </xf>
    <xf numFmtId="2" fontId="25" fillId="0" borderId="11" xfId="43" applyNumberFormat="1" applyFont="1" applyFill="1" applyBorder="1" applyAlignment="1">
      <alignment horizontal="center" vertical="center"/>
    </xf>
    <xf numFmtId="0" fontId="25" fillId="0" borderId="14" xfId="43" applyFont="1" applyFill="1" applyBorder="1" applyAlignment="1">
      <alignment horizontal="center"/>
    </xf>
    <xf numFmtId="0" fontId="23" fillId="0" borderId="15" xfId="43" applyFont="1" applyFill="1" applyBorder="1" applyAlignment="1">
      <alignment horizontal="center"/>
    </xf>
    <xf numFmtId="168" fontId="23" fillId="0" borderId="15" xfId="43" applyNumberFormat="1" applyFont="1" applyFill="1" applyBorder="1" applyAlignment="1">
      <alignment horizontal="center"/>
    </xf>
    <xf numFmtId="2" fontId="25" fillId="0" borderId="14" xfId="43" applyNumberFormat="1" applyFont="1" applyFill="1" applyBorder="1" applyAlignment="1">
      <alignment horizontal="center"/>
    </xf>
    <xf numFmtId="0" fontId="31" fillId="0" borderId="12" xfId="0" applyFont="1" applyFill="1" applyBorder="1" applyAlignment="1">
      <alignment horizontal="left" wrapText="1"/>
    </xf>
    <xf numFmtId="0" fontId="27" fillId="0" borderId="0" xfId="0" applyFont="1" applyAlignment="1">
      <alignment horizontal="left" vertical="top"/>
    </xf>
    <xf numFmtId="0" fontId="37" fillId="0" borderId="11" xfId="0" applyFont="1" applyBorder="1" applyAlignment="1">
      <alignment horizontal="left" vertical="top"/>
    </xf>
    <xf numFmtId="0" fontId="28" fillId="0" borderId="12" xfId="0" applyFont="1" applyBorder="1" applyAlignment="1">
      <alignment horizontal="center" vertical="center" wrapText="1"/>
    </xf>
    <xf numFmtId="0" fontId="28" fillId="0" borderId="11" xfId="0" applyFont="1" applyBorder="1" applyAlignment="1">
      <alignment horizontal="center" vertical="center" wrapText="1"/>
    </xf>
    <xf numFmtId="2" fontId="28" fillId="0" borderId="12" xfId="0" applyNumberFormat="1" applyFont="1" applyBorder="1" applyAlignment="1">
      <alignment horizontal="center"/>
    </xf>
    <xf numFmtId="166" fontId="25" fillId="0" borderId="12" xfId="43" applyNumberFormat="1" applyFont="1" applyFill="1" applyBorder="1" applyAlignment="1">
      <alignment horizontal="center" vertical="center" wrapText="1"/>
    </xf>
    <xf numFmtId="166" fontId="25" fillId="0" borderId="11" xfId="43" applyNumberFormat="1" applyFont="1" applyFill="1" applyBorder="1" applyAlignment="1">
      <alignment horizontal="center" vertical="center" wrapText="1"/>
    </xf>
    <xf numFmtId="0" fontId="29" fillId="0" borderId="11" xfId="0" applyFont="1" applyBorder="1" applyAlignment="1">
      <alignment horizontal="left"/>
    </xf>
    <xf numFmtId="0" fontId="35" fillId="0" borderId="11" xfId="0" applyFont="1" applyBorder="1" applyAlignment="1">
      <alignment horizontal="left"/>
    </xf>
    <xf numFmtId="17" fontId="27" fillId="0" borderId="10" xfId="0" applyNumberFormat="1" applyFont="1" applyFill="1" applyBorder="1" applyAlignment="1">
      <alignment horizontal="center"/>
    </xf>
    <xf numFmtId="17" fontId="27" fillId="0" borderId="11" xfId="0" applyNumberFormat="1" applyFont="1" applyFill="1" applyBorder="1" applyAlignment="1">
      <alignment horizontal="center"/>
    </xf>
    <xf numFmtId="0" fontId="28" fillId="0" borderId="12" xfId="0" applyFont="1" applyBorder="1" applyAlignment="1">
      <alignment horizontal="center" vertical="center"/>
    </xf>
    <xf numFmtId="0" fontId="28" fillId="0" borderId="11" xfId="0" applyFont="1" applyBorder="1" applyAlignment="1">
      <alignment horizontal="center" vertical="center"/>
    </xf>
    <xf numFmtId="0" fontId="27" fillId="0" borderId="0" xfId="0" applyFont="1" applyAlignment="1">
      <alignment horizontal="left" wrapText="1"/>
    </xf>
    <xf numFmtId="0" fontId="27" fillId="0" borderId="0" xfId="304" applyFont="1" applyAlignment="1">
      <alignment wrapText="1"/>
    </xf>
    <xf numFmtId="0" fontId="28" fillId="0" borderId="10" xfId="304" applyFont="1" applyBorder="1" applyAlignment="1">
      <alignment horizontal="center"/>
    </xf>
    <xf numFmtId="0" fontId="27" fillId="0" borderId="10" xfId="304" applyFont="1" applyBorder="1" applyAlignment="1">
      <alignment horizontal="left"/>
    </xf>
    <xf numFmtId="0" fontId="29" fillId="0" borderId="0" xfId="0" applyFont="1" applyAlignment="1">
      <alignment wrapText="1"/>
    </xf>
    <xf numFmtId="0" fontId="0" fillId="0" borderId="0" xfId="0" applyAlignment="1">
      <alignment wrapText="1"/>
    </xf>
    <xf numFmtId="0" fontId="29" fillId="0" borderId="11" xfId="0" applyFont="1" applyBorder="1" applyAlignment="1">
      <alignment wrapText="1"/>
    </xf>
    <xf numFmtId="0" fontId="0" fillId="0" borderId="11" xfId="0" applyBorder="1" applyAlignment="1">
      <alignment wrapText="1"/>
    </xf>
    <xf numFmtId="0" fontId="27" fillId="0" borderId="10" xfId="0" applyFont="1" applyBorder="1" applyAlignment="1">
      <alignment horizontal="center"/>
    </xf>
    <xf numFmtId="0" fontId="28" fillId="0" borderId="10" xfId="0" applyFont="1" applyBorder="1" applyAlignment="1">
      <alignment horizontal="center"/>
    </xf>
    <xf numFmtId="49" fontId="25" fillId="0" borderId="10" xfId="92" applyNumberFormat="1" applyFont="1" applyBorder="1" applyAlignment="1">
      <alignment horizontal="center" wrapText="1"/>
    </xf>
    <xf numFmtId="49" fontId="28" fillId="0" borderId="10" xfId="0" applyNumberFormat="1" applyFont="1" applyBorder="1" applyAlignment="1">
      <alignment horizontal="center" wrapText="1"/>
    </xf>
    <xf numFmtId="0" fontId="22" fillId="0" borderId="0" xfId="92" applyFont="1" applyBorder="1" applyAlignment="1">
      <alignment horizontal="left" wrapText="1"/>
    </xf>
    <xf numFmtId="0" fontId="25" fillId="0" borderId="10" xfId="92" applyFont="1" applyBorder="1" applyAlignment="1">
      <alignment horizontal="center"/>
    </xf>
    <xf numFmtId="0" fontId="23" fillId="0" borderId="0" xfId="92" applyFont="1" applyAlignment="1">
      <alignment wrapText="1"/>
    </xf>
    <xf numFmtId="0" fontId="27" fillId="0" borderId="0" xfId="0" applyFont="1" applyAlignment="1">
      <alignment wrapText="1"/>
    </xf>
    <xf numFmtId="0" fontId="29" fillId="0" borderId="11" xfId="0" applyFont="1" applyBorder="1" applyAlignment="1"/>
    <xf numFmtId="0" fontId="28" fillId="0" borderId="10" xfId="274" applyFont="1" applyBorder="1" applyAlignment="1">
      <alignment horizontal="center"/>
    </xf>
    <xf numFmtId="0" fontId="28" fillId="0" borderId="10" xfId="274" applyFont="1" applyFill="1" applyBorder="1" applyAlignment="1">
      <alignment horizontal="center"/>
    </xf>
    <xf numFmtId="0" fontId="28" fillId="0" borderId="0" xfId="274" applyFont="1" applyAlignment="1">
      <alignment wrapText="1"/>
    </xf>
    <xf numFmtId="0" fontId="27" fillId="0" borderId="0" xfId="274" applyFont="1" applyAlignment="1">
      <alignment wrapText="1"/>
    </xf>
    <xf numFmtId="0" fontId="29" fillId="0" borderId="11" xfId="274" applyFont="1" applyBorder="1" applyAlignment="1">
      <alignment wrapText="1"/>
    </xf>
    <xf numFmtId="0" fontId="28" fillId="0" borderId="12" xfId="274" applyFont="1" applyBorder="1" applyAlignment="1">
      <alignment horizontal="center" vertical="center"/>
    </xf>
    <xf numFmtId="0" fontId="0" fillId="0" borderId="11" xfId="0" applyBorder="1" applyAlignment="1">
      <alignment vertical="center"/>
    </xf>
    <xf numFmtId="0" fontId="0" fillId="0" borderId="11" xfId="0" applyBorder="1" applyAlignment="1">
      <alignment horizontal="center" vertical="center"/>
    </xf>
    <xf numFmtId="49" fontId="28" fillId="0" borderId="10" xfId="274" applyNumberFormat="1" applyFont="1" applyBorder="1" applyAlignment="1">
      <alignment horizontal="center"/>
    </xf>
    <xf numFmtId="0" fontId="0" fillId="0" borderId="10" xfId="0" applyBorder="1" applyAlignment="1">
      <alignment horizontal="center"/>
    </xf>
    <xf numFmtId="0" fontId="27" fillId="0" borderId="0" xfId="42" applyFont="1" applyAlignment="1">
      <alignment wrapText="1"/>
    </xf>
    <xf numFmtId="0" fontId="27" fillId="0" borderId="10" xfId="42" applyFont="1" applyBorder="1" applyAlignment="1">
      <alignment horizontal="center"/>
    </xf>
    <xf numFmtId="0" fontId="0" fillId="0" borderId="10" xfId="0" applyBorder="1" applyAlignment="1"/>
    <xf numFmtId="49" fontId="28" fillId="0" borderId="10" xfId="42" applyNumberFormat="1" applyFont="1" applyBorder="1" applyAlignment="1">
      <alignment horizontal="center"/>
    </xf>
    <xf numFmtId="0" fontId="27" fillId="0" borderId="0" xfId="42" applyFont="1" applyBorder="1" applyAlignment="1">
      <alignment wrapText="1"/>
    </xf>
    <xf numFmtId="0" fontId="27" fillId="0" borderId="11" xfId="42" applyFont="1" applyBorder="1" applyAlignment="1">
      <alignment wrapText="1"/>
    </xf>
    <xf numFmtId="0" fontId="28" fillId="0" borderId="0" xfId="0" applyFont="1" applyBorder="1" applyAlignment="1">
      <alignment horizontal="center" vertical="center" wrapText="1"/>
    </xf>
    <xf numFmtId="0" fontId="27" fillId="0" borderId="11" xfId="0" applyFont="1" applyBorder="1" applyAlignment="1">
      <alignment horizontal="center" vertical="center" wrapText="1"/>
    </xf>
    <xf numFmtId="49" fontId="28" fillId="0" borderId="10" xfId="0" applyNumberFormat="1" applyFont="1" applyBorder="1" applyAlignment="1">
      <alignment horizontal="center" vertical="center"/>
    </xf>
    <xf numFmtId="49" fontId="27" fillId="0" borderId="10" xfId="0" applyNumberFormat="1" applyFont="1" applyBorder="1" applyAlignment="1">
      <alignment horizontal="center" vertical="center"/>
    </xf>
    <xf numFmtId="0" fontId="27"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Alignment="1">
      <alignment wrapText="1"/>
    </xf>
    <xf numFmtId="0" fontId="27" fillId="0" borderId="12" xfId="0" quotePrefix="1" applyNumberFormat="1" applyFont="1" applyBorder="1" applyAlignment="1"/>
    <xf numFmtId="0" fontId="0" fillId="0" borderId="12" xfId="0" applyBorder="1" applyAlignment="1"/>
    <xf numFmtId="0" fontId="23" fillId="0" borderId="0" xfId="0" applyFont="1" applyAlignment="1">
      <alignment horizontal="left"/>
    </xf>
    <xf numFmtId="0" fontId="27" fillId="0" borderId="0" xfId="0" applyFont="1" applyAlignment="1">
      <alignment horizontal="left"/>
    </xf>
    <xf numFmtId="0" fontId="27" fillId="0" borderId="0" xfId="0" applyFont="1" applyAlignment="1"/>
    <xf numFmtId="0" fontId="27" fillId="0" borderId="10" xfId="0" applyFont="1" applyBorder="1" applyAlignment="1"/>
    <xf numFmtId="0" fontId="23" fillId="0" borderId="11" xfId="0" applyFont="1" applyBorder="1" applyAlignment="1">
      <alignment horizontal="left"/>
    </xf>
    <xf numFmtId="0" fontId="27" fillId="0" borderId="11" xfId="0" applyFont="1" applyBorder="1" applyAlignment="1">
      <alignment horizontal="left"/>
    </xf>
    <xf numFmtId="0" fontId="27" fillId="0" borderId="11" xfId="0" applyFont="1" applyBorder="1" applyAlignment="1"/>
    <xf numFmtId="0" fontId="28" fillId="0" borderId="12" xfId="274" applyFont="1" applyBorder="1" applyAlignment="1">
      <alignment horizontal="center" vertical="center" wrapText="1"/>
    </xf>
    <xf numFmtId="0" fontId="16" fillId="0" borderId="0" xfId="0" applyFont="1" applyAlignment="1">
      <alignment horizontal="center" vertical="center"/>
    </xf>
    <xf numFmtId="0" fontId="16" fillId="0" borderId="11" xfId="0" applyFont="1" applyBorder="1" applyAlignment="1">
      <alignment horizontal="center" vertical="center"/>
    </xf>
    <xf numFmtId="0" fontId="27" fillId="0" borderId="10" xfId="0" applyFont="1" applyFill="1" applyBorder="1" applyAlignment="1">
      <alignment horizontal="center"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0" fontId="27" fillId="0" borderId="12" xfId="0" applyFont="1" applyBorder="1" applyAlignment="1">
      <alignment horizontal="center"/>
    </xf>
    <xf numFmtId="0" fontId="29" fillId="0" borderId="0" xfId="0" applyFont="1" applyBorder="1" applyAlignment="1">
      <alignment horizontal="left" vertical="top" wrapText="1"/>
    </xf>
  </cellXfs>
  <cellStyles count="3513">
    <cellStyle name="20% - Accent1" xfId="19" builtinId="30" customBuiltin="1"/>
    <cellStyle name="20% - Accent1 10" xfId="94"/>
    <cellStyle name="20% - Accent1 11" xfId="95"/>
    <cellStyle name="20% - Accent1 12" xfId="96"/>
    <cellStyle name="20% - Accent1 13" xfId="97"/>
    <cellStyle name="20% - Accent1 14" xfId="98"/>
    <cellStyle name="20% - Accent1 15" xfId="99"/>
    <cellStyle name="20% - Accent1 16" xfId="100"/>
    <cellStyle name="20% - Accent1 2" xfId="101"/>
    <cellStyle name="20% - Accent1 3" xfId="102"/>
    <cellStyle name="20% - Accent1 4" xfId="103"/>
    <cellStyle name="20% - Accent1 5" xfId="104"/>
    <cellStyle name="20% - Accent1 6" xfId="105"/>
    <cellStyle name="20% - Accent1 7" xfId="106"/>
    <cellStyle name="20% - Accent1 8" xfId="107"/>
    <cellStyle name="20% - Accent1 9" xfId="108"/>
    <cellStyle name="20% - Accent2" xfId="23" builtinId="34" customBuiltin="1"/>
    <cellStyle name="20% - Accent2 10" xfId="109"/>
    <cellStyle name="20% - Accent2 11" xfId="110"/>
    <cellStyle name="20% - Accent2 12" xfId="111"/>
    <cellStyle name="20% - Accent2 13" xfId="112"/>
    <cellStyle name="20% - Accent2 14" xfId="113"/>
    <cellStyle name="20% - Accent2 15" xfId="114"/>
    <cellStyle name="20% - Accent2 16" xfId="115"/>
    <cellStyle name="20% - Accent2 2" xfId="116"/>
    <cellStyle name="20% - Accent2 3" xfId="117"/>
    <cellStyle name="20% - Accent2 4" xfId="118"/>
    <cellStyle name="20% - Accent2 5" xfId="119"/>
    <cellStyle name="20% - Accent2 6" xfId="120"/>
    <cellStyle name="20% - Accent2 7" xfId="121"/>
    <cellStyle name="20% - Accent2 8" xfId="122"/>
    <cellStyle name="20% - Accent2 9" xfId="123"/>
    <cellStyle name="20% - Accent3" xfId="27" builtinId="38" customBuiltin="1"/>
    <cellStyle name="20% - Accent3 10" xfId="124"/>
    <cellStyle name="20% - Accent3 11" xfId="125"/>
    <cellStyle name="20% - Accent3 12" xfId="126"/>
    <cellStyle name="20% - Accent3 13" xfId="127"/>
    <cellStyle name="20% - Accent3 14" xfId="128"/>
    <cellStyle name="20% - Accent3 15" xfId="129"/>
    <cellStyle name="20% - Accent3 16" xfId="130"/>
    <cellStyle name="20% - Accent3 2" xfId="131"/>
    <cellStyle name="20% - Accent3 3" xfId="132"/>
    <cellStyle name="20% - Accent3 4" xfId="133"/>
    <cellStyle name="20% - Accent3 5" xfId="134"/>
    <cellStyle name="20% - Accent3 6" xfId="135"/>
    <cellStyle name="20% - Accent3 7" xfId="136"/>
    <cellStyle name="20% - Accent3 8" xfId="137"/>
    <cellStyle name="20% - Accent3 9" xfId="138"/>
    <cellStyle name="20% - Accent4" xfId="31" builtinId="42" customBuiltin="1"/>
    <cellStyle name="20% - Accent4 10" xfId="139"/>
    <cellStyle name="20% - Accent4 11" xfId="140"/>
    <cellStyle name="20% - Accent4 12" xfId="141"/>
    <cellStyle name="20% - Accent4 13" xfId="142"/>
    <cellStyle name="20% - Accent4 14" xfId="143"/>
    <cellStyle name="20% - Accent4 15" xfId="144"/>
    <cellStyle name="20% - Accent4 16" xfId="145"/>
    <cellStyle name="20% - Accent4 2" xfId="146"/>
    <cellStyle name="20% - Accent4 3" xfId="147"/>
    <cellStyle name="20% - Accent4 4" xfId="148"/>
    <cellStyle name="20% - Accent4 5" xfId="149"/>
    <cellStyle name="20% - Accent4 6" xfId="150"/>
    <cellStyle name="20% - Accent4 7" xfId="151"/>
    <cellStyle name="20% - Accent4 8" xfId="152"/>
    <cellStyle name="20% - Accent4 9" xfId="153"/>
    <cellStyle name="20% - Accent5" xfId="35" builtinId="46" customBuiltin="1"/>
    <cellStyle name="20% - Accent5 10" xfId="154"/>
    <cellStyle name="20% - Accent5 11" xfId="155"/>
    <cellStyle name="20% - Accent5 12" xfId="156"/>
    <cellStyle name="20% - Accent5 13" xfId="157"/>
    <cellStyle name="20% - Accent5 14" xfId="158"/>
    <cellStyle name="20% - Accent5 15" xfId="159"/>
    <cellStyle name="20% - Accent5 16" xfId="160"/>
    <cellStyle name="20% - Accent5 2" xfId="161"/>
    <cellStyle name="20% - Accent5 3" xfId="162"/>
    <cellStyle name="20% - Accent5 4" xfId="163"/>
    <cellStyle name="20% - Accent5 5" xfId="164"/>
    <cellStyle name="20% - Accent5 6" xfId="165"/>
    <cellStyle name="20% - Accent5 7" xfId="166"/>
    <cellStyle name="20% - Accent5 8" xfId="167"/>
    <cellStyle name="20% - Accent5 9" xfId="168"/>
    <cellStyle name="20% - Accent6" xfId="39" builtinId="50" customBuiltin="1"/>
    <cellStyle name="20% - Accent6 10" xfId="169"/>
    <cellStyle name="20% - Accent6 11" xfId="170"/>
    <cellStyle name="20% - Accent6 12" xfId="171"/>
    <cellStyle name="20% - Accent6 13" xfId="172"/>
    <cellStyle name="20% - Accent6 14" xfId="173"/>
    <cellStyle name="20% - Accent6 15" xfId="174"/>
    <cellStyle name="20% - Accent6 16" xfId="175"/>
    <cellStyle name="20% - Accent6 2" xfId="176"/>
    <cellStyle name="20% - Accent6 3" xfId="177"/>
    <cellStyle name="20% - Accent6 4" xfId="178"/>
    <cellStyle name="20% - Accent6 5" xfId="179"/>
    <cellStyle name="20% - Accent6 6" xfId="180"/>
    <cellStyle name="20% - Accent6 7" xfId="181"/>
    <cellStyle name="20% - Accent6 8" xfId="182"/>
    <cellStyle name="20% - Accent6 9" xfId="183"/>
    <cellStyle name="40% - Accent1" xfId="20" builtinId="31" customBuiltin="1"/>
    <cellStyle name="40% - Accent1 10" xfId="184"/>
    <cellStyle name="40% - Accent1 11" xfId="185"/>
    <cellStyle name="40% - Accent1 12" xfId="186"/>
    <cellStyle name="40% - Accent1 13" xfId="187"/>
    <cellStyle name="40% - Accent1 14" xfId="188"/>
    <cellStyle name="40% - Accent1 15" xfId="189"/>
    <cellStyle name="40% - Accent1 16" xfId="190"/>
    <cellStyle name="40% - Accent1 2" xfId="191"/>
    <cellStyle name="40% - Accent1 3" xfId="192"/>
    <cellStyle name="40% - Accent1 4" xfId="193"/>
    <cellStyle name="40% - Accent1 5" xfId="194"/>
    <cellStyle name="40% - Accent1 6" xfId="195"/>
    <cellStyle name="40% - Accent1 7" xfId="196"/>
    <cellStyle name="40% - Accent1 8" xfId="197"/>
    <cellStyle name="40% - Accent1 9" xfId="198"/>
    <cellStyle name="40% - Accent2" xfId="24" builtinId="35" customBuiltin="1"/>
    <cellStyle name="40% - Accent2 10" xfId="199"/>
    <cellStyle name="40% - Accent2 11" xfId="200"/>
    <cellStyle name="40% - Accent2 12" xfId="201"/>
    <cellStyle name="40% - Accent2 13" xfId="202"/>
    <cellStyle name="40% - Accent2 14" xfId="203"/>
    <cellStyle name="40% - Accent2 15" xfId="204"/>
    <cellStyle name="40% - Accent2 16" xfId="205"/>
    <cellStyle name="40% - Accent2 2" xfId="206"/>
    <cellStyle name="40% - Accent2 3" xfId="207"/>
    <cellStyle name="40% - Accent2 4" xfId="208"/>
    <cellStyle name="40% - Accent2 5" xfId="209"/>
    <cellStyle name="40% - Accent2 6" xfId="210"/>
    <cellStyle name="40% - Accent2 7" xfId="211"/>
    <cellStyle name="40% - Accent2 8" xfId="212"/>
    <cellStyle name="40% - Accent2 9" xfId="213"/>
    <cellStyle name="40% - Accent3" xfId="28" builtinId="39" customBuiltin="1"/>
    <cellStyle name="40% - Accent3 10" xfId="214"/>
    <cellStyle name="40% - Accent3 11" xfId="215"/>
    <cellStyle name="40% - Accent3 12" xfId="216"/>
    <cellStyle name="40% - Accent3 13" xfId="217"/>
    <cellStyle name="40% - Accent3 14" xfId="218"/>
    <cellStyle name="40% - Accent3 15" xfId="219"/>
    <cellStyle name="40% - Accent3 16" xfId="220"/>
    <cellStyle name="40% - Accent3 2" xfId="221"/>
    <cellStyle name="40% - Accent3 3" xfId="222"/>
    <cellStyle name="40% - Accent3 4" xfId="223"/>
    <cellStyle name="40% - Accent3 5" xfId="224"/>
    <cellStyle name="40% - Accent3 6" xfId="225"/>
    <cellStyle name="40% - Accent3 7" xfId="226"/>
    <cellStyle name="40% - Accent3 8" xfId="227"/>
    <cellStyle name="40% - Accent3 9" xfId="228"/>
    <cellStyle name="40% - Accent4" xfId="32" builtinId="43" customBuiltin="1"/>
    <cellStyle name="40% - Accent4 10" xfId="229"/>
    <cellStyle name="40% - Accent4 11" xfId="230"/>
    <cellStyle name="40% - Accent4 12" xfId="231"/>
    <cellStyle name="40% - Accent4 13" xfId="232"/>
    <cellStyle name="40% - Accent4 14" xfId="233"/>
    <cellStyle name="40% - Accent4 15" xfId="234"/>
    <cellStyle name="40% - Accent4 16" xfId="235"/>
    <cellStyle name="40% - Accent4 2" xfId="236"/>
    <cellStyle name="40% - Accent4 3" xfId="237"/>
    <cellStyle name="40% - Accent4 4" xfId="238"/>
    <cellStyle name="40% - Accent4 5" xfId="239"/>
    <cellStyle name="40% - Accent4 6" xfId="240"/>
    <cellStyle name="40% - Accent4 7" xfId="241"/>
    <cellStyle name="40% - Accent4 8" xfId="242"/>
    <cellStyle name="40% - Accent4 9" xfId="243"/>
    <cellStyle name="40% - Accent5" xfId="36" builtinId="47" customBuiltin="1"/>
    <cellStyle name="40% - Accent5 10" xfId="244"/>
    <cellStyle name="40% - Accent5 11" xfId="245"/>
    <cellStyle name="40% - Accent5 12" xfId="246"/>
    <cellStyle name="40% - Accent5 13" xfId="247"/>
    <cellStyle name="40% - Accent5 14" xfId="248"/>
    <cellStyle name="40% - Accent5 15" xfId="249"/>
    <cellStyle name="40% - Accent5 16" xfId="250"/>
    <cellStyle name="40% - Accent5 2" xfId="251"/>
    <cellStyle name="40% - Accent5 3" xfId="252"/>
    <cellStyle name="40% - Accent5 4" xfId="253"/>
    <cellStyle name="40% - Accent5 5" xfId="254"/>
    <cellStyle name="40% - Accent5 6" xfId="255"/>
    <cellStyle name="40% - Accent5 7" xfId="256"/>
    <cellStyle name="40% - Accent5 8" xfId="257"/>
    <cellStyle name="40% - Accent5 9" xfId="258"/>
    <cellStyle name="40% - Accent6" xfId="40" builtinId="51" customBuiltin="1"/>
    <cellStyle name="40% - Accent6 10" xfId="259"/>
    <cellStyle name="40% - Accent6 11" xfId="260"/>
    <cellStyle name="40% - Accent6 12" xfId="261"/>
    <cellStyle name="40% - Accent6 13" xfId="262"/>
    <cellStyle name="40% - Accent6 14" xfId="263"/>
    <cellStyle name="40% - Accent6 15" xfId="264"/>
    <cellStyle name="40% - Accent6 16" xfId="265"/>
    <cellStyle name="40% - Accent6 2" xfId="266"/>
    <cellStyle name="40% - Accent6 3" xfId="267"/>
    <cellStyle name="40% - Accent6 4" xfId="268"/>
    <cellStyle name="40% - Accent6 5" xfId="269"/>
    <cellStyle name="40% - Accent6 6" xfId="270"/>
    <cellStyle name="40% - Accent6 7" xfId="271"/>
    <cellStyle name="40% - Accent6 8" xfId="272"/>
    <cellStyle name="40% - Accent6 9" xfId="273"/>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2" xfId="3319"/>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45"/>
    <cellStyle name="Normal 10 10" xfId="274"/>
    <cellStyle name="Normal 10 11" xfId="275"/>
    <cellStyle name="Normal 10 12" xfId="276"/>
    <cellStyle name="Normal 10 13" xfId="277"/>
    <cellStyle name="Normal 10 14" xfId="278"/>
    <cellStyle name="Normal 10 15" xfId="279"/>
    <cellStyle name="Normal 10 16" xfId="280"/>
    <cellStyle name="Normal 10 17" xfId="281"/>
    <cellStyle name="Normal 10 18" xfId="282"/>
    <cellStyle name="Normal 10 19" xfId="283"/>
    <cellStyle name="Normal 10 2" xfId="284"/>
    <cellStyle name="Normal 10 2 10" xfId="285"/>
    <cellStyle name="Normal 10 2 11" xfId="286"/>
    <cellStyle name="Normal 10 2 12" xfId="287"/>
    <cellStyle name="Normal 10 2 13" xfId="288"/>
    <cellStyle name="Normal 10 2 14" xfId="289"/>
    <cellStyle name="Normal 10 2 15" xfId="290"/>
    <cellStyle name="Normal 10 2 16" xfId="291"/>
    <cellStyle name="Normal 10 2 17" xfId="561"/>
    <cellStyle name="Normal 10 2 18" xfId="562"/>
    <cellStyle name="Normal 10 2 19" xfId="563"/>
    <cellStyle name="Normal 10 2 2" xfId="292"/>
    <cellStyle name="Normal 10 2 20" xfId="564"/>
    <cellStyle name="Normal 10 2 21" xfId="3320"/>
    <cellStyle name="Normal 10 2 22" xfId="3321"/>
    <cellStyle name="Normal 10 2 3" xfId="293"/>
    <cellStyle name="Normal 10 2 4" xfId="294"/>
    <cellStyle name="Normal 10 2 5" xfId="295"/>
    <cellStyle name="Normal 10 2 6" xfId="296"/>
    <cellStyle name="Normal 10 2 7" xfId="297"/>
    <cellStyle name="Normal 10 2 8" xfId="298"/>
    <cellStyle name="Normal 10 2 9" xfId="299"/>
    <cellStyle name="Normal 10 20" xfId="300"/>
    <cellStyle name="Normal 10 21" xfId="301"/>
    <cellStyle name="Normal 10 22" xfId="302"/>
    <cellStyle name="Normal 10 23" xfId="565"/>
    <cellStyle name="Normal 10 24" xfId="566"/>
    <cellStyle name="Normal 10 25" xfId="567"/>
    <cellStyle name="Normal 10 26" xfId="568"/>
    <cellStyle name="Normal 10 27" xfId="569"/>
    <cellStyle name="Normal 10 28" xfId="570"/>
    <cellStyle name="Normal 10 29" xfId="571"/>
    <cellStyle name="Normal 10 3" xfId="303"/>
    <cellStyle name="Normal 10 3 2" xfId="304"/>
    <cellStyle name="Normal 10 3 3" xfId="305"/>
    <cellStyle name="Normal 10 3 4" xfId="306"/>
    <cellStyle name="Normal 10 3 5" xfId="307"/>
    <cellStyle name="Normal 10 3 6" xfId="308"/>
    <cellStyle name="Normal 10 3 7" xfId="309"/>
    <cellStyle name="Normal 10 30" xfId="572"/>
    <cellStyle name="Normal 10 31" xfId="3322"/>
    <cellStyle name="Normal 10 32" xfId="3323"/>
    <cellStyle name="Normal 10 4" xfId="310"/>
    <cellStyle name="Normal 10 4 2" xfId="311"/>
    <cellStyle name="Normal 10 4 3" xfId="312"/>
    <cellStyle name="Normal 10 4 4" xfId="313"/>
    <cellStyle name="Normal 10 4 5" xfId="314"/>
    <cellStyle name="Normal 10 5" xfId="315"/>
    <cellStyle name="Normal 10 5 2" xfId="316"/>
    <cellStyle name="Normal 10 5 3" xfId="317"/>
    <cellStyle name="Normal 10 5 4" xfId="318"/>
    <cellStyle name="Normal 10 5 5" xfId="319"/>
    <cellStyle name="Normal 10 6" xfId="320"/>
    <cellStyle name="Normal 10 6 2" xfId="321"/>
    <cellStyle name="Normal 10 6 3" xfId="322"/>
    <cellStyle name="Normal 10 6 4" xfId="323"/>
    <cellStyle name="Normal 10 6 5" xfId="324"/>
    <cellStyle name="Normal 10 7" xfId="325"/>
    <cellStyle name="Normal 10 7 2" xfId="326"/>
    <cellStyle name="Normal 10 7 3" xfId="327"/>
    <cellStyle name="Normal 10 7 4" xfId="328"/>
    <cellStyle name="Normal 10 7 5" xfId="329"/>
    <cellStyle name="Normal 10 8" xfId="330"/>
    <cellStyle name="Normal 10 8 2" xfId="331"/>
    <cellStyle name="Normal 10 8 3" xfId="332"/>
    <cellStyle name="Normal 10 8 4" xfId="333"/>
    <cellStyle name="Normal 10 8 5" xfId="334"/>
    <cellStyle name="Normal 10 9" xfId="335"/>
    <cellStyle name="Normal 11" xfId="46"/>
    <cellStyle name="Normal 11 2" xfId="573"/>
    <cellStyle name="Normal 11 3" xfId="574"/>
    <cellStyle name="Normal 11 4" xfId="575"/>
    <cellStyle name="Normal 11 5" xfId="576"/>
    <cellStyle name="Normal 11 6" xfId="577"/>
    <cellStyle name="Normal 11 7" xfId="3324"/>
    <cellStyle name="Normal 11 8" xfId="3325"/>
    <cellStyle name="Normal 12" xfId="47"/>
    <cellStyle name="Normal 12 2" xfId="578"/>
    <cellStyle name="Normal 12 3" xfId="579"/>
    <cellStyle name="Normal 12 4" xfId="580"/>
    <cellStyle name="Normal 12 5" xfId="581"/>
    <cellStyle name="Normal 12 6" xfId="582"/>
    <cellStyle name="Normal 12 7" xfId="3326"/>
    <cellStyle name="Normal 12 8" xfId="3327"/>
    <cellStyle name="Normal 13" xfId="48"/>
    <cellStyle name="Normal 13 2" xfId="583"/>
    <cellStyle name="Normal 13 3" xfId="584"/>
    <cellStyle name="Normal 13 4" xfId="585"/>
    <cellStyle name="Normal 13 5" xfId="586"/>
    <cellStyle name="Normal 13 6" xfId="587"/>
    <cellStyle name="Normal 13 7" xfId="3328"/>
    <cellStyle name="Normal 13 8" xfId="3329"/>
    <cellStyle name="Normal 14" xfId="49"/>
    <cellStyle name="Normal 14 2" xfId="588"/>
    <cellStyle name="Normal 14 3" xfId="589"/>
    <cellStyle name="Normal 14 4" xfId="590"/>
    <cellStyle name="Normal 14 5" xfId="591"/>
    <cellStyle name="Normal 14 6" xfId="592"/>
    <cellStyle name="Normal 14 7" xfId="3330"/>
    <cellStyle name="Normal 14 8" xfId="3331"/>
    <cellStyle name="Normal 15" xfId="50"/>
    <cellStyle name="Normal 15 2" xfId="593"/>
    <cellStyle name="Normal 15 3" xfId="594"/>
    <cellStyle name="Normal 15 4" xfId="595"/>
    <cellStyle name="Normal 15 5" xfId="596"/>
    <cellStyle name="Normal 15 6" xfId="597"/>
    <cellStyle name="Normal 15 7" xfId="3332"/>
    <cellStyle name="Normal 15 8" xfId="3333"/>
    <cellStyle name="Normal 16" xfId="51"/>
    <cellStyle name="Normal 16 2" xfId="598"/>
    <cellStyle name="Normal 16 3" xfId="599"/>
    <cellStyle name="Normal 16 4" xfId="600"/>
    <cellStyle name="Normal 16 5" xfId="601"/>
    <cellStyle name="Normal 16 6" xfId="602"/>
    <cellStyle name="Normal 16 7" xfId="3334"/>
    <cellStyle name="Normal 16 8" xfId="3335"/>
    <cellStyle name="Normal 17" xfId="52"/>
    <cellStyle name="Normal 17 2" xfId="603"/>
    <cellStyle name="Normal 17 3" xfId="604"/>
    <cellStyle name="Normal 17 4" xfId="605"/>
    <cellStyle name="Normal 17 5" xfId="606"/>
    <cellStyle name="Normal 17 6" xfId="607"/>
    <cellStyle name="Normal 17 7" xfId="3336"/>
    <cellStyle name="Normal 17 8" xfId="3337"/>
    <cellStyle name="Normal 18" xfId="53"/>
    <cellStyle name="Normal 18 2" xfId="608"/>
    <cellStyle name="Normal 18 3" xfId="609"/>
    <cellStyle name="Normal 18 4" xfId="610"/>
    <cellStyle name="Normal 18 5" xfId="611"/>
    <cellStyle name="Normal 18 6" xfId="612"/>
    <cellStyle name="Normal 18 7" xfId="3338"/>
    <cellStyle name="Normal 18 8" xfId="3339"/>
    <cellStyle name="Normal 19" xfId="54"/>
    <cellStyle name="Normal 19 2" xfId="613"/>
    <cellStyle name="Normal 19 3" xfId="614"/>
    <cellStyle name="Normal 19 4" xfId="615"/>
    <cellStyle name="Normal 19 5" xfId="616"/>
    <cellStyle name="Normal 19 6" xfId="617"/>
    <cellStyle name="Normal 19 7" xfId="3340"/>
    <cellStyle name="Normal 19 8" xfId="3341"/>
    <cellStyle name="Normal 2" xfId="92"/>
    <cellStyle name="Normal 2 10" xfId="618"/>
    <cellStyle name="Normal 2 10 10" xfId="619"/>
    <cellStyle name="Normal 2 10 10 2" xfId="620"/>
    <cellStyle name="Normal 2 10 11" xfId="621"/>
    <cellStyle name="Normal 2 10 11 2" xfId="622"/>
    <cellStyle name="Normal 2 10 12" xfId="623"/>
    <cellStyle name="Normal 2 10 12 2" xfId="624"/>
    <cellStyle name="Normal 2 10 13" xfId="625"/>
    <cellStyle name="Normal 2 10 2" xfId="626"/>
    <cellStyle name="Normal 2 10 2 2" xfId="627"/>
    <cellStyle name="Normal 2 10 2 2 2" xfId="628"/>
    <cellStyle name="Normal 2 10 2 3" xfId="629"/>
    <cellStyle name="Normal 2 10 2 3 2" xfId="630"/>
    <cellStyle name="Normal 2 10 2 4" xfId="631"/>
    <cellStyle name="Normal 2 10 2 4 2" xfId="632"/>
    <cellStyle name="Normal 2 10 2 5" xfId="633"/>
    <cellStyle name="Normal 2 10 3" xfId="634"/>
    <cellStyle name="Normal 2 10 3 2" xfId="635"/>
    <cellStyle name="Normal 2 10 3 2 2" xfId="636"/>
    <cellStyle name="Normal 2 10 3 3" xfId="637"/>
    <cellStyle name="Normal 2 10 3 3 2" xfId="638"/>
    <cellStyle name="Normal 2 10 3 4" xfId="639"/>
    <cellStyle name="Normal 2 10 3 4 2" xfId="640"/>
    <cellStyle name="Normal 2 10 3 5" xfId="641"/>
    <cellStyle name="Normal 2 10 4" xfId="642"/>
    <cellStyle name="Normal 2 10 4 2" xfId="643"/>
    <cellStyle name="Normal 2 10 4 2 2" xfId="644"/>
    <cellStyle name="Normal 2 10 4 3" xfId="645"/>
    <cellStyle name="Normal 2 10 4 3 2" xfId="646"/>
    <cellStyle name="Normal 2 10 4 4" xfId="647"/>
    <cellStyle name="Normal 2 10 4 4 2" xfId="648"/>
    <cellStyle name="Normal 2 10 4 5" xfId="649"/>
    <cellStyle name="Normal 2 10 5" xfId="650"/>
    <cellStyle name="Normal 2 10 5 2" xfId="651"/>
    <cellStyle name="Normal 2 10 5 2 2" xfId="652"/>
    <cellStyle name="Normal 2 10 5 3" xfId="653"/>
    <cellStyle name="Normal 2 10 5 3 2" xfId="654"/>
    <cellStyle name="Normal 2 10 5 4" xfId="655"/>
    <cellStyle name="Normal 2 10 5 4 2" xfId="656"/>
    <cellStyle name="Normal 2 10 5 5" xfId="657"/>
    <cellStyle name="Normal 2 10 6" xfId="658"/>
    <cellStyle name="Normal 2 10 6 2" xfId="659"/>
    <cellStyle name="Normal 2 10 6 2 2" xfId="660"/>
    <cellStyle name="Normal 2 10 6 3" xfId="661"/>
    <cellStyle name="Normal 2 10 6 3 2" xfId="662"/>
    <cellStyle name="Normal 2 10 6 4" xfId="663"/>
    <cellStyle name="Normal 2 10 6 4 2" xfId="664"/>
    <cellStyle name="Normal 2 10 6 5" xfId="665"/>
    <cellStyle name="Normal 2 10 7" xfId="666"/>
    <cellStyle name="Normal 2 10 7 2" xfId="667"/>
    <cellStyle name="Normal 2 10 7 2 2" xfId="668"/>
    <cellStyle name="Normal 2 10 7 3" xfId="669"/>
    <cellStyle name="Normal 2 10 7 3 2" xfId="670"/>
    <cellStyle name="Normal 2 10 7 4" xfId="671"/>
    <cellStyle name="Normal 2 10 7 4 2" xfId="672"/>
    <cellStyle name="Normal 2 10 7 5" xfId="673"/>
    <cellStyle name="Normal 2 10 8" xfId="674"/>
    <cellStyle name="Normal 2 10 8 2" xfId="675"/>
    <cellStyle name="Normal 2 10 8 2 2" xfId="676"/>
    <cellStyle name="Normal 2 10 8 3" xfId="677"/>
    <cellStyle name="Normal 2 10 8 3 2" xfId="678"/>
    <cellStyle name="Normal 2 10 8 4" xfId="679"/>
    <cellStyle name="Normal 2 10 8 4 2" xfId="680"/>
    <cellStyle name="Normal 2 10 8 5" xfId="681"/>
    <cellStyle name="Normal 2 10 9" xfId="682"/>
    <cellStyle name="Normal 2 10 9 2" xfId="683"/>
    <cellStyle name="Normal 2 10 9 2 2" xfId="684"/>
    <cellStyle name="Normal 2 10 9 3" xfId="685"/>
    <cellStyle name="Normal 2 10 9 3 2" xfId="686"/>
    <cellStyle name="Normal 2 10 9 4" xfId="687"/>
    <cellStyle name="Normal 2 10 9 4 2" xfId="688"/>
    <cellStyle name="Normal 2 10 9 5" xfId="689"/>
    <cellStyle name="Normal 2 11" xfId="690"/>
    <cellStyle name="Normal 2 11 10" xfId="691"/>
    <cellStyle name="Normal 2 11 10 2" xfId="692"/>
    <cellStyle name="Normal 2 11 11" xfId="693"/>
    <cellStyle name="Normal 2 11 11 2" xfId="694"/>
    <cellStyle name="Normal 2 11 12" xfId="695"/>
    <cellStyle name="Normal 2 11 12 2" xfId="696"/>
    <cellStyle name="Normal 2 11 13" xfId="697"/>
    <cellStyle name="Normal 2 11 2" xfId="698"/>
    <cellStyle name="Normal 2 11 2 2" xfId="699"/>
    <cellStyle name="Normal 2 11 2 2 2" xfId="700"/>
    <cellStyle name="Normal 2 11 2 3" xfId="701"/>
    <cellStyle name="Normal 2 11 2 3 2" xfId="702"/>
    <cellStyle name="Normal 2 11 2 4" xfId="703"/>
    <cellStyle name="Normal 2 11 2 4 2" xfId="704"/>
    <cellStyle name="Normal 2 11 2 5" xfId="705"/>
    <cellStyle name="Normal 2 11 3" xfId="706"/>
    <cellStyle name="Normal 2 11 3 2" xfId="707"/>
    <cellStyle name="Normal 2 11 3 2 2" xfId="708"/>
    <cellStyle name="Normal 2 11 3 3" xfId="709"/>
    <cellStyle name="Normal 2 11 3 3 2" xfId="710"/>
    <cellStyle name="Normal 2 11 3 4" xfId="711"/>
    <cellStyle name="Normal 2 11 3 4 2" xfId="712"/>
    <cellStyle name="Normal 2 11 3 5" xfId="713"/>
    <cellStyle name="Normal 2 11 4" xfId="714"/>
    <cellStyle name="Normal 2 11 4 2" xfId="715"/>
    <cellStyle name="Normal 2 11 4 2 2" xfId="716"/>
    <cellStyle name="Normal 2 11 4 3" xfId="717"/>
    <cellStyle name="Normal 2 11 4 3 2" xfId="718"/>
    <cellStyle name="Normal 2 11 4 4" xfId="719"/>
    <cellStyle name="Normal 2 11 4 4 2" xfId="720"/>
    <cellStyle name="Normal 2 11 4 5" xfId="721"/>
    <cellStyle name="Normal 2 11 5" xfId="722"/>
    <cellStyle name="Normal 2 11 5 2" xfId="723"/>
    <cellStyle name="Normal 2 11 5 2 2" xfId="724"/>
    <cellStyle name="Normal 2 11 5 3" xfId="725"/>
    <cellStyle name="Normal 2 11 5 3 2" xfId="726"/>
    <cellStyle name="Normal 2 11 5 4" xfId="727"/>
    <cellStyle name="Normal 2 11 5 4 2" xfId="728"/>
    <cellStyle name="Normal 2 11 5 5" xfId="729"/>
    <cellStyle name="Normal 2 11 6" xfId="730"/>
    <cellStyle name="Normal 2 11 6 2" xfId="731"/>
    <cellStyle name="Normal 2 11 6 2 2" xfId="732"/>
    <cellStyle name="Normal 2 11 6 3" xfId="733"/>
    <cellStyle name="Normal 2 11 6 3 2" xfId="734"/>
    <cellStyle name="Normal 2 11 6 4" xfId="735"/>
    <cellStyle name="Normal 2 11 6 4 2" xfId="736"/>
    <cellStyle name="Normal 2 11 6 5" xfId="737"/>
    <cellStyle name="Normal 2 11 7" xfId="738"/>
    <cellStyle name="Normal 2 11 7 2" xfId="739"/>
    <cellStyle name="Normal 2 11 7 2 2" xfId="740"/>
    <cellStyle name="Normal 2 11 7 3" xfId="741"/>
    <cellStyle name="Normal 2 11 7 3 2" xfId="742"/>
    <cellStyle name="Normal 2 11 7 4" xfId="743"/>
    <cellStyle name="Normal 2 11 7 4 2" xfId="744"/>
    <cellStyle name="Normal 2 11 7 5" xfId="745"/>
    <cellStyle name="Normal 2 11 8" xfId="746"/>
    <cellStyle name="Normal 2 11 8 2" xfId="747"/>
    <cellStyle name="Normal 2 11 8 2 2" xfId="748"/>
    <cellStyle name="Normal 2 11 8 3" xfId="749"/>
    <cellStyle name="Normal 2 11 8 3 2" xfId="750"/>
    <cellStyle name="Normal 2 11 8 4" xfId="751"/>
    <cellStyle name="Normal 2 11 8 4 2" xfId="752"/>
    <cellStyle name="Normal 2 11 8 5" xfId="753"/>
    <cellStyle name="Normal 2 11 9" xfId="754"/>
    <cellStyle name="Normal 2 11 9 2" xfId="755"/>
    <cellStyle name="Normal 2 11 9 2 2" xfId="756"/>
    <cellStyle name="Normal 2 11 9 3" xfId="757"/>
    <cellStyle name="Normal 2 11 9 3 2" xfId="758"/>
    <cellStyle name="Normal 2 11 9 4" xfId="759"/>
    <cellStyle name="Normal 2 11 9 4 2" xfId="760"/>
    <cellStyle name="Normal 2 11 9 5" xfId="761"/>
    <cellStyle name="Normal 2 12" xfId="762"/>
    <cellStyle name="Normal 2 12 10" xfId="763"/>
    <cellStyle name="Normal 2 12 10 2" xfId="764"/>
    <cellStyle name="Normal 2 12 11" xfId="765"/>
    <cellStyle name="Normal 2 12 11 2" xfId="766"/>
    <cellStyle name="Normal 2 12 12" xfId="767"/>
    <cellStyle name="Normal 2 12 12 2" xfId="768"/>
    <cellStyle name="Normal 2 12 13" xfId="769"/>
    <cellStyle name="Normal 2 12 2" xfId="770"/>
    <cellStyle name="Normal 2 12 2 2" xfId="771"/>
    <cellStyle name="Normal 2 12 2 2 2" xfId="772"/>
    <cellStyle name="Normal 2 12 2 3" xfId="773"/>
    <cellStyle name="Normal 2 12 2 3 2" xfId="774"/>
    <cellStyle name="Normal 2 12 2 4" xfId="775"/>
    <cellStyle name="Normal 2 12 2 4 2" xfId="776"/>
    <cellStyle name="Normal 2 12 2 5" xfId="777"/>
    <cellStyle name="Normal 2 12 3" xfId="778"/>
    <cellStyle name="Normal 2 12 3 2" xfId="779"/>
    <cellStyle name="Normal 2 12 3 2 2" xfId="780"/>
    <cellStyle name="Normal 2 12 3 3" xfId="781"/>
    <cellStyle name="Normal 2 12 3 3 2" xfId="782"/>
    <cellStyle name="Normal 2 12 3 4" xfId="783"/>
    <cellStyle name="Normal 2 12 3 4 2" xfId="784"/>
    <cellStyle name="Normal 2 12 3 5" xfId="785"/>
    <cellStyle name="Normal 2 12 4" xfId="786"/>
    <cellStyle name="Normal 2 12 4 2" xfId="787"/>
    <cellStyle name="Normal 2 12 4 2 2" xfId="788"/>
    <cellStyle name="Normal 2 12 4 3" xfId="789"/>
    <cellStyle name="Normal 2 12 4 3 2" xfId="790"/>
    <cellStyle name="Normal 2 12 4 4" xfId="791"/>
    <cellStyle name="Normal 2 12 4 4 2" xfId="792"/>
    <cellStyle name="Normal 2 12 4 5" xfId="793"/>
    <cellStyle name="Normal 2 12 5" xfId="794"/>
    <cellStyle name="Normal 2 12 5 2" xfId="795"/>
    <cellStyle name="Normal 2 12 5 2 2" xfId="796"/>
    <cellStyle name="Normal 2 12 5 3" xfId="797"/>
    <cellStyle name="Normal 2 12 5 3 2" xfId="798"/>
    <cellStyle name="Normal 2 12 5 4" xfId="799"/>
    <cellStyle name="Normal 2 12 5 4 2" xfId="800"/>
    <cellStyle name="Normal 2 12 5 5" xfId="801"/>
    <cellStyle name="Normal 2 12 6" xfId="802"/>
    <cellStyle name="Normal 2 12 6 2" xfId="803"/>
    <cellStyle name="Normal 2 12 6 2 2" xfId="804"/>
    <cellStyle name="Normal 2 12 6 3" xfId="805"/>
    <cellStyle name="Normal 2 12 6 3 2" xfId="806"/>
    <cellStyle name="Normal 2 12 6 4" xfId="807"/>
    <cellStyle name="Normal 2 12 6 4 2" xfId="808"/>
    <cellStyle name="Normal 2 12 6 5" xfId="809"/>
    <cellStyle name="Normal 2 12 7" xfId="810"/>
    <cellStyle name="Normal 2 12 7 2" xfId="811"/>
    <cellStyle name="Normal 2 12 7 2 2" xfId="812"/>
    <cellStyle name="Normal 2 12 7 3" xfId="813"/>
    <cellStyle name="Normal 2 12 7 3 2" xfId="814"/>
    <cellStyle name="Normal 2 12 7 4" xfId="815"/>
    <cellStyle name="Normal 2 12 7 4 2" xfId="816"/>
    <cellStyle name="Normal 2 12 7 5" xfId="817"/>
    <cellStyle name="Normal 2 12 8" xfId="818"/>
    <cellStyle name="Normal 2 12 8 2" xfId="819"/>
    <cellStyle name="Normal 2 12 8 2 2" xfId="820"/>
    <cellStyle name="Normal 2 12 8 3" xfId="821"/>
    <cellStyle name="Normal 2 12 8 3 2" xfId="822"/>
    <cellStyle name="Normal 2 12 8 4" xfId="823"/>
    <cellStyle name="Normal 2 12 8 4 2" xfId="824"/>
    <cellStyle name="Normal 2 12 8 5" xfId="825"/>
    <cellStyle name="Normal 2 12 9" xfId="826"/>
    <cellStyle name="Normal 2 12 9 2" xfId="827"/>
    <cellStyle name="Normal 2 12 9 2 2" xfId="828"/>
    <cellStyle name="Normal 2 12 9 3" xfId="829"/>
    <cellStyle name="Normal 2 12 9 3 2" xfId="830"/>
    <cellStyle name="Normal 2 12 9 4" xfId="831"/>
    <cellStyle name="Normal 2 12 9 4 2" xfId="832"/>
    <cellStyle name="Normal 2 12 9 5" xfId="833"/>
    <cellStyle name="Normal 2 13" xfId="834"/>
    <cellStyle name="Normal 2 13 10" xfId="835"/>
    <cellStyle name="Normal 2 13 10 2" xfId="836"/>
    <cellStyle name="Normal 2 13 11" xfId="837"/>
    <cellStyle name="Normal 2 13 11 2" xfId="838"/>
    <cellStyle name="Normal 2 13 12" xfId="839"/>
    <cellStyle name="Normal 2 13 12 2" xfId="840"/>
    <cellStyle name="Normal 2 13 13" xfId="841"/>
    <cellStyle name="Normal 2 13 2" xfId="842"/>
    <cellStyle name="Normal 2 13 2 2" xfId="843"/>
    <cellStyle name="Normal 2 13 2 2 2" xfId="844"/>
    <cellStyle name="Normal 2 13 2 3" xfId="845"/>
    <cellStyle name="Normal 2 13 2 3 2" xfId="846"/>
    <cellStyle name="Normal 2 13 2 4" xfId="847"/>
    <cellStyle name="Normal 2 13 2 4 2" xfId="848"/>
    <cellStyle name="Normal 2 13 2 5" xfId="849"/>
    <cellStyle name="Normal 2 13 3" xfId="850"/>
    <cellStyle name="Normal 2 13 3 2" xfId="851"/>
    <cellStyle name="Normal 2 13 3 2 2" xfId="852"/>
    <cellStyle name="Normal 2 13 3 3" xfId="853"/>
    <cellStyle name="Normal 2 13 3 3 2" xfId="854"/>
    <cellStyle name="Normal 2 13 3 4" xfId="855"/>
    <cellStyle name="Normal 2 13 3 4 2" xfId="856"/>
    <cellStyle name="Normal 2 13 3 5" xfId="857"/>
    <cellStyle name="Normal 2 13 4" xfId="858"/>
    <cellStyle name="Normal 2 13 4 2" xfId="859"/>
    <cellStyle name="Normal 2 13 4 2 2" xfId="860"/>
    <cellStyle name="Normal 2 13 4 3" xfId="861"/>
    <cellStyle name="Normal 2 13 4 3 2" xfId="862"/>
    <cellStyle name="Normal 2 13 4 4" xfId="863"/>
    <cellStyle name="Normal 2 13 4 4 2" xfId="864"/>
    <cellStyle name="Normal 2 13 4 5" xfId="865"/>
    <cellStyle name="Normal 2 13 5" xfId="866"/>
    <cellStyle name="Normal 2 13 5 2" xfId="867"/>
    <cellStyle name="Normal 2 13 5 2 2" xfId="868"/>
    <cellStyle name="Normal 2 13 5 3" xfId="869"/>
    <cellStyle name="Normal 2 13 5 3 2" xfId="870"/>
    <cellStyle name="Normal 2 13 5 4" xfId="871"/>
    <cellStyle name="Normal 2 13 5 4 2" xfId="872"/>
    <cellStyle name="Normal 2 13 5 5" xfId="873"/>
    <cellStyle name="Normal 2 13 6" xfId="874"/>
    <cellStyle name="Normal 2 13 6 2" xfId="875"/>
    <cellStyle name="Normal 2 13 6 2 2" xfId="876"/>
    <cellStyle name="Normal 2 13 6 3" xfId="877"/>
    <cellStyle name="Normal 2 13 6 3 2" xfId="878"/>
    <cellStyle name="Normal 2 13 6 4" xfId="879"/>
    <cellStyle name="Normal 2 13 6 4 2" xfId="880"/>
    <cellStyle name="Normal 2 13 6 5" xfId="881"/>
    <cellStyle name="Normal 2 13 7" xfId="882"/>
    <cellStyle name="Normal 2 13 7 2" xfId="883"/>
    <cellStyle name="Normal 2 13 7 2 2" xfId="884"/>
    <cellStyle name="Normal 2 13 7 3" xfId="885"/>
    <cellStyle name="Normal 2 13 7 3 2" xfId="886"/>
    <cellStyle name="Normal 2 13 7 4" xfId="887"/>
    <cellStyle name="Normal 2 13 7 4 2" xfId="888"/>
    <cellStyle name="Normal 2 13 7 5" xfId="889"/>
    <cellStyle name="Normal 2 13 8" xfId="890"/>
    <cellStyle name="Normal 2 13 8 2" xfId="891"/>
    <cellStyle name="Normal 2 13 8 2 2" xfId="892"/>
    <cellStyle name="Normal 2 13 8 3" xfId="893"/>
    <cellStyle name="Normal 2 13 8 3 2" xfId="894"/>
    <cellStyle name="Normal 2 13 8 4" xfId="895"/>
    <cellStyle name="Normal 2 13 8 4 2" xfId="896"/>
    <cellStyle name="Normal 2 13 8 5" xfId="897"/>
    <cellStyle name="Normal 2 13 9" xfId="898"/>
    <cellStyle name="Normal 2 13 9 2" xfId="899"/>
    <cellStyle name="Normal 2 13 9 2 2" xfId="900"/>
    <cellStyle name="Normal 2 13 9 3" xfId="901"/>
    <cellStyle name="Normal 2 13 9 3 2" xfId="902"/>
    <cellStyle name="Normal 2 13 9 4" xfId="903"/>
    <cellStyle name="Normal 2 13 9 4 2" xfId="904"/>
    <cellStyle name="Normal 2 13 9 5" xfId="905"/>
    <cellStyle name="Normal 2 14" xfId="906"/>
    <cellStyle name="Normal 2 14 10" xfId="907"/>
    <cellStyle name="Normal 2 14 10 2" xfId="908"/>
    <cellStyle name="Normal 2 14 11" xfId="909"/>
    <cellStyle name="Normal 2 14 11 2" xfId="910"/>
    <cellStyle name="Normal 2 14 12" xfId="911"/>
    <cellStyle name="Normal 2 14 12 2" xfId="912"/>
    <cellStyle name="Normal 2 14 13" xfId="913"/>
    <cellStyle name="Normal 2 14 2" xfId="914"/>
    <cellStyle name="Normal 2 14 2 2" xfId="915"/>
    <cellStyle name="Normal 2 14 2 2 2" xfId="916"/>
    <cellStyle name="Normal 2 14 2 3" xfId="917"/>
    <cellStyle name="Normal 2 14 2 3 2" xfId="918"/>
    <cellStyle name="Normal 2 14 2 4" xfId="919"/>
    <cellStyle name="Normal 2 14 2 4 2" xfId="920"/>
    <cellStyle name="Normal 2 14 2 5" xfId="921"/>
    <cellStyle name="Normal 2 14 3" xfId="922"/>
    <cellStyle name="Normal 2 14 3 2" xfId="923"/>
    <cellStyle name="Normal 2 14 3 2 2" xfId="924"/>
    <cellStyle name="Normal 2 14 3 3" xfId="925"/>
    <cellStyle name="Normal 2 14 3 3 2" xfId="926"/>
    <cellStyle name="Normal 2 14 3 4" xfId="927"/>
    <cellStyle name="Normal 2 14 3 4 2" xfId="928"/>
    <cellStyle name="Normal 2 14 3 5" xfId="929"/>
    <cellStyle name="Normal 2 14 4" xfId="930"/>
    <cellStyle name="Normal 2 14 4 2" xfId="931"/>
    <cellStyle name="Normal 2 14 4 2 2" xfId="932"/>
    <cellStyle name="Normal 2 14 4 3" xfId="933"/>
    <cellStyle name="Normal 2 14 4 3 2" xfId="934"/>
    <cellStyle name="Normal 2 14 4 4" xfId="935"/>
    <cellStyle name="Normal 2 14 4 4 2" xfId="936"/>
    <cellStyle name="Normal 2 14 4 5" xfId="937"/>
    <cellStyle name="Normal 2 14 5" xfId="938"/>
    <cellStyle name="Normal 2 14 5 2" xfId="939"/>
    <cellStyle name="Normal 2 14 5 2 2" xfId="940"/>
    <cellStyle name="Normal 2 14 5 3" xfId="941"/>
    <cellStyle name="Normal 2 14 5 3 2" xfId="942"/>
    <cellStyle name="Normal 2 14 5 4" xfId="943"/>
    <cellStyle name="Normal 2 14 5 4 2" xfId="944"/>
    <cellStyle name="Normal 2 14 5 5" xfId="945"/>
    <cellStyle name="Normal 2 14 6" xfId="946"/>
    <cellStyle name="Normal 2 14 6 2" xfId="947"/>
    <cellStyle name="Normal 2 14 6 2 2" xfId="948"/>
    <cellStyle name="Normal 2 14 6 3" xfId="949"/>
    <cellStyle name="Normal 2 14 6 3 2" xfId="950"/>
    <cellStyle name="Normal 2 14 6 4" xfId="951"/>
    <cellStyle name="Normal 2 14 6 4 2" xfId="952"/>
    <cellStyle name="Normal 2 14 6 5" xfId="953"/>
    <cellStyle name="Normal 2 14 7" xfId="954"/>
    <cellStyle name="Normal 2 14 7 2" xfId="955"/>
    <cellStyle name="Normal 2 14 7 2 2" xfId="956"/>
    <cellStyle name="Normal 2 14 7 3" xfId="957"/>
    <cellStyle name="Normal 2 14 7 3 2" xfId="958"/>
    <cellStyle name="Normal 2 14 7 4" xfId="959"/>
    <cellStyle name="Normal 2 14 7 4 2" xfId="960"/>
    <cellStyle name="Normal 2 14 7 5" xfId="961"/>
    <cellStyle name="Normal 2 14 8" xfId="962"/>
    <cellStyle name="Normal 2 14 8 2" xfId="963"/>
    <cellStyle name="Normal 2 14 8 2 2" xfId="964"/>
    <cellStyle name="Normal 2 14 8 3" xfId="965"/>
    <cellStyle name="Normal 2 14 8 3 2" xfId="966"/>
    <cellStyle name="Normal 2 14 8 4" xfId="967"/>
    <cellStyle name="Normal 2 14 8 4 2" xfId="968"/>
    <cellStyle name="Normal 2 14 8 5" xfId="969"/>
    <cellStyle name="Normal 2 14 9" xfId="970"/>
    <cellStyle name="Normal 2 14 9 2" xfId="971"/>
    <cellStyle name="Normal 2 14 9 2 2" xfId="972"/>
    <cellStyle name="Normal 2 14 9 3" xfId="973"/>
    <cellStyle name="Normal 2 14 9 3 2" xfId="974"/>
    <cellStyle name="Normal 2 14 9 4" xfId="975"/>
    <cellStyle name="Normal 2 14 9 4 2" xfId="976"/>
    <cellStyle name="Normal 2 14 9 5" xfId="977"/>
    <cellStyle name="Normal 2 15" xfId="978"/>
    <cellStyle name="Normal 2 15 10" xfId="979"/>
    <cellStyle name="Normal 2 15 10 2" xfId="980"/>
    <cellStyle name="Normal 2 15 11" xfId="981"/>
    <cellStyle name="Normal 2 15 11 2" xfId="982"/>
    <cellStyle name="Normal 2 15 12" xfId="983"/>
    <cellStyle name="Normal 2 15 12 2" xfId="984"/>
    <cellStyle name="Normal 2 15 13" xfId="985"/>
    <cellStyle name="Normal 2 15 2" xfId="986"/>
    <cellStyle name="Normal 2 15 2 2" xfId="987"/>
    <cellStyle name="Normal 2 15 2 2 2" xfId="988"/>
    <cellStyle name="Normal 2 15 2 3" xfId="989"/>
    <cellStyle name="Normal 2 15 2 3 2" xfId="990"/>
    <cellStyle name="Normal 2 15 2 4" xfId="991"/>
    <cellStyle name="Normal 2 15 2 4 2" xfId="992"/>
    <cellStyle name="Normal 2 15 2 5" xfId="993"/>
    <cellStyle name="Normal 2 15 3" xfId="994"/>
    <cellStyle name="Normal 2 15 3 2" xfId="995"/>
    <cellStyle name="Normal 2 15 3 2 2" xfId="996"/>
    <cellStyle name="Normal 2 15 3 3" xfId="997"/>
    <cellStyle name="Normal 2 15 3 3 2" xfId="998"/>
    <cellStyle name="Normal 2 15 3 4" xfId="999"/>
    <cellStyle name="Normal 2 15 3 4 2" xfId="1000"/>
    <cellStyle name="Normal 2 15 3 5" xfId="1001"/>
    <cellStyle name="Normal 2 15 4" xfId="1002"/>
    <cellStyle name="Normal 2 15 4 2" xfId="1003"/>
    <cellStyle name="Normal 2 15 4 2 2" xfId="1004"/>
    <cellStyle name="Normal 2 15 4 3" xfId="1005"/>
    <cellStyle name="Normal 2 15 4 3 2" xfId="1006"/>
    <cellStyle name="Normal 2 15 4 4" xfId="1007"/>
    <cellStyle name="Normal 2 15 4 4 2" xfId="1008"/>
    <cellStyle name="Normal 2 15 4 5" xfId="1009"/>
    <cellStyle name="Normal 2 15 5" xfId="1010"/>
    <cellStyle name="Normal 2 15 5 2" xfId="1011"/>
    <cellStyle name="Normal 2 15 5 2 2" xfId="1012"/>
    <cellStyle name="Normal 2 15 5 3" xfId="1013"/>
    <cellStyle name="Normal 2 15 5 3 2" xfId="1014"/>
    <cellStyle name="Normal 2 15 5 4" xfId="1015"/>
    <cellStyle name="Normal 2 15 5 4 2" xfId="1016"/>
    <cellStyle name="Normal 2 15 5 5" xfId="1017"/>
    <cellStyle name="Normal 2 15 6" xfId="1018"/>
    <cellStyle name="Normal 2 15 6 2" xfId="1019"/>
    <cellStyle name="Normal 2 15 6 2 2" xfId="1020"/>
    <cellStyle name="Normal 2 15 6 3" xfId="1021"/>
    <cellStyle name="Normal 2 15 6 3 2" xfId="1022"/>
    <cellStyle name="Normal 2 15 6 4" xfId="1023"/>
    <cellStyle name="Normal 2 15 6 4 2" xfId="1024"/>
    <cellStyle name="Normal 2 15 6 5" xfId="1025"/>
    <cellStyle name="Normal 2 15 7" xfId="1026"/>
    <cellStyle name="Normal 2 15 7 2" xfId="1027"/>
    <cellStyle name="Normal 2 15 7 2 2" xfId="1028"/>
    <cellStyle name="Normal 2 15 7 3" xfId="1029"/>
    <cellStyle name="Normal 2 15 7 3 2" xfId="1030"/>
    <cellStyle name="Normal 2 15 7 4" xfId="1031"/>
    <cellStyle name="Normal 2 15 7 4 2" xfId="1032"/>
    <cellStyle name="Normal 2 15 7 5" xfId="1033"/>
    <cellStyle name="Normal 2 15 8" xfId="1034"/>
    <cellStyle name="Normal 2 15 8 2" xfId="1035"/>
    <cellStyle name="Normal 2 15 8 2 2" xfId="1036"/>
    <cellStyle name="Normal 2 15 8 3" xfId="1037"/>
    <cellStyle name="Normal 2 15 8 3 2" xfId="1038"/>
    <cellStyle name="Normal 2 15 8 4" xfId="1039"/>
    <cellStyle name="Normal 2 15 8 4 2" xfId="1040"/>
    <cellStyle name="Normal 2 15 8 5" xfId="1041"/>
    <cellStyle name="Normal 2 15 9" xfId="1042"/>
    <cellStyle name="Normal 2 15 9 2" xfId="1043"/>
    <cellStyle name="Normal 2 15 9 2 2" xfId="1044"/>
    <cellStyle name="Normal 2 15 9 3" xfId="1045"/>
    <cellStyle name="Normal 2 15 9 3 2" xfId="1046"/>
    <cellStyle name="Normal 2 15 9 4" xfId="1047"/>
    <cellStyle name="Normal 2 15 9 4 2" xfId="1048"/>
    <cellStyle name="Normal 2 15 9 5" xfId="1049"/>
    <cellStyle name="Normal 2 16" xfId="1050"/>
    <cellStyle name="Normal 2 16 10" xfId="1051"/>
    <cellStyle name="Normal 2 16 10 2" xfId="1052"/>
    <cellStyle name="Normal 2 16 11" xfId="1053"/>
    <cellStyle name="Normal 2 16 11 2" xfId="1054"/>
    <cellStyle name="Normal 2 16 12" xfId="1055"/>
    <cellStyle name="Normal 2 16 12 2" xfId="1056"/>
    <cellStyle name="Normal 2 16 13" xfId="1057"/>
    <cellStyle name="Normal 2 16 2" xfId="1058"/>
    <cellStyle name="Normal 2 16 2 2" xfId="1059"/>
    <cellStyle name="Normal 2 16 2 2 2" xfId="1060"/>
    <cellStyle name="Normal 2 16 2 3" xfId="1061"/>
    <cellStyle name="Normal 2 16 2 3 2" xfId="1062"/>
    <cellStyle name="Normal 2 16 2 4" xfId="1063"/>
    <cellStyle name="Normal 2 16 2 4 2" xfId="1064"/>
    <cellStyle name="Normal 2 16 2 5" xfId="1065"/>
    <cellStyle name="Normal 2 16 3" xfId="1066"/>
    <cellStyle name="Normal 2 16 3 2" xfId="1067"/>
    <cellStyle name="Normal 2 16 3 2 2" xfId="1068"/>
    <cellStyle name="Normal 2 16 3 3" xfId="1069"/>
    <cellStyle name="Normal 2 16 3 3 2" xfId="1070"/>
    <cellStyle name="Normal 2 16 3 4" xfId="1071"/>
    <cellStyle name="Normal 2 16 3 4 2" xfId="1072"/>
    <cellStyle name="Normal 2 16 3 5" xfId="1073"/>
    <cellStyle name="Normal 2 16 4" xfId="1074"/>
    <cellStyle name="Normal 2 16 4 2" xfId="1075"/>
    <cellStyle name="Normal 2 16 4 2 2" xfId="1076"/>
    <cellStyle name="Normal 2 16 4 3" xfId="1077"/>
    <cellStyle name="Normal 2 16 4 3 2" xfId="1078"/>
    <cellStyle name="Normal 2 16 4 4" xfId="1079"/>
    <cellStyle name="Normal 2 16 4 4 2" xfId="1080"/>
    <cellStyle name="Normal 2 16 4 5" xfId="1081"/>
    <cellStyle name="Normal 2 16 5" xfId="1082"/>
    <cellStyle name="Normal 2 16 5 2" xfId="1083"/>
    <cellStyle name="Normal 2 16 5 2 2" xfId="1084"/>
    <cellStyle name="Normal 2 16 5 3" xfId="1085"/>
    <cellStyle name="Normal 2 16 5 3 2" xfId="1086"/>
    <cellStyle name="Normal 2 16 5 4" xfId="1087"/>
    <cellStyle name="Normal 2 16 5 4 2" xfId="1088"/>
    <cellStyle name="Normal 2 16 5 5" xfId="1089"/>
    <cellStyle name="Normal 2 16 6" xfId="1090"/>
    <cellStyle name="Normal 2 16 6 2" xfId="1091"/>
    <cellStyle name="Normal 2 16 6 2 2" xfId="1092"/>
    <cellStyle name="Normal 2 16 6 3" xfId="1093"/>
    <cellStyle name="Normal 2 16 6 3 2" xfId="1094"/>
    <cellStyle name="Normal 2 16 6 4" xfId="1095"/>
    <cellStyle name="Normal 2 16 6 4 2" xfId="1096"/>
    <cellStyle name="Normal 2 16 6 5" xfId="1097"/>
    <cellStyle name="Normal 2 16 7" xfId="1098"/>
    <cellStyle name="Normal 2 16 7 2" xfId="1099"/>
    <cellStyle name="Normal 2 16 7 2 2" xfId="1100"/>
    <cellStyle name="Normal 2 16 7 3" xfId="1101"/>
    <cellStyle name="Normal 2 16 7 3 2" xfId="1102"/>
    <cellStyle name="Normal 2 16 7 4" xfId="1103"/>
    <cellStyle name="Normal 2 16 7 4 2" xfId="1104"/>
    <cellStyle name="Normal 2 16 7 5" xfId="1105"/>
    <cellStyle name="Normal 2 16 8" xfId="1106"/>
    <cellStyle name="Normal 2 16 8 2" xfId="1107"/>
    <cellStyle name="Normal 2 16 8 2 2" xfId="1108"/>
    <cellStyle name="Normal 2 16 8 3" xfId="1109"/>
    <cellStyle name="Normal 2 16 8 3 2" xfId="1110"/>
    <cellStyle name="Normal 2 16 8 4" xfId="1111"/>
    <cellStyle name="Normal 2 16 8 4 2" xfId="1112"/>
    <cellStyle name="Normal 2 16 8 5" xfId="1113"/>
    <cellStyle name="Normal 2 16 9" xfId="1114"/>
    <cellStyle name="Normal 2 16 9 2" xfId="1115"/>
    <cellStyle name="Normal 2 16 9 2 2" xfId="1116"/>
    <cellStyle name="Normal 2 16 9 3" xfId="1117"/>
    <cellStyle name="Normal 2 16 9 3 2" xfId="1118"/>
    <cellStyle name="Normal 2 16 9 4" xfId="1119"/>
    <cellStyle name="Normal 2 16 9 4 2" xfId="1120"/>
    <cellStyle name="Normal 2 16 9 5" xfId="1121"/>
    <cellStyle name="Normal 2 17" xfId="1122"/>
    <cellStyle name="Normal 2 17 10" xfId="1123"/>
    <cellStyle name="Normal 2 17 10 2" xfId="1124"/>
    <cellStyle name="Normal 2 17 11" xfId="1125"/>
    <cellStyle name="Normal 2 17 11 2" xfId="1126"/>
    <cellStyle name="Normal 2 17 12" xfId="1127"/>
    <cellStyle name="Normal 2 17 12 2" xfId="1128"/>
    <cellStyle name="Normal 2 17 13" xfId="1129"/>
    <cellStyle name="Normal 2 17 2" xfId="1130"/>
    <cellStyle name="Normal 2 17 2 2" xfId="1131"/>
    <cellStyle name="Normal 2 17 2 2 2" xfId="1132"/>
    <cellStyle name="Normal 2 17 2 3" xfId="1133"/>
    <cellStyle name="Normal 2 17 2 3 2" xfId="1134"/>
    <cellStyle name="Normal 2 17 2 4" xfId="1135"/>
    <cellStyle name="Normal 2 17 2 4 2" xfId="1136"/>
    <cellStyle name="Normal 2 17 2 5" xfId="1137"/>
    <cellStyle name="Normal 2 17 3" xfId="1138"/>
    <cellStyle name="Normal 2 17 3 2" xfId="1139"/>
    <cellStyle name="Normal 2 17 3 2 2" xfId="1140"/>
    <cellStyle name="Normal 2 17 3 3" xfId="1141"/>
    <cellStyle name="Normal 2 17 3 3 2" xfId="1142"/>
    <cellStyle name="Normal 2 17 3 4" xfId="1143"/>
    <cellStyle name="Normal 2 17 3 4 2" xfId="1144"/>
    <cellStyle name="Normal 2 17 3 5" xfId="1145"/>
    <cellStyle name="Normal 2 17 4" xfId="1146"/>
    <cellStyle name="Normal 2 17 4 2" xfId="1147"/>
    <cellStyle name="Normal 2 17 4 2 2" xfId="1148"/>
    <cellStyle name="Normal 2 17 4 3" xfId="1149"/>
    <cellStyle name="Normal 2 17 4 3 2" xfId="1150"/>
    <cellStyle name="Normal 2 17 4 4" xfId="1151"/>
    <cellStyle name="Normal 2 17 4 4 2" xfId="1152"/>
    <cellStyle name="Normal 2 17 4 5" xfId="1153"/>
    <cellStyle name="Normal 2 17 5" xfId="1154"/>
    <cellStyle name="Normal 2 17 5 2" xfId="1155"/>
    <cellStyle name="Normal 2 17 5 2 2" xfId="1156"/>
    <cellStyle name="Normal 2 17 5 3" xfId="1157"/>
    <cellStyle name="Normal 2 17 5 3 2" xfId="1158"/>
    <cellStyle name="Normal 2 17 5 4" xfId="1159"/>
    <cellStyle name="Normal 2 17 5 4 2" xfId="1160"/>
    <cellStyle name="Normal 2 17 5 5" xfId="1161"/>
    <cellStyle name="Normal 2 17 6" xfId="1162"/>
    <cellStyle name="Normal 2 17 6 2" xfId="1163"/>
    <cellStyle name="Normal 2 17 6 2 2" xfId="1164"/>
    <cellStyle name="Normal 2 17 6 3" xfId="1165"/>
    <cellStyle name="Normal 2 17 6 3 2" xfId="1166"/>
    <cellStyle name="Normal 2 17 6 4" xfId="1167"/>
    <cellStyle name="Normal 2 17 6 4 2" xfId="1168"/>
    <cellStyle name="Normal 2 17 6 5" xfId="1169"/>
    <cellStyle name="Normal 2 17 7" xfId="1170"/>
    <cellStyle name="Normal 2 17 7 2" xfId="1171"/>
    <cellStyle name="Normal 2 17 7 2 2" xfId="1172"/>
    <cellStyle name="Normal 2 17 7 3" xfId="1173"/>
    <cellStyle name="Normal 2 17 7 3 2" xfId="1174"/>
    <cellStyle name="Normal 2 17 7 4" xfId="1175"/>
    <cellStyle name="Normal 2 17 7 4 2" xfId="1176"/>
    <cellStyle name="Normal 2 17 7 5" xfId="1177"/>
    <cellStyle name="Normal 2 17 8" xfId="1178"/>
    <cellStyle name="Normal 2 17 8 2" xfId="1179"/>
    <cellStyle name="Normal 2 17 8 2 2" xfId="1180"/>
    <cellStyle name="Normal 2 17 8 3" xfId="1181"/>
    <cellStyle name="Normal 2 17 8 3 2" xfId="1182"/>
    <cellStyle name="Normal 2 17 8 4" xfId="1183"/>
    <cellStyle name="Normal 2 17 8 4 2" xfId="1184"/>
    <cellStyle name="Normal 2 17 8 5" xfId="1185"/>
    <cellStyle name="Normal 2 17 9" xfId="1186"/>
    <cellStyle name="Normal 2 17 9 2" xfId="1187"/>
    <cellStyle name="Normal 2 17 9 2 2" xfId="1188"/>
    <cellStyle name="Normal 2 17 9 3" xfId="1189"/>
    <cellStyle name="Normal 2 17 9 3 2" xfId="1190"/>
    <cellStyle name="Normal 2 17 9 4" xfId="1191"/>
    <cellStyle name="Normal 2 17 9 4 2" xfId="1192"/>
    <cellStyle name="Normal 2 17 9 5" xfId="1193"/>
    <cellStyle name="Normal 2 18" xfId="1194"/>
    <cellStyle name="Normal 2 18 10" xfId="1195"/>
    <cellStyle name="Normal 2 18 10 2" xfId="1196"/>
    <cellStyle name="Normal 2 18 11" xfId="1197"/>
    <cellStyle name="Normal 2 18 11 2" xfId="1198"/>
    <cellStyle name="Normal 2 18 12" xfId="1199"/>
    <cellStyle name="Normal 2 18 12 2" xfId="1200"/>
    <cellStyle name="Normal 2 18 13" xfId="1201"/>
    <cellStyle name="Normal 2 18 2" xfId="1202"/>
    <cellStyle name="Normal 2 18 2 2" xfId="1203"/>
    <cellStyle name="Normal 2 18 2 2 2" xfId="1204"/>
    <cellStyle name="Normal 2 18 2 3" xfId="1205"/>
    <cellStyle name="Normal 2 18 2 3 2" xfId="1206"/>
    <cellStyle name="Normal 2 18 2 4" xfId="1207"/>
    <cellStyle name="Normal 2 18 2 4 2" xfId="1208"/>
    <cellStyle name="Normal 2 18 2 5" xfId="1209"/>
    <cellStyle name="Normal 2 18 3" xfId="1210"/>
    <cellStyle name="Normal 2 18 3 2" xfId="1211"/>
    <cellStyle name="Normal 2 18 3 2 2" xfId="1212"/>
    <cellStyle name="Normal 2 18 3 3" xfId="1213"/>
    <cellStyle name="Normal 2 18 3 3 2" xfId="1214"/>
    <cellStyle name="Normal 2 18 3 4" xfId="1215"/>
    <cellStyle name="Normal 2 18 3 4 2" xfId="1216"/>
    <cellStyle name="Normal 2 18 3 5" xfId="1217"/>
    <cellStyle name="Normal 2 18 4" xfId="1218"/>
    <cellStyle name="Normal 2 18 4 2" xfId="1219"/>
    <cellStyle name="Normal 2 18 4 2 2" xfId="1220"/>
    <cellStyle name="Normal 2 18 4 3" xfId="1221"/>
    <cellStyle name="Normal 2 18 4 3 2" xfId="1222"/>
    <cellStyle name="Normal 2 18 4 4" xfId="1223"/>
    <cellStyle name="Normal 2 18 4 4 2" xfId="1224"/>
    <cellStyle name="Normal 2 18 4 5" xfId="1225"/>
    <cellStyle name="Normal 2 18 5" xfId="1226"/>
    <cellStyle name="Normal 2 18 5 2" xfId="1227"/>
    <cellStyle name="Normal 2 18 5 2 2" xfId="1228"/>
    <cellStyle name="Normal 2 18 5 3" xfId="1229"/>
    <cellStyle name="Normal 2 18 5 3 2" xfId="1230"/>
    <cellStyle name="Normal 2 18 5 4" xfId="1231"/>
    <cellStyle name="Normal 2 18 5 4 2" xfId="1232"/>
    <cellStyle name="Normal 2 18 5 5" xfId="1233"/>
    <cellStyle name="Normal 2 18 6" xfId="1234"/>
    <cellStyle name="Normal 2 18 6 2" xfId="1235"/>
    <cellStyle name="Normal 2 18 6 2 2" xfId="1236"/>
    <cellStyle name="Normal 2 18 6 3" xfId="1237"/>
    <cellStyle name="Normal 2 18 6 3 2" xfId="1238"/>
    <cellStyle name="Normal 2 18 6 4" xfId="1239"/>
    <cellStyle name="Normal 2 18 6 4 2" xfId="1240"/>
    <cellStyle name="Normal 2 18 6 5" xfId="1241"/>
    <cellStyle name="Normal 2 18 7" xfId="1242"/>
    <cellStyle name="Normal 2 18 7 2" xfId="1243"/>
    <cellStyle name="Normal 2 18 7 2 2" xfId="1244"/>
    <cellStyle name="Normal 2 18 7 3" xfId="1245"/>
    <cellStyle name="Normal 2 18 7 3 2" xfId="1246"/>
    <cellStyle name="Normal 2 18 7 4" xfId="1247"/>
    <cellStyle name="Normal 2 18 7 4 2" xfId="1248"/>
    <cellStyle name="Normal 2 18 7 5" xfId="1249"/>
    <cellStyle name="Normal 2 18 8" xfId="1250"/>
    <cellStyle name="Normal 2 18 8 2" xfId="1251"/>
    <cellStyle name="Normal 2 18 8 2 2" xfId="1252"/>
    <cellStyle name="Normal 2 18 8 3" xfId="1253"/>
    <cellStyle name="Normal 2 18 8 3 2" xfId="1254"/>
    <cellStyle name="Normal 2 18 8 4" xfId="1255"/>
    <cellStyle name="Normal 2 18 8 4 2" xfId="1256"/>
    <cellStyle name="Normal 2 18 8 5" xfId="1257"/>
    <cellStyle name="Normal 2 18 9" xfId="1258"/>
    <cellStyle name="Normal 2 18 9 2" xfId="1259"/>
    <cellStyle name="Normal 2 18 9 2 2" xfId="1260"/>
    <cellStyle name="Normal 2 18 9 3" xfId="1261"/>
    <cellStyle name="Normal 2 18 9 3 2" xfId="1262"/>
    <cellStyle name="Normal 2 18 9 4" xfId="1263"/>
    <cellStyle name="Normal 2 18 9 4 2" xfId="1264"/>
    <cellStyle name="Normal 2 18 9 5" xfId="1265"/>
    <cellStyle name="Normal 2 19" xfId="1266"/>
    <cellStyle name="Normal 2 19 10" xfId="1267"/>
    <cellStyle name="Normal 2 19 10 2" xfId="1268"/>
    <cellStyle name="Normal 2 19 11" xfId="1269"/>
    <cellStyle name="Normal 2 19 11 2" xfId="1270"/>
    <cellStyle name="Normal 2 19 12" xfId="1271"/>
    <cellStyle name="Normal 2 19 12 2" xfId="1272"/>
    <cellStyle name="Normal 2 19 13" xfId="1273"/>
    <cellStyle name="Normal 2 19 2" xfId="1274"/>
    <cellStyle name="Normal 2 19 2 2" xfId="1275"/>
    <cellStyle name="Normal 2 19 2 2 2" xfId="1276"/>
    <cellStyle name="Normal 2 19 2 3" xfId="1277"/>
    <cellStyle name="Normal 2 19 2 3 2" xfId="1278"/>
    <cellStyle name="Normal 2 19 2 4" xfId="1279"/>
    <cellStyle name="Normal 2 19 2 4 2" xfId="1280"/>
    <cellStyle name="Normal 2 19 2 5" xfId="1281"/>
    <cellStyle name="Normal 2 19 3" xfId="1282"/>
    <cellStyle name="Normal 2 19 3 2" xfId="1283"/>
    <cellStyle name="Normal 2 19 3 2 2" xfId="1284"/>
    <cellStyle name="Normal 2 19 3 3" xfId="1285"/>
    <cellStyle name="Normal 2 19 3 3 2" xfId="1286"/>
    <cellStyle name="Normal 2 19 3 4" xfId="1287"/>
    <cellStyle name="Normal 2 19 3 4 2" xfId="1288"/>
    <cellStyle name="Normal 2 19 3 5" xfId="1289"/>
    <cellStyle name="Normal 2 19 4" xfId="1290"/>
    <cellStyle name="Normal 2 19 4 2" xfId="1291"/>
    <cellStyle name="Normal 2 19 4 2 2" xfId="1292"/>
    <cellStyle name="Normal 2 19 4 3" xfId="1293"/>
    <cellStyle name="Normal 2 19 4 3 2" xfId="1294"/>
    <cellStyle name="Normal 2 19 4 4" xfId="1295"/>
    <cellStyle name="Normal 2 19 4 4 2" xfId="1296"/>
    <cellStyle name="Normal 2 19 4 5" xfId="1297"/>
    <cellStyle name="Normal 2 19 5" xfId="1298"/>
    <cellStyle name="Normal 2 19 5 2" xfId="1299"/>
    <cellStyle name="Normal 2 19 5 2 2" xfId="1300"/>
    <cellStyle name="Normal 2 19 5 3" xfId="1301"/>
    <cellStyle name="Normal 2 19 5 3 2" xfId="1302"/>
    <cellStyle name="Normal 2 19 5 4" xfId="1303"/>
    <cellStyle name="Normal 2 19 5 4 2" xfId="1304"/>
    <cellStyle name="Normal 2 19 5 5" xfId="1305"/>
    <cellStyle name="Normal 2 19 6" xfId="1306"/>
    <cellStyle name="Normal 2 19 6 2" xfId="1307"/>
    <cellStyle name="Normal 2 19 6 2 2" xfId="1308"/>
    <cellStyle name="Normal 2 19 6 3" xfId="1309"/>
    <cellStyle name="Normal 2 19 6 3 2" xfId="1310"/>
    <cellStyle name="Normal 2 19 6 4" xfId="1311"/>
    <cellStyle name="Normal 2 19 6 4 2" xfId="1312"/>
    <cellStyle name="Normal 2 19 6 5" xfId="1313"/>
    <cellStyle name="Normal 2 19 7" xfId="1314"/>
    <cellStyle name="Normal 2 19 7 2" xfId="1315"/>
    <cellStyle name="Normal 2 19 7 2 2" xfId="1316"/>
    <cellStyle name="Normal 2 19 7 3" xfId="1317"/>
    <cellStyle name="Normal 2 19 7 3 2" xfId="1318"/>
    <cellStyle name="Normal 2 19 7 4" xfId="1319"/>
    <cellStyle name="Normal 2 19 7 4 2" xfId="1320"/>
    <cellStyle name="Normal 2 19 7 5" xfId="1321"/>
    <cellStyle name="Normal 2 19 8" xfId="1322"/>
    <cellStyle name="Normal 2 19 8 2" xfId="1323"/>
    <cellStyle name="Normal 2 19 8 2 2" xfId="1324"/>
    <cellStyle name="Normal 2 19 8 3" xfId="1325"/>
    <cellStyle name="Normal 2 19 8 3 2" xfId="1326"/>
    <cellStyle name="Normal 2 19 8 4" xfId="1327"/>
    <cellStyle name="Normal 2 19 8 4 2" xfId="1328"/>
    <cellStyle name="Normal 2 19 8 5" xfId="1329"/>
    <cellStyle name="Normal 2 19 9" xfId="1330"/>
    <cellStyle name="Normal 2 19 9 2" xfId="1331"/>
    <cellStyle name="Normal 2 19 9 2 2" xfId="1332"/>
    <cellStyle name="Normal 2 19 9 3" xfId="1333"/>
    <cellStyle name="Normal 2 19 9 3 2" xfId="1334"/>
    <cellStyle name="Normal 2 19 9 4" xfId="1335"/>
    <cellStyle name="Normal 2 19 9 4 2" xfId="1336"/>
    <cellStyle name="Normal 2 19 9 5" xfId="1337"/>
    <cellStyle name="Normal 2 2" xfId="43"/>
    <cellStyle name="Normal 2 2 10" xfId="1338"/>
    <cellStyle name="Normal 2 2 10 2" xfId="1339"/>
    <cellStyle name="Normal 2 2 11" xfId="1340"/>
    <cellStyle name="Normal 2 2 11 2" xfId="1341"/>
    <cellStyle name="Normal 2 2 12" xfId="1342"/>
    <cellStyle name="Normal 2 2 12 2" xfId="1343"/>
    <cellStyle name="Normal 2 2 13" xfId="1344"/>
    <cellStyle name="Normal 2 2 14" xfId="1345"/>
    <cellStyle name="Normal 2 2 15" xfId="1346"/>
    <cellStyle name="Normal 2 2 2" xfId="1347"/>
    <cellStyle name="Normal 2 2 2 2" xfId="1348"/>
    <cellStyle name="Normal 2 2 2 2 2" xfId="1349"/>
    <cellStyle name="Normal 2 2 2 3" xfId="1350"/>
    <cellStyle name="Normal 2 2 2 3 2" xfId="1351"/>
    <cellStyle name="Normal 2 2 2 4" xfId="1352"/>
    <cellStyle name="Normal 2 2 2 4 2" xfId="1353"/>
    <cellStyle name="Normal 2 2 2 5" xfId="1354"/>
    <cellStyle name="Normal 2 2 3" xfId="1355"/>
    <cellStyle name="Normal 2 2 3 2" xfId="1356"/>
    <cellStyle name="Normal 2 2 3 2 2" xfId="1357"/>
    <cellStyle name="Normal 2 2 3 3" xfId="1358"/>
    <cellStyle name="Normal 2 2 3 3 2" xfId="1359"/>
    <cellStyle name="Normal 2 2 3 4" xfId="1360"/>
    <cellStyle name="Normal 2 2 3 4 2" xfId="1361"/>
    <cellStyle name="Normal 2 2 3 5" xfId="1362"/>
    <cellStyle name="Normal 2 2 4" xfId="1363"/>
    <cellStyle name="Normal 2 2 4 2" xfId="1364"/>
    <cellStyle name="Normal 2 2 4 2 2" xfId="1365"/>
    <cellStyle name="Normal 2 2 4 3" xfId="1366"/>
    <cellStyle name="Normal 2 2 4 3 2" xfId="1367"/>
    <cellStyle name="Normal 2 2 4 4" xfId="1368"/>
    <cellStyle name="Normal 2 2 4 4 2" xfId="1369"/>
    <cellStyle name="Normal 2 2 4 5" xfId="1370"/>
    <cellStyle name="Normal 2 2 5" xfId="1371"/>
    <cellStyle name="Normal 2 2 5 2" xfId="1372"/>
    <cellStyle name="Normal 2 2 5 2 2" xfId="1373"/>
    <cellStyle name="Normal 2 2 5 3" xfId="1374"/>
    <cellStyle name="Normal 2 2 5 3 2" xfId="1375"/>
    <cellStyle name="Normal 2 2 5 4" xfId="1376"/>
    <cellStyle name="Normal 2 2 5 4 2" xfId="1377"/>
    <cellStyle name="Normal 2 2 5 5" xfId="1378"/>
    <cellStyle name="Normal 2 2 6" xfId="1379"/>
    <cellStyle name="Normal 2 2 6 2" xfId="1380"/>
    <cellStyle name="Normal 2 2 6 2 2" xfId="1381"/>
    <cellStyle name="Normal 2 2 6 3" xfId="1382"/>
    <cellStyle name="Normal 2 2 6 3 2" xfId="1383"/>
    <cellStyle name="Normal 2 2 6 4" xfId="1384"/>
    <cellStyle name="Normal 2 2 6 4 2" xfId="1385"/>
    <cellStyle name="Normal 2 2 6 5" xfId="1386"/>
    <cellStyle name="Normal 2 2 7" xfId="1387"/>
    <cellStyle name="Normal 2 2 7 2" xfId="1388"/>
    <cellStyle name="Normal 2 2 7 2 2" xfId="1389"/>
    <cellStyle name="Normal 2 2 7 3" xfId="1390"/>
    <cellStyle name="Normal 2 2 7 3 2" xfId="1391"/>
    <cellStyle name="Normal 2 2 7 4" xfId="1392"/>
    <cellStyle name="Normal 2 2 7 4 2" xfId="1393"/>
    <cellStyle name="Normal 2 2 7 5" xfId="1394"/>
    <cellStyle name="Normal 2 2 8" xfId="1395"/>
    <cellStyle name="Normal 2 2 8 2" xfId="1396"/>
    <cellStyle name="Normal 2 2 8 2 2" xfId="1397"/>
    <cellStyle name="Normal 2 2 8 3" xfId="1398"/>
    <cellStyle name="Normal 2 2 8 3 2" xfId="1399"/>
    <cellStyle name="Normal 2 2 8 4" xfId="1400"/>
    <cellStyle name="Normal 2 2 8 4 2" xfId="1401"/>
    <cellStyle name="Normal 2 2 8 5" xfId="1402"/>
    <cellStyle name="Normal 2 2 9" xfId="1403"/>
    <cellStyle name="Normal 2 2 9 2" xfId="1404"/>
    <cellStyle name="Normal 2 2 9 2 2" xfId="1405"/>
    <cellStyle name="Normal 2 2 9 3" xfId="1406"/>
    <cellStyle name="Normal 2 2 9 3 2" xfId="1407"/>
    <cellStyle name="Normal 2 2 9 4" xfId="1408"/>
    <cellStyle name="Normal 2 2 9 4 2" xfId="1409"/>
    <cellStyle name="Normal 2 2 9 5" xfId="1410"/>
    <cellStyle name="Normal 2 20" xfId="1411"/>
    <cellStyle name="Normal 2 20 10" xfId="1412"/>
    <cellStyle name="Normal 2 20 10 2" xfId="1413"/>
    <cellStyle name="Normal 2 20 11" xfId="1414"/>
    <cellStyle name="Normal 2 20 11 2" xfId="1415"/>
    <cellStyle name="Normal 2 20 12" xfId="1416"/>
    <cellStyle name="Normal 2 20 12 2" xfId="1417"/>
    <cellStyle name="Normal 2 20 13" xfId="1418"/>
    <cellStyle name="Normal 2 20 2" xfId="1419"/>
    <cellStyle name="Normal 2 20 2 2" xfId="1420"/>
    <cellStyle name="Normal 2 20 2 2 2" xfId="1421"/>
    <cellStyle name="Normal 2 20 2 3" xfId="1422"/>
    <cellStyle name="Normal 2 20 2 3 2" xfId="1423"/>
    <cellStyle name="Normal 2 20 2 4" xfId="1424"/>
    <cellStyle name="Normal 2 20 2 4 2" xfId="1425"/>
    <cellStyle name="Normal 2 20 2 5" xfId="1426"/>
    <cellStyle name="Normal 2 20 3" xfId="1427"/>
    <cellStyle name="Normal 2 20 3 2" xfId="1428"/>
    <cellStyle name="Normal 2 20 3 2 2" xfId="1429"/>
    <cellStyle name="Normal 2 20 3 3" xfId="1430"/>
    <cellStyle name="Normal 2 20 3 3 2" xfId="1431"/>
    <cellStyle name="Normal 2 20 3 4" xfId="1432"/>
    <cellStyle name="Normal 2 20 3 4 2" xfId="1433"/>
    <cellStyle name="Normal 2 20 3 5" xfId="1434"/>
    <cellStyle name="Normal 2 20 4" xfId="1435"/>
    <cellStyle name="Normal 2 20 4 2" xfId="1436"/>
    <cellStyle name="Normal 2 20 4 2 2" xfId="1437"/>
    <cellStyle name="Normal 2 20 4 3" xfId="1438"/>
    <cellStyle name="Normal 2 20 4 3 2" xfId="1439"/>
    <cellStyle name="Normal 2 20 4 4" xfId="1440"/>
    <cellStyle name="Normal 2 20 4 4 2" xfId="1441"/>
    <cellStyle name="Normal 2 20 4 5" xfId="1442"/>
    <cellStyle name="Normal 2 20 5" xfId="1443"/>
    <cellStyle name="Normal 2 20 5 2" xfId="1444"/>
    <cellStyle name="Normal 2 20 5 2 2" xfId="1445"/>
    <cellStyle name="Normal 2 20 5 3" xfId="1446"/>
    <cellStyle name="Normal 2 20 5 3 2" xfId="1447"/>
    <cellStyle name="Normal 2 20 5 4" xfId="1448"/>
    <cellStyle name="Normal 2 20 5 4 2" xfId="1449"/>
    <cellStyle name="Normal 2 20 5 5" xfId="1450"/>
    <cellStyle name="Normal 2 20 6" xfId="1451"/>
    <cellStyle name="Normal 2 20 6 2" xfId="1452"/>
    <cellStyle name="Normal 2 20 6 2 2" xfId="1453"/>
    <cellStyle name="Normal 2 20 6 3" xfId="1454"/>
    <cellStyle name="Normal 2 20 6 3 2" xfId="1455"/>
    <cellStyle name="Normal 2 20 6 4" xfId="1456"/>
    <cellStyle name="Normal 2 20 6 4 2" xfId="1457"/>
    <cellStyle name="Normal 2 20 6 5" xfId="1458"/>
    <cellStyle name="Normal 2 20 7" xfId="1459"/>
    <cellStyle name="Normal 2 20 7 2" xfId="1460"/>
    <cellStyle name="Normal 2 20 7 2 2" xfId="1461"/>
    <cellStyle name="Normal 2 20 7 3" xfId="1462"/>
    <cellStyle name="Normal 2 20 7 3 2" xfId="1463"/>
    <cellStyle name="Normal 2 20 7 4" xfId="1464"/>
    <cellStyle name="Normal 2 20 7 4 2" xfId="1465"/>
    <cellStyle name="Normal 2 20 7 5" xfId="1466"/>
    <cellStyle name="Normal 2 20 8" xfId="1467"/>
    <cellStyle name="Normal 2 20 8 2" xfId="1468"/>
    <cellStyle name="Normal 2 20 8 2 2" xfId="1469"/>
    <cellStyle name="Normal 2 20 8 3" xfId="1470"/>
    <cellStyle name="Normal 2 20 8 3 2" xfId="1471"/>
    <cellStyle name="Normal 2 20 8 4" xfId="1472"/>
    <cellStyle name="Normal 2 20 8 4 2" xfId="1473"/>
    <cellStyle name="Normal 2 20 8 5" xfId="1474"/>
    <cellStyle name="Normal 2 20 9" xfId="1475"/>
    <cellStyle name="Normal 2 20 9 2" xfId="1476"/>
    <cellStyle name="Normal 2 20 9 2 2" xfId="1477"/>
    <cellStyle name="Normal 2 20 9 3" xfId="1478"/>
    <cellStyle name="Normal 2 20 9 3 2" xfId="1479"/>
    <cellStyle name="Normal 2 20 9 4" xfId="1480"/>
    <cellStyle name="Normal 2 20 9 4 2" xfId="1481"/>
    <cellStyle name="Normal 2 20 9 5" xfId="1482"/>
    <cellStyle name="Normal 2 21" xfId="1483"/>
    <cellStyle name="Normal 2 21 10" xfId="1484"/>
    <cellStyle name="Normal 2 21 10 2" xfId="1485"/>
    <cellStyle name="Normal 2 21 11" xfId="1486"/>
    <cellStyle name="Normal 2 21 11 2" xfId="1487"/>
    <cellStyle name="Normal 2 21 12" xfId="1488"/>
    <cellStyle name="Normal 2 21 12 2" xfId="1489"/>
    <cellStyle name="Normal 2 21 13" xfId="1490"/>
    <cellStyle name="Normal 2 21 2" xfId="1491"/>
    <cellStyle name="Normal 2 21 2 2" xfId="1492"/>
    <cellStyle name="Normal 2 21 2 2 2" xfId="1493"/>
    <cellStyle name="Normal 2 21 2 3" xfId="1494"/>
    <cellStyle name="Normal 2 21 2 3 2" xfId="1495"/>
    <cellStyle name="Normal 2 21 2 4" xfId="1496"/>
    <cellStyle name="Normal 2 21 2 4 2" xfId="1497"/>
    <cellStyle name="Normal 2 21 2 5" xfId="1498"/>
    <cellStyle name="Normal 2 21 3" xfId="1499"/>
    <cellStyle name="Normal 2 21 3 2" xfId="1500"/>
    <cellStyle name="Normal 2 21 3 2 2" xfId="1501"/>
    <cellStyle name="Normal 2 21 3 3" xfId="1502"/>
    <cellStyle name="Normal 2 21 3 3 2" xfId="1503"/>
    <cellStyle name="Normal 2 21 3 4" xfId="1504"/>
    <cellStyle name="Normal 2 21 3 4 2" xfId="1505"/>
    <cellStyle name="Normal 2 21 3 5" xfId="1506"/>
    <cellStyle name="Normal 2 21 4" xfId="1507"/>
    <cellStyle name="Normal 2 21 4 2" xfId="1508"/>
    <cellStyle name="Normal 2 21 4 2 2" xfId="1509"/>
    <cellStyle name="Normal 2 21 4 3" xfId="1510"/>
    <cellStyle name="Normal 2 21 4 3 2" xfId="1511"/>
    <cellStyle name="Normal 2 21 4 4" xfId="1512"/>
    <cellStyle name="Normal 2 21 4 4 2" xfId="1513"/>
    <cellStyle name="Normal 2 21 4 5" xfId="1514"/>
    <cellStyle name="Normal 2 21 5" xfId="1515"/>
    <cellStyle name="Normal 2 21 5 2" xfId="1516"/>
    <cellStyle name="Normal 2 21 5 2 2" xfId="1517"/>
    <cellStyle name="Normal 2 21 5 3" xfId="1518"/>
    <cellStyle name="Normal 2 21 5 3 2" xfId="1519"/>
    <cellStyle name="Normal 2 21 5 4" xfId="1520"/>
    <cellStyle name="Normal 2 21 5 4 2" xfId="1521"/>
    <cellStyle name="Normal 2 21 5 5" xfId="1522"/>
    <cellStyle name="Normal 2 21 6" xfId="1523"/>
    <cellStyle name="Normal 2 21 6 2" xfId="1524"/>
    <cellStyle name="Normal 2 21 6 2 2" xfId="1525"/>
    <cellStyle name="Normal 2 21 6 3" xfId="1526"/>
    <cellStyle name="Normal 2 21 6 3 2" xfId="1527"/>
    <cellStyle name="Normal 2 21 6 4" xfId="1528"/>
    <cellStyle name="Normal 2 21 6 4 2" xfId="1529"/>
    <cellStyle name="Normal 2 21 6 5" xfId="1530"/>
    <cellStyle name="Normal 2 21 7" xfId="1531"/>
    <cellStyle name="Normal 2 21 7 2" xfId="1532"/>
    <cellStyle name="Normal 2 21 7 2 2" xfId="1533"/>
    <cellStyle name="Normal 2 21 7 3" xfId="1534"/>
    <cellStyle name="Normal 2 21 7 3 2" xfId="1535"/>
    <cellStyle name="Normal 2 21 7 4" xfId="1536"/>
    <cellStyle name="Normal 2 21 7 4 2" xfId="1537"/>
    <cellStyle name="Normal 2 21 7 5" xfId="1538"/>
    <cellStyle name="Normal 2 21 8" xfId="1539"/>
    <cellStyle name="Normal 2 21 8 2" xfId="1540"/>
    <cellStyle name="Normal 2 21 8 2 2" xfId="1541"/>
    <cellStyle name="Normal 2 21 8 3" xfId="1542"/>
    <cellStyle name="Normal 2 21 8 3 2" xfId="1543"/>
    <cellStyle name="Normal 2 21 8 4" xfId="1544"/>
    <cellStyle name="Normal 2 21 8 4 2" xfId="1545"/>
    <cellStyle name="Normal 2 21 8 5" xfId="1546"/>
    <cellStyle name="Normal 2 21 9" xfId="1547"/>
    <cellStyle name="Normal 2 21 9 2" xfId="1548"/>
    <cellStyle name="Normal 2 21 9 2 2" xfId="1549"/>
    <cellStyle name="Normal 2 21 9 3" xfId="1550"/>
    <cellStyle name="Normal 2 21 9 3 2" xfId="1551"/>
    <cellStyle name="Normal 2 21 9 4" xfId="1552"/>
    <cellStyle name="Normal 2 21 9 4 2" xfId="1553"/>
    <cellStyle name="Normal 2 21 9 5" xfId="1554"/>
    <cellStyle name="Normal 2 22" xfId="1555"/>
    <cellStyle name="Normal 2 22 10" xfId="1556"/>
    <cellStyle name="Normal 2 22 10 2" xfId="1557"/>
    <cellStyle name="Normal 2 22 11" xfId="1558"/>
    <cellStyle name="Normal 2 22 11 2" xfId="1559"/>
    <cellStyle name="Normal 2 22 12" xfId="1560"/>
    <cellStyle name="Normal 2 22 12 2" xfId="1561"/>
    <cellStyle name="Normal 2 22 13" xfId="1562"/>
    <cellStyle name="Normal 2 22 2" xfId="1563"/>
    <cellStyle name="Normal 2 22 2 2" xfId="1564"/>
    <cellStyle name="Normal 2 22 2 2 2" xfId="1565"/>
    <cellStyle name="Normal 2 22 2 3" xfId="1566"/>
    <cellStyle name="Normal 2 22 2 3 2" xfId="1567"/>
    <cellStyle name="Normal 2 22 2 4" xfId="1568"/>
    <cellStyle name="Normal 2 22 2 4 2" xfId="1569"/>
    <cellStyle name="Normal 2 22 2 5" xfId="1570"/>
    <cellStyle name="Normal 2 22 3" xfId="1571"/>
    <cellStyle name="Normal 2 22 3 2" xfId="1572"/>
    <cellStyle name="Normal 2 22 3 2 2" xfId="1573"/>
    <cellStyle name="Normal 2 22 3 3" xfId="1574"/>
    <cellStyle name="Normal 2 22 3 3 2" xfId="1575"/>
    <cellStyle name="Normal 2 22 3 4" xfId="1576"/>
    <cellStyle name="Normal 2 22 3 4 2" xfId="1577"/>
    <cellStyle name="Normal 2 22 3 5" xfId="1578"/>
    <cellStyle name="Normal 2 22 4" xfId="1579"/>
    <cellStyle name="Normal 2 22 4 2" xfId="1580"/>
    <cellStyle name="Normal 2 22 4 2 2" xfId="1581"/>
    <cellStyle name="Normal 2 22 4 3" xfId="1582"/>
    <cellStyle name="Normal 2 22 4 3 2" xfId="1583"/>
    <cellStyle name="Normal 2 22 4 4" xfId="1584"/>
    <cellStyle name="Normal 2 22 4 4 2" xfId="1585"/>
    <cellStyle name="Normal 2 22 4 5" xfId="1586"/>
    <cellStyle name="Normal 2 22 5" xfId="1587"/>
    <cellStyle name="Normal 2 22 5 2" xfId="1588"/>
    <cellStyle name="Normal 2 22 5 2 2" xfId="1589"/>
    <cellStyle name="Normal 2 22 5 3" xfId="1590"/>
    <cellStyle name="Normal 2 22 5 3 2" xfId="1591"/>
    <cellStyle name="Normal 2 22 5 4" xfId="1592"/>
    <cellStyle name="Normal 2 22 5 4 2" xfId="1593"/>
    <cellStyle name="Normal 2 22 5 5" xfId="1594"/>
    <cellStyle name="Normal 2 22 6" xfId="1595"/>
    <cellStyle name="Normal 2 22 6 2" xfId="1596"/>
    <cellStyle name="Normal 2 22 6 2 2" xfId="1597"/>
    <cellStyle name="Normal 2 22 6 3" xfId="1598"/>
    <cellStyle name="Normal 2 22 6 3 2" xfId="1599"/>
    <cellStyle name="Normal 2 22 6 4" xfId="1600"/>
    <cellStyle name="Normal 2 22 6 4 2" xfId="1601"/>
    <cellStyle name="Normal 2 22 6 5" xfId="1602"/>
    <cellStyle name="Normal 2 22 7" xfId="1603"/>
    <cellStyle name="Normal 2 22 7 2" xfId="1604"/>
    <cellStyle name="Normal 2 22 7 2 2" xfId="1605"/>
    <cellStyle name="Normal 2 22 7 3" xfId="1606"/>
    <cellStyle name="Normal 2 22 7 3 2" xfId="1607"/>
    <cellStyle name="Normal 2 22 7 4" xfId="1608"/>
    <cellStyle name="Normal 2 22 7 4 2" xfId="1609"/>
    <cellStyle name="Normal 2 22 7 5" xfId="1610"/>
    <cellStyle name="Normal 2 22 8" xfId="1611"/>
    <cellStyle name="Normal 2 22 8 2" xfId="1612"/>
    <cellStyle name="Normal 2 22 8 2 2" xfId="1613"/>
    <cellStyle name="Normal 2 22 8 3" xfId="1614"/>
    <cellStyle name="Normal 2 22 8 3 2" xfId="1615"/>
    <cellStyle name="Normal 2 22 8 4" xfId="1616"/>
    <cellStyle name="Normal 2 22 8 4 2" xfId="1617"/>
    <cellStyle name="Normal 2 22 8 5" xfId="1618"/>
    <cellStyle name="Normal 2 22 9" xfId="1619"/>
    <cellStyle name="Normal 2 22 9 2" xfId="1620"/>
    <cellStyle name="Normal 2 22 9 2 2" xfId="1621"/>
    <cellStyle name="Normal 2 22 9 3" xfId="1622"/>
    <cellStyle name="Normal 2 22 9 3 2" xfId="1623"/>
    <cellStyle name="Normal 2 22 9 4" xfId="1624"/>
    <cellStyle name="Normal 2 22 9 4 2" xfId="1625"/>
    <cellStyle name="Normal 2 22 9 5" xfId="1626"/>
    <cellStyle name="Normal 2 23" xfId="1627"/>
    <cellStyle name="Normal 2 23 10" xfId="1628"/>
    <cellStyle name="Normal 2 23 10 2" xfId="1629"/>
    <cellStyle name="Normal 2 23 11" xfId="1630"/>
    <cellStyle name="Normal 2 23 11 2" xfId="1631"/>
    <cellStyle name="Normal 2 23 12" xfId="1632"/>
    <cellStyle name="Normal 2 23 12 2" xfId="1633"/>
    <cellStyle name="Normal 2 23 13" xfId="1634"/>
    <cellStyle name="Normal 2 23 2" xfId="1635"/>
    <cellStyle name="Normal 2 23 2 2" xfId="1636"/>
    <cellStyle name="Normal 2 23 2 2 2" xfId="1637"/>
    <cellStyle name="Normal 2 23 2 3" xfId="1638"/>
    <cellStyle name="Normal 2 23 2 3 2" xfId="1639"/>
    <cellStyle name="Normal 2 23 2 4" xfId="1640"/>
    <cellStyle name="Normal 2 23 2 4 2" xfId="1641"/>
    <cellStyle name="Normal 2 23 2 5" xfId="1642"/>
    <cellStyle name="Normal 2 23 3" xfId="1643"/>
    <cellStyle name="Normal 2 23 3 2" xfId="1644"/>
    <cellStyle name="Normal 2 23 3 2 2" xfId="1645"/>
    <cellStyle name="Normal 2 23 3 3" xfId="1646"/>
    <cellStyle name="Normal 2 23 3 3 2" xfId="1647"/>
    <cellStyle name="Normal 2 23 3 4" xfId="1648"/>
    <cellStyle name="Normal 2 23 3 4 2" xfId="1649"/>
    <cellStyle name="Normal 2 23 3 5" xfId="1650"/>
    <cellStyle name="Normal 2 23 4" xfId="1651"/>
    <cellStyle name="Normal 2 23 4 2" xfId="1652"/>
    <cellStyle name="Normal 2 23 4 2 2" xfId="1653"/>
    <cellStyle name="Normal 2 23 4 3" xfId="1654"/>
    <cellStyle name="Normal 2 23 4 3 2" xfId="1655"/>
    <cellStyle name="Normal 2 23 4 4" xfId="1656"/>
    <cellStyle name="Normal 2 23 4 4 2" xfId="1657"/>
    <cellStyle name="Normal 2 23 4 5" xfId="1658"/>
    <cellStyle name="Normal 2 23 5" xfId="1659"/>
    <cellStyle name="Normal 2 23 5 2" xfId="1660"/>
    <cellStyle name="Normal 2 23 5 2 2" xfId="1661"/>
    <cellStyle name="Normal 2 23 5 3" xfId="1662"/>
    <cellStyle name="Normal 2 23 5 3 2" xfId="1663"/>
    <cellStyle name="Normal 2 23 5 4" xfId="1664"/>
    <cellStyle name="Normal 2 23 5 4 2" xfId="1665"/>
    <cellStyle name="Normal 2 23 5 5" xfId="1666"/>
    <cellStyle name="Normal 2 23 6" xfId="1667"/>
    <cellStyle name="Normal 2 23 6 2" xfId="1668"/>
    <cellStyle name="Normal 2 23 6 2 2" xfId="1669"/>
    <cellStyle name="Normal 2 23 6 3" xfId="1670"/>
    <cellStyle name="Normal 2 23 6 3 2" xfId="1671"/>
    <cellStyle name="Normal 2 23 6 4" xfId="1672"/>
    <cellStyle name="Normal 2 23 6 4 2" xfId="1673"/>
    <cellStyle name="Normal 2 23 6 5" xfId="1674"/>
    <cellStyle name="Normal 2 23 7" xfId="1675"/>
    <cellStyle name="Normal 2 23 7 2" xfId="1676"/>
    <cellStyle name="Normal 2 23 7 2 2" xfId="1677"/>
    <cellStyle name="Normal 2 23 7 3" xfId="1678"/>
    <cellStyle name="Normal 2 23 7 3 2" xfId="1679"/>
    <cellStyle name="Normal 2 23 7 4" xfId="1680"/>
    <cellStyle name="Normal 2 23 7 4 2" xfId="1681"/>
    <cellStyle name="Normal 2 23 7 5" xfId="1682"/>
    <cellStyle name="Normal 2 23 8" xfId="1683"/>
    <cellStyle name="Normal 2 23 8 2" xfId="1684"/>
    <cellStyle name="Normal 2 23 8 2 2" xfId="1685"/>
    <cellStyle name="Normal 2 23 8 3" xfId="1686"/>
    <cellStyle name="Normal 2 23 8 3 2" xfId="1687"/>
    <cellStyle name="Normal 2 23 8 4" xfId="1688"/>
    <cellStyle name="Normal 2 23 8 4 2" xfId="1689"/>
    <cellStyle name="Normal 2 23 8 5" xfId="1690"/>
    <cellStyle name="Normal 2 23 9" xfId="1691"/>
    <cellStyle name="Normal 2 23 9 2" xfId="1692"/>
    <cellStyle name="Normal 2 23 9 2 2" xfId="1693"/>
    <cellStyle name="Normal 2 23 9 3" xfId="1694"/>
    <cellStyle name="Normal 2 23 9 3 2" xfId="1695"/>
    <cellStyle name="Normal 2 23 9 4" xfId="1696"/>
    <cellStyle name="Normal 2 23 9 4 2" xfId="1697"/>
    <cellStyle name="Normal 2 23 9 5" xfId="1698"/>
    <cellStyle name="Normal 2 24" xfId="1699"/>
    <cellStyle name="Normal 2 24 10" xfId="1700"/>
    <cellStyle name="Normal 2 24 10 2" xfId="1701"/>
    <cellStyle name="Normal 2 24 11" xfId="1702"/>
    <cellStyle name="Normal 2 24 11 2" xfId="1703"/>
    <cellStyle name="Normal 2 24 12" xfId="1704"/>
    <cellStyle name="Normal 2 24 12 2" xfId="1705"/>
    <cellStyle name="Normal 2 24 13" xfId="1706"/>
    <cellStyle name="Normal 2 24 2" xfId="1707"/>
    <cellStyle name="Normal 2 24 2 2" xfId="1708"/>
    <cellStyle name="Normal 2 24 2 2 2" xfId="1709"/>
    <cellStyle name="Normal 2 24 2 3" xfId="1710"/>
    <cellStyle name="Normal 2 24 2 3 2" xfId="1711"/>
    <cellStyle name="Normal 2 24 2 4" xfId="1712"/>
    <cellStyle name="Normal 2 24 2 4 2" xfId="1713"/>
    <cellStyle name="Normal 2 24 2 5" xfId="1714"/>
    <cellStyle name="Normal 2 24 3" xfId="1715"/>
    <cellStyle name="Normal 2 24 3 2" xfId="1716"/>
    <cellStyle name="Normal 2 24 3 2 2" xfId="1717"/>
    <cellStyle name="Normal 2 24 3 3" xfId="1718"/>
    <cellStyle name="Normal 2 24 3 3 2" xfId="1719"/>
    <cellStyle name="Normal 2 24 3 4" xfId="1720"/>
    <cellStyle name="Normal 2 24 3 4 2" xfId="1721"/>
    <cellStyle name="Normal 2 24 3 5" xfId="1722"/>
    <cellStyle name="Normal 2 24 4" xfId="1723"/>
    <cellStyle name="Normal 2 24 4 2" xfId="1724"/>
    <cellStyle name="Normal 2 24 4 2 2" xfId="1725"/>
    <cellStyle name="Normal 2 24 4 3" xfId="1726"/>
    <cellStyle name="Normal 2 24 4 3 2" xfId="1727"/>
    <cellStyle name="Normal 2 24 4 4" xfId="1728"/>
    <cellStyle name="Normal 2 24 4 4 2" xfId="1729"/>
    <cellStyle name="Normal 2 24 4 5" xfId="1730"/>
    <cellStyle name="Normal 2 24 5" xfId="1731"/>
    <cellStyle name="Normal 2 24 5 2" xfId="1732"/>
    <cellStyle name="Normal 2 24 5 2 2" xfId="1733"/>
    <cellStyle name="Normal 2 24 5 3" xfId="1734"/>
    <cellStyle name="Normal 2 24 5 3 2" xfId="1735"/>
    <cellStyle name="Normal 2 24 5 4" xfId="1736"/>
    <cellStyle name="Normal 2 24 5 4 2" xfId="1737"/>
    <cellStyle name="Normal 2 24 5 5" xfId="1738"/>
    <cellStyle name="Normal 2 24 6" xfId="1739"/>
    <cellStyle name="Normal 2 24 6 2" xfId="1740"/>
    <cellStyle name="Normal 2 24 6 2 2" xfId="1741"/>
    <cellStyle name="Normal 2 24 6 3" xfId="1742"/>
    <cellStyle name="Normal 2 24 6 3 2" xfId="1743"/>
    <cellStyle name="Normal 2 24 6 4" xfId="1744"/>
    <cellStyle name="Normal 2 24 6 4 2" xfId="1745"/>
    <cellStyle name="Normal 2 24 6 5" xfId="1746"/>
    <cellStyle name="Normal 2 24 7" xfId="1747"/>
    <cellStyle name="Normal 2 24 7 2" xfId="1748"/>
    <cellStyle name="Normal 2 24 7 2 2" xfId="1749"/>
    <cellStyle name="Normal 2 24 7 3" xfId="1750"/>
    <cellStyle name="Normal 2 24 7 3 2" xfId="1751"/>
    <cellStyle name="Normal 2 24 7 4" xfId="1752"/>
    <cellStyle name="Normal 2 24 7 4 2" xfId="1753"/>
    <cellStyle name="Normal 2 24 7 5" xfId="1754"/>
    <cellStyle name="Normal 2 24 8" xfId="1755"/>
    <cellStyle name="Normal 2 24 8 2" xfId="1756"/>
    <cellStyle name="Normal 2 24 8 2 2" xfId="1757"/>
    <cellStyle name="Normal 2 24 8 3" xfId="1758"/>
    <cellStyle name="Normal 2 24 8 3 2" xfId="1759"/>
    <cellStyle name="Normal 2 24 8 4" xfId="1760"/>
    <cellStyle name="Normal 2 24 8 4 2" xfId="1761"/>
    <cellStyle name="Normal 2 24 8 5" xfId="1762"/>
    <cellStyle name="Normal 2 24 9" xfId="1763"/>
    <cellStyle name="Normal 2 24 9 2" xfId="1764"/>
    <cellStyle name="Normal 2 24 9 2 2" xfId="1765"/>
    <cellStyle name="Normal 2 24 9 3" xfId="1766"/>
    <cellStyle name="Normal 2 24 9 3 2" xfId="1767"/>
    <cellStyle name="Normal 2 24 9 4" xfId="1768"/>
    <cellStyle name="Normal 2 24 9 4 2" xfId="1769"/>
    <cellStyle name="Normal 2 24 9 5" xfId="1770"/>
    <cellStyle name="Normal 2 25" xfId="1771"/>
    <cellStyle name="Normal 2 25 10" xfId="1772"/>
    <cellStyle name="Normal 2 25 10 2" xfId="1773"/>
    <cellStyle name="Normal 2 25 11" xfId="1774"/>
    <cellStyle name="Normal 2 25 11 2" xfId="1775"/>
    <cellStyle name="Normal 2 25 12" xfId="1776"/>
    <cellStyle name="Normal 2 25 12 2" xfId="1777"/>
    <cellStyle name="Normal 2 25 13" xfId="1778"/>
    <cellStyle name="Normal 2 25 2" xfId="1779"/>
    <cellStyle name="Normal 2 25 2 2" xfId="1780"/>
    <cellStyle name="Normal 2 25 2 2 2" xfId="1781"/>
    <cellStyle name="Normal 2 25 2 3" xfId="1782"/>
    <cellStyle name="Normal 2 25 2 3 2" xfId="1783"/>
    <cellStyle name="Normal 2 25 2 4" xfId="1784"/>
    <cellStyle name="Normal 2 25 2 4 2" xfId="1785"/>
    <cellStyle name="Normal 2 25 2 5" xfId="1786"/>
    <cellStyle name="Normal 2 25 3" xfId="1787"/>
    <cellStyle name="Normal 2 25 3 2" xfId="1788"/>
    <cellStyle name="Normal 2 25 3 2 2" xfId="1789"/>
    <cellStyle name="Normal 2 25 3 3" xfId="1790"/>
    <cellStyle name="Normal 2 25 3 3 2" xfId="1791"/>
    <cellStyle name="Normal 2 25 3 4" xfId="1792"/>
    <cellStyle name="Normal 2 25 3 4 2" xfId="1793"/>
    <cellStyle name="Normal 2 25 3 5" xfId="1794"/>
    <cellStyle name="Normal 2 25 4" xfId="1795"/>
    <cellStyle name="Normal 2 25 4 2" xfId="1796"/>
    <cellStyle name="Normal 2 25 4 2 2" xfId="1797"/>
    <cellStyle name="Normal 2 25 4 3" xfId="1798"/>
    <cellStyle name="Normal 2 25 4 3 2" xfId="1799"/>
    <cellStyle name="Normal 2 25 4 4" xfId="1800"/>
    <cellStyle name="Normal 2 25 4 4 2" xfId="1801"/>
    <cellStyle name="Normal 2 25 4 5" xfId="1802"/>
    <cellStyle name="Normal 2 25 5" xfId="1803"/>
    <cellStyle name="Normal 2 25 5 2" xfId="1804"/>
    <cellStyle name="Normal 2 25 5 2 2" xfId="1805"/>
    <cellStyle name="Normal 2 25 5 3" xfId="1806"/>
    <cellStyle name="Normal 2 25 5 3 2" xfId="1807"/>
    <cellStyle name="Normal 2 25 5 4" xfId="1808"/>
    <cellStyle name="Normal 2 25 5 4 2" xfId="1809"/>
    <cellStyle name="Normal 2 25 5 5" xfId="1810"/>
    <cellStyle name="Normal 2 25 6" xfId="1811"/>
    <cellStyle name="Normal 2 25 6 2" xfId="1812"/>
    <cellStyle name="Normal 2 25 6 2 2" xfId="1813"/>
    <cellStyle name="Normal 2 25 6 3" xfId="1814"/>
    <cellStyle name="Normal 2 25 6 3 2" xfId="1815"/>
    <cellStyle name="Normal 2 25 6 4" xfId="1816"/>
    <cellStyle name="Normal 2 25 6 4 2" xfId="1817"/>
    <cellStyle name="Normal 2 25 6 5" xfId="1818"/>
    <cellStyle name="Normal 2 25 7" xfId="1819"/>
    <cellStyle name="Normal 2 25 7 2" xfId="1820"/>
    <cellStyle name="Normal 2 25 7 2 2" xfId="1821"/>
    <cellStyle name="Normal 2 25 7 3" xfId="1822"/>
    <cellStyle name="Normal 2 25 7 3 2" xfId="1823"/>
    <cellStyle name="Normal 2 25 7 4" xfId="1824"/>
    <cellStyle name="Normal 2 25 7 4 2" xfId="1825"/>
    <cellStyle name="Normal 2 25 7 5" xfId="1826"/>
    <cellStyle name="Normal 2 25 8" xfId="1827"/>
    <cellStyle name="Normal 2 25 8 2" xfId="1828"/>
    <cellStyle name="Normal 2 25 8 2 2" xfId="1829"/>
    <cellStyle name="Normal 2 25 8 3" xfId="1830"/>
    <cellStyle name="Normal 2 25 8 3 2" xfId="1831"/>
    <cellStyle name="Normal 2 25 8 4" xfId="1832"/>
    <cellStyle name="Normal 2 25 8 4 2" xfId="1833"/>
    <cellStyle name="Normal 2 25 8 5" xfId="1834"/>
    <cellStyle name="Normal 2 25 9" xfId="1835"/>
    <cellStyle name="Normal 2 25 9 2" xfId="1836"/>
    <cellStyle name="Normal 2 25 9 2 2" xfId="1837"/>
    <cellStyle name="Normal 2 25 9 3" xfId="1838"/>
    <cellStyle name="Normal 2 25 9 3 2" xfId="1839"/>
    <cellStyle name="Normal 2 25 9 4" xfId="1840"/>
    <cellStyle name="Normal 2 25 9 4 2" xfId="1841"/>
    <cellStyle name="Normal 2 25 9 5" xfId="1842"/>
    <cellStyle name="Normal 2 26" xfId="1843"/>
    <cellStyle name="Normal 2 26 10" xfId="1844"/>
    <cellStyle name="Normal 2 26 10 2" xfId="1845"/>
    <cellStyle name="Normal 2 26 11" xfId="1846"/>
    <cellStyle name="Normal 2 26 11 2" xfId="1847"/>
    <cellStyle name="Normal 2 26 12" xfId="1848"/>
    <cellStyle name="Normal 2 26 12 2" xfId="1849"/>
    <cellStyle name="Normal 2 26 13" xfId="1850"/>
    <cellStyle name="Normal 2 26 2" xfId="1851"/>
    <cellStyle name="Normal 2 26 2 2" xfId="1852"/>
    <cellStyle name="Normal 2 26 2 2 2" xfId="1853"/>
    <cellStyle name="Normal 2 26 2 3" xfId="1854"/>
    <cellStyle name="Normal 2 26 2 3 2" xfId="1855"/>
    <cellStyle name="Normal 2 26 2 4" xfId="1856"/>
    <cellStyle name="Normal 2 26 2 4 2" xfId="1857"/>
    <cellStyle name="Normal 2 26 2 5" xfId="1858"/>
    <cellStyle name="Normal 2 26 3" xfId="1859"/>
    <cellStyle name="Normal 2 26 3 2" xfId="1860"/>
    <cellStyle name="Normal 2 26 3 2 2" xfId="1861"/>
    <cellStyle name="Normal 2 26 3 3" xfId="1862"/>
    <cellStyle name="Normal 2 26 3 3 2" xfId="1863"/>
    <cellStyle name="Normal 2 26 3 4" xfId="1864"/>
    <cellStyle name="Normal 2 26 3 4 2" xfId="1865"/>
    <cellStyle name="Normal 2 26 3 5" xfId="1866"/>
    <cellStyle name="Normal 2 26 4" xfId="1867"/>
    <cellStyle name="Normal 2 26 4 2" xfId="1868"/>
    <cellStyle name="Normal 2 26 4 2 2" xfId="1869"/>
    <cellStyle name="Normal 2 26 4 3" xfId="1870"/>
    <cellStyle name="Normal 2 26 4 3 2" xfId="1871"/>
    <cellStyle name="Normal 2 26 4 4" xfId="1872"/>
    <cellStyle name="Normal 2 26 4 4 2" xfId="1873"/>
    <cellStyle name="Normal 2 26 4 5" xfId="1874"/>
    <cellStyle name="Normal 2 26 5" xfId="1875"/>
    <cellStyle name="Normal 2 26 5 2" xfId="1876"/>
    <cellStyle name="Normal 2 26 5 2 2" xfId="1877"/>
    <cellStyle name="Normal 2 26 5 3" xfId="1878"/>
    <cellStyle name="Normal 2 26 5 3 2" xfId="1879"/>
    <cellStyle name="Normal 2 26 5 4" xfId="1880"/>
    <cellStyle name="Normal 2 26 5 4 2" xfId="1881"/>
    <cellStyle name="Normal 2 26 5 5" xfId="1882"/>
    <cellStyle name="Normal 2 26 6" xfId="1883"/>
    <cellStyle name="Normal 2 26 6 2" xfId="1884"/>
    <cellStyle name="Normal 2 26 6 2 2" xfId="1885"/>
    <cellStyle name="Normal 2 26 6 3" xfId="1886"/>
    <cellStyle name="Normal 2 26 6 3 2" xfId="1887"/>
    <cellStyle name="Normal 2 26 6 4" xfId="1888"/>
    <cellStyle name="Normal 2 26 6 4 2" xfId="1889"/>
    <cellStyle name="Normal 2 26 6 5" xfId="1890"/>
    <cellStyle name="Normal 2 26 7" xfId="1891"/>
    <cellStyle name="Normal 2 26 7 2" xfId="1892"/>
    <cellStyle name="Normal 2 26 7 2 2" xfId="1893"/>
    <cellStyle name="Normal 2 26 7 3" xfId="1894"/>
    <cellStyle name="Normal 2 26 7 3 2" xfId="1895"/>
    <cellStyle name="Normal 2 26 7 4" xfId="1896"/>
    <cellStyle name="Normal 2 26 7 4 2" xfId="1897"/>
    <cellStyle name="Normal 2 26 7 5" xfId="1898"/>
    <cellStyle name="Normal 2 26 8" xfId="1899"/>
    <cellStyle name="Normal 2 26 8 2" xfId="1900"/>
    <cellStyle name="Normal 2 26 8 2 2" xfId="1901"/>
    <cellStyle name="Normal 2 26 8 3" xfId="1902"/>
    <cellStyle name="Normal 2 26 8 3 2" xfId="1903"/>
    <cellStyle name="Normal 2 26 8 4" xfId="1904"/>
    <cellStyle name="Normal 2 26 8 4 2" xfId="1905"/>
    <cellStyle name="Normal 2 26 8 5" xfId="1906"/>
    <cellStyle name="Normal 2 26 9" xfId="1907"/>
    <cellStyle name="Normal 2 26 9 2" xfId="1908"/>
    <cellStyle name="Normal 2 26 9 2 2" xfId="1909"/>
    <cellStyle name="Normal 2 26 9 3" xfId="1910"/>
    <cellStyle name="Normal 2 26 9 3 2" xfId="1911"/>
    <cellStyle name="Normal 2 26 9 4" xfId="1912"/>
    <cellStyle name="Normal 2 26 9 4 2" xfId="1913"/>
    <cellStyle name="Normal 2 26 9 5" xfId="1914"/>
    <cellStyle name="Normal 2 27" xfId="1915"/>
    <cellStyle name="Normal 2 27 10" xfId="1916"/>
    <cellStyle name="Normal 2 27 10 2" xfId="1917"/>
    <cellStyle name="Normal 2 27 11" xfId="1918"/>
    <cellStyle name="Normal 2 27 11 2" xfId="1919"/>
    <cellStyle name="Normal 2 27 12" xfId="1920"/>
    <cellStyle name="Normal 2 27 12 2" xfId="1921"/>
    <cellStyle name="Normal 2 27 13" xfId="1922"/>
    <cellStyle name="Normal 2 27 2" xfId="1923"/>
    <cellStyle name="Normal 2 27 2 2" xfId="1924"/>
    <cellStyle name="Normal 2 27 2 2 2" xfId="1925"/>
    <cellStyle name="Normal 2 27 2 3" xfId="1926"/>
    <cellStyle name="Normal 2 27 2 3 2" xfId="1927"/>
    <cellStyle name="Normal 2 27 2 4" xfId="1928"/>
    <cellStyle name="Normal 2 27 2 4 2" xfId="1929"/>
    <cellStyle name="Normal 2 27 2 5" xfId="1930"/>
    <cellStyle name="Normal 2 27 3" xfId="1931"/>
    <cellStyle name="Normal 2 27 3 2" xfId="1932"/>
    <cellStyle name="Normal 2 27 3 2 2" xfId="1933"/>
    <cellStyle name="Normal 2 27 3 3" xfId="1934"/>
    <cellStyle name="Normal 2 27 3 3 2" xfId="1935"/>
    <cellStyle name="Normal 2 27 3 4" xfId="1936"/>
    <cellStyle name="Normal 2 27 3 4 2" xfId="1937"/>
    <cellStyle name="Normal 2 27 3 5" xfId="1938"/>
    <cellStyle name="Normal 2 27 4" xfId="1939"/>
    <cellStyle name="Normal 2 27 4 2" xfId="1940"/>
    <cellStyle name="Normal 2 27 4 2 2" xfId="1941"/>
    <cellStyle name="Normal 2 27 4 3" xfId="1942"/>
    <cellStyle name="Normal 2 27 4 3 2" xfId="1943"/>
    <cellStyle name="Normal 2 27 4 4" xfId="1944"/>
    <cellStyle name="Normal 2 27 4 4 2" xfId="1945"/>
    <cellStyle name="Normal 2 27 4 5" xfId="1946"/>
    <cellStyle name="Normal 2 27 5" xfId="1947"/>
    <cellStyle name="Normal 2 27 5 2" xfId="1948"/>
    <cellStyle name="Normal 2 27 5 2 2" xfId="1949"/>
    <cellStyle name="Normal 2 27 5 3" xfId="1950"/>
    <cellStyle name="Normal 2 27 5 3 2" xfId="1951"/>
    <cellStyle name="Normal 2 27 5 4" xfId="1952"/>
    <cellStyle name="Normal 2 27 5 4 2" xfId="1953"/>
    <cellStyle name="Normal 2 27 5 5" xfId="1954"/>
    <cellStyle name="Normal 2 27 6" xfId="1955"/>
    <cellStyle name="Normal 2 27 6 2" xfId="1956"/>
    <cellStyle name="Normal 2 27 6 2 2" xfId="1957"/>
    <cellStyle name="Normal 2 27 6 3" xfId="1958"/>
    <cellStyle name="Normal 2 27 6 3 2" xfId="1959"/>
    <cellStyle name="Normal 2 27 6 4" xfId="1960"/>
    <cellStyle name="Normal 2 27 6 4 2" xfId="1961"/>
    <cellStyle name="Normal 2 27 6 5" xfId="1962"/>
    <cellStyle name="Normal 2 27 7" xfId="1963"/>
    <cellStyle name="Normal 2 27 7 2" xfId="1964"/>
    <cellStyle name="Normal 2 27 7 2 2" xfId="1965"/>
    <cellStyle name="Normal 2 27 7 3" xfId="1966"/>
    <cellStyle name="Normal 2 27 7 3 2" xfId="1967"/>
    <cellStyle name="Normal 2 27 7 4" xfId="1968"/>
    <cellStyle name="Normal 2 27 7 4 2" xfId="1969"/>
    <cellStyle name="Normal 2 27 7 5" xfId="1970"/>
    <cellStyle name="Normal 2 27 8" xfId="1971"/>
    <cellStyle name="Normal 2 27 8 2" xfId="1972"/>
    <cellStyle name="Normal 2 27 8 2 2" xfId="1973"/>
    <cellStyle name="Normal 2 27 8 3" xfId="1974"/>
    <cellStyle name="Normal 2 27 8 3 2" xfId="1975"/>
    <cellStyle name="Normal 2 27 8 4" xfId="1976"/>
    <cellStyle name="Normal 2 27 8 4 2" xfId="1977"/>
    <cellStyle name="Normal 2 27 8 5" xfId="1978"/>
    <cellStyle name="Normal 2 27 9" xfId="1979"/>
    <cellStyle name="Normal 2 27 9 2" xfId="1980"/>
    <cellStyle name="Normal 2 27 9 2 2" xfId="1981"/>
    <cellStyle name="Normal 2 27 9 3" xfId="1982"/>
    <cellStyle name="Normal 2 27 9 3 2" xfId="1983"/>
    <cellStyle name="Normal 2 27 9 4" xfId="1984"/>
    <cellStyle name="Normal 2 27 9 4 2" xfId="1985"/>
    <cellStyle name="Normal 2 27 9 5" xfId="1986"/>
    <cellStyle name="Normal 2 28" xfId="1987"/>
    <cellStyle name="Normal 2 28 2" xfId="1988"/>
    <cellStyle name="Normal 2 28 2 2" xfId="1989"/>
    <cellStyle name="Normal 2 28 3" xfId="1990"/>
    <cellStyle name="Normal 2 28 3 2" xfId="1991"/>
    <cellStyle name="Normal 2 28 4" xfId="1992"/>
    <cellStyle name="Normal 2 28 4 2" xfId="1993"/>
    <cellStyle name="Normal 2 28 5" xfId="1994"/>
    <cellStyle name="Normal 2 29" xfId="1995"/>
    <cellStyle name="Normal 2 29 2" xfId="1996"/>
    <cellStyle name="Normal 2 29 2 2" xfId="1997"/>
    <cellStyle name="Normal 2 29 3" xfId="1998"/>
    <cellStyle name="Normal 2 29 3 2" xfId="1999"/>
    <cellStyle name="Normal 2 29 4" xfId="2000"/>
    <cellStyle name="Normal 2 29 4 2" xfId="2001"/>
    <cellStyle name="Normal 2 29 5" xfId="2002"/>
    <cellStyle name="Normal 2 3" xfId="2003"/>
    <cellStyle name="Normal 2 3 10" xfId="2004"/>
    <cellStyle name="Normal 2 3 10 2" xfId="2005"/>
    <cellStyle name="Normal 2 3 11" xfId="2006"/>
    <cellStyle name="Normal 2 3 11 2" xfId="2007"/>
    <cellStyle name="Normal 2 3 12" xfId="2008"/>
    <cellStyle name="Normal 2 3 12 2" xfId="2009"/>
    <cellStyle name="Normal 2 3 13" xfId="2010"/>
    <cellStyle name="Normal 2 3 14" xfId="2011"/>
    <cellStyle name="Normal 2 3 15" xfId="2012"/>
    <cellStyle name="Normal 2 3 16" xfId="2013"/>
    <cellStyle name="Normal 2 3 17" xfId="2014"/>
    <cellStyle name="Normal 2 3 18" xfId="3342"/>
    <cellStyle name="Normal 2 3 19" xfId="3343"/>
    <cellStyle name="Normal 2 3 2" xfId="2015"/>
    <cellStyle name="Normal 2 3 2 10" xfId="3344"/>
    <cellStyle name="Normal 2 3 2 11" xfId="3345"/>
    <cellStyle name="Normal 2 3 2 2" xfId="2016"/>
    <cellStyle name="Normal 2 3 2 2 2" xfId="2017"/>
    <cellStyle name="Normal 2 3 2 3" xfId="2018"/>
    <cellStyle name="Normal 2 3 2 3 2" xfId="2019"/>
    <cellStyle name="Normal 2 3 2 4" xfId="2020"/>
    <cellStyle name="Normal 2 3 2 4 2" xfId="2021"/>
    <cellStyle name="Normal 2 3 2 5" xfId="2022"/>
    <cellStyle name="Normal 2 3 2 6" xfId="2023"/>
    <cellStyle name="Normal 2 3 2 7" xfId="2024"/>
    <cellStyle name="Normal 2 3 2 8" xfId="2025"/>
    <cellStyle name="Normal 2 3 2 9" xfId="2026"/>
    <cellStyle name="Normal 2 3 3" xfId="2027"/>
    <cellStyle name="Normal 2 3 3 10" xfId="3346"/>
    <cellStyle name="Normal 2 3 3 11" xfId="3347"/>
    <cellStyle name="Normal 2 3 3 2" xfId="2028"/>
    <cellStyle name="Normal 2 3 3 2 2" xfId="2029"/>
    <cellStyle name="Normal 2 3 3 3" xfId="2030"/>
    <cellStyle name="Normal 2 3 3 3 2" xfId="2031"/>
    <cellStyle name="Normal 2 3 3 4" xfId="2032"/>
    <cellStyle name="Normal 2 3 3 4 2" xfId="2033"/>
    <cellStyle name="Normal 2 3 3 5" xfId="2034"/>
    <cellStyle name="Normal 2 3 3 6" xfId="2035"/>
    <cellStyle name="Normal 2 3 3 7" xfId="2036"/>
    <cellStyle name="Normal 2 3 3 8" xfId="2037"/>
    <cellStyle name="Normal 2 3 3 9" xfId="2038"/>
    <cellStyle name="Normal 2 3 4" xfId="2039"/>
    <cellStyle name="Normal 2 3 4 10" xfId="3348"/>
    <cellStyle name="Normal 2 3 4 11" xfId="3349"/>
    <cellStyle name="Normal 2 3 4 2" xfId="2040"/>
    <cellStyle name="Normal 2 3 4 2 2" xfId="2041"/>
    <cellStyle name="Normal 2 3 4 3" xfId="2042"/>
    <cellStyle name="Normal 2 3 4 3 2" xfId="2043"/>
    <cellStyle name="Normal 2 3 4 4" xfId="2044"/>
    <cellStyle name="Normal 2 3 4 4 2" xfId="2045"/>
    <cellStyle name="Normal 2 3 4 5" xfId="2046"/>
    <cellStyle name="Normal 2 3 4 6" xfId="2047"/>
    <cellStyle name="Normal 2 3 4 7" xfId="2048"/>
    <cellStyle name="Normal 2 3 4 8" xfId="2049"/>
    <cellStyle name="Normal 2 3 4 9" xfId="2050"/>
    <cellStyle name="Normal 2 3 5" xfId="2051"/>
    <cellStyle name="Normal 2 3 5 10" xfId="3350"/>
    <cellStyle name="Normal 2 3 5 11" xfId="3351"/>
    <cellStyle name="Normal 2 3 5 2" xfId="2052"/>
    <cellStyle name="Normal 2 3 5 2 2" xfId="2053"/>
    <cellStyle name="Normal 2 3 5 3" xfId="2054"/>
    <cellStyle name="Normal 2 3 5 3 2" xfId="2055"/>
    <cellStyle name="Normal 2 3 5 4" xfId="2056"/>
    <cellStyle name="Normal 2 3 5 4 2" xfId="2057"/>
    <cellStyle name="Normal 2 3 5 5" xfId="2058"/>
    <cellStyle name="Normal 2 3 5 6" xfId="2059"/>
    <cellStyle name="Normal 2 3 5 7" xfId="2060"/>
    <cellStyle name="Normal 2 3 5 8" xfId="2061"/>
    <cellStyle name="Normal 2 3 5 9" xfId="2062"/>
    <cellStyle name="Normal 2 3 6" xfId="2063"/>
    <cellStyle name="Normal 2 3 6 2" xfId="2064"/>
    <cellStyle name="Normal 2 3 6 2 2" xfId="2065"/>
    <cellStyle name="Normal 2 3 6 3" xfId="2066"/>
    <cellStyle name="Normal 2 3 6 3 2" xfId="2067"/>
    <cellStyle name="Normal 2 3 6 4" xfId="2068"/>
    <cellStyle name="Normal 2 3 6 4 2" xfId="2069"/>
    <cellStyle name="Normal 2 3 6 5" xfId="2070"/>
    <cellStyle name="Normal 2 3 7" xfId="2071"/>
    <cellStyle name="Normal 2 3 7 2" xfId="2072"/>
    <cellStyle name="Normal 2 3 7 2 2" xfId="2073"/>
    <cellStyle name="Normal 2 3 7 3" xfId="2074"/>
    <cellStyle name="Normal 2 3 7 3 2" xfId="2075"/>
    <cellStyle name="Normal 2 3 7 4" xfId="2076"/>
    <cellStyle name="Normal 2 3 7 4 2" xfId="2077"/>
    <cellStyle name="Normal 2 3 7 5" xfId="2078"/>
    <cellStyle name="Normal 2 3 8" xfId="2079"/>
    <cellStyle name="Normal 2 3 8 2" xfId="2080"/>
    <cellStyle name="Normal 2 3 8 2 2" xfId="2081"/>
    <cellStyle name="Normal 2 3 8 3" xfId="2082"/>
    <cellStyle name="Normal 2 3 8 3 2" xfId="2083"/>
    <cellStyle name="Normal 2 3 8 4" xfId="2084"/>
    <cellStyle name="Normal 2 3 8 4 2" xfId="2085"/>
    <cellStyle name="Normal 2 3 8 5" xfId="2086"/>
    <cellStyle name="Normal 2 3 9" xfId="2087"/>
    <cellStyle name="Normal 2 3 9 2" xfId="2088"/>
    <cellStyle name="Normal 2 3 9 2 2" xfId="2089"/>
    <cellStyle name="Normal 2 3 9 3" xfId="2090"/>
    <cellStyle name="Normal 2 3 9 3 2" xfId="2091"/>
    <cellStyle name="Normal 2 3 9 4" xfId="2092"/>
    <cellStyle name="Normal 2 3 9 4 2" xfId="2093"/>
    <cellStyle name="Normal 2 3 9 5" xfId="2094"/>
    <cellStyle name="Normal 2 30" xfId="2095"/>
    <cellStyle name="Normal 2 30 2" xfId="2096"/>
    <cellStyle name="Normal 2 30 2 2" xfId="2097"/>
    <cellStyle name="Normal 2 30 3" xfId="2098"/>
    <cellStyle name="Normal 2 30 3 2" xfId="2099"/>
    <cellStyle name="Normal 2 30 4" xfId="2100"/>
    <cellStyle name="Normal 2 30 4 2" xfId="2101"/>
    <cellStyle name="Normal 2 30 5" xfId="2102"/>
    <cellStyle name="Normal 2 31" xfId="2103"/>
    <cellStyle name="Normal 2 31 2" xfId="2104"/>
    <cellStyle name="Normal 2 31 2 2" xfId="2105"/>
    <cellStyle name="Normal 2 31 3" xfId="2106"/>
    <cellStyle name="Normal 2 31 3 2" xfId="2107"/>
    <cellStyle name="Normal 2 31 4" xfId="2108"/>
    <cellStyle name="Normal 2 31 4 2" xfId="2109"/>
    <cellStyle name="Normal 2 31 5" xfId="2110"/>
    <cellStyle name="Normal 2 32" xfId="2111"/>
    <cellStyle name="Normal 2 32 2" xfId="2112"/>
    <cellStyle name="Normal 2 32 2 2" xfId="2113"/>
    <cellStyle name="Normal 2 32 3" xfId="2114"/>
    <cellStyle name="Normal 2 32 3 2" xfId="2115"/>
    <cellStyle name="Normal 2 32 4" xfId="2116"/>
    <cellStyle name="Normal 2 32 4 2" xfId="2117"/>
    <cellStyle name="Normal 2 32 5" xfId="2118"/>
    <cellStyle name="Normal 2 33" xfId="2119"/>
    <cellStyle name="Normal 2 33 2" xfId="2120"/>
    <cellStyle name="Normal 2 33 2 2" xfId="2121"/>
    <cellStyle name="Normal 2 33 3" xfId="2122"/>
    <cellStyle name="Normal 2 33 3 2" xfId="2123"/>
    <cellStyle name="Normal 2 33 4" xfId="2124"/>
    <cellStyle name="Normal 2 33 4 2" xfId="2125"/>
    <cellStyle name="Normal 2 33 5" xfId="2126"/>
    <cellStyle name="Normal 2 34" xfId="2127"/>
    <cellStyle name="Normal 2 34 2" xfId="2128"/>
    <cellStyle name="Normal 2 34 2 2" xfId="2129"/>
    <cellStyle name="Normal 2 34 3" xfId="2130"/>
    <cellStyle name="Normal 2 34 3 2" xfId="2131"/>
    <cellStyle name="Normal 2 34 4" xfId="2132"/>
    <cellStyle name="Normal 2 34 4 2" xfId="2133"/>
    <cellStyle name="Normal 2 34 5" xfId="2134"/>
    <cellStyle name="Normal 2 35" xfId="2135"/>
    <cellStyle name="Normal 2 35 2" xfId="2136"/>
    <cellStyle name="Normal 2 35 2 2" xfId="2137"/>
    <cellStyle name="Normal 2 35 3" xfId="2138"/>
    <cellStyle name="Normal 2 35 3 2" xfId="2139"/>
    <cellStyle name="Normal 2 35 4" xfId="2140"/>
    <cellStyle name="Normal 2 35 4 2" xfId="2141"/>
    <cellStyle name="Normal 2 35 5" xfId="2142"/>
    <cellStyle name="Normal 2 36" xfId="2143"/>
    <cellStyle name="Normal 2 36 2" xfId="2144"/>
    <cellStyle name="Normal 2 36 2 2" xfId="2145"/>
    <cellStyle name="Normal 2 36 3" xfId="2146"/>
    <cellStyle name="Normal 2 36 3 2" xfId="2147"/>
    <cellStyle name="Normal 2 36 4" xfId="2148"/>
    <cellStyle name="Normal 2 36 4 2" xfId="2149"/>
    <cellStyle name="Normal 2 36 5" xfId="2150"/>
    <cellStyle name="Normal 2 37" xfId="2151"/>
    <cellStyle name="Normal 2 37 2" xfId="2152"/>
    <cellStyle name="Normal 2 37 2 2" xfId="2153"/>
    <cellStyle name="Normal 2 37 3" xfId="2154"/>
    <cellStyle name="Normal 2 37 3 2" xfId="2155"/>
    <cellStyle name="Normal 2 37 4" xfId="2156"/>
    <cellStyle name="Normal 2 37 4 2" xfId="2157"/>
    <cellStyle name="Normal 2 37 5" xfId="2158"/>
    <cellStyle name="Normal 2 38" xfId="2159"/>
    <cellStyle name="Normal 2 38 2" xfId="2160"/>
    <cellStyle name="Normal 2 38 2 2" xfId="2161"/>
    <cellStyle name="Normal 2 38 3" xfId="2162"/>
    <cellStyle name="Normal 2 38 3 2" xfId="2163"/>
    <cellStyle name="Normal 2 38 4" xfId="2164"/>
    <cellStyle name="Normal 2 38 4 2" xfId="2165"/>
    <cellStyle name="Normal 2 38 5" xfId="2166"/>
    <cellStyle name="Normal 2 39" xfId="2167"/>
    <cellStyle name="Normal 2 39 2" xfId="2168"/>
    <cellStyle name="Normal 2 39 2 2" xfId="2169"/>
    <cellStyle name="Normal 2 39 3" xfId="2170"/>
    <cellStyle name="Normal 2 39 3 2" xfId="2171"/>
    <cellStyle name="Normal 2 39 4" xfId="2172"/>
    <cellStyle name="Normal 2 39 4 2" xfId="2173"/>
    <cellStyle name="Normal 2 39 5" xfId="2174"/>
    <cellStyle name="Normal 2 4" xfId="2175"/>
    <cellStyle name="Normal 2 4 10" xfId="2176"/>
    <cellStyle name="Normal 2 4 10 2" xfId="2177"/>
    <cellStyle name="Normal 2 4 11" xfId="2178"/>
    <cellStyle name="Normal 2 4 11 2" xfId="2179"/>
    <cellStyle name="Normal 2 4 12" xfId="2180"/>
    <cellStyle name="Normal 2 4 12 2" xfId="2181"/>
    <cellStyle name="Normal 2 4 13" xfId="2182"/>
    <cellStyle name="Normal 2 4 14" xfId="2183"/>
    <cellStyle name="Normal 2 4 15" xfId="2184"/>
    <cellStyle name="Normal 2 4 16" xfId="2185"/>
    <cellStyle name="Normal 2 4 17" xfId="2186"/>
    <cellStyle name="Normal 2 4 18" xfId="3352"/>
    <cellStyle name="Normal 2 4 19" xfId="3353"/>
    <cellStyle name="Normal 2 4 2" xfId="2187"/>
    <cellStyle name="Normal 2 4 2 2" xfId="2188"/>
    <cellStyle name="Normal 2 4 2 2 2" xfId="2189"/>
    <cellStyle name="Normal 2 4 2 3" xfId="2190"/>
    <cellStyle name="Normal 2 4 2 3 2" xfId="2191"/>
    <cellStyle name="Normal 2 4 2 4" xfId="2192"/>
    <cellStyle name="Normal 2 4 2 4 2" xfId="2193"/>
    <cellStyle name="Normal 2 4 2 5" xfId="2194"/>
    <cellStyle name="Normal 2 4 3" xfId="2195"/>
    <cellStyle name="Normal 2 4 3 2" xfId="2196"/>
    <cellStyle name="Normal 2 4 3 2 2" xfId="2197"/>
    <cellStyle name="Normal 2 4 3 3" xfId="2198"/>
    <cellStyle name="Normal 2 4 3 3 2" xfId="2199"/>
    <cellStyle name="Normal 2 4 3 4" xfId="2200"/>
    <cellStyle name="Normal 2 4 3 4 2" xfId="2201"/>
    <cellStyle name="Normal 2 4 3 5" xfId="2202"/>
    <cellStyle name="Normal 2 4 4" xfId="2203"/>
    <cellStyle name="Normal 2 4 4 2" xfId="2204"/>
    <cellStyle name="Normal 2 4 4 2 2" xfId="2205"/>
    <cellStyle name="Normal 2 4 4 3" xfId="2206"/>
    <cellStyle name="Normal 2 4 4 3 2" xfId="2207"/>
    <cellStyle name="Normal 2 4 4 4" xfId="2208"/>
    <cellStyle name="Normal 2 4 4 4 2" xfId="2209"/>
    <cellStyle name="Normal 2 4 4 5" xfId="2210"/>
    <cellStyle name="Normal 2 4 5" xfId="2211"/>
    <cellStyle name="Normal 2 4 5 2" xfId="2212"/>
    <cellStyle name="Normal 2 4 5 2 2" xfId="2213"/>
    <cellStyle name="Normal 2 4 5 3" xfId="2214"/>
    <cellStyle name="Normal 2 4 5 3 2" xfId="2215"/>
    <cellStyle name="Normal 2 4 5 4" xfId="2216"/>
    <cellStyle name="Normal 2 4 5 4 2" xfId="2217"/>
    <cellStyle name="Normal 2 4 5 5" xfId="2218"/>
    <cellStyle name="Normal 2 4 6" xfId="2219"/>
    <cellStyle name="Normal 2 4 6 2" xfId="2220"/>
    <cellStyle name="Normal 2 4 6 2 2" xfId="2221"/>
    <cellStyle name="Normal 2 4 6 3" xfId="2222"/>
    <cellStyle name="Normal 2 4 6 3 2" xfId="2223"/>
    <cellStyle name="Normal 2 4 6 4" xfId="2224"/>
    <cellStyle name="Normal 2 4 6 4 2" xfId="2225"/>
    <cellStyle name="Normal 2 4 6 5" xfId="2226"/>
    <cellStyle name="Normal 2 4 7" xfId="2227"/>
    <cellStyle name="Normal 2 4 7 2" xfId="2228"/>
    <cellStyle name="Normal 2 4 7 2 2" xfId="2229"/>
    <cellStyle name="Normal 2 4 7 3" xfId="2230"/>
    <cellStyle name="Normal 2 4 7 3 2" xfId="2231"/>
    <cellStyle name="Normal 2 4 7 4" xfId="2232"/>
    <cellStyle name="Normal 2 4 7 4 2" xfId="2233"/>
    <cellStyle name="Normal 2 4 7 5" xfId="2234"/>
    <cellStyle name="Normal 2 4 8" xfId="2235"/>
    <cellStyle name="Normal 2 4 8 2" xfId="2236"/>
    <cellStyle name="Normal 2 4 8 2 2" xfId="2237"/>
    <cellStyle name="Normal 2 4 8 3" xfId="2238"/>
    <cellStyle name="Normal 2 4 8 3 2" xfId="2239"/>
    <cellStyle name="Normal 2 4 8 4" xfId="2240"/>
    <cellStyle name="Normal 2 4 8 4 2" xfId="2241"/>
    <cellStyle name="Normal 2 4 8 5" xfId="2242"/>
    <cellStyle name="Normal 2 4 9" xfId="2243"/>
    <cellStyle name="Normal 2 4 9 2" xfId="2244"/>
    <cellStyle name="Normal 2 4 9 2 2" xfId="2245"/>
    <cellStyle name="Normal 2 4 9 3" xfId="2246"/>
    <cellStyle name="Normal 2 4 9 3 2" xfId="2247"/>
    <cellStyle name="Normal 2 4 9 4" xfId="2248"/>
    <cellStyle name="Normal 2 4 9 4 2" xfId="2249"/>
    <cellStyle name="Normal 2 4 9 5" xfId="2250"/>
    <cellStyle name="Normal 2 40" xfId="2251"/>
    <cellStyle name="Normal 2 40 2" xfId="2252"/>
    <cellStyle name="Normal 2 40 2 2" xfId="2253"/>
    <cellStyle name="Normal 2 40 3" xfId="2254"/>
    <cellStyle name="Normal 2 40 3 2" xfId="2255"/>
    <cellStyle name="Normal 2 40 4" xfId="2256"/>
    <cellStyle name="Normal 2 40 4 2" xfId="2257"/>
    <cellStyle name="Normal 2 40 5" xfId="2258"/>
    <cellStyle name="Normal 2 41" xfId="2259"/>
    <cellStyle name="Normal 2 41 2" xfId="2260"/>
    <cellStyle name="Normal 2 41 2 2" xfId="2261"/>
    <cellStyle name="Normal 2 41 3" xfId="2262"/>
    <cellStyle name="Normal 2 41 3 2" xfId="2263"/>
    <cellStyle name="Normal 2 41 4" xfId="2264"/>
    <cellStyle name="Normal 2 41 4 2" xfId="2265"/>
    <cellStyle name="Normal 2 41 5" xfId="2266"/>
    <cellStyle name="Normal 2 42" xfId="2267"/>
    <cellStyle name="Normal 2 42 2" xfId="2268"/>
    <cellStyle name="Normal 2 42 2 2" xfId="2269"/>
    <cellStyle name="Normal 2 42 3" xfId="2270"/>
    <cellStyle name="Normal 2 42 3 2" xfId="2271"/>
    <cellStyle name="Normal 2 42 4" xfId="2272"/>
    <cellStyle name="Normal 2 42 4 2" xfId="2273"/>
    <cellStyle name="Normal 2 42 5" xfId="2274"/>
    <cellStyle name="Normal 2 43" xfId="2275"/>
    <cellStyle name="Normal 2 43 2" xfId="2276"/>
    <cellStyle name="Normal 2 43 2 2" xfId="2277"/>
    <cellStyle name="Normal 2 43 3" xfId="2278"/>
    <cellStyle name="Normal 2 43 3 2" xfId="2279"/>
    <cellStyle name="Normal 2 43 4" xfId="2280"/>
    <cellStyle name="Normal 2 43 4 2" xfId="2281"/>
    <cellStyle name="Normal 2 43 5" xfId="2282"/>
    <cellStyle name="Normal 2 44" xfId="2283"/>
    <cellStyle name="Normal 2 44 2" xfId="2284"/>
    <cellStyle name="Normal 2 44 2 2" xfId="2285"/>
    <cellStyle name="Normal 2 44 3" xfId="2286"/>
    <cellStyle name="Normal 2 44 3 2" xfId="2287"/>
    <cellStyle name="Normal 2 44 4" xfId="2288"/>
    <cellStyle name="Normal 2 44 4 2" xfId="2289"/>
    <cellStyle name="Normal 2 44 5" xfId="2290"/>
    <cellStyle name="Normal 2 45" xfId="2291"/>
    <cellStyle name="Normal 2 45 2" xfId="2292"/>
    <cellStyle name="Normal 2 45 2 2" xfId="2293"/>
    <cellStyle name="Normal 2 45 3" xfId="2294"/>
    <cellStyle name="Normal 2 45 3 2" xfId="2295"/>
    <cellStyle name="Normal 2 45 4" xfId="2296"/>
    <cellStyle name="Normal 2 45 4 2" xfId="2297"/>
    <cellStyle name="Normal 2 45 5" xfId="2298"/>
    <cellStyle name="Normal 2 46" xfId="2299"/>
    <cellStyle name="Normal 2 46 2" xfId="2300"/>
    <cellStyle name="Normal 2 46 2 2" xfId="2301"/>
    <cellStyle name="Normal 2 46 3" xfId="2302"/>
    <cellStyle name="Normal 2 46 3 2" xfId="2303"/>
    <cellStyle name="Normal 2 46 4" xfId="2304"/>
    <cellStyle name="Normal 2 46 4 2" xfId="2305"/>
    <cellStyle name="Normal 2 46 5" xfId="2306"/>
    <cellStyle name="Normal 2 47" xfId="2307"/>
    <cellStyle name="Normal 2 47 2" xfId="2308"/>
    <cellStyle name="Normal 2 47 2 2" xfId="2309"/>
    <cellStyle name="Normal 2 47 3" xfId="2310"/>
    <cellStyle name="Normal 2 47 3 2" xfId="2311"/>
    <cellStyle name="Normal 2 47 4" xfId="2312"/>
    <cellStyle name="Normal 2 47 4 2" xfId="2313"/>
    <cellStyle name="Normal 2 47 5" xfId="2314"/>
    <cellStyle name="Normal 2 48" xfId="2315"/>
    <cellStyle name="Normal 2 48 2" xfId="2316"/>
    <cellStyle name="Normal 2 48 2 2" xfId="2317"/>
    <cellStyle name="Normal 2 48 3" xfId="2318"/>
    <cellStyle name="Normal 2 48 3 2" xfId="2319"/>
    <cellStyle name="Normal 2 48 4" xfId="2320"/>
    <cellStyle name="Normal 2 48 4 2" xfId="2321"/>
    <cellStyle name="Normal 2 48 5" xfId="2322"/>
    <cellStyle name="Normal 2 49" xfId="2323"/>
    <cellStyle name="Normal 2 49 2" xfId="2324"/>
    <cellStyle name="Normal 2 49 2 2" xfId="2325"/>
    <cellStyle name="Normal 2 49 3" xfId="2326"/>
    <cellStyle name="Normal 2 49 3 2" xfId="2327"/>
    <cellStyle name="Normal 2 49 4" xfId="2328"/>
    <cellStyle name="Normal 2 49 4 2" xfId="2329"/>
    <cellStyle name="Normal 2 49 5" xfId="2330"/>
    <cellStyle name="Normal 2 5" xfId="2331"/>
    <cellStyle name="Normal 2 5 10" xfId="2332"/>
    <cellStyle name="Normal 2 5 10 2" xfId="2333"/>
    <cellStyle name="Normal 2 5 11" xfId="2334"/>
    <cellStyle name="Normal 2 5 11 2" xfId="2335"/>
    <cellStyle name="Normal 2 5 12" xfId="2336"/>
    <cellStyle name="Normal 2 5 12 2" xfId="2337"/>
    <cellStyle name="Normal 2 5 13" xfId="2338"/>
    <cellStyle name="Normal 2 5 14" xfId="2339"/>
    <cellStyle name="Normal 2 5 15" xfId="2340"/>
    <cellStyle name="Normal 2 5 16" xfId="2341"/>
    <cellStyle name="Normal 2 5 17" xfId="2342"/>
    <cellStyle name="Normal 2 5 18" xfId="3354"/>
    <cellStyle name="Normal 2 5 19" xfId="3355"/>
    <cellStyle name="Normal 2 5 2" xfId="2343"/>
    <cellStyle name="Normal 2 5 2 2" xfId="2344"/>
    <cellStyle name="Normal 2 5 2 2 2" xfId="2345"/>
    <cellStyle name="Normal 2 5 2 3" xfId="2346"/>
    <cellStyle name="Normal 2 5 2 3 2" xfId="2347"/>
    <cellStyle name="Normal 2 5 2 4" xfId="2348"/>
    <cellStyle name="Normal 2 5 2 4 2" xfId="2349"/>
    <cellStyle name="Normal 2 5 2 5" xfId="2350"/>
    <cellStyle name="Normal 2 5 3" xfId="2351"/>
    <cellStyle name="Normal 2 5 3 2" xfId="2352"/>
    <cellStyle name="Normal 2 5 3 2 2" xfId="2353"/>
    <cellStyle name="Normal 2 5 3 3" xfId="2354"/>
    <cellStyle name="Normal 2 5 3 3 2" xfId="2355"/>
    <cellStyle name="Normal 2 5 3 4" xfId="2356"/>
    <cellStyle name="Normal 2 5 3 4 2" xfId="2357"/>
    <cellStyle name="Normal 2 5 3 5" xfId="2358"/>
    <cellStyle name="Normal 2 5 4" xfId="2359"/>
    <cellStyle name="Normal 2 5 4 2" xfId="2360"/>
    <cellStyle name="Normal 2 5 4 2 2" xfId="2361"/>
    <cellStyle name="Normal 2 5 4 3" xfId="2362"/>
    <cellStyle name="Normal 2 5 4 3 2" xfId="2363"/>
    <cellStyle name="Normal 2 5 4 4" xfId="2364"/>
    <cellStyle name="Normal 2 5 4 4 2" xfId="2365"/>
    <cellStyle name="Normal 2 5 4 5" xfId="2366"/>
    <cellStyle name="Normal 2 5 5" xfId="2367"/>
    <cellStyle name="Normal 2 5 5 2" xfId="2368"/>
    <cellStyle name="Normal 2 5 5 2 2" xfId="2369"/>
    <cellStyle name="Normal 2 5 5 3" xfId="2370"/>
    <cellStyle name="Normal 2 5 5 3 2" xfId="2371"/>
    <cellStyle name="Normal 2 5 5 4" xfId="2372"/>
    <cellStyle name="Normal 2 5 5 4 2" xfId="2373"/>
    <cellStyle name="Normal 2 5 5 5" xfId="2374"/>
    <cellStyle name="Normal 2 5 6" xfId="2375"/>
    <cellStyle name="Normal 2 5 6 2" xfId="2376"/>
    <cellStyle name="Normal 2 5 6 2 2" xfId="2377"/>
    <cellStyle name="Normal 2 5 6 3" xfId="2378"/>
    <cellStyle name="Normal 2 5 6 3 2" xfId="2379"/>
    <cellStyle name="Normal 2 5 6 4" xfId="2380"/>
    <cellStyle name="Normal 2 5 6 4 2" xfId="2381"/>
    <cellStyle name="Normal 2 5 6 5" xfId="2382"/>
    <cellStyle name="Normal 2 5 7" xfId="2383"/>
    <cellStyle name="Normal 2 5 7 2" xfId="2384"/>
    <cellStyle name="Normal 2 5 7 2 2" xfId="2385"/>
    <cellStyle name="Normal 2 5 7 3" xfId="2386"/>
    <cellStyle name="Normal 2 5 7 3 2" xfId="2387"/>
    <cellStyle name="Normal 2 5 7 4" xfId="2388"/>
    <cellStyle name="Normal 2 5 7 4 2" xfId="2389"/>
    <cellStyle name="Normal 2 5 7 5" xfId="2390"/>
    <cellStyle name="Normal 2 5 8" xfId="2391"/>
    <cellStyle name="Normal 2 5 8 2" xfId="2392"/>
    <cellStyle name="Normal 2 5 8 2 2" xfId="2393"/>
    <cellStyle name="Normal 2 5 8 3" xfId="2394"/>
    <cellStyle name="Normal 2 5 8 3 2" xfId="2395"/>
    <cellStyle name="Normal 2 5 8 4" xfId="2396"/>
    <cellStyle name="Normal 2 5 8 4 2" xfId="2397"/>
    <cellStyle name="Normal 2 5 8 5" xfId="2398"/>
    <cellStyle name="Normal 2 5 9" xfId="2399"/>
    <cellStyle name="Normal 2 5 9 2" xfId="2400"/>
    <cellStyle name="Normal 2 5 9 2 2" xfId="2401"/>
    <cellStyle name="Normal 2 5 9 3" xfId="2402"/>
    <cellStyle name="Normal 2 5 9 3 2" xfId="2403"/>
    <cellStyle name="Normal 2 5 9 4" xfId="2404"/>
    <cellStyle name="Normal 2 5 9 4 2" xfId="2405"/>
    <cellStyle name="Normal 2 5 9 5" xfId="2406"/>
    <cellStyle name="Normal 2 50" xfId="2407"/>
    <cellStyle name="Normal 2 50 2" xfId="2408"/>
    <cellStyle name="Normal 2 50 2 2" xfId="2409"/>
    <cellStyle name="Normal 2 50 3" xfId="2410"/>
    <cellStyle name="Normal 2 50 3 2" xfId="2411"/>
    <cellStyle name="Normal 2 50 4" xfId="2412"/>
    <cellStyle name="Normal 2 50 4 2" xfId="2413"/>
    <cellStyle name="Normal 2 50 5" xfId="2414"/>
    <cellStyle name="Normal 2 51" xfId="2415"/>
    <cellStyle name="Normal 2 51 2" xfId="2416"/>
    <cellStyle name="Normal 2 51 2 2" xfId="2417"/>
    <cellStyle name="Normal 2 51 3" xfId="2418"/>
    <cellStyle name="Normal 2 51 3 2" xfId="2419"/>
    <cellStyle name="Normal 2 51 4" xfId="2420"/>
    <cellStyle name="Normal 2 51 4 2" xfId="2421"/>
    <cellStyle name="Normal 2 51 5" xfId="2422"/>
    <cellStyle name="Normal 2 52" xfId="2423"/>
    <cellStyle name="Normal 2 52 2" xfId="2424"/>
    <cellStyle name="Normal 2 52 2 2" xfId="2425"/>
    <cellStyle name="Normal 2 52 3" xfId="2426"/>
    <cellStyle name="Normal 2 52 3 2" xfId="2427"/>
    <cellStyle name="Normal 2 52 4" xfId="2428"/>
    <cellStyle name="Normal 2 52 4 2" xfId="2429"/>
    <cellStyle name="Normal 2 52 5" xfId="2430"/>
    <cellStyle name="Normal 2 53" xfId="2431"/>
    <cellStyle name="Normal 2 53 2" xfId="2432"/>
    <cellStyle name="Normal 2 53 2 2" xfId="2433"/>
    <cellStyle name="Normal 2 53 3" xfId="2434"/>
    <cellStyle name="Normal 2 53 3 2" xfId="2435"/>
    <cellStyle name="Normal 2 53 4" xfId="2436"/>
    <cellStyle name="Normal 2 53 4 2" xfId="2437"/>
    <cellStyle name="Normal 2 53 5" xfId="2438"/>
    <cellStyle name="Normal 2 54" xfId="2439"/>
    <cellStyle name="Normal 2 54 2" xfId="2440"/>
    <cellStyle name="Normal 2 54 2 2" xfId="2441"/>
    <cellStyle name="Normal 2 54 3" xfId="2442"/>
    <cellStyle name="Normal 2 54 3 2" xfId="2443"/>
    <cellStyle name="Normal 2 54 4" xfId="2444"/>
    <cellStyle name="Normal 2 54 4 2" xfId="2445"/>
    <cellStyle name="Normal 2 54 5" xfId="2446"/>
    <cellStyle name="Normal 2 55" xfId="2447"/>
    <cellStyle name="Normal 2 55 2" xfId="2448"/>
    <cellStyle name="Normal 2 56" xfId="2449"/>
    <cellStyle name="Normal 2 56 2" xfId="2450"/>
    <cellStyle name="Normal 2 57" xfId="2451"/>
    <cellStyle name="Normal 2 57 2" xfId="2452"/>
    <cellStyle name="Normal 2 58" xfId="2453"/>
    <cellStyle name="Normal 2 58 2" xfId="2454"/>
    <cellStyle name="Normal 2 59" xfId="2455"/>
    <cellStyle name="Normal 2 59 2" xfId="2456"/>
    <cellStyle name="Normal 2 6" xfId="2457"/>
    <cellStyle name="Normal 2 6 10" xfId="2458"/>
    <cellStyle name="Normal 2 6 10 2" xfId="2459"/>
    <cellStyle name="Normal 2 6 11" xfId="2460"/>
    <cellStyle name="Normal 2 6 11 2" xfId="2461"/>
    <cellStyle name="Normal 2 6 12" xfId="2462"/>
    <cellStyle name="Normal 2 6 12 2" xfId="2463"/>
    <cellStyle name="Normal 2 6 13" xfId="2464"/>
    <cellStyle name="Normal 2 6 14" xfId="2465"/>
    <cellStyle name="Normal 2 6 15" xfId="2466"/>
    <cellStyle name="Normal 2 6 16" xfId="2467"/>
    <cellStyle name="Normal 2 6 17" xfId="2468"/>
    <cellStyle name="Normal 2 6 18" xfId="3356"/>
    <cellStyle name="Normal 2 6 19" xfId="3357"/>
    <cellStyle name="Normal 2 6 2" xfId="2469"/>
    <cellStyle name="Normal 2 6 2 2" xfId="2470"/>
    <cellStyle name="Normal 2 6 2 2 2" xfId="2471"/>
    <cellStyle name="Normal 2 6 2 3" xfId="2472"/>
    <cellStyle name="Normal 2 6 2 3 2" xfId="2473"/>
    <cellStyle name="Normal 2 6 2 4" xfId="2474"/>
    <cellStyle name="Normal 2 6 2 4 2" xfId="2475"/>
    <cellStyle name="Normal 2 6 2 5" xfId="2476"/>
    <cellStyle name="Normal 2 6 3" xfId="2477"/>
    <cellStyle name="Normal 2 6 3 2" xfId="2478"/>
    <cellStyle name="Normal 2 6 3 2 2" xfId="2479"/>
    <cellStyle name="Normal 2 6 3 3" xfId="2480"/>
    <cellStyle name="Normal 2 6 3 3 2" xfId="2481"/>
    <cellStyle name="Normal 2 6 3 4" xfId="2482"/>
    <cellStyle name="Normal 2 6 3 4 2" xfId="2483"/>
    <cellStyle name="Normal 2 6 3 5" xfId="2484"/>
    <cellStyle name="Normal 2 6 4" xfId="2485"/>
    <cellStyle name="Normal 2 6 4 2" xfId="2486"/>
    <cellStyle name="Normal 2 6 4 2 2" xfId="2487"/>
    <cellStyle name="Normal 2 6 4 3" xfId="2488"/>
    <cellStyle name="Normal 2 6 4 3 2" xfId="2489"/>
    <cellStyle name="Normal 2 6 4 4" xfId="2490"/>
    <cellStyle name="Normal 2 6 4 4 2" xfId="2491"/>
    <cellStyle name="Normal 2 6 4 5" xfId="2492"/>
    <cellStyle name="Normal 2 6 5" xfId="2493"/>
    <cellStyle name="Normal 2 6 5 2" xfId="2494"/>
    <cellStyle name="Normal 2 6 5 2 2" xfId="2495"/>
    <cellStyle name="Normal 2 6 5 3" xfId="2496"/>
    <cellStyle name="Normal 2 6 5 3 2" xfId="2497"/>
    <cellStyle name="Normal 2 6 5 4" xfId="2498"/>
    <cellStyle name="Normal 2 6 5 4 2" xfId="2499"/>
    <cellStyle name="Normal 2 6 5 5" xfId="2500"/>
    <cellStyle name="Normal 2 6 6" xfId="2501"/>
    <cellStyle name="Normal 2 6 6 2" xfId="2502"/>
    <cellStyle name="Normal 2 6 6 2 2" xfId="2503"/>
    <cellStyle name="Normal 2 6 6 3" xfId="2504"/>
    <cellStyle name="Normal 2 6 6 3 2" xfId="2505"/>
    <cellStyle name="Normal 2 6 6 4" xfId="2506"/>
    <cellStyle name="Normal 2 6 6 4 2" xfId="2507"/>
    <cellStyle name="Normal 2 6 6 5" xfId="2508"/>
    <cellStyle name="Normal 2 6 7" xfId="2509"/>
    <cellStyle name="Normal 2 6 7 2" xfId="2510"/>
    <cellStyle name="Normal 2 6 7 2 2" xfId="2511"/>
    <cellStyle name="Normal 2 6 7 3" xfId="2512"/>
    <cellStyle name="Normal 2 6 7 3 2" xfId="2513"/>
    <cellStyle name="Normal 2 6 7 4" xfId="2514"/>
    <cellStyle name="Normal 2 6 7 4 2" xfId="2515"/>
    <cellStyle name="Normal 2 6 7 5" xfId="2516"/>
    <cellStyle name="Normal 2 6 8" xfId="2517"/>
    <cellStyle name="Normal 2 6 8 2" xfId="2518"/>
    <cellStyle name="Normal 2 6 8 2 2" xfId="2519"/>
    <cellStyle name="Normal 2 6 8 3" xfId="2520"/>
    <cellStyle name="Normal 2 6 8 3 2" xfId="2521"/>
    <cellStyle name="Normal 2 6 8 4" xfId="2522"/>
    <cellStyle name="Normal 2 6 8 4 2" xfId="2523"/>
    <cellStyle name="Normal 2 6 8 5" xfId="2524"/>
    <cellStyle name="Normal 2 6 9" xfId="2525"/>
    <cellStyle name="Normal 2 6 9 2" xfId="2526"/>
    <cellStyle name="Normal 2 6 9 2 2" xfId="2527"/>
    <cellStyle name="Normal 2 6 9 3" xfId="2528"/>
    <cellStyle name="Normal 2 6 9 3 2" xfId="2529"/>
    <cellStyle name="Normal 2 6 9 4" xfId="2530"/>
    <cellStyle name="Normal 2 6 9 4 2" xfId="2531"/>
    <cellStyle name="Normal 2 6 9 5" xfId="2532"/>
    <cellStyle name="Normal 2 60" xfId="2533"/>
    <cellStyle name="Normal 2 60 2" xfId="2534"/>
    <cellStyle name="Normal 2 61" xfId="2535"/>
    <cellStyle name="Normal 2 61 2" xfId="2536"/>
    <cellStyle name="Normal 2 62" xfId="2537"/>
    <cellStyle name="Normal 2 62 2" xfId="2538"/>
    <cellStyle name="Normal 2 63" xfId="2539"/>
    <cellStyle name="Normal 2 63 2" xfId="2540"/>
    <cellStyle name="Normal 2 64" xfId="2541"/>
    <cellStyle name="Normal 2 64 2" xfId="2542"/>
    <cellStyle name="Normal 2 65" xfId="2543"/>
    <cellStyle name="Normal 2 65 2" xfId="2544"/>
    <cellStyle name="Normal 2 66" xfId="2545"/>
    <cellStyle name="Normal 2 66 2" xfId="2546"/>
    <cellStyle name="Normal 2 67" xfId="2547"/>
    <cellStyle name="Normal 2 67 2" xfId="2548"/>
    <cellStyle name="Normal 2 68" xfId="2549"/>
    <cellStyle name="Normal 2 68 2" xfId="2550"/>
    <cellStyle name="Normal 2 69" xfId="2551"/>
    <cellStyle name="Normal 2 7" xfId="2552"/>
    <cellStyle name="Normal 2 7 10" xfId="2553"/>
    <cellStyle name="Normal 2 7 10 2" xfId="2554"/>
    <cellStyle name="Normal 2 7 11" xfId="2555"/>
    <cellStyle name="Normal 2 7 11 2" xfId="2556"/>
    <cellStyle name="Normal 2 7 12" xfId="2557"/>
    <cellStyle name="Normal 2 7 12 2" xfId="2558"/>
    <cellStyle name="Normal 2 7 13" xfId="2559"/>
    <cellStyle name="Normal 2 7 2" xfId="2560"/>
    <cellStyle name="Normal 2 7 2 2" xfId="2561"/>
    <cellStyle name="Normal 2 7 2 2 2" xfId="2562"/>
    <cellStyle name="Normal 2 7 2 3" xfId="2563"/>
    <cellStyle name="Normal 2 7 2 3 2" xfId="2564"/>
    <cellStyle name="Normal 2 7 2 4" xfId="2565"/>
    <cellStyle name="Normal 2 7 2 4 2" xfId="2566"/>
    <cellStyle name="Normal 2 7 2 5" xfId="2567"/>
    <cellStyle name="Normal 2 7 3" xfId="2568"/>
    <cellStyle name="Normal 2 7 3 2" xfId="2569"/>
    <cellStyle name="Normal 2 7 3 2 2" xfId="2570"/>
    <cellStyle name="Normal 2 7 3 3" xfId="2571"/>
    <cellStyle name="Normal 2 7 3 3 2" xfId="2572"/>
    <cellStyle name="Normal 2 7 3 4" xfId="2573"/>
    <cellStyle name="Normal 2 7 3 4 2" xfId="2574"/>
    <cellStyle name="Normal 2 7 3 5" xfId="2575"/>
    <cellStyle name="Normal 2 7 4" xfId="2576"/>
    <cellStyle name="Normal 2 7 4 2" xfId="2577"/>
    <cellStyle name="Normal 2 7 4 2 2" xfId="2578"/>
    <cellStyle name="Normal 2 7 4 3" xfId="2579"/>
    <cellStyle name="Normal 2 7 4 3 2" xfId="2580"/>
    <cellStyle name="Normal 2 7 4 4" xfId="2581"/>
    <cellStyle name="Normal 2 7 4 4 2" xfId="2582"/>
    <cellStyle name="Normal 2 7 4 5" xfId="2583"/>
    <cellStyle name="Normal 2 7 5" xfId="2584"/>
    <cellStyle name="Normal 2 7 5 2" xfId="2585"/>
    <cellStyle name="Normal 2 7 5 2 2" xfId="2586"/>
    <cellStyle name="Normal 2 7 5 3" xfId="2587"/>
    <cellStyle name="Normal 2 7 5 3 2" xfId="2588"/>
    <cellStyle name="Normal 2 7 5 4" xfId="2589"/>
    <cellStyle name="Normal 2 7 5 4 2" xfId="2590"/>
    <cellStyle name="Normal 2 7 5 5" xfId="2591"/>
    <cellStyle name="Normal 2 7 6" xfId="2592"/>
    <cellStyle name="Normal 2 7 6 2" xfId="2593"/>
    <cellStyle name="Normal 2 7 6 2 2" xfId="2594"/>
    <cellStyle name="Normal 2 7 6 3" xfId="2595"/>
    <cellStyle name="Normal 2 7 6 3 2" xfId="2596"/>
    <cellStyle name="Normal 2 7 6 4" xfId="2597"/>
    <cellStyle name="Normal 2 7 6 4 2" xfId="2598"/>
    <cellStyle name="Normal 2 7 6 5" xfId="2599"/>
    <cellStyle name="Normal 2 7 7" xfId="2600"/>
    <cellStyle name="Normal 2 7 7 2" xfId="2601"/>
    <cellStyle name="Normal 2 7 7 2 2" xfId="2602"/>
    <cellStyle name="Normal 2 7 7 3" xfId="2603"/>
    <cellStyle name="Normal 2 7 7 3 2" xfId="2604"/>
    <cellStyle name="Normal 2 7 7 4" xfId="2605"/>
    <cellStyle name="Normal 2 7 7 4 2" xfId="2606"/>
    <cellStyle name="Normal 2 7 7 5" xfId="2607"/>
    <cellStyle name="Normal 2 7 8" xfId="2608"/>
    <cellStyle name="Normal 2 7 8 2" xfId="2609"/>
    <cellStyle name="Normal 2 7 8 2 2" xfId="2610"/>
    <cellStyle name="Normal 2 7 8 3" xfId="2611"/>
    <cellStyle name="Normal 2 7 8 3 2" xfId="2612"/>
    <cellStyle name="Normal 2 7 8 4" xfId="2613"/>
    <cellStyle name="Normal 2 7 8 4 2" xfId="2614"/>
    <cellStyle name="Normal 2 7 8 5" xfId="2615"/>
    <cellStyle name="Normal 2 7 9" xfId="2616"/>
    <cellStyle name="Normal 2 7 9 2" xfId="2617"/>
    <cellStyle name="Normal 2 7 9 2 2" xfId="2618"/>
    <cellStyle name="Normal 2 7 9 3" xfId="2619"/>
    <cellStyle name="Normal 2 7 9 3 2" xfId="2620"/>
    <cellStyle name="Normal 2 7 9 4" xfId="2621"/>
    <cellStyle name="Normal 2 7 9 4 2" xfId="2622"/>
    <cellStyle name="Normal 2 7 9 5" xfId="2623"/>
    <cellStyle name="Normal 2 70" xfId="2624"/>
    <cellStyle name="Normal 2 71" xfId="2625"/>
    <cellStyle name="Normal 2 8" xfId="2626"/>
    <cellStyle name="Normal 2 8 10" xfId="2627"/>
    <cellStyle name="Normal 2 8 10 2" xfId="2628"/>
    <cellStyle name="Normal 2 8 11" xfId="2629"/>
    <cellStyle name="Normal 2 8 11 2" xfId="2630"/>
    <cellStyle name="Normal 2 8 12" xfId="2631"/>
    <cellStyle name="Normal 2 8 12 2" xfId="2632"/>
    <cellStyle name="Normal 2 8 13" xfId="2633"/>
    <cellStyle name="Normal 2 8 2" xfId="2634"/>
    <cellStyle name="Normal 2 8 2 2" xfId="2635"/>
    <cellStyle name="Normal 2 8 2 2 2" xfId="2636"/>
    <cellStyle name="Normal 2 8 2 3" xfId="2637"/>
    <cellStyle name="Normal 2 8 2 3 2" xfId="2638"/>
    <cellStyle name="Normal 2 8 2 4" xfId="2639"/>
    <cellStyle name="Normal 2 8 2 4 2" xfId="2640"/>
    <cellStyle name="Normal 2 8 2 5" xfId="2641"/>
    <cellStyle name="Normal 2 8 3" xfId="2642"/>
    <cellStyle name="Normal 2 8 3 2" xfId="2643"/>
    <cellStyle name="Normal 2 8 3 2 2" xfId="2644"/>
    <cellStyle name="Normal 2 8 3 3" xfId="2645"/>
    <cellStyle name="Normal 2 8 3 3 2" xfId="2646"/>
    <cellStyle name="Normal 2 8 3 4" xfId="2647"/>
    <cellStyle name="Normal 2 8 3 4 2" xfId="2648"/>
    <cellStyle name="Normal 2 8 3 5" xfId="2649"/>
    <cellStyle name="Normal 2 8 4" xfId="2650"/>
    <cellStyle name="Normal 2 8 4 2" xfId="2651"/>
    <cellStyle name="Normal 2 8 4 2 2" xfId="2652"/>
    <cellStyle name="Normal 2 8 4 3" xfId="2653"/>
    <cellStyle name="Normal 2 8 4 3 2" xfId="2654"/>
    <cellStyle name="Normal 2 8 4 4" xfId="2655"/>
    <cellStyle name="Normal 2 8 4 4 2" xfId="2656"/>
    <cellStyle name="Normal 2 8 4 5" xfId="2657"/>
    <cellStyle name="Normal 2 8 5" xfId="2658"/>
    <cellStyle name="Normal 2 8 5 2" xfId="2659"/>
    <cellStyle name="Normal 2 8 5 2 2" xfId="2660"/>
    <cellStyle name="Normal 2 8 5 3" xfId="2661"/>
    <cellStyle name="Normal 2 8 5 3 2" xfId="2662"/>
    <cellStyle name="Normal 2 8 5 4" xfId="2663"/>
    <cellStyle name="Normal 2 8 5 4 2" xfId="2664"/>
    <cellStyle name="Normal 2 8 5 5" xfId="2665"/>
    <cellStyle name="Normal 2 8 6" xfId="2666"/>
    <cellStyle name="Normal 2 8 6 2" xfId="2667"/>
    <cellStyle name="Normal 2 8 6 2 2" xfId="2668"/>
    <cellStyle name="Normal 2 8 6 3" xfId="2669"/>
    <cellStyle name="Normal 2 8 6 3 2" xfId="2670"/>
    <cellStyle name="Normal 2 8 6 4" xfId="2671"/>
    <cellStyle name="Normal 2 8 6 4 2" xfId="2672"/>
    <cellStyle name="Normal 2 8 6 5" xfId="2673"/>
    <cellStyle name="Normal 2 8 7" xfId="2674"/>
    <cellStyle name="Normal 2 8 7 2" xfId="2675"/>
    <cellStyle name="Normal 2 8 7 2 2" xfId="2676"/>
    <cellStyle name="Normal 2 8 7 3" xfId="2677"/>
    <cellStyle name="Normal 2 8 7 3 2" xfId="2678"/>
    <cellStyle name="Normal 2 8 7 4" xfId="2679"/>
    <cellStyle name="Normal 2 8 7 4 2" xfId="2680"/>
    <cellStyle name="Normal 2 8 7 5" xfId="2681"/>
    <cellStyle name="Normal 2 8 8" xfId="2682"/>
    <cellStyle name="Normal 2 8 8 2" xfId="2683"/>
    <cellStyle name="Normal 2 8 8 2 2" xfId="2684"/>
    <cellStyle name="Normal 2 8 8 3" xfId="2685"/>
    <cellStyle name="Normal 2 8 8 3 2" xfId="2686"/>
    <cellStyle name="Normal 2 8 8 4" xfId="2687"/>
    <cellStyle name="Normal 2 8 8 4 2" xfId="2688"/>
    <cellStyle name="Normal 2 8 8 5" xfId="2689"/>
    <cellStyle name="Normal 2 8 9" xfId="2690"/>
    <cellStyle name="Normal 2 8 9 2" xfId="2691"/>
    <cellStyle name="Normal 2 8 9 2 2" xfId="2692"/>
    <cellStyle name="Normal 2 8 9 3" xfId="2693"/>
    <cellStyle name="Normal 2 8 9 3 2" xfId="2694"/>
    <cellStyle name="Normal 2 8 9 4" xfId="2695"/>
    <cellStyle name="Normal 2 8 9 4 2" xfId="2696"/>
    <cellStyle name="Normal 2 8 9 5" xfId="2697"/>
    <cellStyle name="Normal 2 9" xfId="2698"/>
    <cellStyle name="Normal 2 9 10" xfId="2699"/>
    <cellStyle name="Normal 2 9 10 2" xfId="2700"/>
    <cellStyle name="Normal 2 9 11" xfId="2701"/>
    <cellStyle name="Normal 2 9 11 2" xfId="2702"/>
    <cellStyle name="Normal 2 9 12" xfId="2703"/>
    <cellStyle name="Normal 2 9 12 2" xfId="2704"/>
    <cellStyle name="Normal 2 9 13" xfId="2705"/>
    <cellStyle name="Normal 2 9 2" xfId="2706"/>
    <cellStyle name="Normal 2 9 2 2" xfId="2707"/>
    <cellStyle name="Normal 2 9 2 2 2" xfId="2708"/>
    <cellStyle name="Normal 2 9 2 3" xfId="2709"/>
    <cellStyle name="Normal 2 9 2 3 2" xfId="2710"/>
    <cellStyle name="Normal 2 9 2 4" xfId="2711"/>
    <cellStyle name="Normal 2 9 2 4 2" xfId="2712"/>
    <cellStyle name="Normal 2 9 2 5" xfId="2713"/>
    <cellStyle name="Normal 2 9 3" xfId="2714"/>
    <cellStyle name="Normal 2 9 3 2" xfId="2715"/>
    <cellStyle name="Normal 2 9 3 2 2" xfId="2716"/>
    <cellStyle name="Normal 2 9 3 3" xfId="2717"/>
    <cellStyle name="Normal 2 9 3 3 2" xfId="2718"/>
    <cellStyle name="Normal 2 9 3 4" xfId="2719"/>
    <cellStyle name="Normal 2 9 3 4 2" xfId="2720"/>
    <cellStyle name="Normal 2 9 3 5" xfId="2721"/>
    <cellStyle name="Normal 2 9 4" xfId="2722"/>
    <cellStyle name="Normal 2 9 4 2" xfId="2723"/>
    <cellStyle name="Normal 2 9 4 2 2" xfId="2724"/>
    <cellStyle name="Normal 2 9 4 3" xfId="2725"/>
    <cellStyle name="Normal 2 9 4 3 2" xfId="2726"/>
    <cellStyle name="Normal 2 9 4 4" xfId="2727"/>
    <cellStyle name="Normal 2 9 4 4 2" xfId="2728"/>
    <cellStyle name="Normal 2 9 4 5" xfId="2729"/>
    <cellStyle name="Normal 2 9 5" xfId="2730"/>
    <cellStyle name="Normal 2 9 5 2" xfId="2731"/>
    <cellStyle name="Normal 2 9 5 2 2" xfId="2732"/>
    <cellStyle name="Normal 2 9 5 3" xfId="2733"/>
    <cellStyle name="Normal 2 9 5 3 2" xfId="2734"/>
    <cellStyle name="Normal 2 9 5 4" xfId="2735"/>
    <cellStyle name="Normal 2 9 5 4 2" xfId="2736"/>
    <cellStyle name="Normal 2 9 5 5" xfId="2737"/>
    <cellStyle name="Normal 2 9 6" xfId="2738"/>
    <cellStyle name="Normal 2 9 6 2" xfId="2739"/>
    <cellStyle name="Normal 2 9 6 2 2" xfId="2740"/>
    <cellStyle name="Normal 2 9 6 3" xfId="2741"/>
    <cellStyle name="Normal 2 9 6 3 2" xfId="2742"/>
    <cellStyle name="Normal 2 9 6 4" xfId="2743"/>
    <cellStyle name="Normal 2 9 6 4 2" xfId="2744"/>
    <cellStyle name="Normal 2 9 6 5" xfId="2745"/>
    <cellStyle name="Normal 2 9 7" xfId="2746"/>
    <cellStyle name="Normal 2 9 7 2" xfId="2747"/>
    <cellStyle name="Normal 2 9 7 2 2" xfId="2748"/>
    <cellStyle name="Normal 2 9 7 3" xfId="2749"/>
    <cellStyle name="Normal 2 9 7 3 2" xfId="2750"/>
    <cellStyle name="Normal 2 9 7 4" xfId="2751"/>
    <cellStyle name="Normal 2 9 7 4 2" xfId="2752"/>
    <cellStyle name="Normal 2 9 7 5" xfId="2753"/>
    <cellStyle name="Normal 2 9 8" xfId="2754"/>
    <cellStyle name="Normal 2 9 8 2" xfId="2755"/>
    <cellStyle name="Normal 2 9 8 2 2" xfId="2756"/>
    <cellStyle name="Normal 2 9 8 3" xfId="2757"/>
    <cellStyle name="Normal 2 9 8 3 2" xfId="2758"/>
    <cellStyle name="Normal 2 9 8 4" xfId="2759"/>
    <cellStyle name="Normal 2 9 8 4 2" xfId="2760"/>
    <cellStyle name="Normal 2 9 8 5" xfId="2761"/>
    <cellStyle name="Normal 2 9 9" xfId="2762"/>
    <cellStyle name="Normal 2 9 9 2" xfId="2763"/>
    <cellStyle name="Normal 2 9 9 2 2" xfId="2764"/>
    <cellStyle name="Normal 2 9 9 3" xfId="2765"/>
    <cellStyle name="Normal 2 9 9 3 2" xfId="2766"/>
    <cellStyle name="Normal 2 9 9 4" xfId="2767"/>
    <cellStyle name="Normal 2 9 9 4 2" xfId="2768"/>
    <cellStyle name="Normal 2 9 9 5" xfId="2769"/>
    <cellStyle name="Normal 20" xfId="55"/>
    <cellStyle name="Normal 20 2" xfId="2770"/>
    <cellStyle name="Normal 20 3" xfId="2771"/>
    <cellStyle name="Normal 20 4" xfId="2772"/>
    <cellStyle name="Normal 20 5" xfId="2773"/>
    <cellStyle name="Normal 20 6" xfId="2774"/>
    <cellStyle name="Normal 20 7" xfId="3358"/>
    <cellStyle name="Normal 20 8" xfId="3359"/>
    <cellStyle name="Normal 21" xfId="56"/>
    <cellStyle name="Normal 21 10" xfId="2775"/>
    <cellStyle name="Normal 21 10 2" xfId="2776"/>
    <cellStyle name="Normal 21 11" xfId="2777"/>
    <cellStyle name="Normal 21 11 2" xfId="2778"/>
    <cellStyle name="Normal 21 12" xfId="2779"/>
    <cellStyle name="Normal 21 12 2" xfId="2780"/>
    <cellStyle name="Normal 21 13" xfId="2781"/>
    <cellStyle name="Normal 21 14" xfId="2782"/>
    <cellStyle name="Normal 21 15" xfId="2783"/>
    <cellStyle name="Normal 21 16" xfId="2784"/>
    <cellStyle name="Normal 21 17" xfId="2785"/>
    <cellStyle name="Normal 21 18" xfId="3360"/>
    <cellStyle name="Normal 21 19" xfId="3361"/>
    <cellStyle name="Normal 21 2" xfId="2786"/>
    <cellStyle name="Normal 21 2 2" xfId="2787"/>
    <cellStyle name="Normal 21 3" xfId="2788"/>
    <cellStyle name="Normal 21 3 2" xfId="2789"/>
    <cellStyle name="Normal 21 4" xfId="2790"/>
    <cellStyle name="Normal 21 4 2" xfId="2791"/>
    <cellStyle name="Normal 21 5" xfId="2792"/>
    <cellStyle name="Normal 21 5 2" xfId="2793"/>
    <cellStyle name="Normal 21 6" xfId="2794"/>
    <cellStyle name="Normal 21 6 2" xfId="2795"/>
    <cellStyle name="Normal 21 7" xfId="2796"/>
    <cellStyle name="Normal 21 7 2" xfId="2797"/>
    <cellStyle name="Normal 21 8" xfId="2798"/>
    <cellStyle name="Normal 21 8 2" xfId="2799"/>
    <cellStyle name="Normal 21 9" xfId="2800"/>
    <cellStyle name="Normal 21 9 2" xfId="2801"/>
    <cellStyle name="Normal 22" xfId="57"/>
    <cellStyle name="Normal 22 2" xfId="2802"/>
    <cellStyle name="Normal 22 3" xfId="2803"/>
    <cellStyle name="Normal 22 4" xfId="2804"/>
    <cellStyle name="Normal 22 5" xfId="2805"/>
    <cellStyle name="Normal 22 6" xfId="2806"/>
    <cellStyle name="Normal 22 7" xfId="3362"/>
    <cellStyle name="Normal 22 8" xfId="3363"/>
    <cellStyle name="Normal 23" xfId="58"/>
    <cellStyle name="Normal 23 2" xfId="2807"/>
    <cellStyle name="Normal 23 3" xfId="2808"/>
    <cellStyle name="Normal 23 4" xfId="2809"/>
    <cellStyle name="Normal 23 5" xfId="2810"/>
    <cellStyle name="Normal 23 6" xfId="2811"/>
    <cellStyle name="Normal 23 7" xfId="3364"/>
    <cellStyle name="Normal 23 8" xfId="3365"/>
    <cellStyle name="Normal 24" xfId="59"/>
    <cellStyle name="Normal 24 2" xfId="2812"/>
    <cellStyle name="Normal 24 3" xfId="2813"/>
    <cellStyle name="Normal 24 4" xfId="2814"/>
    <cellStyle name="Normal 24 5" xfId="2815"/>
    <cellStyle name="Normal 24 6" xfId="2816"/>
    <cellStyle name="Normal 24 7" xfId="3366"/>
    <cellStyle name="Normal 24 8" xfId="3367"/>
    <cellStyle name="Normal 25" xfId="60"/>
    <cellStyle name="Normal 25 2" xfId="2817"/>
    <cellStyle name="Normal 25 3" xfId="2818"/>
    <cellStyle name="Normal 25 4" xfId="2819"/>
    <cellStyle name="Normal 25 5" xfId="2820"/>
    <cellStyle name="Normal 25 6" xfId="2821"/>
    <cellStyle name="Normal 25 7" xfId="3368"/>
    <cellStyle name="Normal 25 8" xfId="3369"/>
    <cellStyle name="Normal 26" xfId="61"/>
    <cellStyle name="Normal 26 2" xfId="2822"/>
    <cellStyle name="Normal 26 3" xfId="2823"/>
    <cellStyle name="Normal 26 4" xfId="2824"/>
    <cellStyle name="Normal 26 5" xfId="2825"/>
    <cellStyle name="Normal 26 6" xfId="2826"/>
    <cellStyle name="Normal 26 7" xfId="3370"/>
    <cellStyle name="Normal 26 8" xfId="3371"/>
    <cellStyle name="Normal 27" xfId="62"/>
    <cellStyle name="Normal 27 10" xfId="2827"/>
    <cellStyle name="Normal 27 11" xfId="2828"/>
    <cellStyle name="Normal 27 12" xfId="3372"/>
    <cellStyle name="Normal 27 13" xfId="3373"/>
    <cellStyle name="Normal 27 2" xfId="2829"/>
    <cellStyle name="Normal 27 2 2" xfId="2830"/>
    <cellStyle name="Normal 27 2 2 2" xfId="2831"/>
    <cellStyle name="Normal 27 2 3" xfId="2832"/>
    <cellStyle name="Normal 27 2 3 2" xfId="2833"/>
    <cellStyle name="Normal 27 3" xfId="2834"/>
    <cellStyle name="Normal 27 3 2" xfId="2835"/>
    <cellStyle name="Normal 27 3 2 2" xfId="2836"/>
    <cellStyle name="Normal 27 3 3" xfId="2837"/>
    <cellStyle name="Normal 27 3 3 2" xfId="2838"/>
    <cellStyle name="Normal 27 4" xfId="2839"/>
    <cellStyle name="Normal 27 4 2" xfId="2840"/>
    <cellStyle name="Normal 27 4 2 2" xfId="2841"/>
    <cellStyle name="Normal 27 4 3" xfId="2842"/>
    <cellStyle name="Normal 27 4 3 2" xfId="2843"/>
    <cellStyle name="Normal 27 5" xfId="2844"/>
    <cellStyle name="Normal 27 5 2" xfId="2845"/>
    <cellStyle name="Normal 27 6" xfId="2846"/>
    <cellStyle name="Normal 27 6 2" xfId="2847"/>
    <cellStyle name="Normal 27 7" xfId="2848"/>
    <cellStyle name="Normal 27 7 2" xfId="2849"/>
    <cellStyle name="Normal 27 8" xfId="2850"/>
    <cellStyle name="Normal 27 9" xfId="2851"/>
    <cellStyle name="Normal 28" xfId="63"/>
    <cellStyle name="Normal 28 2" xfId="2852"/>
    <cellStyle name="Normal 28 3" xfId="2853"/>
    <cellStyle name="Normal 28 4" xfId="2854"/>
    <cellStyle name="Normal 28 5" xfId="2855"/>
    <cellStyle name="Normal 28 6" xfId="2856"/>
    <cellStyle name="Normal 28 7" xfId="3374"/>
    <cellStyle name="Normal 28 8" xfId="3375"/>
    <cellStyle name="Normal 29" xfId="64"/>
    <cellStyle name="Normal 29 2" xfId="2857"/>
    <cellStyle name="Normal 29 3" xfId="2858"/>
    <cellStyle name="Normal 29 4" xfId="2859"/>
    <cellStyle name="Normal 29 5" xfId="2860"/>
    <cellStyle name="Normal 29 6" xfId="2861"/>
    <cellStyle name="Normal 29 7" xfId="3376"/>
    <cellStyle name="Normal 29 8" xfId="3377"/>
    <cellStyle name="Normal 3" xfId="93"/>
    <cellStyle name="Normal 3 10" xfId="336"/>
    <cellStyle name="Normal 3 10 2" xfId="2862"/>
    <cellStyle name="Normal 3 10 3" xfId="2863"/>
    <cellStyle name="Normal 3 10 4" xfId="2864"/>
    <cellStyle name="Normal 3 10 5" xfId="2865"/>
    <cellStyle name="Normal 3 10 6" xfId="2866"/>
    <cellStyle name="Normal 3 10 7" xfId="3378"/>
    <cellStyle name="Normal 3 10 8" xfId="3379"/>
    <cellStyle name="Normal 3 11" xfId="337"/>
    <cellStyle name="Normal 3 11 2" xfId="2867"/>
    <cellStyle name="Normal 3 11 3" xfId="2868"/>
    <cellStyle name="Normal 3 11 4" xfId="2869"/>
    <cellStyle name="Normal 3 11 5" xfId="2870"/>
    <cellStyle name="Normal 3 11 6" xfId="2871"/>
    <cellStyle name="Normal 3 11 7" xfId="3380"/>
    <cellStyle name="Normal 3 11 8" xfId="3381"/>
    <cellStyle name="Normal 3 12" xfId="338"/>
    <cellStyle name="Normal 3 12 2" xfId="2872"/>
    <cellStyle name="Normal 3 12 3" xfId="2873"/>
    <cellStyle name="Normal 3 12 4" xfId="2874"/>
    <cellStyle name="Normal 3 12 5" xfId="2875"/>
    <cellStyle name="Normal 3 12 6" xfId="2876"/>
    <cellStyle name="Normal 3 12 7" xfId="3382"/>
    <cellStyle name="Normal 3 12 8" xfId="3383"/>
    <cellStyle name="Normal 3 13" xfId="2877"/>
    <cellStyle name="Normal 3 13 2" xfId="2878"/>
    <cellStyle name="Normal 3 13 3" xfId="2879"/>
    <cellStyle name="Normal 3 13 4" xfId="2880"/>
    <cellStyle name="Normal 3 13 5" xfId="2881"/>
    <cellStyle name="Normal 3 13 6" xfId="2882"/>
    <cellStyle name="Normal 3 13 7" xfId="3384"/>
    <cellStyle name="Normal 3 13 8" xfId="3385"/>
    <cellStyle name="Normal 3 14" xfId="2883"/>
    <cellStyle name="Normal 3 14 2" xfId="2884"/>
    <cellStyle name="Normal 3 14 3" xfId="2885"/>
    <cellStyle name="Normal 3 14 4" xfId="2886"/>
    <cellStyle name="Normal 3 14 5" xfId="2887"/>
    <cellStyle name="Normal 3 14 6" xfId="2888"/>
    <cellStyle name="Normal 3 14 7" xfId="3386"/>
    <cellStyle name="Normal 3 14 8" xfId="3387"/>
    <cellStyle name="Normal 3 15" xfId="2889"/>
    <cellStyle name="Normal 3 15 2" xfId="2890"/>
    <cellStyle name="Normal 3 15 3" xfId="2891"/>
    <cellStyle name="Normal 3 15 4" xfId="2892"/>
    <cellStyle name="Normal 3 15 5" xfId="2893"/>
    <cellStyle name="Normal 3 15 6" xfId="3388"/>
    <cellStyle name="Normal 3 15 7" xfId="3389"/>
    <cellStyle name="Normal 3 16" xfId="2894"/>
    <cellStyle name="Normal 3 17" xfId="2895"/>
    <cellStyle name="Normal 3 18" xfId="2896"/>
    <cellStyle name="Normal 3 19" xfId="2897"/>
    <cellStyle name="Normal 3 2" xfId="339"/>
    <cellStyle name="Normal 3 2 2" xfId="2898"/>
    <cellStyle name="Normal 3 2 3" xfId="2899"/>
    <cellStyle name="Normal 3 2 4" xfId="2900"/>
    <cellStyle name="Normal 3 2 5" xfId="2901"/>
    <cellStyle name="Normal 3 2 6" xfId="2902"/>
    <cellStyle name="Normal 3 2 7" xfId="3390"/>
    <cellStyle name="Normal 3 2 8" xfId="3391"/>
    <cellStyle name="Normal 3 20" xfId="2903"/>
    <cellStyle name="Normal 3 21" xfId="3392"/>
    <cellStyle name="Normal 3 22" xfId="3393"/>
    <cellStyle name="Normal 3 3" xfId="340"/>
    <cellStyle name="Normal 3 3 2" xfId="2904"/>
    <cellStyle name="Normal 3 3 3" xfId="2905"/>
    <cellStyle name="Normal 3 3 4" xfId="2906"/>
    <cellStyle name="Normal 3 3 5" xfId="2907"/>
    <cellStyle name="Normal 3 3 6" xfId="2908"/>
    <cellStyle name="Normal 3 3 7" xfId="3394"/>
    <cellStyle name="Normal 3 3 8" xfId="3395"/>
    <cellStyle name="Normal 3 4" xfId="341"/>
    <cellStyle name="Normal 3 4 2" xfId="2909"/>
    <cellStyle name="Normal 3 4 3" xfId="2910"/>
    <cellStyle name="Normal 3 4 4" xfId="2911"/>
    <cellStyle name="Normal 3 4 5" xfId="2912"/>
    <cellStyle name="Normal 3 4 6" xfId="2913"/>
    <cellStyle name="Normal 3 4 7" xfId="3396"/>
    <cellStyle name="Normal 3 4 8" xfId="3397"/>
    <cellStyle name="Normal 3 5" xfId="342"/>
    <cellStyle name="Normal 3 5 2" xfId="2914"/>
    <cellStyle name="Normal 3 5 3" xfId="2915"/>
    <cellStyle name="Normal 3 5 4" xfId="2916"/>
    <cellStyle name="Normal 3 5 5" xfId="2917"/>
    <cellStyle name="Normal 3 5 6" xfId="2918"/>
    <cellStyle name="Normal 3 5 7" xfId="3398"/>
    <cellStyle name="Normal 3 5 8" xfId="3399"/>
    <cellStyle name="Normal 3 6" xfId="343"/>
    <cellStyle name="Normal 3 6 2" xfId="2919"/>
    <cellStyle name="Normal 3 6 3" xfId="2920"/>
    <cellStyle name="Normal 3 6 4" xfId="2921"/>
    <cellStyle name="Normal 3 6 5" xfId="2922"/>
    <cellStyle name="Normal 3 6 6" xfId="2923"/>
    <cellStyle name="Normal 3 6 7" xfId="3400"/>
    <cellStyle name="Normal 3 6 8" xfId="3401"/>
    <cellStyle name="Normal 3 7" xfId="344"/>
    <cellStyle name="Normal 3 7 2" xfId="2924"/>
    <cellStyle name="Normal 3 7 3" xfId="2925"/>
    <cellStyle name="Normal 3 7 4" xfId="2926"/>
    <cellStyle name="Normal 3 7 5" xfId="2927"/>
    <cellStyle name="Normal 3 7 6" xfId="2928"/>
    <cellStyle name="Normal 3 7 7" xfId="3402"/>
    <cellStyle name="Normal 3 7 8" xfId="3403"/>
    <cellStyle name="Normal 3 8" xfId="345"/>
    <cellStyle name="Normal 3 8 2" xfId="2929"/>
    <cellStyle name="Normal 3 8 3" xfId="2930"/>
    <cellStyle name="Normal 3 8 4" xfId="2931"/>
    <cellStyle name="Normal 3 8 5" xfId="2932"/>
    <cellStyle name="Normal 3 8 6" xfId="2933"/>
    <cellStyle name="Normal 3 8 7" xfId="3404"/>
    <cellStyle name="Normal 3 8 8" xfId="3405"/>
    <cellStyle name="Normal 3 9" xfId="346"/>
    <cellStyle name="Normal 3 9 2" xfId="2934"/>
    <cellStyle name="Normal 3 9 3" xfId="2935"/>
    <cellStyle name="Normal 3 9 4" xfId="2936"/>
    <cellStyle name="Normal 3 9 5" xfId="2937"/>
    <cellStyle name="Normal 3 9 6" xfId="2938"/>
    <cellStyle name="Normal 3 9 7" xfId="3406"/>
    <cellStyle name="Normal 3 9 8" xfId="3407"/>
    <cellStyle name="Normal 30" xfId="65"/>
    <cellStyle name="Normal 30 2" xfId="2939"/>
    <cellStyle name="Normal 30 3" xfId="2940"/>
    <cellStyle name="Normal 30 4" xfId="2941"/>
    <cellStyle name="Normal 30 5" xfId="2942"/>
    <cellStyle name="Normal 30 6" xfId="2943"/>
    <cellStyle name="Normal 30 7" xfId="3408"/>
    <cellStyle name="Normal 30 8" xfId="3409"/>
    <cellStyle name="Normal 31" xfId="66"/>
    <cellStyle name="Normal 31 2" xfId="2944"/>
    <cellStyle name="Normal 31 3" xfId="2945"/>
    <cellStyle name="Normal 31 4" xfId="2946"/>
    <cellStyle name="Normal 31 5" xfId="2947"/>
    <cellStyle name="Normal 31 6" xfId="2948"/>
    <cellStyle name="Normal 31 7" xfId="3410"/>
    <cellStyle name="Normal 31 8" xfId="3411"/>
    <cellStyle name="Normal 32" xfId="67"/>
    <cellStyle name="Normal 32 2" xfId="2949"/>
    <cellStyle name="Normal 32 3" xfId="2950"/>
    <cellStyle name="Normal 32 4" xfId="2951"/>
    <cellStyle name="Normal 32 5" xfId="2952"/>
    <cellStyle name="Normal 32 6" xfId="2953"/>
    <cellStyle name="Normal 32 7" xfId="3412"/>
    <cellStyle name="Normal 32 8" xfId="3413"/>
    <cellStyle name="Normal 33" xfId="68"/>
    <cellStyle name="Normal 33 2" xfId="2954"/>
    <cellStyle name="Normal 33 3" xfId="2955"/>
    <cellStyle name="Normal 33 4" xfId="2956"/>
    <cellStyle name="Normal 33 5" xfId="2957"/>
    <cellStyle name="Normal 33 6" xfId="2958"/>
    <cellStyle name="Normal 33 7" xfId="3414"/>
    <cellStyle name="Normal 33 8" xfId="3415"/>
    <cellStyle name="Normal 34" xfId="69"/>
    <cellStyle name="Normal 34 2" xfId="2959"/>
    <cellStyle name="Normal 34 3" xfId="2960"/>
    <cellStyle name="Normal 34 4" xfId="2961"/>
    <cellStyle name="Normal 34 5" xfId="2962"/>
    <cellStyle name="Normal 34 6" xfId="2963"/>
    <cellStyle name="Normal 34 7" xfId="3416"/>
    <cellStyle name="Normal 34 8" xfId="3417"/>
    <cellStyle name="Normal 35" xfId="70"/>
    <cellStyle name="Normal 35 2" xfId="2964"/>
    <cellStyle name="Normal 35 3" xfId="2965"/>
    <cellStyle name="Normal 35 4" xfId="2966"/>
    <cellStyle name="Normal 35 5" xfId="2967"/>
    <cellStyle name="Normal 35 6" xfId="2968"/>
    <cellStyle name="Normal 35 7" xfId="3418"/>
    <cellStyle name="Normal 35 8" xfId="3419"/>
    <cellStyle name="Normal 36" xfId="71"/>
    <cellStyle name="Normal 36 2" xfId="2969"/>
    <cellStyle name="Normal 36 3" xfId="2970"/>
    <cellStyle name="Normal 36 4" xfId="2971"/>
    <cellStyle name="Normal 36 5" xfId="2972"/>
    <cellStyle name="Normal 36 6" xfId="2973"/>
    <cellStyle name="Normal 36 7" xfId="3420"/>
    <cellStyle name="Normal 36 8" xfId="3421"/>
    <cellStyle name="Normal 37" xfId="72"/>
    <cellStyle name="Normal 37 2" xfId="2974"/>
    <cellStyle name="Normal 37 3" xfId="2975"/>
    <cellStyle name="Normal 37 4" xfId="2976"/>
    <cellStyle name="Normal 37 5" xfId="2977"/>
    <cellStyle name="Normal 37 6" xfId="2978"/>
    <cellStyle name="Normal 37 7" xfId="3422"/>
    <cellStyle name="Normal 37 8" xfId="3423"/>
    <cellStyle name="Normal 38" xfId="73"/>
    <cellStyle name="Normal 38 2" xfId="2979"/>
    <cellStyle name="Normal 38 3" xfId="2980"/>
    <cellStyle name="Normal 38 4" xfId="2981"/>
    <cellStyle name="Normal 38 5" xfId="2982"/>
    <cellStyle name="Normal 38 6" xfId="2983"/>
    <cellStyle name="Normal 38 7" xfId="3424"/>
    <cellStyle name="Normal 38 8" xfId="3425"/>
    <cellStyle name="Normal 39" xfId="74"/>
    <cellStyle name="Normal 39 2" xfId="2984"/>
    <cellStyle name="Normal 39 3" xfId="2985"/>
    <cellStyle name="Normal 39 4" xfId="2986"/>
    <cellStyle name="Normal 39 5" xfId="2987"/>
    <cellStyle name="Normal 39 6" xfId="2988"/>
    <cellStyle name="Normal 39 7" xfId="3426"/>
    <cellStyle name="Normal 39 8" xfId="3427"/>
    <cellStyle name="Normal 4" xfId="347"/>
    <cellStyle name="Normal 4 10" xfId="348"/>
    <cellStyle name="Normal 4 11" xfId="349"/>
    <cellStyle name="Normal 4 12" xfId="350"/>
    <cellStyle name="Normal 4 13" xfId="351"/>
    <cellStyle name="Normal 4 14" xfId="352"/>
    <cellStyle name="Normal 4 15" xfId="353"/>
    <cellStyle name="Normal 4 16" xfId="354"/>
    <cellStyle name="Normal 4 17" xfId="355"/>
    <cellStyle name="Normal 4 18" xfId="2989"/>
    <cellStyle name="Normal 4 19" xfId="2990"/>
    <cellStyle name="Normal 4 2" xfId="356"/>
    <cellStyle name="Normal 4 2 2" xfId="2991"/>
    <cellStyle name="Normal 4 3" xfId="357"/>
    <cellStyle name="Normal 4 3 2" xfId="2992"/>
    <cellStyle name="Normal 4 3 3" xfId="2993"/>
    <cellStyle name="Normal 4 3 4" xfId="2994"/>
    <cellStyle name="Normal 4 3 5" xfId="2995"/>
    <cellStyle name="Normal 4 3 6" xfId="3428"/>
    <cellStyle name="Normal 4 3 7" xfId="3429"/>
    <cellStyle name="Normal 4 4" xfId="358"/>
    <cellStyle name="Normal 4 5" xfId="359"/>
    <cellStyle name="Normal 4 5 2" xfId="2996"/>
    <cellStyle name="Normal 4 5 3" xfId="2997"/>
    <cellStyle name="Normal 4 5 4" xfId="2998"/>
    <cellStyle name="Normal 4 5 5" xfId="3430"/>
    <cellStyle name="Normal 4 5 6" xfId="3431"/>
    <cellStyle name="Normal 4 6" xfId="360"/>
    <cellStyle name="Normal 4 7" xfId="361"/>
    <cellStyle name="Normal 4 8" xfId="362"/>
    <cellStyle name="Normal 4 9" xfId="363"/>
    <cellStyle name="Normal 40" xfId="75"/>
    <cellStyle name="Normal 40 2" xfId="2999"/>
    <cellStyle name="Normal 40 3" xfId="3000"/>
    <cellStyle name="Normal 40 4" xfId="3001"/>
    <cellStyle name="Normal 40 5" xfId="3002"/>
    <cellStyle name="Normal 40 6" xfId="3003"/>
    <cellStyle name="Normal 40 7" xfId="3432"/>
    <cellStyle name="Normal 40 8" xfId="3433"/>
    <cellStyle name="Normal 41" xfId="76"/>
    <cellStyle name="Normal 41 2" xfId="3004"/>
    <cellStyle name="Normal 41 3" xfId="3005"/>
    <cellStyle name="Normal 41 4" xfId="3006"/>
    <cellStyle name="Normal 41 5" xfId="3007"/>
    <cellStyle name="Normal 41 6" xfId="3008"/>
    <cellStyle name="Normal 41 7" xfId="3434"/>
    <cellStyle name="Normal 41 8" xfId="3435"/>
    <cellStyle name="Normal 42" xfId="77"/>
    <cellStyle name="Normal 42 2" xfId="3009"/>
    <cellStyle name="Normal 42 3" xfId="3010"/>
    <cellStyle name="Normal 42 4" xfId="3011"/>
    <cellStyle name="Normal 42 5" xfId="3012"/>
    <cellStyle name="Normal 42 6" xfId="3013"/>
    <cellStyle name="Normal 42 7" xfId="3436"/>
    <cellStyle name="Normal 42 8" xfId="3437"/>
    <cellStyle name="Normal 43" xfId="78"/>
    <cellStyle name="Normal 43 2" xfId="3014"/>
    <cellStyle name="Normal 43 3" xfId="3015"/>
    <cellStyle name="Normal 43 4" xfId="3016"/>
    <cellStyle name="Normal 43 5" xfId="3017"/>
    <cellStyle name="Normal 43 6" xfId="3018"/>
    <cellStyle name="Normal 43 7" xfId="3438"/>
    <cellStyle name="Normal 43 8" xfId="3439"/>
    <cellStyle name="Normal 44" xfId="79"/>
    <cellStyle name="Normal 44 2" xfId="3019"/>
    <cellStyle name="Normal 44 3" xfId="3020"/>
    <cellStyle name="Normal 44 4" xfId="3021"/>
    <cellStyle name="Normal 44 5" xfId="3022"/>
    <cellStyle name="Normal 44 6" xfId="3023"/>
    <cellStyle name="Normal 44 7" xfId="3440"/>
    <cellStyle name="Normal 44 8" xfId="3441"/>
    <cellStyle name="Normal 45" xfId="80"/>
    <cellStyle name="Normal 45 2" xfId="3024"/>
    <cellStyle name="Normal 45 3" xfId="3025"/>
    <cellStyle name="Normal 45 4" xfId="3026"/>
    <cellStyle name="Normal 45 5" xfId="3027"/>
    <cellStyle name="Normal 45 6" xfId="3028"/>
    <cellStyle name="Normal 45 7" xfId="3442"/>
    <cellStyle name="Normal 45 8" xfId="3443"/>
    <cellStyle name="Normal 46" xfId="81"/>
    <cellStyle name="Normal 46 2" xfId="3029"/>
    <cellStyle name="Normal 46 3" xfId="3030"/>
    <cellStyle name="Normal 46 4" xfId="3031"/>
    <cellStyle name="Normal 46 5" xfId="3032"/>
    <cellStyle name="Normal 46 6" xfId="3033"/>
    <cellStyle name="Normal 46 7" xfId="3444"/>
    <cellStyle name="Normal 46 8" xfId="3445"/>
    <cellStyle name="Normal 47" xfId="82"/>
    <cellStyle name="Normal 47 2" xfId="3034"/>
    <cellStyle name="Normal 47 3" xfId="3035"/>
    <cellStyle name="Normal 47 4" xfId="3036"/>
    <cellStyle name="Normal 47 5" xfId="3037"/>
    <cellStyle name="Normal 47 6" xfId="3038"/>
    <cellStyle name="Normal 47 7" xfId="3446"/>
    <cellStyle name="Normal 47 8" xfId="3447"/>
    <cellStyle name="Normal 48" xfId="83"/>
    <cellStyle name="Normal 48 2" xfId="3039"/>
    <cellStyle name="Normal 48 3" xfId="3040"/>
    <cellStyle name="Normal 48 4" xfId="3041"/>
    <cellStyle name="Normal 48 5" xfId="3042"/>
    <cellStyle name="Normal 48 6" xfId="3043"/>
    <cellStyle name="Normal 48 7" xfId="3448"/>
    <cellStyle name="Normal 48 8" xfId="3449"/>
    <cellStyle name="Normal 49" xfId="84"/>
    <cellStyle name="Normal 49 2" xfId="3044"/>
    <cellStyle name="Normal 49 3" xfId="3045"/>
    <cellStyle name="Normal 49 4" xfId="3046"/>
    <cellStyle name="Normal 49 5" xfId="3047"/>
    <cellStyle name="Normal 49 6" xfId="3048"/>
    <cellStyle name="Normal 49 7" xfId="3450"/>
    <cellStyle name="Normal 49 8" xfId="3451"/>
    <cellStyle name="Normal 5" xfId="364"/>
    <cellStyle name="Normal 5 2" xfId="3049"/>
    <cellStyle name="Normal 5 3" xfId="3050"/>
    <cellStyle name="Normal 5 4" xfId="3051"/>
    <cellStyle name="Normal 5 5" xfId="3052"/>
    <cellStyle name="Normal 5 6" xfId="3053"/>
    <cellStyle name="Normal 5 7" xfId="3452"/>
    <cellStyle name="Normal 5 8" xfId="3453"/>
    <cellStyle name="Normal 50" xfId="85"/>
    <cellStyle name="Normal 50 2" xfId="3054"/>
    <cellStyle name="Normal 50 3" xfId="3055"/>
    <cellStyle name="Normal 50 4" xfId="3056"/>
    <cellStyle name="Normal 50 5" xfId="3057"/>
    <cellStyle name="Normal 50 6" xfId="3058"/>
    <cellStyle name="Normal 50 7" xfId="3454"/>
    <cellStyle name="Normal 50 8" xfId="3455"/>
    <cellStyle name="Normal 51" xfId="86"/>
    <cellStyle name="Normal 51 2" xfId="3059"/>
    <cellStyle name="Normal 51 3" xfId="3060"/>
    <cellStyle name="Normal 51 4" xfId="3061"/>
    <cellStyle name="Normal 51 5" xfId="3062"/>
    <cellStyle name="Normal 51 6" xfId="3063"/>
    <cellStyle name="Normal 51 7" xfId="3456"/>
    <cellStyle name="Normal 51 8" xfId="3457"/>
    <cellStyle name="Normal 52" xfId="87"/>
    <cellStyle name="Normal 52 2" xfId="3064"/>
    <cellStyle name="Normal 52 3" xfId="3065"/>
    <cellStyle name="Normal 52 4" xfId="3066"/>
    <cellStyle name="Normal 52 5" xfId="3067"/>
    <cellStyle name="Normal 52 6" xfId="3068"/>
    <cellStyle name="Normal 52 7" xfId="3458"/>
    <cellStyle name="Normal 52 8" xfId="3459"/>
    <cellStyle name="Normal 53" xfId="88"/>
    <cellStyle name="Normal 53 2" xfId="3069"/>
    <cellStyle name="Normal 53 3" xfId="3070"/>
    <cellStyle name="Normal 53 4" xfId="3071"/>
    <cellStyle name="Normal 53 5" xfId="3072"/>
    <cellStyle name="Normal 53 6" xfId="3073"/>
    <cellStyle name="Normal 53 7" xfId="3460"/>
    <cellStyle name="Normal 53 8" xfId="3461"/>
    <cellStyle name="Normal 54" xfId="89"/>
    <cellStyle name="Normal 54 2" xfId="3074"/>
    <cellStyle name="Normal 54 3" xfId="3075"/>
    <cellStyle name="Normal 54 4" xfId="3076"/>
    <cellStyle name="Normal 54 5" xfId="3077"/>
    <cellStyle name="Normal 54 6" xfId="3078"/>
    <cellStyle name="Normal 54 7" xfId="3462"/>
    <cellStyle name="Normal 54 8" xfId="3463"/>
    <cellStyle name="Normal 55" xfId="90"/>
    <cellStyle name="Normal 55 2" xfId="3079"/>
    <cellStyle name="Normal 55 3" xfId="3080"/>
    <cellStyle name="Normal 55 4" xfId="3081"/>
    <cellStyle name="Normal 55 5" xfId="3082"/>
    <cellStyle name="Normal 55 6" xfId="3083"/>
    <cellStyle name="Normal 55 7" xfId="3464"/>
    <cellStyle name="Normal 55 8" xfId="3465"/>
    <cellStyle name="Normal 56" xfId="91"/>
    <cellStyle name="Normal 56 2" xfId="3084"/>
    <cellStyle name="Normal 56 3" xfId="3085"/>
    <cellStyle name="Normal 56 4" xfId="3086"/>
    <cellStyle name="Normal 56 5" xfId="3087"/>
    <cellStyle name="Normal 56 6" xfId="3088"/>
    <cellStyle name="Normal 56 7" xfId="3466"/>
    <cellStyle name="Normal 56 8" xfId="3467"/>
    <cellStyle name="Normal 57" xfId="365"/>
    <cellStyle name="Normal 57 10" xfId="366"/>
    <cellStyle name="Normal 57 11" xfId="367"/>
    <cellStyle name="Normal 57 12" xfId="368"/>
    <cellStyle name="Normal 57 13" xfId="369"/>
    <cellStyle name="Normal 57 14" xfId="370"/>
    <cellStyle name="Normal 57 15" xfId="371"/>
    <cellStyle name="Normal 57 16" xfId="372"/>
    <cellStyle name="Normal 57 17" xfId="373"/>
    <cellStyle name="Normal 57 18" xfId="3089"/>
    <cellStyle name="Normal 57 19" xfId="3090"/>
    <cellStyle name="Normal 57 2" xfId="374"/>
    <cellStyle name="Normal 57 2 2" xfId="3091"/>
    <cellStyle name="Normal 57 2 3" xfId="3092"/>
    <cellStyle name="Normal 57 2 4" xfId="3093"/>
    <cellStyle name="Normal 57 2 5" xfId="3094"/>
    <cellStyle name="Normal 57 2 6" xfId="3468"/>
    <cellStyle name="Normal 57 2 7" xfId="3469"/>
    <cellStyle name="Normal 57 20" xfId="3095"/>
    <cellStyle name="Normal 57 21" xfId="3096"/>
    <cellStyle name="Normal 57 22" xfId="3470"/>
    <cellStyle name="Normal 57 23" xfId="3471"/>
    <cellStyle name="Normal 57 3" xfId="375"/>
    <cellStyle name="Normal 57 4" xfId="376"/>
    <cellStyle name="Normal 57 5" xfId="377"/>
    <cellStyle name="Normal 57 6" xfId="378"/>
    <cellStyle name="Normal 57 7" xfId="379"/>
    <cellStyle name="Normal 57 8" xfId="380"/>
    <cellStyle name="Normal 57 9" xfId="381"/>
    <cellStyle name="Normal 58" xfId="382"/>
    <cellStyle name="Normal 58 10" xfId="383"/>
    <cellStyle name="Normal 58 11" xfId="384"/>
    <cellStyle name="Normal 58 12" xfId="385"/>
    <cellStyle name="Normal 58 13" xfId="386"/>
    <cellStyle name="Normal 58 14" xfId="387"/>
    <cellStyle name="Normal 58 15" xfId="388"/>
    <cellStyle name="Normal 58 16" xfId="389"/>
    <cellStyle name="Normal 58 17" xfId="3097"/>
    <cellStyle name="Normal 58 18" xfId="3098"/>
    <cellStyle name="Normal 58 19" xfId="3099"/>
    <cellStyle name="Normal 58 2" xfId="390"/>
    <cellStyle name="Normal 58 2 2" xfId="3100"/>
    <cellStyle name="Normal 58 2 3" xfId="3101"/>
    <cellStyle name="Normal 58 2 4" xfId="3102"/>
    <cellStyle name="Normal 58 2 5" xfId="3103"/>
    <cellStyle name="Normal 58 2 6" xfId="3472"/>
    <cellStyle name="Normal 58 2 7" xfId="3473"/>
    <cellStyle name="Normal 58 20" xfId="3104"/>
    <cellStyle name="Normal 58 21" xfId="3474"/>
    <cellStyle name="Normal 58 22" xfId="3475"/>
    <cellStyle name="Normal 58 3" xfId="391"/>
    <cellStyle name="Normal 58 4" xfId="392"/>
    <cellStyle name="Normal 58 5" xfId="393"/>
    <cellStyle name="Normal 58 6" xfId="394"/>
    <cellStyle name="Normal 58 7" xfId="395"/>
    <cellStyle name="Normal 58 8" xfId="396"/>
    <cellStyle name="Normal 58 9" xfId="397"/>
    <cellStyle name="Normal 59" xfId="398"/>
    <cellStyle name="Normal 59 10" xfId="399"/>
    <cellStyle name="Normal 59 11" xfId="400"/>
    <cellStyle name="Normal 59 12" xfId="401"/>
    <cellStyle name="Normal 59 13" xfId="402"/>
    <cellStyle name="Normal 59 14" xfId="403"/>
    <cellStyle name="Normal 59 15" xfId="404"/>
    <cellStyle name="Normal 59 16" xfId="405"/>
    <cellStyle name="Normal 59 17" xfId="406"/>
    <cellStyle name="Normal 59 18" xfId="407"/>
    <cellStyle name="Normal 59 19" xfId="408"/>
    <cellStyle name="Normal 59 2" xfId="409"/>
    <cellStyle name="Normal 59 2 10" xfId="3476"/>
    <cellStyle name="Normal 59 2 11" xfId="3477"/>
    <cellStyle name="Normal 59 2 2" xfId="410"/>
    <cellStyle name="Normal 59 2 3" xfId="411"/>
    <cellStyle name="Normal 59 2 4" xfId="412"/>
    <cellStyle name="Normal 59 2 5" xfId="413"/>
    <cellStyle name="Normal 59 2 6" xfId="3105"/>
    <cellStyle name="Normal 59 2 7" xfId="3106"/>
    <cellStyle name="Normal 59 2 8" xfId="3107"/>
    <cellStyle name="Normal 59 2 9" xfId="3108"/>
    <cellStyle name="Normal 59 20" xfId="414"/>
    <cellStyle name="Normal 59 21" xfId="415"/>
    <cellStyle name="Normal 59 22" xfId="3109"/>
    <cellStyle name="Normal 59 23" xfId="3110"/>
    <cellStyle name="Normal 59 24" xfId="3111"/>
    <cellStyle name="Normal 59 25" xfId="3112"/>
    <cellStyle name="Normal 59 26" xfId="3478"/>
    <cellStyle name="Normal 59 27" xfId="3479"/>
    <cellStyle name="Normal 59 3" xfId="416"/>
    <cellStyle name="Normal 59 3 2" xfId="417"/>
    <cellStyle name="Normal 59 3 3" xfId="418"/>
    <cellStyle name="Normal 59 3 4" xfId="419"/>
    <cellStyle name="Normal 59 3 5" xfId="420"/>
    <cellStyle name="Normal 59 4" xfId="421"/>
    <cellStyle name="Normal 59 4 2" xfId="422"/>
    <cellStyle name="Normal 59 4 3" xfId="423"/>
    <cellStyle name="Normal 59 4 4" xfId="424"/>
    <cellStyle name="Normal 59 4 5" xfId="425"/>
    <cellStyle name="Normal 59 5" xfId="426"/>
    <cellStyle name="Normal 59 5 2" xfId="427"/>
    <cellStyle name="Normal 59 5 3" xfId="428"/>
    <cellStyle name="Normal 59 5 4" xfId="429"/>
    <cellStyle name="Normal 59 5 5" xfId="430"/>
    <cellStyle name="Normal 59 6" xfId="431"/>
    <cellStyle name="Normal 59 6 2" xfId="432"/>
    <cellStyle name="Normal 59 6 3" xfId="433"/>
    <cellStyle name="Normal 59 6 4" xfId="434"/>
    <cellStyle name="Normal 59 6 5" xfId="435"/>
    <cellStyle name="Normal 59 7" xfId="436"/>
    <cellStyle name="Normal 59 7 2" xfId="437"/>
    <cellStyle name="Normal 59 7 3" xfId="438"/>
    <cellStyle name="Normal 59 7 4" xfId="439"/>
    <cellStyle name="Normal 59 7 5" xfId="440"/>
    <cellStyle name="Normal 59 8" xfId="441"/>
    <cellStyle name="Normal 59 9" xfId="442"/>
    <cellStyle name="Normal 6" xfId="443"/>
    <cellStyle name="Normal 6 10" xfId="444"/>
    <cellStyle name="Normal 6 11" xfId="445"/>
    <cellStyle name="Normal 6 12" xfId="446"/>
    <cellStyle name="Normal 6 13" xfId="447"/>
    <cellStyle name="Normal 6 14" xfId="448"/>
    <cellStyle name="Normal 6 15" xfId="449"/>
    <cellStyle name="Normal 6 16" xfId="450"/>
    <cellStyle name="Normal 6 17" xfId="451"/>
    <cellStyle name="Normal 6 18" xfId="3113"/>
    <cellStyle name="Normal 6 19" xfId="3114"/>
    <cellStyle name="Normal 6 2" xfId="452"/>
    <cellStyle name="Normal 6 2 10" xfId="453"/>
    <cellStyle name="Normal 6 2 11" xfId="454"/>
    <cellStyle name="Normal 6 2 12" xfId="455"/>
    <cellStyle name="Normal 6 2 13" xfId="456"/>
    <cellStyle name="Normal 6 2 14" xfId="457"/>
    <cellStyle name="Normal 6 2 15" xfId="458"/>
    <cellStyle name="Normal 6 2 16" xfId="459"/>
    <cellStyle name="Normal 6 2 17" xfId="3115"/>
    <cellStyle name="Normal 6 2 18" xfId="3116"/>
    <cellStyle name="Normal 6 2 19" xfId="3117"/>
    <cellStyle name="Normal 6 2 2" xfId="460"/>
    <cellStyle name="Normal 6 2 20" xfId="3118"/>
    <cellStyle name="Normal 6 2 21" xfId="3480"/>
    <cellStyle name="Normal 6 2 22" xfId="3481"/>
    <cellStyle name="Normal 6 2 3" xfId="461"/>
    <cellStyle name="Normal 6 2 4" xfId="462"/>
    <cellStyle name="Normal 6 2 5" xfId="463"/>
    <cellStyle name="Normal 6 2 6" xfId="464"/>
    <cellStyle name="Normal 6 2 7" xfId="465"/>
    <cellStyle name="Normal 6 2 8" xfId="466"/>
    <cellStyle name="Normal 6 2 9" xfId="467"/>
    <cellStyle name="Normal 6 20" xfId="3119"/>
    <cellStyle name="Normal 6 21" xfId="3120"/>
    <cellStyle name="Normal 6 22" xfId="3482"/>
    <cellStyle name="Normal 6 23" xfId="3483"/>
    <cellStyle name="Normal 6 3" xfId="468"/>
    <cellStyle name="Normal 6 4" xfId="469"/>
    <cellStyle name="Normal 6 5" xfId="470"/>
    <cellStyle name="Normal 6 6" xfId="471"/>
    <cellStyle name="Normal 6 7" xfId="472"/>
    <cellStyle name="Normal 6 8" xfId="473"/>
    <cellStyle name="Normal 6 9" xfId="474"/>
    <cellStyle name="Normal 60" xfId="475"/>
    <cellStyle name="Normal 60 10" xfId="476"/>
    <cellStyle name="Normal 60 11" xfId="477"/>
    <cellStyle name="Normal 60 12" xfId="478"/>
    <cellStyle name="Normal 60 13" xfId="3121"/>
    <cellStyle name="Normal 60 14" xfId="3122"/>
    <cellStyle name="Normal 60 15" xfId="3123"/>
    <cellStyle name="Normal 60 16" xfId="3124"/>
    <cellStyle name="Normal 60 17" xfId="3484"/>
    <cellStyle name="Normal 60 18" xfId="3485"/>
    <cellStyle name="Normal 60 2" xfId="479"/>
    <cellStyle name="Normal 60 2 2" xfId="3125"/>
    <cellStyle name="Normal 60 2 3" xfId="3126"/>
    <cellStyle name="Normal 60 2 4" xfId="3127"/>
    <cellStyle name="Normal 60 2 5" xfId="3128"/>
    <cellStyle name="Normal 60 2 6" xfId="3486"/>
    <cellStyle name="Normal 60 2 7" xfId="3487"/>
    <cellStyle name="Normal 60 3" xfId="480"/>
    <cellStyle name="Normal 60 4" xfId="481"/>
    <cellStyle name="Normal 60 5" xfId="482"/>
    <cellStyle name="Normal 60 6" xfId="483"/>
    <cellStyle name="Normal 60 7" xfId="484"/>
    <cellStyle name="Normal 60 8" xfId="485"/>
    <cellStyle name="Normal 60 9" xfId="486"/>
    <cellStyle name="Normal 61" xfId="42"/>
    <cellStyle name="Normal 61 2" xfId="3129"/>
    <cellStyle name="Normal 61 3" xfId="3130"/>
    <cellStyle name="Normal 61 4" xfId="3131"/>
    <cellStyle name="Normal 61 5" xfId="3132"/>
    <cellStyle name="Normal 61 6" xfId="3133"/>
    <cellStyle name="Normal 61 7" xfId="3488"/>
    <cellStyle name="Normal 61 8" xfId="3489"/>
    <cellStyle name="Normal 62" xfId="487"/>
    <cellStyle name="Normal 62 2" xfId="3134"/>
    <cellStyle name="Normal 62 3" xfId="3135"/>
    <cellStyle name="Normal 62 4" xfId="3136"/>
    <cellStyle name="Normal 62 5" xfId="3137"/>
    <cellStyle name="Normal 62 6" xfId="3138"/>
    <cellStyle name="Normal 62 7" xfId="3490"/>
    <cellStyle name="Normal 62 8" xfId="3491"/>
    <cellStyle name="Normal 63" xfId="488"/>
    <cellStyle name="Normal 63 2" xfId="3139"/>
    <cellStyle name="Normal 63 3" xfId="3140"/>
    <cellStyle name="Normal 63 4" xfId="3141"/>
    <cellStyle name="Normal 63 5" xfId="3142"/>
    <cellStyle name="Normal 63 6" xfId="3143"/>
    <cellStyle name="Normal 63 7" xfId="3492"/>
    <cellStyle name="Normal 63 8" xfId="3493"/>
    <cellStyle name="Normal 64" xfId="558"/>
    <cellStyle name="Normal 64 2" xfId="3144"/>
    <cellStyle name="Normal 64 3" xfId="3145"/>
    <cellStyle name="Normal 64 4" xfId="3146"/>
    <cellStyle name="Normal 64 5" xfId="3147"/>
    <cellStyle name="Normal 65" xfId="3148"/>
    <cellStyle name="Normal 65 2" xfId="3149"/>
    <cellStyle name="Normal 66" xfId="3150"/>
    <cellStyle name="Normal 66 2" xfId="3151"/>
    <cellStyle name="Normal 67" xfId="3152"/>
    <cellStyle name="Normal 67 2" xfId="3153"/>
    <cellStyle name="Normal 68" xfId="3154"/>
    <cellStyle name="Normal 68 2" xfId="3155"/>
    <cellStyle name="Normal 69" xfId="3156"/>
    <cellStyle name="Normal 69 2" xfId="3157"/>
    <cellStyle name="Normal 7" xfId="489"/>
    <cellStyle name="Normal 7 10" xfId="490"/>
    <cellStyle name="Normal 7 11" xfId="491"/>
    <cellStyle name="Normal 7 12" xfId="492"/>
    <cellStyle name="Normal 7 13" xfId="493"/>
    <cellStyle name="Normal 7 14" xfId="494"/>
    <cellStyle name="Normal 7 15" xfId="495"/>
    <cellStyle name="Normal 7 16" xfId="496"/>
    <cellStyle name="Normal 7 17" xfId="497"/>
    <cellStyle name="Normal 7 18" xfId="3158"/>
    <cellStyle name="Normal 7 19" xfId="3159"/>
    <cellStyle name="Normal 7 2" xfId="498"/>
    <cellStyle name="Normal 7 2 10" xfId="499"/>
    <cellStyle name="Normal 7 2 11" xfId="500"/>
    <cellStyle name="Normal 7 2 12" xfId="501"/>
    <cellStyle name="Normal 7 2 13" xfId="502"/>
    <cellStyle name="Normal 7 2 14" xfId="503"/>
    <cellStyle name="Normal 7 2 15" xfId="504"/>
    <cellStyle name="Normal 7 2 16" xfId="505"/>
    <cellStyle name="Normal 7 2 17" xfId="3160"/>
    <cellStyle name="Normal 7 2 18" xfId="3161"/>
    <cellStyle name="Normal 7 2 19" xfId="3162"/>
    <cellStyle name="Normal 7 2 2" xfId="506"/>
    <cellStyle name="Normal 7 2 2 2" xfId="3163"/>
    <cellStyle name="Normal 7 2 2 3" xfId="3164"/>
    <cellStyle name="Normal 7 2 2 4" xfId="3165"/>
    <cellStyle name="Normal 7 2 2 5" xfId="3166"/>
    <cellStyle name="Normal 7 2 2 6" xfId="3494"/>
    <cellStyle name="Normal 7 2 2 7" xfId="3495"/>
    <cellStyle name="Normal 7 2 20" xfId="3167"/>
    <cellStyle name="Normal 7 2 21" xfId="3496"/>
    <cellStyle name="Normal 7 2 22" xfId="3497"/>
    <cellStyle name="Normal 7 2 3" xfId="507"/>
    <cellStyle name="Normal 7 2 4" xfId="508"/>
    <cellStyle name="Normal 7 2 5" xfId="509"/>
    <cellStyle name="Normal 7 2 6" xfId="510"/>
    <cellStyle name="Normal 7 2 7" xfId="511"/>
    <cellStyle name="Normal 7 2 8" xfId="512"/>
    <cellStyle name="Normal 7 2 9" xfId="513"/>
    <cellStyle name="Normal 7 20" xfId="3168"/>
    <cellStyle name="Normal 7 21" xfId="3169"/>
    <cellStyle name="Normal 7 22" xfId="3498"/>
    <cellStyle name="Normal 7 23" xfId="3499"/>
    <cellStyle name="Normal 7 3" xfId="514"/>
    <cellStyle name="Normal 7 3 2" xfId="3170"/>
    <cellStyle name="Normal 7 3 3" xfId="3171"/>
    <cellStyle name="Normal 7 3 4" xfId="3172"/>
    <cellStyle name="Normal 7 3 5" xfId="3173"/>
    <cellStyle name="Normal 7 3 6" xfId="3174"/>
    <cellStyle name="Normal 7 3 7" xfId="3500"/>
    <cellStyle name="Normal 7 3 8" xfId="3501"/>
    <cellStyle name="Normal 7 4" xfId="515"/>
    <cellStyle name="Normal 7 4 2" xfId="3175"/>
    <cellStyle name="Normal 7 4 3" xfId="3176"/>
    <cellStyle name="Normal 7 4 4" xfId="3177"/>
    <cellStyle name="Normal 7 4 5" xfId="3178"/>
    <cellStyle name="Normal 7 4 6" xfId="3179"/>
    <cellStyle name="Normal 7 4 7" xfId="3502"/>
    <cellStyle name="Normal 7 4 8" xfId="3503"/>
    <cellStyle name="Normal 7 5" xfId="516"/>
    <cellStyle name="Normal 7 5 2" xfId="3180"/>
    <cellStyle name="Normal 7 5 3" xfId="3181"/>
    <cellStyle name="Normal 7 5 4" xfId="3182"/>
    <cellStyle name="Normal 7 5 5" xfId="3183"/>
    <cellStyle name="Normal 7 5 6" xfId="3504"/>
    <cellStyle name="Normal 7 5 7" xfId="3505"/>
    <cellStyle name="Normal 7 6" xfId="517"/>
    <cellStyle name="Normal 7 7" xfId="518"/>
    <cellStyle name="Normal 7 8" xfId="519"/>
    <cellStyle name="Normal 7 9" xfId="520"/>
    <cellStyle name="Normal 70" xfId="3184"/>
    <cellStyle name="Normal 70 2" xfId="3185"/>
    <cellStyle name="Normal 71" xfId="3186"/>
    <cellStyle name="Normal 71 2" xfId="3187"/>
    <cellStyle name="Normal 71 2 2" xfId="3188"/>
    <cellStyle name="Normal 71 3" xfId="3189"/>
    <cellStyle name="Normal 71 3 2" xfId="3190"/>
    <cellStyle name="Normal 71 4" xfId="3191"/>
    <cellStyle name="Normal 71 4 2" xfId="3192"/>
    <cellStyle name="Normal 71 5" xfId="3193"/>
    <cellStyle name="Normal 71 5 2" xfId="3194"/>
    <cellStyle name="Normal 71 6" xfId="3195"/>
    <cellStyle name="Normal 71 6 2" xfId="3196"/>
    <cellStyle name="Normal 71 7" xfId="3197"/>
    <cellStyle name="Normal 71 7 2" xfId="3198"/>
    <cellStyle name="Normal 72" xfId="3199"/>
    <cellStyle name="Normal 73" xfId="3200"/>
    <cellStyle name="Normal 73 2" xfId="3201"/>
    <cellStyle name="Normal 74" xfId="3202"/>
    <cellStyle name="Normal 74 2" xfId="3203"/>
    <cellStyle name="Normal 74 2 2" xfId="3204"/>
    <cellStyle name="Normal 74 3" xfId="3205"/>
    <cellStyle name="Normal 74 3 2" xfId="3206"/>
    <cellStyle name="Normal 74 4" xfId="3207"/>
    <cellStyle name="Normal 74 4 2" xfId="3208"/>
    <cellStyle name="Normal 74 5" xfId="3209"/>
    <cellStyle name="Normal 74 5 2" xfId="3210"/>
    <cellStyle name="Normal 74 6" xfId="3211"/>
    <cellStyle name="Normal 74 6 2" xfId="3212"/>
    <cellStyle name="Normal 74 7" xfId="3213"/>
    <cellStyle name="Normal 74 7 2" xfId="3214"/>
    <cellStyle name="Normal 75" xfId="3215"/>
    <cellStyle name="Normal 76" xfId="3216"/>
    <cellStyle name="Normal 76 2" xfId="3217"/>
    <cellStyle name="Normal 76 2 2" xfId="3218"/>
    <cellStyle name="Normal 76 3" xfId="3219"/>
    <cellStyle name="Normal 76 3 2" xfId="3220"/>
    <cellStyle name="Normal 77" xfId="3506"/>
    <cellStyle name="Normal 77 2" xfId="3221"/>
    <cellStyle name="Normal 77 2 2" xfId="3222"/>
    <cellStyle name="Normal 77 3" xfId="3223"/>
    <cellStyle name="Normal 77 3 2" xfId="3224"/>
    <cellStyle name="Normal 78" xfId="3512"/>
    <cellStyle name="Normal 78 2" xfId="3225"/>
    <cellStyle name="Normal 78 2 2" xfId="3226"/>
    <cellStyle name="Normal 78 3" xfId="3227"/>
    <cellStyle name="Normal 78 3 2" xfId="3228"/>
    <cellStyle name="Normal 8" xfId="521"/>
    <cellStyle name="Normal 8 10" xfId="3507"/>
    <cellStyle name="Normal 8 11" xfId="3508"/>
    <cellStyle name="Normal 8 2" xfId="3229"/>
    <cellStyle name="Normal 8 2 2" xfId="3230"/>
    <cellStyle name="Normal 8 3" xfId="3231"/>
    <cellStyle name="Normal 8 3 2" xfId="3232"/>
    <cellStyle name="Normal 8 4" xfId="3233"/>
    <cellStyle name="Normal 8 4 2" xfId="3234"/>
    <cellStyle name="Normal 8 5" xfId="3235"/>
    <cellStyle name="Normal 8 6" xfId="3236"/>
    <cellStyle name="Normal 8 7" xfId="560"/>
    <cellStyle name="Normal 8 8" xfId="3237"/>
    <cellStyle name="Normal 8 9" xfId="3238"/>
    <cellStyle name="Normal 9" xfId="44"/>
    <cellStyle name="Normal 9 10" xfId="3509"/>
    <cellStyle name="Normal 9 2" xfId="3239"/>
    <cellStyle name="Normal 9 2 2" xfId="3240"/>
    <cellStyle name="Normal 9 3" xfId="3241"/>
    <cellStyle name="Normal 9 3 2" xfId="3242"/>
    <cellStyle name="Normal 9 4" xfId="3243"/>
    <cellStyle name="Normal 9 5" xfId="3244"/>
    <cellStyle name="Normal 9 6" xfId="559"/>
    <cellStyle name="Normal 9 7" xfId="3245"/>
    <cellStyle name="Normal 9 8" xfId="3246"/>
    <cellStyle name="Normal 9 9" xfId="3510"/>
    <cellStyle name="Note" xfId="15" builtinId="10" customBuiltin="1"/>
    <cellStyle name="Note 2" xfId="522"/>
    <cellStyle name="Note 2 10" xfId="523"/>
    <cellStyle name="Note 2 10 2" xfId="3247"/>
    <cellStyle name="Note 2 10 3" xfId="3248"/>
    <cellStyle name="Note 2 11" xfId="524"/>
    <cellStyle name="Note 2 11 2" xfId="3249"/>
    <cellStyle name="Note 2 11 3" xfId="3250"/>
    <cellStyle name="Note 2 12" xfId="525"/>
    <cellStyle name="Note 2 12 2" xfId="3251"/>
    <cellStyle name="Note 2 12 3" xfId="3252"/>
    <cellStyle name="Note 2 13" xfId="526"/>
    <cellStyle name="Note 2 13 2" xfId="3253"/>
    <cellStyle name="Note 2 13 3" xfId="3254"/>
    <cellStyle name="Note 2 14" xfId="527"/>
    <cellStyle name="Note 2 14 2" xfId="3255"/>
    <cellStyle name="Note 2 14 3" xfId="3256"/>
    <cellStyle name="Note 2 15" xfId="528"/>
    <cellStyle name="Note 2 15 2" xfId="3257"/>
    <cellStyle name="Note 2 15 3" xfId="3258"/>
    <cellStyle name="Note 2 16" xfId="529"/>
    <cellStyle name="Note 2 16 2" xfId="3259"/>
    <cellStyle name="Note 2 16 3" xfId="3260"/>
    <cellStyle name="Note 2 17" xfId="3261"/>
    <cellStyle name="Note 2 18" xfId="3262"/>
    <cellStyle name="Note 2 2" xfId="530"/>
    <cellStyle name="Note 2 2 2" xfId="3263"/>
    <cellStyle name="Note 2 2 3" xfId="3264"/>
    <cellStyle name="Note 2 3" xfId="531"/>
    <cellStyle name="Note 2 3 2" xfId="3265"/>
    <cellStyle name="Note 2 3 3" xfId="3266"/>
    <cellStyle name="Note 2 4" xfId="532"/>
    <cellStyle name="Note 2 4 2" xfId="3267"/>
    <cellStyle name="Note 2 4 3" xfId="3268"/>
    <cellStyle name="Note 2 5" xfId="533"/>
    <cellStyle name="Note 2 5 2" xfId="3269"/>
    <cellStyle name="Note 2 5 3" xfId="3270"/>
    <cellStyle name="Note 2 6" xfId="534"/>
    <cellStyle name="Note 2 6 2" xfId="3271"/>
    <cellStyle name="Note 2 6 3" xfId="3272"/>
    <cellStyle name="Note 2 7" xfId="535"/>
    <cellStyle name="Note 2 7 2" xfId="3273"/>
    <cellStyle name="Note 2 7 3" xfId="3274"/>
    <cellStyle name="Note 2 8" xfId="536"/>
    <cellStyle name="Note 2 8 2" xfId="3275"/>
    <cellStyle name="Note 2 8 3" xfId="3276"/>
    <cellStyle name="Note 2 9" xfId="537"/>
    <cellStyle name="Note 2 9 2" xfId="3277"/>
    <cellStyle name="Note 2 9 3" xfId="3278"/>
    <cellStyle name="Note 3" xfId="538"/>
    <cellStyle name="Note 3 10" xfId="539"/>
    <cellStyle name="Note 3 10 2" xfId="3279"/>
    <cellStyle name="Note 3 10 3" xfId="3280"/>
    <cellStyle name="Note 3 11" xfId="540"/>
    <cellStyle name="Note 3 11 2" xfId="3281"/>
    <cellStyle name="Note 3 11 3" xfId="3282"/>
    <cellStyle name="Note 3 12" xfId="541"/>
    <cellStyle name="Note 3 12 2" xfId="3283"/>
    <cellStyle name="Note 3 12 3" xfId="3284"/>
    <cellStyle name="Note 3 13" xfId="542"/>
    <cellStyle name="Note 3 13 2" xfId="3285"/>
    <cellStyle name="Note 3 13 3" xfId="3286"/>
    <cellStyle name="Note 3 14" xfId="543"/>
    <cellStyle name="Note 3 14 2" xfId="3287"/>
    <cellStyle name="Note 3 14 3" xfId="3288"/>
    <cellStyle name="Note 3 15" xfId="544"/>
    <cellStyle name="Note 3 15 2" xfId="3289"/>
    <cellStyle name="Note 3 15 3" xfId="3290"/>
    <cellStyle name="Note 3 16" xfId="545"/>
    <cellStyle name="Note 3 16 2" xfId="3291"/>
    <cellStyle name="Note 3 16 3" xfId="3292"/>
    <cellStyle name="Note 3 17" xfId="3293"/>
    <cellStyle name="Note 3 18" xfId="3294"/>
    <cellStyle name="Note 3 2" xfId="546"/>
    <cellStyle name="Note 3 2 2" xfId="3295"/>
    <cellStyle name="Note 3 2 3" xfId="3296"/>
    <cellStyle name="Note 3 3" xfId="547"/>
    <cellStyle name="Note 3 3 2" xfId="3297"/>
    <cellStyle name="Note 3 3 3" xfId="3298"/>
    <cellStyle name="Note 3 4" xfId="548"/>
    <cellStyle name="Note 3 4 2" xfId="3299"/>
    <cellStyle name="Note 3 4 3" xfId="3300"/>
    <cellStyle name="Note 3 5" xfId="549"/>
    <cellStyle name="Note 3 5 2" xfId="3301"/>
    <cellStyle name="Note 3 5 3" xfId="3302"/>
    <cellStyle name="Note 3 6" xfId="550"/>
    <cellStyle name="Note 3 6 2" xfId="3303"/>
    <cellStyle name="Note 3 6 3" xfId="3304"/>
    <cellStyle name="Note 3 7" xfId="551"/>
    <cellStyle name="Note 3 7 2" xfId="3305"/>
    <cellStyle name="Note 3 7 3" xfId="3306"/>
    <cellStyle name="Note 3 8" xfId="552"/>
    <cellStyle name="Note 3 8 2" xfId="3307"/>
    <cellStyle name="Note 3 8 3" xfId="3308"/>
    <cellStyle name="Note 3 9" xfId="553"/>
    <cellStyle name="Note 3 9 2" xfId="3309"/>
    <cellStyle name="Note 3 9 3" xfId="3310"/>
    <cellStyle name="Note 4" xfId="554"/>
    <cellStyle name="Note 4 2" xfId="3311"/>
    <cellStyle name="Note 4 3" xfId="3312"/>
    <cellStyle name="Note 5" xfId="555"/>
    <cellStyle name="Note 5 2" xfId="3313"/>
    <cellStyle name="Note 5 3" xfId="3314"/>
    <cellStyle name="Note 6" xfId="556"/>
    <cellStyle name="Note 6 2" xfId="3315"/>
    <cellStyle name="Note 6 3" xfId="3316"/>
    <cellStyle name="Note 7" xfId="557"/>
    <cellStyle name="Note 7 2" xfId="3317"/>
    <cellStyle name="Note 7 3" xfId="3318"/>
    <cellStyle name="Note 8" xfId="3511"/>
    <cellStyle name="Output" xfId="10" builtinId="21" customBuiltin="1"/>
    <cellStyle name="Title" xfId="1" builtinId="15" customBuiltin="1"/>
    <cellStyle name="Total" xfId="17" builtinId="25" customBuiltin="1"/>
    <cellStyle name="Warning Text" xfId="14" builtinId="11" customBuiltin="1"/>
  </cellStyles>
  <dxfs count="62">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zoomScaleNormal="100" workbookViewId="0">
      <selection sqref="A1:M1"/>
    </sheetView>
  </sheetViews>
  <sheetFormatPr defaultColWidth="9.109375" defaultRowHeight="13.8"/>
  <cols>
    <col min="1" max="1" width="46" style="69" bestFit="1" customWidth="1"/>
    <col min="2" max="2" width="10.33203125" style="69" customWidth="1"/>
    <col min="3" max="3" width="7.88671875" style="69" customWidth="1"/>
    <col min="4" max="4" width="8" style="69" customWidth="1"/>
    <col min="5" max="6" width="10.88671875" style="69" customWidth="1"/>
    <col min="7" max="7" width="7.5546875" style="69" customWidth="1"/>
    <col min="8" max="8" width="6.88671875" style="69" customWidth="1"/>
    <col min="9" max="9" width="13.5546875" style="69" customWidth="1"/>
    <col min="10" max="10" width="4" style="69" customWidth="1"/>
    <col min="11" max="11" width="20" style="69" customWidth="1"/>
    <col min="12" max="14" width="8.33203125" style="69" customWidth="1"/>
    <col min="15" max="16384" width="9.109375" style="69"/>
  </cols>
  <sheetData>
    <row r="1" spans="1:14">
      <c r="A1" s="327" t="s">
        <v>1612</v>
      </c>
      <c r="B1" s="327"/>
      <c r="C1" s="327"/>
      <c r="D1" s="327"/>
      <c r="E1" s="327"/>
      <c r="F1" s="327"/>
      <c r="G1" s="327"/>
      <c r="H1" s="327"/>
      <c r="I1" s="327"/>
      <c r="J1" s="327"/>
      <c r="K1" s="327"/>
      <c r="L1" s="327"/>
      <c r="M1" s="327"/>
    </row>
    <row r="2" spans="1:14">
      <c r="A2" s="215"/>
      <c r="B2" s="215"/>
      <c r="C2" s="215"/>
      <c r="D2" s="215"/>
      <c r="E2" s="215"/>
      <c r="F2" s="215"/>
      <c r="G2" s="215"/>
      <c r="H2" s="215"/>
      <c r="I2" s="215"/>
      <c r="J2" s="215"/>
      <c r="K2" s="215"/>
      <c r="L2" s="215"/>
      <c r="M2" s="215"/>
    </row>
    <row r="3" spans="1:14">
      <c r="A3" s="339" t="s">
        <v>1748</v>
      </c>
      <c r="B3" s="339"/>
      <c r="C3" s="339"/>
      <c r="D3" s="339"/>
      <c r="E3" s="339"/>
      <c r="F3" s="339"/>
      <c r="G3" s="339"/>
      <c r="H3" s="339"/>
      <c r="I3" s="339"/>
      <c r="J3" s="339"/>
      <c r="K3" s="339"/>
      <c r="L3" s="339"/>
      <c r="M3" s="339"/>
      <c r="N3" s="340"/>
    </row>
    <row r="4" spans="1:14">
      <c r="A4" s="341"/>
      <c r="B4" s="341"/>
      <c r="C4" s="341"/>
      <c r="D4" s="341"/>
      <c r="E4" s="341"/>
      <c r="F4" s="341"/>
      <c r="G4" s="341"/>
      <c r="H4" s="341"/>
      <c r="I4" s="341"/>
      <c r="J4" s="341"/>
      <c r="K4" s="341"/>
      <c r="L4" s="341"/>
      <c r="M4" s="341"/>
      <c r="N4" s="342"/>
    </row>
    <row r="5" spans="1:14" ht="15" customHeight="1">
      <c r="A5" s="328" t="s">
        <v>607</v>
      </c>
      <c r="B5" s="328" t="s">
        <v>608</v>
      </c>
      <c r="C5" s="330" t="s">
        <v>1411</v>
      </c>
      <c r="D5" s="330" t="s">
        <v>1412</v>
      </c>
      <c r="E5" s="330" t="s">
        <v>609</v>
      </c>
      <c r="F5" s="333" t="s">
        <v>610</v>
      </c>
      <c r="G5" s="335" t="s">
        <v>1619</v>
      </c>
      <c r="H5" s="335" t="s">
        <v>1620</v>
      </c>
      <c r="I5" s="330" t="s">
        <v>612</v>
      </c>
      <c r="J5" s="337" t="s">
        <v>613</v>
      </c>
      <c r="K5" s="338"/>
      <c r="L5" s="338"/>
      <c r="M5" s="338"/>
      <c r="N5" s="338"/>
    </row>
    <row r="6" spans="1:14" ht="63.75" customHeight="1">
      <c r="A6" s="329"/>
      <c r="B6" s="329"/>
      <c r="C6" s="331"/>
      <c r="D6" s="332"/>
      <c r="E6" s="332"/>
      <c r="F6" s="334"/>
      <c r="G6" s="336"/>
      <c r="H6" s="336"/>
      <c r="I6" s="332"/>
      <c r="J6" s="281" t="s">
        <v>614</v>
      </c>
      <c r="K6" s="282" t="s">
        <v>1621</v>
      </c>
      <c r="L6" s="283" t="s">
        <v>616</v>
      </c>
      <c r="M6" s="283" t="s">
        <v>617</v>
      </c>
      <c r="N6" s="283" t="s">
        <v>618</v>
      </c>
    </row>
    <row r="7" spans="1:14">
      <c r="A7" s="326" t="s">
        <v>162</v>
      </c>
      <c r="B7" s="326"/>
      <c r="C7" s="326"/>
      <c r="D7" s="326"/>
      <c r="E7" s="326"/>
      <c r="F7" s="326"/>
      <c r="G7" s="326"/>
      <c r="H7" s="326"/>
      <c r="I7" s="326"/>
      <c r="J7" s="326"/>
      <c r="K7" s="326"/>
      <c r="L7" s="326"/>
      <c r="M7" s="326"/>
      <c r="N7" s="326"/>
    </row>
    <row r="8" spans="1:14" ht="16.2">
      <c r="A8" s="252" t="s">
        <v>1613</v>
      </c>
      <c r="B8" s="285">
        <f>1/32*100</f>
        <v>3.125</v>
      </c>
      <c r="C8" s="287">
        <v>0.95569999999999999</v>
      </c>
      <c r="D8" s="286">
        <v>0.95420000000000005</v>
      </c>
      <c r="E8" s="284">
        <f>F8^2</f>
        <v>1.2996000000000001E-2</v>
      </c>
      <c r="F8" s="286">
        <v>0.114</v>
      </c>
      <c r="G8" s="258">
        <f>F8/L8*100</f>
        <v>25.333333333333336</v>
      </c>
      <c r="H8" s="258">
        <f>-F8/L8*100</f>
        <v>-25.333333333333336</v>
      </c>
      <c r="I8" s="286">
        <v>27</v>
      </c>
      <c r="J8" s="286">
        <v>31</v>
      </c>
      <c r="K8" s="286" t="s">
        <v>1395</v>
      </c>
      <c r="L8" s="286">
        <v>0.45</v>
      </c>
      <c r="M8" s="286">
        <v>0.33</v>
      </c>
      <c r="N8" s="286">
        <v>0.53</v>
      </c>
    </row>
    <row r="9" spans="1:14">
      <c r="A9" s="325" t="s">
        <v>163</v>
      </c>
      <c r="B9" s="325"/>
      <c r="C9" s="325"/>
      <c r="D9" s="325"/>
      <c r="E9" s="325"/>
      <c r="F9" s="325"/>
      <c r="G9" s="325"/>
      <c r="H9" s="325"/>
      <c r="I9" s="325"/>
      <c r="J9" s="325"/>
      <c r="K9" s="325"/>
      <c r="L9" s="325"/>
      <c r="M9" s="325"/>
      <c r="N9" s="325"/>
    </row>
    <row r="10" spans="1:14" ht="16.2">
      <c r="A10" s="252" t="s">
        <v>1614</v>
      </c>
      <c r="B10" s="285">
        <f>1/28*100</f>
        <v>3.5714285714285712</v>
      </c>
      <c r="C10" s="286">
        <v>0.98809999999999998</v>
      </c>
      <c r="D10" s="286">
        <v>0.98770000000000002</v>
      </c>
      <c r="E10" s="284">
        <f>F10^2</f>
        <v>0.14760963999999999</v>
      </c>
      <c r="F10" s="286">
        <v>0.38419999999999999</v>
      </c>
      <c r="G10" s="285">
        <f>F10/L10*100</f>
        <v>5.2130257801899589</v>
      </c>
      <c r="H10" s="285">
        <f>-F10/L10*100</f>
        <v>-5.2130257801899589</v>
      </c>
      <c r="I10" s="286">
        <v>8</v>
      </c>
      <c r="J10" s="286">
        <v>27</v>
      </c>
      <c r="K10" s="286" t="s">
        <v>1396</v>
      </c>
      <c r="L10" s="286">
        <v>7.37</v>
      </c>
      <c r="M10" s="286">
        <v>8.5299999999999994</v>
      </c>
      <c r="N10" s="286">
        <v>3.46</v>
      </c>
    </row>
    <row r="11" spans="1:14">
      <c r="A11" s="325" t="s">
        <v>164</v>
      </c>
      <c r="B11" s="325"/>
      <c r="C11" s="325"/>
      <c r="D11" s="325"/>
      <c r="E11" s="325"/>
      <c r="F11" s="325"/>
      <c r="G11" s="325"/>
      <c r="H11" s="325"/>
      <c r="I11" s="325"/>
      <c r="J11" s="325"/>
      <c r="K11" s="325"/>
      <c r="L11" s="325"/>
      <c r="M11" s="325"/>
      <c r="N11" s="325"/>
    </row>
    <row r="12" spans="1:14" ht="16.2">
      <c r="A12" s="252" t="s">
        <v>1615</v>
      </c>
      <c r="B12" s="286">
        <f>1/25*100</f>
        <v>4</v>
      </c>
      <c r="C12" s="286">
        <v>0.98909999999999998</v>
      </c>
      <c r="D12" s="286">
        <v>0.98860000000000003</v>
      </c>
      <c r="E12" s="284">
        <f>F12^2</f>
        <v>0.10673289</v>
      </c>
      <c r="F12" s="287">
        <v>0.32669999999999999</v>
      </c>
      <c r="G12" s="285">
        <f>F12/L12*100</f>
        <v>5.2355769230769225</v>
      </c>
      <c r="H12" s="285">
        <f>-F12/L12*100</f>
        <v>-5.2355769230769225</v>
      </c>
      <c r="I12" s="286">
        <v>8</v>
      </c>
      <c r="J12" s="286">
        <v>24</v>
      </c>
      <c r="K12" s="286" t="s">
        <v>1397</v>
      </c>
      <c r="L12" s="286">
        <v>6.24</v>
      </c>
      <c r="M12" s="286">
        <v>7.15</v>
      </c>
      <c r="N12" s="286">
        <v>3.06</v>
      </c>
    </row>
    <row r="13" spans="1:14">
      <c r="A13" s="325" t="s">
        <v>165</v>
      </c>
      <c r="B13" s="325"/>
      <c r="C13" s="325"/>
      <c r="D13" s="325"/>
      <c r="E13" s="325"/>
      <c r="F13" s="325"/>
      <c r="G13" s="325"/>
      <c r="H13" s="325"/>
      <c r="I13" s="325"/>
      <c r="J13" s="325"/>
      <c r="K13" s="325"/>
      <c r="L13" s="325"/>
      <c r="M13" s="325"/>
      <c r="N13" s="325"/>
    </row>
    <row r="14" spans="1:14" ht="16.2">
      <c r="A14" s="252" t="s">
        <v>1616</v>
      </c>
      <c r="B14" s="285">
        <f>1/31*100</f>
        <v>3.225806451612903</v>
      </c>
      <c r="C14" s="286">
        <v>0.98780000000000001</v>
      </c>
      <c r="D14" s="286">
        <v>0.98740000000000006</v>
      </c>
      <c r="E14" s="284">
        <f>F14^2</f>
        <v>9.3819690000000011E-2</v>
      </c>
      <c r="F14" s="286">
        <v>0.30630000000000002</v>
      </c>
      <c r="G14" s="285">
        <f>F14/L14*100</f>
        <v>6.1015936254980083</v>
      </c>
      <c r="H14" s="285">
        <f>-F14/L14*100</f>
        <v>-6.1015936254980083</v>
      </c>
      <c r="I14" s="286">
        <v>9</v>
      </c>
      <c r="J14" s="286">
        <v>30</v>
      </c>
      <c r="K14" s="286" t="s">
        <v>1398</v>
      </c>
      <c r="L14" s="286">
        <v>5.0199999999999996</v>
      </c>
      <c r="M14" s="286">
        <v>5.56</v>
      </c>
      <c r="N14" s="286">
        <v>2.73</v>
      </c>
    </row>
    <row r="15" spans="1:14">
      <c r="A15" s="325" t="s">
        <v>166</v>
      </c>
      <c r="B15" s="325"/>
      <c r="C15" s="325"/>
      <c r="D15" s="325"/>
      <c r="E15" s="325"/>
      <c r="F15" s="325"/>
      <c r="G15" s="325"/>
      <c r="H15" s="325"/>
      <c r="I15" s="325"/>
      <c r="J15" s="325"/>
      <c r="K15" s="325"/>
      <c r="L15" s="325"/>
      <c r="M15" s="325"/>
      <c r="N15" s="325"/>
    </row>
    <row r="16" spans="1:14" ht="16.2">
      <c r="A16" s="252" t="s">
        <v>1617</v>
      </c>
      <c r="B16" s="285">
        <f>3/35*100</f>
        <v>8.5714285714285712</v>
      </c>
      <c r="C16" s="286">
        <v>0.96540000000000004</v>
      </c>
      <c r="D16" s="286">
        <v>0.96430000000000005</v>
      </c>
      <c r="E16" s="284">
        <f>F16^2</f>
        <v>1.0962090000000001E-2</v>
      </c>
      <c r="F16" s="286">
        <v>0.1047</v>
      </c>
      <c r="G16" s="258">
        <f>F16/L16*100</f>
        <v>17.745762711864408</v>
      </c>
      <c r="H16" s="258">
        <f>-F16/L16*100</f>
        <v>-17.745762711864408</v>
      </c>
      <c r="I16" s="286">
        <v>19</v>
      </c>
      <c r="J16" s="286">
        <v>32</v>
      </c>
      <c r="K16" s="286" t="s">
        <v>1399</v>
      </c>
      <c r="L16" s="286">
        <v>0.59</v>
      </c>
      <c r="M16" s="286">
        <v>0.45</v>
      </c>
      <c r="N16" s="286">
        <v>0.55000000000000004</v>
      </c>
    </row>
    <row r="17" spans="1:14">
      <c r="A17" s="325" t="s">
        <v>167</v>
      </c>
      <c r="B17" s="325"/>
      <c r="C17" s="325"/>
      <c r="D17" s="325"/>
      <c r="E17" s="325"/>
      <c r="F17" s="325"/>
      <c r="G17" s="325"/>
      <c r="H17" s="325"/>
      <c r="I17" s="325"/>
      <c r="J17" s="325"/>
      <c r="K17" s="325"/>
      <c r="L17" s="325"/>
      <c r="M17" s="325"/>
      <c r="N17" s="325"/>
    </row>
    <row r="18" spans="1:14" ht="16.2">
      <c r="A18" s="201" t="s">
        <v>1618</v>
      </c>
      <c r="B18" s="288">
        <f>1/31*100</f>
        <v>3.225806451612903</v>
      </c>
      <c r="C18" s="289">
        <v>0.9698</v>
      </c>
      <c r="D18" s="289">
        <v>0.96870000000000001</v>
      </c>
      <c r="E18" s="137">
        <f>F18^2</f>
        <v>0.36336784</v>
      </c>
      <c r="F18" s="289">
        <v>0.6028</v>
      </c>
      <c r="G18" s="290">
        <f>F18/L18*100</f>
        <v>9.6757624398073823</v>
      </c>
      <c r="H18" s="290">
        <f>-F18/L18*100</f>
        <v>-9.6757624398073823</v>
      </c>
      <c r="I18" s="129">
        <v>14</v>
      </c>
      <c r="J18" s="143">
        <v>30</v>
      </c>
      <c r="K18" s="289" t="s">
        <v>1400</v>
      </c>
      <c r="L18" s="129">
        <v>6.23</v>
      </c>
      <c r="M18" s="129">
        <v>6.72</v>
      </c>
      <c r="N18" s="129">
        <v>3.41</v>
      </c>
    </row>
  </sheetData>
  <mergeCells count="18">
    <mergeCell ref="A7:N7"/>
    <mergeCell ref="A1:M1"/>
    <mergeCell ref="A5:A6"/>
    <mergeCell ref="B5:B6"/>
    <mergeCell ref="C5:C6"/>
    <mergeCell ref="D5:D6"/>
    <mergeCell ref="E5:E6"/>
    <mergeCell ref="F5:F6"/>
    <mergeCell ref="G5:G6"/>
    <mergeCell ref="H5:H6"/>
    <mergeCell ref="I5:I6"/>
    <mergeCell ref="J5:N5"/>
    <mergeCell ref="A3:N4"/>
    <mergeCell ref="A9:N9"/>
    <mergeCell ref="A11:N11"/>
    <mergeCell ref="A13:N13"/>
    <mergeCell ref="A15:N15"/>
    <mergeCell ref="A17:N17"/>
  </mergeCells>
  <pageMargins left="0.7" right="0.7" top="0.75" bottom="0.75" header="0.3" footer="0.3"/>
  <pageSetup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heetViews>
  <sheetFormatPr defaultColWidth="9.109375" defaultRowHeight="13.8"/>
  <cols>
    <col min="1" max="1" width="43.33203125" style="69" customWidth="1"/>
    <col min="2" max="5" width="8.88671875" style="123" customWidth="1"/>
    <col min="6" max="6" width="12" style="123" customWidth="1"/>
    <col min="7" max="7" width="8.88671875" style="123" customWidth="1"/>
    <col min="8" max="8" width="1.44140625" style="123" customWidth="1"/>
    <col min="9" max="12" width="8.88671875" style="123" customWidth="1"/>
    <col min="13" max="13" width="11.5546875" style="123" customWidth="1"/>
    <col min="14" max="14" width="8.88671875" style="123" customWidth="1"/>
    <col min="15" max="16384" width="9.109375" style="69"/>
  </cols>
  <sheetData>
    <row r="1" spans="1:14">
      <c r="A1" s="69" t="s">
        <v>1742</v>
      </c>
    </row>
    <row r="3" spans="1:14">
      <c r="A3" s="380" t="s">
        <v>1717</v>
      </c>
      <c r="B3" s="380"/>
      <c r="C3" s="380"/>
      <c r="D3" s="380"/>
      <c r="E3" s="380"/>
      <c r="F3" s="380"/>
      <c r="G3" s="380"/>
      <c r="H3" s="380"/>
      <c r="I3" s="380"/>
      <c r="J3" s="380"/>
      <c r="K3" s="380"/>
      <c r="L3" s="381"/>
      <c r="M3" s="381"/>
      <c r="N3" s="381"/>
    </row>
    <row r="4" spans="1:14">
      <c r="A4" s="382"/>
      <c r="B4" s="382"/>
      <c r="C4" s="382"/>
      <c r="D4" s="382"/>
      <c r="E4" s="382"/>
      <c r="F4" s="382"/>
      <c r="G4" s="382"/>
      <c r="H4" s="382"/>
      <c r="I4" s="382"/>
      <c r="J4" s="382"/>
      <c r="K4" s="382"/>
      <c r="L4" s="383"/>
      <c r="M4" s="383"/>
      <c r="N4" s="383"/>
    </row>
    <row r="5" spans="1:14">
      <c r="A5" s="124"/>
      <c r="B5" s="385" t="s">
        <v>550</v>
      </c>
      <c r="C5" s="385"/>
      <c r="D5" s="385"/>
      <c r="E5" s="385"/>
      <c r="F5" s="385"/>
      <c r="G5" s="385"/>
      <c r="H5" s="122"/>
      <c r="I5" s="385" t="s">
        <v>551</v>
      </c>
      <c r="J5" s="385"/>
      <c r="K5" s="385"/>
      <c r="L5" s="385"/>
      <c r="M5" s="385"/>
      <c r="N5" s="385"/>
    </row>
    <row r="6" spans="1:14" s="125" customFormat="1" ht="27.6">
      <c r="B6" s="126" t="s">
        <v>162</v>
      </c>
      <c r="C6" s="126" t="s">
        <v>163</v>
      </c>
      <c r="D6" s="126" t="s">
        <v>164</v>
      </c>
      <c r="E6" s="126" t="s">
        <v>165</v>
      </c>
      <c r="F6" s="126" t="s">
        <v>166</v>
      </c>
      <c r="G6" s="126" t="s">
        <v>167</v>
      </c>
      <c r="H6" s="126"/>
      <c r="I6" s="126" t="s">
        <v>162</v>
      </c>
      <c r="J6" s="126" t="s">
        <v>163</v>
      </c>
      <c r="K6" s="126" t="s">
        <v>164</v>
      </c>
      <c r="L6" s="126" t="s">
        <v>165</v>
      </c>
      <c r="M6" s="126" t="s">
        <v>166</v>
      </c>
      <c r="N6" s="126" t="s">
        <v>167</v>
      </c>
    </row>
    <row r="7" spans="1:14" s="125" customFormat="1">
      <c r="A7" s="384" t="s">
        <v>552</v>
      </c>
      <c r="B7" s="384"/>
      <c r="C7" s="384"/>
      <c r="D7" s="384"/>
      <c r="E7" s="384"/>
      <c r="F7" s="384"/>
      <c r="G7" s="384"/>
      <c r="H7" s="384"/>
      <c r="I7" s="384"/>
      <c r="J7" s="384"/>
      <c r="K7" s="384"/>
      <c r="L7" s="384"/>
      <c r="M7" s="384"/>
      <c r="N7" s="384"/>
    </row>
    <row r="8" spans="1:14">
      <c r="A8" s="69" t="s">
        <v>553</v>
      </c>
      <c r="B8" s="123">
        <v>4</v>
      </c>
      <c r="C8" s="123">
        <v>9</v>
      </c>
      <c r="D8" s="123">
        <v>6</v>
      </c>
      <c r="E8" s="123">
        <v>7</v>
      </c>
      <c r="F8" s="123">
        <v>5</v>
      </c>
      <c r="G8" s="123">
        <v>7</v>
      </c>
      <c r="I8" s="127">
        <f>B8/12*100</f>
        <v>33.333333333333329</v>
      </c>
      <c r="J8" s="127">
        <f t="shared" ref="J8:N12" si="0">C8/12*100</f>
        <v>75</v>
      </c>
      <c r="K8" s="127">
        <f t="shared" si="0"/>
        <v>50</v>
      </c>
      <c r="L8" s="127">
        <f t="shared" si="0"/>
        <v>58.333333333333336</v>
      </c>
      <c r="M8" s="127">
        <f t="shared" si="0"/>
        <v>41.666666666666671</v>
      </c>
      <c r="N8" s="127">
        <f t="shared" si="0"/>
        <v>58.333333333333336</v>
      </c>
    </row>
    <row r="9" spans="1:14">
      <c r="A9" s="69" t="s">
        <v>554</v>
      </c>
      <c r="B9" s="123">
        <v>7</v>
      </c>
      <c r="C9" s="123">
        <v>8</v>
      </c>
      <c r="D9" s="123">
        <v>10</v>
      </c>
      <c r="E9" s="123">
        <v>9</v>
      </c>
      <c r="F9" s="123">
        <v>6</v>
      </c>
      <c r="G9" s="123">
        <v>8</v>
      </c>
      <c r="I9" s="127">
        <f t="shared" ref="I9:I12" si="1">B9/12*100</f>
        <v>58.333333333333336</v>
      </c>
      <c r="J9" s="127">
        <f t="shared" si="0"/>
        <v>66.666666666666657</v>
      </c>
      <c r="K9" s="127">
        <f t="shared" si="0"/>
        <v>83.333333333333343</v>
      </c>
      <c r="L9" s="127">
        <f t="shared" si="0"/>
        <v>75</v>
      </c>
      <c r="M9" s="127">
        <f t="shared" si="0"/>
        <v>50</v>
      </c>
      <c r="N9" s="127">
        <f t="shared" si="0"/>
        <v>66.666666666666657</v>
      </c>
    </row>
    <row r="10" spans="1:14">
      <c r="A10" s="69" t="s">
        <v>555</v>
      </c>
      <c r="B10" s="123">
        <v>5</v>
      </c>
      <c r="C10" s="123">
        <v>5</v>
      </c>
      <c r="D10" s="123">
        <v>5</v>
      </c>
      <c r="E10" s="123">
        <v>5</v>
      </c>
      <c r="F10" s="123">
        <v>4</v>
      </c>
      <c r="G10" s="123">
        <v>4</v>
      </c>
      <c r="I10" s="127">
        <f t="shared" si="1"/>
        <v>41.666666666666671</v>
      </c>
      <c r="J10" s="127">
        <f t="shared" si="0"/>
        <v>41.666666666666671</v>
      </c>
      <c r="K10" s="127">
        <f t="shared" si="0"/>
        <v>41.666666666666671</v>
      </c>
      <c r="L10" s="127">
        <f t="shared" si="0"/>
        <v>41.666666666666671</v>
      </c>
      <c r="M10" s="127">
        <f t="shared" si="0"/>
        <v>33.333333333333329</v>
      </c>
      <c r="N10" s="127">
        <f t="shared" si="0"/>
        <v>33.333333333333329</v>
      </c>
    </row>
    <row r="11" spans="1:14">
      <c r="A11" s="69" t="s">
        <v>556</v>
      </c>
      <c r="B11" s="123">
        <v>8</v>
      </c>
      <c r="C11" s="123">
        <v>9</v>
      </c>
      <c r="D11" s="123">
        <v>9</v>
      </c>
      <c r="E11" s="123">
        <v>5</v>
      </c>
      <c r="F11" s="123">
        <v>6</v>
      </c>
      <c r="G11" s="123">
        <v>5</v>
      </c>
      <c r="I11" s="127">
        <f t="shared" si="1"/>
        <v>66.666666666666657</v>
      </c>
      <c r="J11" s="127">
        <f t="shared" si="0"/>
        <v>75</v>
      </c>
      <c r="K11" s="127">
        <f t="shared" si="0"/>
        <v>75</v>
      </c>
      <c r="L11" s="127">
        <f t="shared" si="0"/>
        <v>41.666666666666671</v>
      </c>
      <c r="M11" s="127">
        <f t="shared" si="0"/>
        <v>50</v>
      </c>
      <c r="N11" s="127">
        <f t="shared" si="0"/>
        <v>41.666666666666671</v>
      </c>
    </row>
    <row r="12" spans="1:14">
      <c r="A12" s="69" t="s">
        <v>557</v>
      </c>
      <c r="B12" s="123">
        <v>6</v>
      </c>
      <c r="C12" s="123">
        <v>10</v>
      </c>
      <c r="D12" s="123">
        <v>9</v>
      </c>
      <c r="E12" s="123">
        <v>4</v>
      </c>
      <c r="F12" s="123">
        <v>8</v>
      </c>
      <c r="G12" s="123">
        <v>6</v>
      </c>
      <c r="I12" s="127">
        <f t="shared" si="1"/>
        <v>50</v>
      </c>
      <c r="J12" s="127">
        <f t="shared" si="0"/>
        <v>83.333333333333343</v>
      </c>
      <c r="K12" s="127">
        <f t="shared" si="0"/>
        <v>75</v>
      </c>
      <c r="L12" s="127">
        <f t="shared" si="0"/>
        <v>33.333333333333329</v>
      </c>
      <c r="M12" s="127">
        <f t="shared" si="0"/>
        <v>66.666666666666657</v>
      </c>
      <c r="N12" s="127">
        <f t="shared" si="0"/>
        <v>50</v>
      </c>
    </row>
    <row r="13" spans="1:14">
      <c r="A13" s="384" t="s">
        <v>558</v>
      </c>
      <c r="B13" s="384"/>
      <c r="C13" s="384"/>
      <c r="D13" s="384"/>
      <c r="E13" s="384"/>
      <c r="F13" s="384"/>
      <c r="G13" s="384"/>
      <c r="H13" s="384"/>
      <c r="I13" s="384"/>
      <c r="J13" s="384"/>
      <c r="K13" s="384"/>
      <c r="L13" s="384"/>
      <c r="M13" s="384"/>
      <c r="N13" s="384"/>
    </row>
    <row r="14" spans="1:14">
      <c r="A14" s="69" t="s">
        <v>559</v>
      </c>
      <c r="B14" s="123">
        <v>3</v>
      </c>
      <c r="C14" s="123">
        <v>6</v>
      </c>
      <c r="D14" s="123">
        <v>6</v>
      </c>
      <c r="E14" s="123">
        <v>4</v>
      </c>
      <c r="F14" s="123">
        <v>4</v>
      </c>
      <c r="G14" s="123">
        <v>4</v>
      </c>
      <c r="I14" s="127">
        <f>B14/12*100</f>
        <v>25</v>
      </c>
      <c r="J14" s="127">
        <f t="shared" ref="J14:N19" si="2">C14/12*100</f>
        <v>50</v>
      </c>
      <c r="K14" s="127">
        <f t="shared" si="2"/>
        <v>50</v>
      </c>
      <c r="L14" s="127">
        <f t="shared" si="2"/>
        <v>33.333333333333329</v>
      </c>
      <c r="M14" s="127">
        <f t="shared" si="2"/>
        <v>33.333333333333329</v>
      </c>
      <c r="N14" s="127">
        <f t="shared" si="2"/>
        <v>33.333333333333329</v>
      </c>
    </row>
    <row r="15" spans="1:14">
      <c r="A15" s="69" t="s">
        <v>560</v>
      </c>
      <c r="B15" s="123">
        <v>12</v>
      </c>
      <c r="C15" s="123">
        <v>11</v>
      </c>
      <c r="D15" s="123">
        <v>11</v>
      </c>
      <c r="E15" s="123">
        <v>9</v>
      </c>
      <c r="F15" s="123">
        <v>11</v>
      </c>
      <c r="G15" s="123">
        <v>8</v>
      </c>
      <c r="I15" s="127">
        <f t="shared" ref="I15:I19" si="3">B15/12*100</f>
        <v>100</v>
      </c>
      <c r="J15" s="127">
        <f t="shared" si="2"/>
        <v>91.666666666666657</v>
      </c>
      <c r="K15" s="127">
        <f t="shared" si="2"/>
        <v>91.666666666666657</v>
      </c>
      <c r="L15" s="127">
        <f t="shared" si="2"/>
        <v>75</v>
      </c>
      <c r="M15" s="127">
        <f t="shared" si="2"/>
        <v>91.666666666666657</v>
      </c>
      <c r="N15" s="127">
        <f t="shared" si="2"/>
        <v>66.666666666666657</v>
      </c>
    </row>
    <row r="16" spans="1:14">
      <c r="A16" s="69" t="s">
        <v>561</v>
      </c>
      <c r="B16" s="123">
        <v>2</v>
      </c>
      <c r="C16" s="123">
        <v>3</v>
      </c>
      <c r="D16" s="123">
        <v>3</v>
      </c>
      <c r="E16" s="123">
        <v>4</v>
      </c>
      <c r="F16" s="123">
        <v>3</v>
      </c>
      <c r="G16" s="123">
        <v>3</v>
      </c>
      <c r="I16" s="127">
        <f t="shared" si="3"/>
        <v>16.666666666666664</v>
      </c>
      <c r="J16" s="127">
        <f t="shared" si="2"/>
        <v>25</v>
      </c>
      <c r="K16" s="127">
        <f t="shared" si="2"/>
        <v>25</v>
      </c>
      <c r="L16" s="127">
        <f t="shared" si="2"/>
        <v>33.333333333333329</v>
      </c>
      <c r="M16" s="127">
        <f t="shared" si="2"/>
        <v>25</v>
      </c>
      <c r="N16" s="127">
        <f t="shared" si="2"/>
        <v>25</v>
      </c>
    </row>
    <row r="17" spans="1:14">
      <c r="A17" s="86" t="s">
        <v>562</v>
      </c>
      <c r="B17" s="123">
        <v>6</v>
      </c>
      <c r="C17" s="123">
        <v>5</v>
      </c>
      <c r="D17" s="123">
        <v>5</v>
      </c>
      <c r="E17" s="123">
        <v>7</v>
      </c>
      <c r="F17" s="123">
        <v>11</v>
      </c>
      <c r="G17" s="123">
        <v>4</v>
      </c>
      <c r="I17" s="127">
        <f t="shared" si="3"/>
        <v>50</v>
      </c>
      <c r="J17" s="127">
        <f t="shared" si="2"/>
        <v>41.666666666666671</v>
      </c>
      <c r="K17" s="127">
        <f t="shared" si="2"/>
        <v>41.666666666666671</v>
      </c>
      <c r="L17" s="127">
        <f t="shared" si="2"/>
        <v>58.333333333333336</v>
      </c>
      <c r="M17" s="127">
        <f t="shared" si="2"/>
        <v>91.666666666666657</v>
      </c>
      <c r="N17" s="127">
        <f t="shared" si="2"/>
        <v>33.333333333333329</v>
      </c>
    </row>
    <row r="18" spans="1:14">
      <c r="A18" s="69" t="s">
        <v>563</v>
      </c>
      <c r="B18" s="123">
        <v>12</v>
      </c>
      <c r="C18" s="123">
        <v>11</v>
      </c>
      <c r="D18" s="123">
        <v>8</v>
      </c>
      <c r="E18" s="123">
        <v>6</v>
      </c>
      <c r="F18" s="123">
        <v>11</v>
      </c>
      <c r="G18" s="123">
        <v>7</v>
      </c>
      <c r="I18" s="127">
        <f t="shared" si="3"/>
        <v>100</v>
      </c>
      <c r="J18" s="127">
        <f t="shared" si="2"/>
        <v>91.666666666666657</v>
      </c>
      <c r="K18" s="127">
        <f t="shared" si="2"/>
        <v>66.666666666666657</v>
      </c>
      <c r="L18" s="127">
        <f t="shared" si="2"/>
        <v>50</v>
      </c>
      <c r="M18" s="127">
        <f t="shared" si="2"/>
        <v>91.666666666666657</v>
      </c>
      <c r="N18" s="127">
        <f t="shared" si="2"/>
        <v>58.333333333333336</v>
      </c>
    </row>
    <row r="19" spans="1:14">
      <c r="A19" s="69" t="s">
        <v>564</v>
      </c>
      <c r="B19" s="123">
        <v>11</v>
      </c>
      <c r="C19" s="123">
        <v>8</v>
      </c>
      <c r="D19" s="123">
        <v>8</v>
      </c>
      <c r="E19" s="123">
        <v>6</v>
      </c>
      <c r="F19" s="123">
        <v>8</v>
      </c>
      <c r="G19" s="123">
        <v>4</v>
      </c>
      <c r="I19" s="127">
        <f t="shared" si="3"/>
        <v>91.666666666666657</v>
      </c>
      <c r="J19" s="127">
        <f t="shared" si="2"/>
        <v>66.666666666666657</v>
      </c>
      <c r="K19" s="127">
        <f t="shared" si="2"/>
        <v>66.666666666666657</v>
      </c>
      <c r="L19" s="127">
        <f t="shared" si="2"/>
        <v>50</v>
      </c>
      <c r="M19" s="127">
        <f t="shared" si="2"/>
        <v>66.666666666666657</v>
      </c>
      <c r="N19" s="127">
        <f t="shared" si="2"/>
        <v>33.333333333333329</v>
      </c>
    </row>
    <row r="20" spans="1:14">
      <c r="A20" s="384" t="s">
        <v>565</v>
      </c>
      <c r="B20" s="384"/>
      <c r="C20" s="384"/>
      <c r="D20" s="384"/>
      <c r="E20" s="384"/>
      <c r="F20" s="384"/>
      <c r="G20" s="384"/>
      <c r="H20" s="384"/>
      <c r="I20" s="384"/>
      <c r="J20" s="384"/>
      <c r="K20" s="384"/>
      <c r="L20" s="384"/>
      <c r="M20" s="384"/>
      <c r="N20" s="384"/>
    </row>
    <row r="21" spans="1:14">
      <c r="A21" s="69" t="s">
        <v>566</v>
      </c>
      <c r="B21" s="123">
        <v>6</v>
      </c>
      <c r="C21" s="123">
        <v>6</v>
      </c>
      <c r="D21" s="123">
        <v>7</v>
      </c>
      <c r="E21" s="123">
        <v>4</v>
      </c>
      <c r="F21" s="123">
        <v>9</v>
      </c>
      <c r="G21" s="123">
        <v>2</v>
      </c>
      <c r="I21" s="127">
        <f>B21/12*100</f>
        <v>50</v>
      </c>
      <c r="J21" s="127">
        <f t="shared" ref="J21:N26" si="4">C21/12*100</f>
        <v>50</v>
      </c>
      <c r="K21" s="127">
        <f t="shared" si="4"/>
        <v>58.333333333333336</v>
      </c>
      <c r="L21" s="127">
        <f t="shared" si="4"/>
        <v>33.333333333333329</v>
      </c>
      <c r="M21" s="127">
        <f t="shared" si="4"/>
        <v>75</v>
      </c>
      <c r="N21" s="127">
        <f t="shared" si="4"/>
        <v>16.666666666666664</v>
      </c>
    </row>
    <row r="22" spans="1:14">
      <c r="A22" s="69" t="s">
        <v>567</v>
      </c>
      <c r="B22" s="123">
        <v>6</v>
      </c>
      <c r="C22" s="123">
        <v>9</v>
      </c>
      <c r="D22" s="123">
        <v>9</v>
      </c>
      <c r="E22" s="123">
        <v>5</v>
      </c>
      <c r="F22" s="123">
        <v>7</v>
      </c>
      <c r="G22" s="123">
        <v>6</v>
      </c>
      <c r="I22" s="127">
        <f t="shared" ref="I22:I26" si="5">B22/12*100</f>
        <v>50</v>
      </c>
      <c r="J22" s="127">
        <f t="shared" si="4"/>
        <v>75</v>
      </c>
      <c r="K22" s="127">
        <f t="shared" si="4"/>
        <v>75</v>
      </c>
      <c r="L22" s="127">
        <f t="shared" si="4"/>
        <v>41.666666666666671</v>
      </c>
      <c r="M22" s="127">
        <f t="shared" si="4"/>
        <v>58.333333333333336</v>
      </c>
      <c r="N22" s="127">
        <f t="shared" si="4"/>
        <v>50</v>
      </c>
    </row>
    <row r="23" spans="1:14">
      <c r="A23" s="69" t="s">
        <v>568</v>
      </c>
      <c r="B23" s="123">
        <v>7</v>
      </c>
      <c r="C23" s="123">
        <v>7</v>
      </c>
      <c r="D23" s="123">
        <v>7</v>
      </c>
      <c r="E23" s="123">
        <v>6</v>
      </c>
      <c r="F23" s="123">
        <v>8</v>
      </c>
      <c r="G23" s="123">
        <v>7</v>
      </c>
      <c r="I23" s="127">
        <f t="shared" si="5"/>
        <v>58.333333333333336</v>
      </c>
      <c r="J23" s="127">
        <f t="shared" si="4"/>
        <v>58.333333333333336</v>
      </c>
      <c r="K23" s="127">
        <f t="shared" si="4"/>
        <v>58.333333333333336</v>
      </c>
      <c r="L23" s="127">
        <f t="shared" si="4"/>
        <v>50</v>
      </c>
      <c r="M23" s="127">
        <f t="shared" si="4"/>
        <v>66.666666666666657</v>
      </c>
      <c r="N23" s="127">
        <f t="shared" si="4"/>
        <v>58.333333333333336</v>
      </c>
    </row>
    <row r="24" spans="1:14">
      <c r="A24" s="69" t="s">
        <v>569</v>
      </c>
      <c r="B24" s="123">
        <v>5</v>
      </c>
      <c r="C24" s="123">
        <v>9</v>
      </c>
      <c r="D24" s="123">
        <v>9</v>
      </c>
      <c r="E24" s="123">
        <v>7</v>
      </c>
      <c r="F24" s="123">
        <v>10</v>
      </c>
      <c r="G24" s="123">
        <v>6</v>
      </c>
      <c r="I24" s="127">
        <f t="shared" si="5"/>
        <v>41.666666666666671</v>
      </c>
      <c r="J24" s="127">
        <f t="shared" si="4"/>
        <v>75</v>
      </c>
      <c r="K24" s="127">
        <f t="shared" si="4"/>
        <v>75</v>
      </c>
      <c r="L24" s="127">
        <f t="shared" si="4"/>
        <v>58.333333333333336</v>
      </c>
      <c r="M24" s="127">
        <f t="shared" si="4"/>
        <v>83.333333333333343</v>
      </c>
      <c r="N24" s="127">
        <f t="shared" si="4"/>
        <v>50</v>
      </c>
    </row>
    <row r="25" spans="1:14">
      <c r="A25" s="69" t="s">
        <v>570</v>
      </c>
      <c r="B25" s="123">
        <v>7</v>
      </c>
      <c r="C25" s="123">
        <v>9</v>
      </c>
      <c r="D25" s="123">
        <v>7</v>
      </c>
      <c r="E25" s="123">
        <v>8</v>
      </c>
      <c r="F25" s="123">
        <v>10</v>
      </c>
      <c r="G25" s="123">
        <v>4</v>
      </c>
      <c r="I25" s="127">
        <f t="shared" si="5"/>
        <v>58.333333333333336</v>
      </c>
      <c r="J25" s="127">
        <f t="shared" si="4"/>
        <v>75</v>
      </c>
      <c r="K25" s="127">
        <f t="shared" si="4"/>
        <v>58.333333333333336</v>
      </c>
      <c r="L25" s="127">
        <f t="shared" si="4"/>
        <v>66.666666666666657</v>
      </c>
      <c r="M25" s="127">
        <f t="shared" si="4"/>
        <v>83.333333333333343</v>
      </c>
      <c r="N25" s="127">
        <f t="shared" si="4"/>
        <v>33.333333333333329</v>
      </c>
    </row>
    <row r="26" spans="1:14">
      <c r="A26" s="69" t="s">
        <v>571</v>
      </c>
      <c r="B26" s="123">
        <v>8</v>
      </c>
      <c r="C26" s="123">
        <v>10</v>
      </c>
      <c r="D26" s="123">
        <v>11</v>
      </c>
      <c r="E26" s="123">
        <v>9</v>
      </c>
      <c r="F26" s="123">
        <v>11</v>
      </c>
      <c r="G26" s="123">
        <v>10</v>
      </c>
      <c r="I26" s="127">
        <f t="shared" si="5"/>
        <v>66.666666666666657</v>
      </c>
      <c r="J26" s="127">
        <f t="shared" si="4"/>
        <v>83.333333333333343</v>
      </c>
      <c r="K26" s="127">
        <f t="shared" si="4"/>
        <v>91.666666666666657</v>
      </c>
      <c r="L26" s="127">
        <f t="shared" si="4"/>
        <v>75</v>
      </c>
      <c r="M26" s="127">
        <f t="shared" si="4"/>
        <v>91.666666666666657</v>
      </c>
      <c r="N26" s="127">
        <f t="shared" si="4"/>
        <v>83.333333333333343</v>
      </c>
    </row>
    <row r="27" spans="1:14">
      <c r="A27" s="128" t="s">
        <v>572</v>
      </c>
      <c r="B27" s="129">
        <f>SUM(B8:B12,B14:B19,B21:B26)</f>
        <v>115</v>
      </c>
      <c r="C27" s="129">
        <f t="shared" ref="C27:G27" si="6">SUM(C8:C12,C14:C19,C21:C26)</f>
        <v>135</v>
      </c>
      <c r="D27" s="129">
        <f t="shared" si="6"/>
        <v>130</v>
      </c>
      <c r="E27" s="129">
        <f t="shared" si="6"/>
        <v>105</v>
      </c>
      <c r="F27" s="129">
        <f t="shared" si="6"/>
        <v>132</v>
      </c>
      <c r="G27" s="129">
        <f t="shared" si="6"/>
        <v>95</v>
      </c>
      <c r="H27" s="129"/>
      <c r="I27" s="98">
        <f>B27/204*100</f>
        <v>56.372549019607845</v>
      </c>
      <c r="J27" s="98">
        <f t="shared" ref="J27:N27" si="7">C27/204*100</f>
        <v>66.17647058823529</v>
      </c>
      <c r="K27" s="98">
        <f t="shared" si="7"/>
        <v>63.725490196078425</v>
      </c>
      <c r="L27" s="98">
        <f t="shared" si="7"/>
        <v>51.470588235294116</v>
      </c>
      <c r="M27" s="98">
        <f t="shared" si="7"/>
        <v>64.705882352941174</v>
      </c>
      <c r="N27" s="98">
        <f t="shared" si="7"/>
        <v>46.568627450980394</v>
      </c>
    </row>
  </sheetData>
  <mergeCells count="6">
    <mergeCell ref="A3:N4"/>
    <mergeCell ref="A20:N20"/>
    <mergeCell ref="B5:G5"/>
    <mergeCell ref="I5:N5"/>
    <mergeCell ref="A7:N7"/>
    <mergeCell ref="A13:N13"/>
  </mergeCells>
  <pageMargins left="0.25" right="0.25" top="0.75" bottom="0.75" header="0.3" footer="0.3"/>
  <pageSetup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8"/>
  <sheetViews>
    <sheetView workbookViewId="0"/>
  </sheetViews>
  <sheetFormatPr defaultColWidth="9.109375" defaultRowHeight="13.8"/>
  <cols>
    <col min="1" max="1" width="19" style="69" customWidth="1"/>
    <col min="2" max="2" width="37.44140625" style="69" customWidth="1"/>
    <col min="3" max="6" width="9.109375" style="69"/>
    <col min="7" max="7" width="11" style="69" customWidth="1"/>
    <col min="8" max="8" width="9.109375" style="69"/>
    <col min="9" max="9" width="1.33203125" style="69" customWidth="1"/>
    <col min="10" max="13" width="9.109375" style="69"/>
    <col min="14" max="14" width="11" style="69" customWidth="1"/>
    <col min="15" max="16384" width="9.109375" style="69"/>
  </cols>
  <sheetData>
    <row r="1" spans="1:15">
      <c r="A1" s="10" t="s">
        <v>1743</v>
      </c>
    </row>
    <row r="3" spans="1:15" ht="29.25" customHeight="1">
      <c r="A3" s="388" t="s">
        <v>1718</v>
      </c>
      <c r="B3" s="380"/>
      <c r="C3" s="380"/>
      <c r="D3" s="380"/>
      <c r="E3" s="380"/>
      <c r="F3" s="380"/>
      <c r="G3" s="380"/>
      <c r="H3" s="380"/>
      <c r="I3" s="380"/>
      <c r="J3" s="380"/>
      <c r="K3" s="380"/>
      <c r="L3" s="380"/>
      <c r="M3" s="380"/>
      <c r="N3" s="380"/>
      <c r="O3" s="380"/>
    </row>
    <row r="4" spans="1:15">
      <c r="A4" s="148"/>
      <c r="B4" s="148"/>
      <c r="C4" s="386" t="s">
        <v>395</v>
      </c>
      <c r="D4" s="387"/>
      <c r="E4" s="387"/>
      <c r="F4" s="387"/>
      <c r="G4" s="387"/>
      <c r="H4" s="387"/>
      <c r="I4" s="119"/>
      <c r="J4" s="387" t="s">
        <v>396</v>
      </c>
      <c r="K4" s="387"/>
      <c r="L4" s="387"/>
      <c r="M4" s="387"/>
      <c r="N4" s="387"/>
      <c r="O4" s="387"/>
    </row>
    <row r="5" spans="1:15" ht="27.6">
      <c r="A5" s="9" t="s">
        <v>169</v>
      </c>
      <c r="B5" s="9" t="s">
        <v>168</v>
      </c>
      <c r="C5" s="9" t="s">
        <v>162</v>
      </c>
      <c r="D5" s="9" t="s">
        <v>163</v>
      </c>
      <c r="E5" s="9" t="s">
        <v>164</v>
      </c>
      <c r="F5" s="9" t="s">
        <v>165</v>
      </c>
      <c r="G5" s="9" t="s">
        <v>166</v>
      </c>
      <c r="H5" s="9" t="s">
        <v>167</v>
      </c>
      <c r="I5" s="9"/>
      <c r="J5" s="9" t="s">
        <v>162</v>
      </c>
      <c r="K5" s="9" t="s">
        <v>163</v>
      </c>
      <c r="L5" s="9" t="s">
        <v>164</v>
      </c>
      <c r="M5" s="9" t="s">
        <v>165</v>
      </c>
      <c r="N5" s="9" t="s">
        <v>166</v>
      </c>
      <c r="O5" s="9" t="s">
        <v>167</v>
      </c>
    </row>
    <row r="6" spans="1:15">
      <c r="A6" s="8" t="s">
        <v>161</v>
      </c>
      <c r="B6" s="5" t="s">
        <v>160</v>
      </c>
      <c r="C6" s="2" t="s">
        <v>2</v>
      </c>
      <c r="D6" s="2" t="s">
        <v>2</v>
      </c>
      <c r="E6" s="2" t="s">
        <v>2</v>
      </c>
      <c r="F6" s="2" t="s">
        <v>2</v>
      </c>
      <c r="G6" s="2" t="s">
        <v>2</v>
      </c>
      <c r="H6" s="2" t="s">
        <v>2</v>
      </c>
      <c r="I6" s="149"/>
      <c r="J6" s="150" t="s">
        <v>170</v>
      </c>
      <c r="K6" s="150" t="s">
        <v>2</v>
      </c>
      <c r="L6" s="150" t="s">
        <v>2</v>
      </c>
      <c r="M6" s="2" t="s">
        <v>2</v>
      </c>
      <c r="N6" s="2" t="s">
        <v>2</v>
      </c>
      <c r="O6" s="151" t="s">
        <v>2</v>
      </c>
    </row>
    <row r="7" spans="1:15">
      <c r="A7" s="12"/>
      <c r="B7" s="13" t="s">
        <v>159</v>
      </c>
      <c r="C7" s="14" t="s">
        <v>2</v>
      </c>
      <c r="D7" s="14" t="s">
        <v>170</v>
      </c>
      <c r="E7" s="14" t="s">
        <v>170</v>
      </c>
      <c r="F7" s="14" t="s">
        <v>2</v>
      </c>
      <c r="G7" s="14" t="s">
        <v>170</v>
      </c>
      <c r="H7" s="14" t="s">
        <v>2</v>
      </c>
      <c r="I7" s="152"/>
      <c r="J7" s="153" t="s">
        <v>2</v>
      </c>
      <c r="K7" s="153" t="s">
        <v>2</v>
      </c>
      <c r="L7" s="153" t="s">
        <v>2</v>
      </c>
      <c r="M7" s="14" t="s">
        <v>2</v>
      </c>
      <c r="N7" s="154" t="s">
        <v>2</v>
      </c>
      <c r="O7" s="14" t="s">
        <v>2</v>
      </c>
    </row>
    <row r="8" spans="1:15">
      <c r="A8" s="8"/>
      <c r="B8" s="5" t="s">
        <v>158</v>
      </c>
      <c r="C8" s="2" t="s">
        <v>2</v>
      </c>
      <c r="D8" s="2" t="s">
        <v>2</v>
      </c>
      <c r="E8" s="2" t="s">
        <v>2</v>
      </c>
      <c r="F8" s="2" t="s">
        <v>2</v>
      </c>
      <c r="G8" s="2" t="s">
        <v>2</v>
      </c>
      <c r="H8" s="2" t="s">
        <v>2</v>
      </c>
      <c r="I8" s="149"/>
      <c r="J8" s="150" t="s">
        <v>2</v>
      </c>
      <c r="K8" s="150" t="s">
        <v>2</v>
      </c>
      <c r="L8" s="150" t="s">
        <v>170</v>
      </c>
      <c r="M8" s="2" t="s">
        <v>2</v>
      </c>
      <c r="N8" s="2" t="s">
        <v>2</v>
      </c>
      <c r="O8" s="151" t="s">
        <v>2</v>
      </c>
    </row>
    <row r="9" spans="1:15">
      <c r="A9" s="12"/>
      <c r="B9" s="13" t="s">
        <v>157</v>
      </c>
      <c r="C9" s="14" t="s">
        <v>2</v>
      </c>
      <c r="D9" s="14" t="s">
        <v>2</v>
      </c>
      <c r="E9" s="14" t="s">
        <v>2</v>
      </c>
      <c r="F9" s="14" t="s">
        <v>2</v>
      </c>
      <c r="G9" s="14" t="s">
        <v>2</v>
      </c>
      <c r="H9" s="14" t="s">
        <v>2</v>
      </c>
      <c r="I9" s="152"/>
      <c r="J9" s="153" t="s">
        <v>2</v>
      </c>
      <c r="K9" s="153" t="s">
        <v>2</v>
      </c>
      <c r="L9" s="153" t="s">
        <v>2</v>
      </c>
      <c r="M9" s="14" t="s">
        <v>2</v>
      </c>
      <c r="N9" s="154" t="s">
        <v>2</v>
      </c>
      <c r="O9" s="14" t="s">
        <v>170</v>
      </c>
    </row>
    <row r="10" spans="1:15">
      <c r="A10" s="8"/>
      <c r="B10" s="5" t="s">
        <v>156</v>
      </c>
      <c r="C10" s="2" t="s">
        <v>170</v>
      </c>
      <c r="D10" s="2" t="s">
        <v>170</v>
      </c>
      <c r="E10" s="2" t="s">
        <v>170</v>
      </c>
      <c r="F10" s="2" t="s">
        <v>170</v>
      </c>
      <c r="G10" s="2" t="s">
        <v>170</v>
      </c>
      <c r="H10" s="2" t="s">
        <v>170</v>
      </c>
      <c r="I10" s="149"/>
      <c r="J10" s="150" t="s">
        <v>2</v>
      </c>
      <c r="K10" s="150" t="s">
        <v>2</v>
      </c>
      <c r="L10" s="150" t="s">
        <v>2</v>
      </c>
      <c r="M10" s="2" t="s">
        <v>2</v>
      </c>
      <c r="N10" s="2" t="s">
        <v>2</v>
      </c>
      <c r="O10" s="151" t="s">
        <v>2</v>
      </c>
    </row>
    <row r="11" spans="1:15">
      <c r="A11" s="12"/>
      <c r="B11" s="13" t="s">
        <v>155</v>
      </c>
      <c r="C11" s="14" t="s">
        <v>2</v>
      </c>
      <c r="D11" s="14" t="s">
        <v>2</v>
      </c>
      <c r="E11" s="14" t="s">
        <v>2</v>
      </c>
      <c r="F11" s="14" t="s">
        <v>2</v>
      </c>
      <c r="G11" s="14" t="s">
        <v>2</v>
      </c>
      <c r="H11" s="14" t="s">
        <v>2</v>
      </c>
      <c r="I11" s="152"/>
      <c r="J11" s="153" t="s">
        <v>2</v>
      </c>
      <c r="K11" s="153" t="s">
        <v>170</v>
      </c>
      <c r="L11" s="153" t="s">
        <v>2</v>
      </c>
      <c r="M11" s="14" t="s">
        <v>2</v>
      </c>
      <c r="N11" s="154" t="s">
        <v>2</v>
      </c>
      <c r="O11" s="14" t="s">
        <v>170</v>
      </c>
    </row>
    <row r="12" spans="1:15">
      <c r="A12" s="8"/>
      <c r="B12" s="5" t="s">
        <v>154</v>
      </c>
      <c r="C12" s="2" t="s">
        <v>170</v>
      </c>
      <c r="D12" s="2" t="s">
        <v>170</v>
      </c>
      <c r="E12" s="2" t="s">
        <v>170</v>
      </c>
      <c r="F12" s="2" t="s">
        <v>170</v>
      </c>
      <c r="G12" s="2" t="s">
        <v>170</v>
      </c>
      <c r="H12" s="2" t="s">
        <v>170</v>
      </c>
      <c r="I12" s="149"/>
      <c r="J12" s="150" t="s">
        <v>170</v>
      </c>
      <c r="K12" s="150" t="s">
        <v>170</v>
      </c>
      <c r="L12" s="150" t="s">
        <v>170</v>
      </c>
      <c r="M12" s="2" t="s">
        <v>2</v>
      </c>
      <c r="N12" s="2" t="s">
        <v>170</v>
      </c>
      <c r="O12" s="151" t="s">
        <v>2</v>
      </c>
    </row>
    <row r="13" spans="1:15">
      <c r="A13" s="12"/>
      <c r="B13" s="13" t="s">
        <v>153</v>
      </c>
      <c r="C13" s="14" t="s">
        <v>2</v>
      </c>
      <c r="D13" s="14" t="s">
        <v>2</v>
      </c>
      <c r="E13" s="14" t="s">
        <v>2</v>
      </c>
      <c r="F13" s="14" t="s">
        <v>2</v>
      </c>
      <c r="G13" s="14" t="s">
        <v>2</v>
      </c>
      <c r="H13" s="14" t="s">
        <v>2</v>
      </c>
      <c r="I13" s="152"/>
      <c r="J13" s="153" t="s">
        <v>170</v>
      </c>
      <c r="K13" s="153" t="s">
        <v>2</v>
      </c>
      <c r="L13" s="153" t="s">
        <v>170</v>
      </c>
      <c r="M13" s="14" t="s">
        <v>2</v>
      </c>
      <c r="N13" s="154" t="s">
        <v>170</v>
      </c>
      <c r="O13" s="14" t="s">
        <v>2</v>
      </c>
    </row>
    <row r="14" spans="1:15">
      <c r="A14" s="8"/>
      <c r="B14" s="5" t="s">
        <v>152</v>
      </c>
      <c r="C14" s="2" t="s">
        <v>2</v>
      </c>
      <c r="D14" s="2" t="s">
        <v>2</v>
      </c>
      <c r="E14" s="2" t="s">
        <v>2</v>
      </c>
      <c r="F14" s="2" t="s">
        <v>2</v>
      </c>
      <c r="G14" s="2" t="s">
        <v>2</v>
      </c>
      <c r="H14" s="2" t="s">
        <v>170</v>
      </c>
      <c r="I14" s="149"/>
      <c r="J14" s="150" t="s">
        <v>2</v>
      </c>
      <c r="K14" s="150" t="s">
        <v>2</v>
      </c>
      <c r="L14" s="150" t="s">
        <v>2</v>
      </c>
      <c r="M14" s="2" t="s">
        <v>2</v>
      </c>
      <c r="N14" s="2" t="s">
        <v>2</v>
      </c>
      <c r="O14" s="151" t="s">
        <v>2</v>
      </c>
    </row>
    <row r="15" spans="1:15">
      <c r="A15" s="12"/>
      <c r="B15" s="13" t="s">
        <v>151</v>
      </c>
      <c r="C15" s="14" t="s">
        <v>2</v>
      </c>
      <c r="D15" s="14" t="s">
        <v>2</v>
      </c>
      <c r="E15" s="14" t="s">
        <v>2</v>
      </c>
      <c r="F15" s="14" t="s">
        <v>2</v>
      </c>
      <c r="G15" s="14" t="s">
        <v>2</v>
      </c>
      <c r="H15" s="14" t="s">
        <v>2</v>
      </c>
      <c r="I15" s="152"/>
      <c r="J15" s="153" t="s">
        <v>2</v>
      </c>
      <c r="K15" s="153" t="s">
        <v>2</v>
      </c>
      <c r="L15" s="153" t="s">
        <v>2</v>
      </c>
      <c r="M15" s="14" t="s">
        <v>170</v>
      </c>
      <c r="N15" s="154" t="s">
        <v>2</v>
      </c>
      <c r="O15" s="14" t="s">
        <v>2</v>
      </c>
    </row>
    <row r="16" spans="1:15">
      <c r="A16" s="8"/>
      <c r="B16" s="5" t="s">
        <v>150</v>
      </c>
      <c r="C16" s="2" t="s">
        <v>170</v>
      </c>
      <c r="D16" s="2" t="s">
        <v>170</v>
      </c>
      <c r="E16" s="2" t="s">
        <v>170</v>
      </c>
      <c r="F16" s="2" t="s">
        <v>170</v>
      </c>
      <c r="G16" s="2" t="s">
        <v>170</v>
      </c>
      <c r="H16" s="2" t="s">
        <v>170</v>
      </c>
      <c r="I16" s="149"/>
      <c r="J16" s="150" t="s">
        <v>2</v>
      </c>
      <c r="K16" s="150" t="s">
        <v>2</v>
      </c>
      <c r="L16" s="150" t="s">
        <v>2</v>
      </c>
      <c r="M16" s="2" t="s">
        <v>2</v>
      </c>
      <c r="N16" s="2" t="s">
        <v>2</v>
      </c>
      <c r="O16" s="151" t="s">
        <v>2</v>
      </c>
    </row>
    <row r="17" spans="1:15">
      <c r="A17" s="12"/>
      <c r="B17" s="13" t="s">
        <v>149</v>
      </c>
      <c r="C17" s="14" t="s">
        <v>170</v>
      </c>
      <c r="D17" s="14" t="s">
        <v>170</v>
      </c>
      <c r="E17" s="14" t="s">
        <v>170</v>
      </c>
      <c r="F17" s="14" t="s">
        <v>170</v>
      </c>
      <c r="G17" s="14" t="s">
        <v>170</v>
      </c>
      <c r="H17" s="14" t="s">
        <v>170</v>
      </c>
      <c r="I17" s="152"/>
      <c r="J17" s="153" t="s">
        <v>170</v>
      </c>
      <c r="K17" s="153" t="s">
        <v>170</v>
      </c>
      <c r="L17" s="153" t="s">
        <v>170</v>
      </c>
      <c r="M17" s="14" t="s">
        <v>170</v>
      </c>
      <c r="N17" s="154" t="s">
        <v>2</v>
      </c>
      <c r="O17" s="14" t="s">
        <v>170</v>
      </c>
    </row>
    <row r="18" spans="1:15">
      <c r="A18" s="8"/>
      <c r="B18" s="5" t="s">
        <v>148</v>
      </c>
      <c r="C18" s="2" t="s">
        <v>2</v>
      </c>
      <c r="D18" s="2" t="s">
        <v>2</v>
      </c>
      <c r="E18" s="2" t="s">
        <v>2</v>
      </c>
      <c r="F18" s="2" t="s">
        <v>2</v>
      </c>
      <c r="G18" s="2" t="s">
        <v>2</v>
      </c>
      <c r="H18" s="2" t="s">
        <v>2</v>
      </c>
      <c r="I18" s="149"/>
      <c r="J18" s="150" t="s">
        <v>2</v>
      </c>
      <c r="K18" s="150" t="s">
        <v>170</v>
      </c>
      <c r="L18" s="150" t="s">
        <v>2</v>
      </c>
      <c r="M18" s="2" t="s">
        <v>2</v>
      </c>
      <c r="N18" s="2" t="s">
        <v>2</v>
      </c>
      <c r="O18" s="151" t="s">
        <v>2</v>
      </c>
    </row>
    <row r="19" spans="1:15">
      <c r="A19" s="12"/>
      <c r="B19" s="13" t="s">
        <v>147</v>
      </c>
      <c r="C19" s="14" t="s">
        <v>2</v>
      </c>
      <c r="D19" s="14" t="s">
        <v>2</v>
      </c>
      <c r="E19" s="14" t="s">
        <v>2</v>
      </c>
      <c r="F19" s="14" t="s">
        <v>2</v>
      </c>
      <c r="G19" s="14" t="s">
        <v>2</v>
      </c>
      <c r="H19" s="14" t="s">
        <v>2</v>
      </c>
      <c r="I19" s="152"/>
      <c r="J19" s="153" t="s">
        <v>2</v>
      </c>
      <c r="K19" s="153" t="s">
        <v>2</v>
      </c>
      <c r="L19" s="153" t="s">
        <v>170</v>
      </c>
      <c r="M19" s="14" t="s">
        <v>2</v>
      </c>
      <c r="N19" s="154" t="s">
        <v>2</v>
      </c>
      <c r="O19" s="14" t="s">
        <v>2</v>
      </c>
    </row>
    <row r="20" spans="1:15">
      <c r="A20" s="8"/>
      <c r="B20" s="5" t="s">
        <v>146</v>
      </c>
      <c r="C20" s="2" t="s">
        <v>170</v>
      </c>
      <c r="D20" s="2" t="s">
        <v>2</v>
      </c>
      <c r="E20" s="2" t="s">
        <v>170</v>
      </c>
      <c r="F20" s="2" t="s">
        <v>2</v>
      </c>
      <c r="G20" s="2" t="s">
        <v>2</v>
      </c>
      <c r="H20" s="2" t="s">
        <v>2</v>
      </c>
      <c r="I20" s="149"/>
      <c r="J20" s="150" t="s">
        <v>2</v>
      </c>
      <c r="K20" s="150" t="s">
        <v>2</v>
      </c>
      <c r="L20" s="150" t="s">
        <v>2</v>
      </c>
      <c r="M20" s="2" t="s">
        <v>2</v>
      </c>
      <c r="N20" s="2" t="s">
        <v>2</v>
      </c>
      <c r="O20" s="151" t="s">
        <v>2</v>
      </c>
    </row>
    <row r="21" spans="1:15">
      <c r="A21" s="12"/>
      <c r="B21" s="13" t="s">
        <v>145</v>
      </c>
      <c r="C21" s="14" t="s">
        <v>2</v>
      </c>
      <c r="D21" s="14" t="s">
        <v>2</v>
      </c>
      <c r="E21" s="14" t="s">
        <v>2</v>
      </c>
      <c r="F21" s="14" t="s">
        <v>2</v>
      </c>
      <c r="G21" s="14" t="s">
        <v>2</v>
      </c>
      <c r="H21" s="14" t="s">
        <v>2</v>
      </c>
      <c r="I21" s="152"/>
      <c r="J21" s="153" t="s">
        <v>170</v>
      </c>
      <c r="K21" s="153" t="s">
        <v>2</v>
      </c>
      <c r="L21" s="153" t="s">
        <v>2</v>
      </c>
      <c r="M21" s="14" t="s">
        <v>2</v>
      </c>
      <c r="N21" s="154" t="s">
        <v>2</v>
      </c>
      <c r="O21" s="14" t="s">
        <v>2</v>
      </c>
    </row>
    <row r="22" spans="1:15">
      <c r="A22" s="8"/>
      <c r="B22" s="5" t="s">
        <v>144</v>
      </c>
      <c r="C22" s="2" t="s">
        <v>170</v>
      </c>
      <c r="D22" s="2" t="s">
        <v>2</v>
      </c>
      <c r="E22" s="2" t="s">
        <v>2</v>
      </c>
      <c r="F22" s="2" t="s">
        <v>2</v>
      </c>
      <c r="G22" s="2" t="s">
        <v>170</v>
      </c>
      <c r="H22" s="2" t="s">
        <v>2</v>
      </c>
      <c r="I22" s="149"/>
      <c r="J22" s="150" t="s">
        <v>2</v>
      </c>
      <c r="K22" s="150" t="s">
        <v>2</v>
      </c>
      <c r="L22" s="150" t="s">
        <v>2</v>
      </c>
      <c r="M22" s="2" t="s">
        <v>2</v>
      </c>
      <c r="N22" s="165" t="s">
        <v>2</v>
      </c>
      <c r="O22" s="151" t="s">
        <v>2</v>
      </c>
    </row>
    <row r="23" spans="1:15">
      <c r="A23" s="12"/>
      <c r="B23" s="13" t="s">
        <v>143</v>
      </c>
      <c r="C23" s="14" t="s">
        <v>170</v>
      </c>
      <c r="D23" s="14" t="s">
        <v>2</v>
      </c>
      <c r="E23" s="14" t="s">
        <v>2</v>
      </c>
      <c r="F23" s="14" t="s">
        <v>2</v>
      </c>
      <c r="G23" s="14" t="s">
        <v>2</v>
      </c>
      <c r="H23" s="14" t="s">
        <v>2</v>
      </c>
      <c r="I23" s="152"/>
      <c r="J23" s="153" t="s">
        <v>2</v>
      </c>
      <c r="K23" s="153" t="s">
        <v>2</v>
      </c>
      <c r="L23" s="153" t="s">
        <v>2</v>
      </c>
      <c r="M23" s="14" t="s">
        <v>2</v>
      </c>
      <c r="N23" s="154" t="s">
        <v>2</v>
      </c>
      <c r="O23" s="14" t="s">
        <v>2</v>
      </c>
    </row>
    <row r="24" spans="1:15">
      <c r="A24" s="8"/>
      <c r="B24" s="5" t="s">
        <v>142</v>
      </c>
      <c r="C24" s="2" t="s">
        <v>2</v>
      </c>
      <c r="D24" s="2" t="s">
        <v>2</v>
      </c>
      <c r="E24" s="2" t="s">
        <v>2</v>
      </c>
      <c r="F24" s="2" t="s">
        <v>2</v>
      </c>
      <c r="G24" s="2" t="s">
        <v>2</v>
      </c>
      <c r="H24" s="2" t="s">
        <v>2</v>
      </c>
      <c r="I24" s="149"/>
      <c r="J24" s="150" t="s">
        <v>2</v>
      </c>
      <c r="K24" s="150" t="s">
        <v>2</v>
      </c>
      <c r="L24" s="150" t="s">
        <v>2</v>
      </c>
      <c r="M24" s="2" t="s">
        <v>170</v>
      </c>
      <c r="N24" s="2" t="s">
        <v>170</v>
      </c>
      <c r="O24" s="151" t="s">
        <v>170</v>
      </c>
    </row>
    <row r="25" spans="1:15">
      <c r="A25" s="12"/>
      <c r="B25" s="13" t="s">
        <v>141</v>
      </c>
      <c r="C25" s="14" t="s">
        <v>170</v>
      </c>
      <c r="D25" s="14" t="s">
        <v>170</v>
      </c>
      <c r="E25" s="14" t="s">
        <v>170</v>
      </c>
      <c r="F25" s="14" t="s">
        <v>170</v>
      </c>
      <c r="G25" s="14" t="s">
        <v>170</v>
      </c>
      <c r="H25" s="14" t="s">
        <v>170</v>
      </c>
      <c r="I25" s="152"/>
      <c r="J25" s="153" t="s">
        <v>170</v>
      </c>
      <c r="K25" s="153" t="s">
        <v>170</v>
      </c>
      <c r="L25" s="153" t="s">
        <v>170</v>
      </c>
      <c r="M25" s="14" t="s">
        <v>2</v>
      </c>
      <c r="N25" s="154" t="s">
        <v>170</v>
      </c>
      <c r="O25" s="14" t="s">
        <v>170</v>
      </c>
    </row>
    <row r="26" spans="1:15">
      <c r="A26" s="8"/>
      <c r="B26" s="5" t="s">
        <v>140</v>
      </c>
      <c r="C26" s="2" t="s">
        <v>2</v>
      </c>
      <c r="D26" s="2" t="s">
        <v>2</v>
      </c>
      <c r="E26" s="2" t="s">
        <v>2</v>
      </c>
      <c r="F26" s="2" t="s">
        <v>2</v>
      </c>
      <c r="G26" s="2" t="s">
        <v>2</v>
      </c>
      <c r="H26" s="2" t="s">
        <v>2</v>
      </c>
      <c r="I26" s="149"/>
      <c r="J26" s="150" t="s">
        <v>2</v>
      </c>
      <c r="K26" s="150" t="s">
        <v>170</v>
      </c>
      <c r="L26" s="150" t="s">
        <v>170</v>
      </c>
      <c r="M26" s="2" t="s">
        <v>2</v>
      </c>
      <c r="N26" s="2" t="s">
        <v>2</v>
      </c>
      <c r="O26" s="151" t="s">
        <v>170</v>
      </c>
    </row>
    <row r="27" spans="1:15">
      <c r="A27" s="12"/>
      <c r="B27" s="13" t="s">
        <v>139</v>
      </c>
      <c r="C27" s="14" t="s">
        <v>2</v>
      </c>
      <c r="D27" s="14" t="s">
        <v>2</v>
      </c>
      <c r="E27" s="14" t="s">
        <v>2</v>
      </c>
      <c r="F27" s="14" t="s">
        <v>2</v>
      </c>
      <c r="G27" s="14" t="s">
        <v>2</v>
      </c>
      <c r="H27" s="14" t="s">
        <v>2</v>
      </c>
      <c r="I27" s="152"/>
      <c r="J27" s="153" t="s">
        <v>2</v>
      </c>
      <c r="K27" s="153" t="s">
        <v>2</v>
      </c>
      <c r="L27" s="153" t="s">
        <v>2</v>
      </c>
      <c r="M27" s="14" t="s">
        <v>2</v>
      </c>
      <c r="N27" s="154" t="s">
        <v>170</v>
      </c>
      <c r="O27" s="14" t="s">
        <v>2</v>
      </c>
    </row>
    <row r="28" spans="1:15">
      <c r="A28" s="8"/>
      <c r="B28" s="5" t="s">
        <v>138</v>
      </c>
      <c r="C28" s="2" t="s">
        <v>170</v>
      </c>
      <c r="D28" s="2" t="s">
        <v>2</v>
      </c>
      <c r="E28" s="2" t="s">
        <v>2</v>
      </c>
      <c r="F28" s="2" t="s">
        <v>2</v>
      </c>
      <c r="G28" s="2" t="s">
        <v>2</v>
      </c>
      <c r="H28" s="2" t="s">
        <v>2</v>
      </c>
      <c r="I28" s="149"/>
      <c r="J28" s="150" t="s">
        <v>170</v>
      </c>
      <c r="K28" s="150" t="s">
        <v>170</v>
      </c>
      <c r="L28" s="150" t="s">
        <v>2</v>
      </c>
      <c r="M28" s="2" t="s">
        <v>2</v>
      </c>
      <c r="N28" s="2" t="s">
        <v>2</v>
      </c>
      <c r="O28" s="151" t="s">
        <v>2</v>
      </c>
    </row>
    <row r="29" spans="1:15">
      <c r="A29" s="12"/>
      <c r="B29" s="13" t="s">
        <v>137</v>
      </c>
      <c r="C29" s="14" t="s">
        <v>2</v>
      </c>
      <c r="D29" s="14" t="s">
        <v>2</v>
      </c>
      <c r="E29" s="14" t="s">
        <v>2</v>
      </c>
      <c r="F29" s="14" t="s">
        <v>2</v>
      </c>
      <c r="G29" s="14" t="s">
        <v>2</v>
      </c>
      <c r="H29" s="14" t="s">
        <v>2</v>
      </c>
      <c r="I29" s="152"/>
      <c r="J29" s="153" t="s">
        <v>2</v>
      </c>
      <c r="K29" s="153" t="s">
        <v>170</v>
      </c>
      <c r="L29" s="153" t="s">
        <v>2</v>
      </c>
      <c r="M29" s="14" t="s">
        <v>2</v>
      </c>
      <c r="N29" s="154" t="s">
        <v>2</v>
      </c>
      <c r="O29" s="14" t="s">
        <v>2</v>
      </c>
    </row>
    <row r="30" spans="1:15">
      <c r="A30" s="8"/>
      <c r="B30" s="5" t="s">
        <v>136</v>
      </c>
      <c r="C30" s="2" t="s">
        <v>2</v>
      </c>
      <c r="D30" s="2" t="s">
        <v>2</v>
      </c>
      <c r="E30" s="2" t="s">
        <v>2</v>
      </c>
      <c r="F30" s="2" t="s">
        <v>2</v>
      </c>
      <c r="G30" s="2" t="s">
        <v>2</v>
      </c>
      <c r="H30" s="2" t="s">
        <v>2</v>
      </c>
      <c r="I30" s="149"/>
      <c r="J30" s="150" t="s">
        <v>2</v>
      </c>
      <c r="K30" s="150" t="s">
        <v>2</v>
      </c>
      <c r="L30" s="150" t="s">
        <v>2</v>
      </c>
      <c r="M30" s="2" t="s">
        <v>2</v>
      </c>
      <c r="N30" s="2" t="s">
        <v>170</v>
      </c>
      <c r="O30" s="151" t="s">
        <v>2</v>
      </c>
    </row>
    <row r="31" spans="1:15">
      <c r="A31" s="12"/>
      <c r="B31" s="13" t="s">
        <v>135</v>
      </c>
      <c r="C31" s="14" t="s">
        <v>2</v>
      </c>
      <c r="D31" s="14" t="s">
        <v>2</v>
      </c>
      <c r="E31" s="14" t="s">
        <v>2</v>
      </c>
      <c r="F31" s="14" t="s">
        <v>2</v>
      </c>
      <c r="G31" s="14" t="s">
        <v>170</v>
      </c>
      <c r="H31" s="14" t="s">
        <v>2</v>
      </c>
      <c r="I31" s="152"/>
      <c r="J31" s="153" t="s">
        <v>2</v>
      </c>
      <c r="K31" s="153" t="s">
        <v>2</v>
      </c>
      <c r="L31" s="153" t="s">
        <v>2</v>
      </c>
      <c r="M31" s="14" t="s">
        <v>2</v>
      </c>
      <c r="N31" s="154" t="s">
        <v>2</v>
      </c>
      <c r="O31" s="14" t="s">
        <v>2</v>
      </c>
    </row>
    <row r="32" spans="1:15">
      <c r="A32" s="8"/>
      <c r="B32" s="5" t="s">
        <v>134</v>
      </c>
      <c r="C32" s="2" t="s">
        <v>2</v>
      </c>
      <c r="D32" s="2" t="s">
        <v>2</v>
      </c>
      <c r="E32" s="2" t="s">
        <v>2</v>
      </c>
      <c r="F32" s="2" t="s">
        <v>2</v>
      </c>
      <c r="G32" s="2" t="s">
        <v>170</v>
      </c>
      <c r="H32" s="2" t="s">
        <v>2</v>
      </c>
      <c r="I32" s="149"/>
      <c r="J32" s="150" t="s">
        <v>2</v>
      </c>
      <c r="K32" s="150" t="s">
        <v>2</v>
      </c>
      <c r="L32" s="150" t="s">
        <v>2</v>
      </c>
      <c r="M32" s="2" t="s">
        <v>2</v>
      </c>
      <c r="N32" s="2" t="s">
        <v>2</v>
      </c>
      <c r="O32" s="151" t="s">
        <v>2</v>
      </c>
    </row>
    <row r="33" spans="1:15">
      <c r="A33" s="12"/>
      <c r="B33" s="13" t="s">
        <v>133</v>
      </c>
      <c r="C33" s="14" t="s">
        <v>2</v>
      </c>
      <c r="D33" s="14" t="s">
        <v>2</v>
      </c>
      <c r="E33" s="14" t="s">
        <v>2</v>
      </c>
      <c r="F33" s="14" t="s">
        <v>170</v>
      </c>
      <c r="G33" s="14" t="s">
        <v>2</v>
      </c>
      <c r="H33" s="14" t="s">
        <v>2</v>
      </c>
      <c r="I33" s="152"/>
      <c r="J33" s="153" t="s">
        <v>2</v>
      </c>
      <c r="K33" s="153" t="s">
        <v>2</v>
      </c>
      <c r="L33" s="153" t="s">
        <v>2</v>
      </c>
      <c r="M33" s="14" t="s">
        <v>2</v>
      </c>
      <c r="N33" s="154" t="s">
        <v>2</v>
      </c>
      <c r="O33" s="14" t="s">
        <v>2</v>
      </c>
    </row>
    <row r="34" spans="1:15">
      <c r="A34" s="8"/>
      <c r="B34" s="5" t="s">
        <v>132</v>
      </c>
      <c r="C34" s="2" t="s">
        <v>2</v>
      </c>
      <c r="D34" s="2" t="s">
        <v>2</v>
      </c>
      <c r="E34" s="2" t="s">
        <v>2</v>
      </c>
      <c r="F34" s="2" t="s">
        <v>2</v>
      </c>
      <c r="G34" s="2" t="s">
        <v>2</v>
      </c>
      <c r="H34" s="2" t="s">
        <v>2</v>
      </c>
      <c r="I34" s="149"/>
      <c r="J34" s="150" t="s">
        <v>2</v>
      </c>
      <c r="K34" s="150" t="s">
        <v>170</v>
      </c>
      <c r="L34" s="150" t="s">
        <v>170</v>
      </c>
      <c r="M34" s="2" t="s">
        <v>170</v>
      </c>
      <c r="N34" s="2" t="s">
        <v>2</v>
      </c>
      <c r="O34" s="151" t="s">
        <v>170</v>
      </c>
    </row>
    <row r="35" spans="1:15">
      <c r="A35" s="12"/>
      <c r="B35" s="13" t="s">
        <v>131</v>
      </c>
      <c r="C35" s="14" t="s">
        <v>2</v>
      </c>
      <c r="D35" s="14" t="s">
        <v>2</v>
      </c>
      <c r="E35" s="14" t="s">
        <v>2</v>
      </c>
      <c r="F35" s="14" t="s">
        <v>2</v>
      </c>
      <c r="G35" s="14" t="s">
        <v>2</v>
      </c>
      <c r="H35" s="14" t="s">
        <v>2</v>
      </c>
      <c r="I35" s="152"/>
      <c r="J35" s="153" t="s">
        <v>2</v>
      </c>
      <c r="K35" s="153" t="s">
        <v>170</v>
      </c>
      <c r="L35" s="153" t="s">
        <v>170</v>
      </c>
      <c r="M35" s="14" t="s">
        <v>2</v>
      </c>
      <c r="N35" s="154" t="s">
        <v>2</v>
      </c>
      <c r="O35" s="14" t="s">
        <v>170</v>
      </c>
    </row>
    <row r="36" spans="1:15">
      <c r="A36" s="8"/>
      <c r="B36" s="5" t="s">
        <v>130</v>
      </c>
      <c r="C36" s="2" t="s">
        <v>170</v>
      </c>
      <c r="D36" s="2" t="s">
        <v>2</v>
      </c>
      <c r="E36" s="2" t="s">
        <v>170</v>
      </c>
      <c r="F36" s="2" t="s">
        <v>170</v>
      </c>
      <c r="G36" s="2" t="s">
        <v>2</v>
      </c>
      <c r="H36" s="2" t="s">
        <v>170</v>
      </c>
      <c r="I36" s="149"/>
      <c r="J36" s="150" t="s">
        <v>2</v>
      </c>
      <c r="K36" s="150" t="s">
        <v>2</v>
      </c>
      <c r="L36" s="150" t="s">
        <v>2</v>
      </c>
      <c r="M36" s="2" t="s">
        <v>2</v>
      </c>
      <c r="N36" s="2" t="s">
        <v>2</v>
      </c>
      <c r="O36" s="151" t="s">
        <v>2</v>
      </c>
    </row>
    <row r="37" spans="1:15">
      <c r="A37" s="12"/>
      <c r="B37" s="13" t="s">
        <v>129</v>
      </c>
      <c r="C37" s="14" t="s">
        <v>170</v>
      </c>
      <c r="D37" s="14" t="s">
        <v>2</v>
      </c>
      <c r="E37" s="14" t="s">
        <v>2</v>
      </c>
      <c r="F37" s="14" t="s">
        <v>170</v>
      </c>
      <c r="G37" s="14" t="s">
        <v>170</v>
      </c>
      <c r="H37" s="14" t="s">
        <v>170</v>
      </c>
      <c r="I37" s="152"/>
      <c r="J37" s="153" t="s">
        <v>2</v>
      </c>
      <c r="K37" s="153" t="s">
        <v>2</v>
      </c>
      <c r="L37" s="153" t="s">
        <v>2</v>
      </c>
      <c r="M37" s="14" t="s">
        <v>2</v>
      </c>
      <c r="N37" s="154" t="s">
        <v>2</v>
      </c>
      <c r="O37" s="14" t="s">
        <v>2</v>
      </c>
    </row>
    <row r="38" spans="1:15">
      <c r="A38" s="8"/>
      <c r="B38" s="5" t="s">
        <v>128</v>
      </c>
      <c r="C38" s="2" t="s">
        <v>2</v>
      </c>
      <c r="D38" s="2" t="s">
        <v>2</v>
      </c>
      <c r="E38" s="2" t="s">
        <v>2</v>
      </c>
      <c r="F38" s="2" t="s">
        <v>2</v>
      </c>
      <c r="G38" s="2" t="s">
        <v>2</v>
      </c>
      <c r="H38" s="2" t="s">
        <v>2</v>
      </c>
      <c r="I38" s="149"/>
      <c r="J38" s="150" t="s">
        <v>2</v>
      </c>
      <c r="K38" s="150" t="s">
        <v>2</v>
      </c>
      <c r="L38" s="150" t="s">
        <v>2</v>
      </c>
      <c r="M38" s="2" t="s">
        <v>170</v>
      </c>
      <c r="N38" s="2" t="s">
        <v>2</v>
      </c>
      <c r="O38" s="151" t="s">
        <v>170</v>
      </c>
    </row>
    <row r="39" spans="1:15">
      <c r="A39" s="12"/>
      <c r="B39" s="13" t="s">
        <v>127</v>
      </c>
      <c r="C39" s="14" t="s">
        <v>2</v>
      </c>
      <c r="D39" s="14" t="s">
        <v>2</v>
      </c>
      <c r="E39" s="14" t="s">
        <v>2</v>
      </c>
      <c r="F39" s="14" t="s">
        <v>2</v>
      </c>
      <c r="G39" s="14" t="s">
        <v>2</v>
      </c>
      <c r="H39" s="14" t="s">
        <v>2</v>
      </c>
      <c r="I39" s="152"/>
      <c r="J39" s="153" t="s">
        <v>2</v>
      </c>
      <c r="K39" s="153" t="s">
        <v>2</v>
      </c>
      <c r="L39" s="153" t="s">
        <v>2</v>
      </c>
      <c r="M39" s="14" t="s">
        <v>2</v>
      </c>
      <c r="N39" s="154" t="s">
        <v>2</v>
      </c>
      <c r="O39" s="14" t="s">
        <v>170</v>
      </c>
    </row>
    <row r="40" spans="1:15">
      <c r="A40" s="8"/>
      <c r="B40" s="5" t="s">
        <v>126</v>
      </c>
      <c r="C40" s="2" t="s">
        <v>2</v>
      </c>
      <c r="D40" s="2" t="s">
        <v>2</v>
      </c>
      <c r="E40" s="2" t="s">
        <v>2</v>
      </c>
      <c r="F40" s="2" t="s">
        <v>170</v>
      </c>
      <c r="G40" s="2" t="s">
        <v>170</v>
      </c>
      <c r="H40" s="2" t="s">
        <v>2</v>
      </c>
      <c r="I40" s="149"/>
      <c r="J40" s="150" t="s">
        <v>2</v>
      </c>
      <c r="K40" s="150" t="s">
        <v>170</v>
      </c>
      <c r="L40" s="150" t="s">
        <v>2</v>
      </c>
      <c r="M40" s="2" t="s">
        <v>170</v>
      </c>
      <c r="N40" s="2" t="s">
        <v>170</v>
      </c>
      <c r="O40" s="151" t="s">
        <v>2</v>
      </c>
    </row>
    <row r="41" spans="1:15">
      <c r="A41" s="12"/>
      <c r="B41" s="13" t="s">
        <v>125</v>
      </c>
      <c r="C41" s="14" t="s">
        <v>2</v>
      </c>
      <c r="D41" s="14" t="s">
        <v>2</v>
      </c>
      <c r="E41" s="14" t="s">
        <v>2</v>
      </c>
      <c r="F41" s="14" t="s">
        <v>2</v>
      </c>
      <c r="G41" s="14" t="s">
        <v>2</v>
      </c>
      <c r="H41" s="14" t="s">
        <v>2</v>
      </c>
      <c r="I41" s="152"/>
      <c r="J41" s="153" t="s">
        <v>2</v>
      </c>
      <c r="K41" s="153" t="s">
        <v>170</v>
      </c>
      <c r="L41" s="153" t="s">
        <v>2</v>
      </c>
      <c r="M41" s="14" t="s">
        <v>2</v>
      </c>
      <c r="N41" s="154" t="s">
        <v>170</v>
      </c>
      <c r="O41" s="14" t="s">
        <v>2</v>
      </c>
    </row>
    <row r="42" spans="1:15">
      <c r="A42" s="8"/>
      <c r="B42" s="5" t="s">
        <v>124</v>
      </c>
      <c r="C42" s="2" t="s">
        <v>2</v>
      </c>
      <c r="D42" s="2" t="s">
        <v>2</v>
      </c>
      <c r="E42" s="2" t="s">
        <v>2</v>
      </c>
      <c r="F42" s="2" t="s">
        <v>2</v>
      </c>
      <c r="G42" s="2" t="s">
        <v>2</v>
      </c>
      <c r="H42" s="2" t="s">
        <v>2</v>
      </c>
      <c r="I42" s="149"/>
      <c r="J42" s="150" t="s">
        <v>2</v>
      </c>
      <c r="K42" s="150" t="s">
        <v>2</v>
      </c>
      <c r="L42" s="150" t="s">
        <v>2</v>
      </c>
      <c r="M42" s="2" t="s">
        <v>170</v>
      </c>
      <c r="N42" s="2" t="s">
        <v>170</v>
      </c>
      <c r="O42" s="151" t="s">
        <v>2</v>
      </c>
    </row>
    <row r="43" spans="1:15">
      <c r="A43" s="12"/>
      <c r="B43" s="13" t="s">
        <v>123</v>
      </c>
      <c r="C43" s="14" t="s">
        <v>170</v>
      </c>
      <c r="D43" s="14" t="s">
        <v>170</v>
      </c>
      <c r="E43" s="14" t="s">
        <v>2</v>
      </c>
      <c r="F43" s="14" t="s">
        <v>170</v>
      </c>
      <c r="G43" s="14" t="s">
        <v>170</v>
      </c>
      <c r="H43" s="14" t="s">
        <v>2</v>
      </c>
      <c r="I43" s="152"/>
      <c r="J43" s="153" t="s">
        <v>170</v>
      </c>
      <c r="K43" s="153" t="s">
        <v>170</v>
      </c>
      <c r="L43" s="153" t="s">
        <v>170</v>
      </c>
      <c r="M43" s="14" t="s">
        <v>2</v>
      </c>
      <c r="N43" s="154" t="s">
        <v>170</v>
      </c>
      <c r="O43" s="14" t="s">
        <v>170</v>
      </c>
    </row>
    <row r="44" spans="1:15">
      <c r="A44" s="8"/>
      <c r="B44" s="5" t="s">
        <v>122</v>
      </c>
      <c r="C44" s="2" t="s">
        <v>170</v>
      </c>
      <c r="D44" s="2" t="s">
        <v>170</v>
      </c>
      <c r="E44" s="2" t="s">
        <v>2</v>
      </c>
      <c r="F44" s="2" t="s">
        <v>170</v>
      </c>
      <c r="G44" s="2" t="s">
        <v>2</v>
      </c>
      <c r="H44" s="2" t="s">
        <v>170</v>
      </c>
      <c r="I44" s="149"/>
      <c r="J44" s="150" t="s">
        <v>170</v>
      </c>
      <c r="K44" s="150" t="s">
        <v>2</v>
      </c>
      <c r="L44" s="150" t="s">
        <v>2</v>
      </c>
      <c r="M44" s="2" t="s">
        <v>2</v>
      </c>
      <c r="N44" s="2" t="s">
        <v>2</v>
      </c>
      <c r="O44" s="151" t="s">
        <v>2</v>
      </c>
    </row>
    <row r="45" spans="1:15">
      <c r="A45" s="12"/>
      <c r="B45" s="13" t="s">
        <v>121</v>
      </c>
      <c r="C45" s="14" t="s">
        <v>170</v>
      </c>
      <c r="D45" s="14" t="s">
        <v>170</v>
      </c>
      <c r="E45" s="14" t="s">
        <v>2</v>
      </c>
      <c r="F45" s="14" t="s">
        <v>170</v>
      </c>
      <c r="G45" s="14" t="s">
        <v>170</v>
      </c>
      <c r="H45" s="14" t="s">
        <v>2</v>
      </c>
      <c r="I45" s="152"/>
      <c r="J45" s="153" t="s">
        <v>2</v>
      </c>
      <c r="K45" s="153" t="s">
        <v>2</v>
      </c>
      <c r="L45" s="153" t="s">
        <v>2</v>
      </c>
      <c r="M45" s="14" t="s">
        <v>2</v>
      </c>
      <c r="N45" s="154" t="s">
        <v>2</v>
      </c>
      <c r="O45" s="14" t="s">
        <v>2</v>
      </c>
    </row>
    <row r="46" spans="1:15">
      <c r="A46" s="8"/>
      <c r="B46" s="5" t="s">
        <v>120</v>
      </c>
      <c r="C46" s="2" t="s">
        <v>170</v>
      </c>
      <c r="D46" s="2" t="s">
        <v>170</v>
      </c>
      <c r="E46" s="2" t="s">
        <v>170</v>
      </c>
      <c r="F46" s="2" t="s">
        <v>2</v>
      </c>
      <c r="G46" s="2" t="s">
        <v>170</v>
      </c>
      <c r="H46" s="2" t="s">
        <v>170</v>
      </c>
      <c r="I46" s="149"/>
      <c r="J46" s="150" t="s">
        <v>2</v>
      </c>
      <c r="K46" s="150" t="s">
        <v>2</v>
      </c>
      <c r="L46" s="150" t="s">
        <v>2</v>
      </c>
      <c r="M46" s="2" t="s">
        <v>2</v>
      </c>
      <c r="N46" s="2" t="s">
        <v>2</v>
      </c>
      <c r="O46" s="151" t="s">
        <v>2</v>
      </c>
    </row>
    <row r="47" spans="1:15">
      <c r="A47" s="12"/>
      <c r="B47" s="13" t="s">
        <v>119</v>
      </c>
      <c r="C47" s="14" t="s">
        <v>170</v>
      </c>
      <c r="D47" s="14" t="s">
        <v>170</v>
      </c>
      <c r="E47" s="14" t="s">
        <v>2</v>
      </c>
      <c r="F47" s="14" t="s">
        <v>170</v>
      </c>
      <c r="G47" s="14" t="s">
        <v>170</v>
      </c>
      <c r="H47" s="14" t="s">
        <v>170</v>
      </c>
      <c r="I47" s="152"/>
      <c r="J47" s="153" t="s">
        <v>170</v>
      </c>
      <c r="K47" s="153" t="s">
        <v>170</v>
      </c>
      <c r="L47" s="153" t="s">
        <v>2</v>
      </c>
      <c r="M47" s="14" t="s">
        <v>170</v>
      </c>
      <c r="N47" s="154" t="s">
        <v>2</v>
      </c>
      <c r="O47" s="14" t="s">
        <v>170</v>
      </c>
    </row>
    <row r="48" spans="1:15">
      <c r="A48" s="8"/>
      <c r="B48" s="5" t="s">
        <v>118</v>
      </c>
      <c r="C48" s="2" t="s">
        <v>2</v>
      </c>
      <c r="D48" s="2" t="s">
        <v>2</v>
      </c>
      <c r="E48" s="2" t="s">
        <v>170</v>
      </c>
      <c r="F48" s="2" t="s">
        <v>2</v>
      </c>
      <c r="G48" s="2" t="s">
        <v>2</v>
      </c>
      <c r="H48" s="2" t="s">
        <v>2</v>
      </c>
      <c r="I48" s="149"/>
      <c r="J48" s="150" t="s">
        <v>2</v>
      </c>
      <c r="K48" s="150" t="s">
        <v>170</v>
      </c>
      <c r="L48" s="150" t="s">
        <v>2</v>
      </c>
      <c r="M48" s="2" t="s">
        <v>2</v>
      </c>
      <c r="N48" s="2" t="s">
        <v>2</v>
      </c>
      <c r="O48" s="151" t="s">
        <v>2</v>
      </c>
    </row>
    <row r="49" spans="1:15">
      <c r="A49" s="12"/>
      <c r="B49" s="13" t="s">
        <v>117</v>
      </c>
      <c r="C49" s="14" t="s">
        <v>2</v>
      </c>
      <c r="D49" s="14" t="s">
        <v>2</v>
      </c>
      <c r="E49" s="14" t="s">
        <v>2</v>
      </c>
      <c r="F49" s="14" t="s">
        <v>2</v>
      </c>
      <c r="G49" s="14" t="s">
        <v>2</v>
      </c>
      <c r="H49" s="14" t="s">
        <v>2</v>
      </c>
      <c r="I49" s="152"/>
      <c r="J49" s="153" t="s">
        <v>2</v>
      </c>
      <c r="K49" s="153" t="s">
        <v>170</v>
      </c>
      <c r="L49" s="153" t="s">
        <v>2</v>
      </c>
      <c r="M49" s="14" t="s">
        <v>2</v>
      </c>
      <c r="N49" s="154" t="s">
        <v>2</v>
      </c>
      <c r="O49" s="14" t="s">
        <v>2</v>
      </c>
    </row>
    <row r="50" spans="1:15">
      <c r="A50" s="8"/>
      <c r="B50" s="5" t="s">
        <v>116</v>
      </c>
      <c r="C50" s="2" t="s">
        <v>170</v>
      </c>
      <c r="D50" s="2" t="s">
        <v>170</v>
      </c>
      <c r="E50" s="2" t="s">
        <v>2</v>
      </c>
      <c r="F50" s="2" t="s">
        <v>2</v>
      </c>
      <c r="G50" s="2" t="s">
        <v>170</v>
      </c>
      <c r="H50" s="2" t="s">
        <v>170</v>
      </c>
      <c r="I50" s="149"/>
      <c r="J50" s="150" t="s">
        <v>2</v>
      </c>
      <c r="K50" s="150" t="s">
        <v>2</v>
      </c>
      <c r="L50" s="150" t="s">
        <v>2</v>
      </c>
      <c r="M50" s="2" t="s">
        <v>2</v>
      </c>
      <c r="N50" s="2" t="s">
        <v>170</v>
      </c>
      <c r="O50" s="151" t="s">
        <v>2</v>
      </c>
    </row>
    <row r="51" spans="1:15">
      <c r="A51" s="12"/>
      <c r="B51" s="13" t="s">
        <v>115</v>
      </c>
      <c r="C51" s="14" t="s">
        <v>2</v>
      </c>
      <c r="D51" s="14" t="s">
        <v>2</v>
      </c>
      <c r="E51" s="14" t="s">
        <v>2</v>
      </c>
      <c r="F51" s="14" t="s">
        <v>2</v>
      </c>
      <c r="G51" s="14" t="s">
        <v>2</v>
      </c>
      <c r="H51" s="14" t="s">
        <v>2</v>
      </c>
      <c r="I51" s="152"/>
      <c r="J51" s="153" t="s">
        <v>2</v>
      </c>
      <c r="K51" s="153" t="s">
        <v>170</v>
      </c>
      <c r="L51" s="153" t="s">
        <v>2</v>
      </c>
      <c r="M51" s="14" t="s">
        <v>170</v>
      </c>
      <c r="N51" s="154" t="s">
        <v>2</v>
      </c>
      <c r="O51" s="14" t="s">
        <v>2</v>
      </c>
    </row>
    <row r="52" spans="1:15">
      <c r="A52" s="8"/>
      <c r="B52" s="5" t="s">
        <v>114</v>
      </c>
      <c r="C52" s="2" t="s">
        <v>170</v>
      </c>
      <c r="D52" s="2" t="s">
        <v>170</v>
      </c>
      <c r="E52" s="2" t="s">
        <v>170</v>
      </c>
      <c r="F52" s="2" t="s">
        <v>170</v>
      </c>
      <c r="G52" s="2" t="s">
        <v>170</v>
      </c>
      <c r="H52" s="2" t="s">
        <v>2</v>
      </c>
      <c r="I52" s="149"/>
      <c r="J52" s="150" t="s">
        <v>2</v>
      </c>
      <c r="K52" s="150" t="s">
        <v>2</v>
      </c>
      <c r="L52" s="150" t="s">
        <v>2</v>
      </c>
      <c r="M52" s="2" t="s">
        <v>2</v>
      </c>
      <c r="N52" s="2" t="s">
        <v>2</v>
      </c>
      <c r="O52" s="151" t="s">
        <v>2</v>
      </c>
    </row>
    <row r="53" spans="1:15">
      <c r="A53" s="12"/>
      <c r="B53" s="13" t="s">
        <v>113</v>
      </c>
      <c r="C53" s="14" t="s">
        <v>2</v>
      </c>
      <c r="D53" s="14" t="s">
        <v>2</v>
      </c>
      <c r="E53" s="14" t="s">
        <v>2</v>
      </c>
      <c r="F53" s="14" t="s">
        <v>2</v>
      </c>
      <c r="G53" s="14" t="s">
        <v>2</v>
      </c>
      <c r="H53" s="14" t="s">
        <v>2</v>
      </c>
      <c r="I53" s="152"/>
      <c r="J53" s="153" t="s">
        <v>2</v>
      </c>
      <c r="K53" s="153" t="s">
        <v>2</v>
      </c>
      <c r="L53" s="153" t="s">
        <v>2</v>
      </c>
      <c r="M53" s="14" t="s">
        <v>2</v>
      </c>
      <c r="N53" s="154" t="s">
        <v>170</v>
      </c>
      <c r="O53" s="14" t="s">
        <v>2</v>
      </c>
    </row>
    <row r="54" spans="1:15">
      <c r="A54" s="8"/>
      <c r="B54" s="5" t="s">
        <v>112</v>
      </c>
      <c r="C54" s="2" t="s">
        <v>2</v>
      </c>
      <c r="D54" s="2" t="s">
        <v>2</v>
      </c>
      <c r="E54" s="2" t="s">
        <v>2</v>
      </c>
      <c r="F54" s="2" t="s">
        <v>2</v>
      </c>
      <c r="G54" s="2" t="s">
        <v>2</v>
      </c>
      <c r="H54" s="2" t="s">
        <v>2</v>
      </c>
      <c r="I54" s="149"/>
      <c r="J54" s="150" t="s">
        <v>2</v>
      </c>
      <c r="K54" s="150" t="s">
        <v>170</v>
      </c>
      <c r="L54" s="150" t="s">
        <v>2</v>
      </c>
      <c r="M54" s="2" t="s">
        <v>2</v>
      </c>
      <c r="N54" s="2" t="s">
        <v>2</v>
      </c>
      <c r="O54" s="151" t="s">
        <v>2</v>
      </c>
    </row>
    <row r="55" spans="1:15">
      <c r="A55" s="12"/>
      <c r="B55" s="13" t="s">
        <v>111</v>
      </c>
      <c r="C55" s="14" t="s">
        <v>2</v>
      </c>
      <c r="D55" s="14" t="s">
        <v>2</v>
      </c>
      <c r="E55" s="14" t="s">
        <v>2</v>
      </c>
      <c r="F55" s="14" t="s">
        <v>2</v>
      </c>
      <c r="G55" s="14" t="s">
        <v>2</v>
      </c>
      <c r="H55" s="14" t="s">
        <v>2</v>
      </c>
      <c r="I55" s="152"/>
      <c r="J55" s="153" t="s">
        <v>2</v>
      </c>
      <c r="K55" s="153" t="s">
        <v>2</v>
      </c>
      <c r="L55" s="153" t="s">
        <v>170</v>
      </c>
      <c r="M55" s="14" t="s">
        <v>2</v>
      </c>
      <c r="N55" s="154" t="s">
        <v>2</v>
      </c>
      <c r="O55" s="14" t="s">
        <v>2</v>
      </c>
    </row>
    <row r="56" spans="1:15">
      <c r="A56" s="8"/>
      <c r="B56" s="5" t="s">
        <v>110</v>
      </c>
      <c r="C56" s="2" t="s">
        <v>2</v>
      </c>
      <c r="D56" s="2" t="s">
        <v>2</v>
      </c>
      <c r="E56" s="2" t="s">
        <v>2</v>
      </c>
      <c r="F56" s="2" t="s">
        <v>2</v>
      </c>
      <c r="G56" s="2" t="s">
        <v>2</v>
      </c>
      <c r="H56" s="2" t="s">
        <v>2</v>
      </c>
      <c r="I56" s="149"/>
      <c r="J56" s="150" t="s">
        <v>2</v>
      </c>
      <c r="K56" s="150" t="s">
        <v>170</v>
      </c>
      <c r="L56" s="150" t="s">
        <v>2</v>
      </c>
      <c r="M56" s="2" t="s">
        <v>2</v>
      </c>
      <c r="N56" s="2" t="s">
        <v>2</v>
      </c>
      <c r="O56" s="151" t="s">
        <v>2</v>
      </c>
    </row>
    <row r="57" spans="1:15">
      <c r="A57" s="12"/>
      <c r="B57" s="13" t="s">
        <v>109</v>
      </c>
      <c r="C57" s="14" t="s">
        <v>2</v>
      </c>
      <c r="D57" s="14" t="s">
        <v>170</v>
      </c>
      <c r="E57" s="14" t="s">
        <v>2</v>
      </c>
      <c r="F57" s="14" t="s">
        <v>2</v>
      </c>
      <c r="G57" s="14" t="s">
        <v>2</v>
      </c>
      <c r="H57" s="14" t="s">
        <v>2</v>
      </c>
      <c r="I57" s="152"/>
      <c r="J57" s="153" t="s">
        <v>2</v>
      </c>
      <c r="K57" s="153" t="s">
        <v>170</v>
      </c>
      <c r="L57" s="153" t="s">
        <v>170</v>
      </c>
      <c r="M57" s="14" t="s">
        <v>170</v>
      </c>
      <c r="N57" s="154" t="s">
        <v>2</v>
      </c>
      <c r="O57" s="14" t="s">
        <v>170</v>
      </c>
    </row>
    <row r="58" spans="1:15">
      <c r="A58" s="8"/>
      <c r="B58" s="5" t="s">
        <v>108</v>
      </c>
      <c r="C58" s="2" t="s">
        <v>2</v>
      </c>
      <c r="D58" s="2" t="s">
        <v>2</v>
      </c>
      <c r="E58" s="2" t="s">
        <v>2</v>
      </c>
      <c r="F58" s="2" t="s">
        <v>2</v>
      </c>
      <c r="G58" s="2" t="s">
        <v>2</v>
      </c>
      <c r="H58" s="2" t="s">
        <v>2</v>
      </c>
      <c r="I58" s="149"/>
      <c r="J58" s="150" t="s">
        <v>170</v>
      </c>
      <c r="K58" s="150" t="s">
        <v>170</v>
      </c>
      <c r="L58" s="150" t="s">
        <v>2</v>
      </c>
      <c r="M58" s="2" t="s">
        <v>2</v>
      </c>
      <c r="N58" s="2" t="s">
        <v>2</v>
      </c>
      <c r="O58" s="151" t="s">
        <v>170</v>
      </c>
    </row>
    <row r="59" spans="1:15">
      <c r="A59" s="12"/>
      <c r="B59" s="13" t="s">
        <v>107</v>
      </c>
      <c r="C59" s="14" t="s">
        <v>170</v>
      </c>
      <c r="D59" s="14" t="s">
        <v>170</v>
      </c>
      <c r="E59" s="14" t="s">
        <v>170</v>
      </c>
      <c r="F59" s="14" t="s">
        <v>170</v>
      </c>
      <c r="G59" s="14" t="s">
        <v>170</v>
      </c>
      <c r="H59" s="14" t="s">
        <v>170</v>
      </c>
      <c r="I59" s="152"/>
      <c r="J59" s="153" t="s">
        <v>2</v>
      </c>
      <c r="K59" s="153" t="s">
        <v>2</v>
      </c>
      <c r="L59" s="153" t="s">
        <v>2</v>
      </c>
      <c r="M59" s="14" t="s">
        <v>2</v>
      </c>
      <c r="N59" s="154" t="s">
        <v>2</v>
      </c>
      <c r="O59" s="14" t="s">
        <v>2</v>
      </c>
    </row>
    <row r="60" spans="1:15">
      <c r="A60" s="8"/>
      <c r="B60" s="5" t="s">
        <v>106</v>
      </c>
      <c r="C60" s="2" t="s">
        <v>2</v>
      </c>
      <c r="D60" s="2" t="s">
        <v>2</v>
      </c>
      <c r="E60" s="2" t="s">
        <v>2</v>
      </c>
      <c r="F60" s="2" t="s">
        <v>2</v>
      </c>
      <c r="G60" s="2" t="s">
        <v>2</v>
      </c>
      <c r="H60" s="2" t="s">
        <v>2</v>
      </c>
      <c r="I60" s="149"/>
      <c r="J60" s="150" t="s">
        <v>170</v>
      </c>
      <c r="K60" s="150" t="s">
        <v>170</v>
      </c>
      <c r="L60" s="150" t="s">
        <v>170</v>
      </c>
      <c r="M60" s="2" t="s">
        <v>2</v>
      </c>
      <c r="N60" s="2" t="s">
        <v>2</v>
      </c>
      <c r="O60" s="151" t="s">
        <v>170</v>
      </c>
    </row>
    <row r="61" spans="1:15">
      <c r="A61" s="12"/>
      <c r="B61" s="13" t="s">
        <v>105</v>
      </c>
      <c r="C61" s="14" t="s">
        <v>2</v>
      </c>
      <c r="D61" s="14" t="s">
        <v>2</v>
      </c>
      <c r="E61" s="14" t="s">
        <v>2</v>
      </c>
      <c r="F61" s="14" t="s">
        <v>2</v>
      </c>
      <c r="G61" s="14" t="s">
        <v>2</v>
      </c>
      <c r="H61" s="14" t="s">
        <v>2</v>
      </c>
      <c r="I61" s="152"/>
      <c r="J61" s="153" t="s">
        <v>2</v>
      </c>
      <c r="K61" s="153" t="s">
        <v>170</v>
      </c>
      <c r="L61" s="153" t="s">
        <v>2</v>
      </c>
      <c r="M61" s="14" t="s">
        <v>2</v>
      </c>
      <c r="N61" s="154" t="s">
        <v>2</v>
      </c>
      <c r="O61" s="14" t="s">
        <v>2</v>
      </c>
    </row>
    <row r="62" spans="1:15">
      <c r="A62" s="8"/>
      <c r="B62" s="5" t="s">
        <v>104</v>
      </c>
      <c r="C62" s="2" t="s">
        <v>170</v>
      </c>
      <c r="D62" s="2" t="s">
        <v>170</v>
      </c>
      <c r="E62" s="2" t="s">
        <v>170</v>
      </c>
      <c r="F62" s="2" t="s">
        <v>170</v>
      </c>
      <c r="G62" s="2" t="s">
        <v>170</v>
      </c>
      <c r="H62" s="2" t="s">
        <v>2</v>
      </c>
      <c r="I62" s="149"/>
      <c r="J62" s="150" t="s">
        <v>2</v>
      </c>
      <c r="K62" s="150" t="s">
        <v>2</v>
      </c>
      <c r="L62" s="150" t="s">
        <v>2</v>
      </c>
      <c r="M62" s="2" t="s">
        <v>170</v>
      </c>
      <c r="N62" s="2" t="s">
        <v>2</v>
      </c>
      <c r="O62" s="151" t="s">
        <v>170</v>
      </c>
    </row>
    <row r="63" spans="1:15">
      <c r="A63" s="12"/>
      <c r="B63" s="13" t="s">
        <v>103</v>
      </c>
      <c r="C63" s="14" t="s">
        <v>2</v>
      </c>
      <c r="D63" s="14" t="s">
        <v>2</v>
      </c>
      <c r="E63" s="14" t="s">
        <v>2</v>
      </c>
      <c r="F63" s="14" t="s">
        <v>2</v>
      </c>
      <c r="G63" s="14" t="s">
        <v>2</v>
      </c>
      <c r="H63" s="14" t="s">
        <v>2</v>
      </c>
      <c r="I63" s="152"/>
      <c r="J63" s="153" t="s">
        <v>2</v>
      </c>
      <c r="K63" s="153" t="s">
        <v>170</v>
      </c>
      <c r="L63" s="153" t="s">
        <v>2</v>
      </c>
      <c r="M63" s="14" t="s">
        <v>2</v>
      </c>
      <c r="N63" s="154" t="s">
        <v>2</v>
      </c>
      <c r="O63" s="14" t="s">
        <v>2</v>
      </c>
    </row>
    <row r="64" spans="1:15">
      <c r="A64" s="8"/>
      <c r="B64" s="5" t="s">
        <v>102</v>
      </c>
      <c r="C64" s="2" t="s">
        <v>2</v>
      </c>
      <c r="D64" s="2" t="s">
        <v>2</v>
      </c>
      <c r="E64" s="2" t="s">
        <v>2</v>
      </c>
      <c r="F64" s="2" t="s">
        <v>2</v>
      </c>
      <c r="G64" s="2" t="s">
        <v>2</v>
      </c>
      <c r="H64" s="2" t="s">
        <v>2</v>
      </c>
      <c r="I64" s="149"/>
      <c r="J64" s="150" t="s">
        <v>2</v>
      </c>
      <c r="K64" s="150" t="s">
        <v>2</v>
      </c>
      <c r="L64" s="150" t="s">
        <v>2</v>
      </c>
      <c r="M64" s="2" t="s">
        <v>170</v>
      </c>
      <c r="N64" s="2" t="s">
        <v>2</v>
      </c>
      <c r="O64" s="151" t="s">
        <v>2</v>
      </c>
    </row>
    <row r="65" spans="1:15">
      <c r="A65" s="12"/>
      <c r="B65" s="13" t="s">
        <v>101</v>
      </c>
      <c r="C65" s="14" t="s">
        <v>170</v>
      </c>
      <c r="D65" s="14" t="s">
        <v>170</v>
      </c>
      <c r="E65" s="14" t="s">
        <v>170</v>
      </c>
      <c r="F65" s="14" t="s">
        <v>170</v>
      </c>
      <c r="G65" s="14" t="s">
        <v>170</v>
      </c>
      <c r="H65" s="14" t="s">
        <v>2</v>
      </c>
      <c r="I65" s="152"/>
      <c r="J65" s="153" t="s">
        <v>2</v>
      </c>
      <c r="K65" s="153" t="s">
        <v>170</v>
      </c>
      <c r="L65" s="153" t="s">
        <v>170</v>
      </c>
      <c r="M65" s="14" t="s">
        <v>2</v>
      </c>
      <c r="N65" s="154" t="s">
        <v>2</v>
      </c>
      <c r="O65" s="14" t="s">
        <v>170</v>
      </c>
    </row>
    <row r="66" spans="1:15">
      <c r="A66" s="8"/>
      <c r="B66" s="5" t="s">
        <v>100</v>
      </c>
      <c r="C66" s="2" t="s">
        <v>2</v>
      </c>
      <c r="D66" s="2" t="s">
        <v>2</v>
      </c>
      <c r="E66" s="2" t="s">
        <v>2</v>
      </c>
      <c r="F66" s="2" t="s">
        <v>2</v>
      </c>
      <c r="G66" s="2" t="s">
        <v>2</v>
      </c>
      <c r="H66" s="2" t="s">
        <v>2</v>
      </c>
      <c r="I66" s="149"/>
      <c r="J66" s="150" t="s">
        <v>2</v>
      </c>
      <c r="K66" s="150" t="s">
        <v>2</v>
      </c>
      <c r="L66" s="150" t="s">
        <v>2</v>
      </c>
      <c r="M66" s="2" t="s">
        <v>170</v>
      </c>
      <c r="N66" s="2" t="s">
        <v>2</v>
      </c>
      <c r="O66" s="151" t="s">
        <v>2</v>
      </c>
    </row>
    <row r="67" spans="1:15">
      <c r="A67" s="12"/>
      <c r="B67" s="13" t="s">
        <v>99</v>
      </c>
      <c r="C67" s="14" t="s">
        <v>2</v>
      </c>
      <c r="D67" s="14" t="s">
        <v>2</v>
      </c>
      <c r="E67" s="14" t="s">
        <v>2</v>
      </c>
      <c r="F67" s="14" t="s">
        <v>170</v>
      </c>
      <c r="G67" s="14" t="s">
        <v>2</v>
      </c>
      <c r="H67" s="14" t="s">
        <v>2</v>
      </c>
      <c r="I67" s="152"/>
      <c r="J67" s="153" t="s">
        <v>2</v>
      </c>
      <c r="K67" s="153" t="s">
        <v>2</v>
      </c>
      <c r="L67" s="153" t="s">
        <v>2</v>
      </c>
      <c r="M67" s="14" t="s">
        <v>2</v>
      </c>
      <c r="N67" s="154" t="s">
        <v>2</v>
      </c>
      <c r="O67" s="14" t="s">
        <v>2</v>
      </c>
    </row>
    <row r="68" spans="1:15">
      <c r="A68" s="8"/>
      <c r="B68" s="5" t="s">
        <v>98</v>
      </c>
      <c r="C68" s="2" t="s">
        <v>2</v>
      </c>
      <c r="D68" s="2" t="s">
        <v>2</v>
      </c>
      <c r="E68" s="2" t="s">
        <v>2</v>
      </c>
      <c r="F68" s="2" t="s">
        <v>2</v>
      </c>
      <c r="G68" s="2" t="s">
        <v>2</v>
      </c>
      <c r="H68" s="2" t="s">
        <v>2</v>
      </c>
      <c r="I68" s="149"/>
      <c r="J68" s="150" t="s">
        <v>2</v>
      </c>
      <c r="K68" s="150" t="s">
        <v>2</v>
      </c>
      <c r="L68" s="150" t="s">
        <v>2</v>
      </c>
      <c r="M68" s="2" t="s">
        <v>2</v>
      </c>
      <c r="N68" s="2" t="s">
        <v>2</v>
      </c>
      <c r="O68" s="151" t="s">
        <v>170</v>
      </c>
    </row>
    <row r="69" spans="1:15">
      <c r="A69" s="12"/>
      <c r="B69" s="13" t="s">
        <v>97</v>
      </c>
      <c r="C69" s="14" t="s">
        <v>170</v>
      </c>
      <c r="D69" s="14" t="s">
        <v>2</v>
      </c>
      <c r="E69" s="14" t="s">
        <v>2</v>
      </c>
      <c r="F69" s="14" t="s">
        <v>2</v>
      </c>
      <c r="G69" s="14" t="s">
        <v>2</v>
      </c>
      <c r="H69" s="14" t="s">
        <v>2</v>
      </c>
      <c r="I69" s="152"/>
      <c r="J69" s="153" t="s">
        <v>170</v>
      </c>
      <c r="K69" s="153" t="s">
        <v>170</v>
      </c>
      <c r="L69" s="153" t="s">
        <v>170</v>
      </c>
      <c r="M69" s="14" t="s">
        <v>170</v>
      </c>
      <c r="N69" s="154" t="s">
        <v>170</v>
      </c>
      <c r="O69" s="14" t="s">
        <v>170</v>
      </c>
    </row>
    <row r="70" spans="1:15">
      <c r="A70" s="8"/>
      <c r="B70" s="5" t="s">
        <v>96</v>
      </c>
      <c r="C70" s="2" t="s">
        <v>2</v>
      </c>
      <c r="D70" s="2" t="s">
        <v>2</v>
      </c>
      <c r="E70" s="2" t="s">
        <v>2</v>
      </c>
      <c r="F70" s="2" t="s">
        <v>2</v>
      </c>
      <c r="G70" s="2" t="s">
        <v>2</v>
      </c>
      <c r="H70" s="2" t="s">
        <v>2</v>
      </c>
      <c r="I70" s="149"/>
      <c r="J70" s="150" t="s">
        <v>2</v>
      </c>
      <c r="K70" s="150" t="s">
        <v>2</v>
      </c>
      <c r="L70" s="150" t="s">
        <v>2</v>
      </c>
      <c r="M70" s="2" t="s">
        <v>2</v>
      </c>
      <c r="N70" s="2" t="s">
        <v>2</v>
      </c>
      <c r="O70" s="151" t="s">
        <v>170</v>
      </c>
    </row>
    <row r="71" spans="1:15">
      <c r="A71" s="12"/>
      <c r="B71" s="13" t="s">
        <v>95</v>
      </c>
      <c r="C71" s="14" t="s">
        <v>2</v>
      </c>
      <c r="D71" s="14" t="s">
        <v>2</v>
      </c>
      <c r="E71" s="14" t="s">
        <v>2</v>
      </c>
      <c r="F71" s="14" t="s">
        <v>2</v>
      </c>
      <c r="G71" s="14" t="s">
        <v>2</v>
      </c>
      <c r="H71" s="14" t="s">
        <v>2</v>
      </c>
      <c r="I71" s="152"/>
      <c r="J71" s="153" t="s">
        <v>170</v>
      </c>
      <c r="K71" s="153" t="s">
        <v>170</v>
      </c>
      <c r="L71" s="153" t="s">
        <v>170</v>
      </c>
      <c r="M71" s="14" t="s">
        <v>170</v>
      </c>
      <c r="N71" s="154" t="s">
        <v>2</v>
      </c>
      <c r="O71" s="14" t="s">
        <v>2</v>
      </c>
    </row>
    <row r="72" spans="1:15">
      <c r="A72" s="8"/>
      <c r="B72" s="5" t="s">
        <v>94</v>
      </c>
      <c r="C72" s="2" t="s">
        <v>170</v>
      </c>
      <c r="D72" s="2" t="s">
        <v>170</v>
      </c>
      <c r="E72" s="2" t="s">
        <v>170</v>
      </c>
      <c r="F72" s="2" t="s">
        <v>170</v>
      </c>
      <c r="G72" s="2" t="s">
        <v>170</v>
      </c>
      <c r="H72" s="2" t="s">
        <v>170</v>
      </c>
      <c r="I72" s="149"/>
      <c r="J72" s="150" t="s">
        <v>2</v>
      </c>
      <c r="K72" s="150" t="s">
        <v>2</v>
      </c>
      <c r="L72" s="150" t="s">
        <v>2</v>
      </c>
      <c r="M72" s="2" t="s">
        <v>2</v>
      </c>
      <c r="N72" s="2" t="s">
        <v>2</v>
      </c>
      <c r="O72" s="151" t="s">
        <v>2</v>
      </c>
    </row>
    <row r="73" spans="1:15">
      <c r="A73" s="12"/>
      <c r="B73" s="13" t="s">
        <v>93</v>
      </c>
      <c r="C73" s="14" t="s">
        <v>2</v>
      </c>
      <c r="D73" s="14" t="s">
        <v>2</v>
      </c>
      <c r="E73" s="14" t="s">
        <v>2</v>
      </c>
      <c r="F73" s="14" t="s">
        <v>2</v>
      </c>
      <c r="G73" s="14" t="s">
        <v>2</v>
      </c>
      <c r="H73" s="14" t="s">
        <v>2</v>
      </c>
      <c r="I73" s="152"/>
      <c r="J73" s="153" t="s">
        <v>2</v>
      </c>
      <c r="K73" s="153" t="s">
        <v>2</v>
      </c>
      <c r="L73" s="153" t="s">
        <v>2</v>
      </c>
      <c r="M73" s="14" t="s">
        <v>2</v>
      </c>
      <c r="N73" s="154" t="s">
        <v>170</v>
      </c>
      <c r="O73" s="14" t="s">
        <v>2</v>
      </c>
    </row>
    <row r="74" spans="1:15">
      <c r="A74" s="8"/>
      <c r="B74" s="5" t="s">
        <v>92</v>
      </c>
      <c r="C74" s="2" t="s">
        <v>170</v>
      </c>
      <c r="D74" s="2" t="s">
        <v>170</v>
      </c>
      <c r="E74" s="2" t="s">
        <v>170</v>
      </c>
      <c r="F74" s="2" t="s">
        <v>170</v>
      </c>
      <c r="G74" s="2" t="s">
        <v>170</v>
      </c>
      <c r="H74" s="2" t="s">
        <v>2</v>
      </c>
      <c r="I74" s="149"/>
      <c r="J74" s="150" t="s">
        <v>2</v>
      </c>
      <c r="K74" s="150" t="s">
        <v>2</v>
      </c>
      <c r="L74" s="150" t="s">
        <v>2</v>
      </c>
      <c r="M74" s="2" t="s">
        <v>2</v>
      </c>
      <c r="N74" s="2" t="s">
        <v>2</v>
      </c>
      <c r="O74" s="151" t="s">
        <v>2</v>
      </c>
    </row>
    <row r="75" spans="1:15">
      <c r="A75" s="12"/>
      <c r="B75" s="13" t="s">
        <v>91</v>
      </c>
      <c r="C75" s="14" t="s">
        <v>2</v>
      </c>
      <c r="D75" s="14" t="s">
        <v>2</v>
      </c>
      <c r="E75" s="14" t="s">
        <v>2</v>
      </c>
      <c r="F75" s="14" t="s">
        <v>2</v>
      </c>
      <c r="G75" s="14" t="s">
        <v>2</v>
      </c>
      <c r="H75" s="14" t="s">
        <v>2</v>
      </c>
      <c r="I75" s="152"/>
      <c r="J75" s="153" t="s">
        <v>170</v>
      </c>
      <c r="K75" s="153" t="s">
        <v>170</v>
      </c>
      <c r="L75" s="153" t="s">
        <v>170</v>
      </c>
      <c r="M75" s="14" t="s">
        <v>170</v>
      </c>
      <c r="N75" s="154" t="s">
        <v>170</v>
      </c>
      <c r="O75" s="14" t="s">
        <v>170</v>
      </c>
    </row>
    <row r="76" spans="1:15">
      <c r="A76" s="8"/>
      <c r="B76" s="5" t="s">
        <v>90</v>
      </c>
      <c r="C76" s="2" t="s">
        <v>2</v>
      </c>
      <c r="D76" s="2" t="s">
        <v>2</v>
      </c>
      <c r="E76" s="2" t="s">
        <v>2</v>
      </c>
      <c r="F76" s="2" t="s">
        <v>2</v>
      </c>
      <c r="G76" s="2" t="s">
        <v>2</v>
      </c>
      <c r="H76" s="2" t="s">
        <v>2</v>
      </c>
      <c r="I76" s="149"/>
      <c r="J76" s="150" t="s">
        <v>2</v>
      </c>
      <c r="K76" s="150" t="s">
        <v>2</v>
      </c>
      <c r="L76" s="150" t="s">
        <v>2</v>
      </c>
      <c r="M76" s="2" t="s">
        <v>2</v>
      </c>
      <c r="N76" s="2" t="s">
        <v>2</v>
      </c>
      <c r="O76" s="151" t="s">
        <v>170</v>
      </c>
    </row>
    <row r="77" spans="1:15">
      <c r="A77" s="12"/>
      <c r="B77" s="13" t="s">
        <v>89</v>
      </c>
      <c r="C77" s="14" t="s">
        <v>170</v>
      </c>
      <c r="D77" s="14" t="s">
        <v>170</v>
      </c>
      <c r="E77" s="14" t="s">
        <v>170</v>
      </c>
      <c r="F77" s="14" t="s">
        <v>170</v>
      </c>
      <c r="G77" s="14" t="s">
        <v>170</v>
      </c>
      <c r="H77" s="14" t="s">
        <v>170</v>
      </c>
      <c r="I77" s="152"/>
      <c r="J77" s="153" t="s">
        <v>2</v>
      </c>
      <c r="K77" s="153" t="s">
        <v>170</v>
      </c>
      <c r="L77" s="153" t="s">
        <v>170</v>
      </c>
      <c r="M77" s="14" t="s">
        <v>170</v>
      </c>
      <c r="N77" s="154" t="s">
        <v>170</v>
      </c>
      <c r="O77" s="14" t="s">
        <v>170</v>
      </c>
    </row>
    <row r="78" spans="1:15">
      <c r="A78" s="8"/>
      <c r="B78" s="5" t="s">
        <v>88</v>
      </c>
      <c r="C78" s="2" t="s">
        <v>2</v>
      </c>
      <c r="D78" s="2" t="s">
        <v>2</v>
      </c>
      <c r="E78" s="2" t="s">
        <v>2</v>
      </c>
      <c r="F78" s="2" t="s">
        <v>2</v>
      </c>
      <c r="G78" s="2" t="s">
        <v>2</v>
      </c>
      <c r="H78" s="2" t="s">
        <v>2</v>
      </c>
      <c r="I78" s="149"/>
      <c r="J78" s="150" t="s">
        <v>2</v>
      </c>
      <c r="K78" s="150" t="s">
        <v>170</v>
      </c>
      <c r="L78" s="150" t="s">
        <v>2</v>
      </c>
      <c r="M78" s="2" t="s">
        <v>2</v>
      </c>
      <c r="N78" s="2" t="s">
        <v>2</v>
      </c>
      <c r="O78" s="151" t="s">
        <v>2</v>
      </c>
    </row>
    <row r="79" spans="1:15">
      <c r="A79" s="12"/>
      <c r="B79" s="13" t="s">
        <v>87</v>
      </c>
      <c r="C79" s="14" t="s">
        <v>2</v>
      </c>
      <c r="D79" s="14" t="s">
        <v>2</v>
      </c>
      <c r="E79" s="14" t="s">
        <v>2</v>
      </c>
      <c r="F79" s="14" t="s">
        <v>2</v>
      </c>
      <c r="G79" s="14" t="s">
        <v>2</v>
      </c>
      <c r="H79" s="14" t="s">
        <v>2</v>
      </c>
      <c r="I79" s="152"/>
      <c r="J79" s="153" t="s">
        <v>2</v>
      </c>
      <c r="K79" s="153" t="s">
        <v>170</v>
      </c>
      <c r="L79" s="153" t="s">
        <v>2</v>
      </c>
      <c r="M79" s="14" t="s">
        <v>2</v>
      </c>
      <c r="N79" s="154" t="s">
        <v>2</v>
      </c>
      <c r="O79" s="14" t="s">
        <v>2</v>
      </c>
    </row>
    <row r="80" spans="1:15">
      <c r="A80" s="8"/>
      <c r="B80" s="5" t="s">
        <v>86</v>
      </c>
      <c r="C80" s="2" t="s">
        <v>170</v>
      </c>
      <c r="D80" s="2" t="s">
        <v>2</v>
      </c>
      <c r="E80" s="2" t="s">
        <v>2</v>
      </c>
      <c r="F80" s="2" t="s">
        <v>2</v>
      </c>
      <c r="G80" s="2" t="s">
        <v>2</v>
      </c>
      <c r="H80" s="2" t="s">
        <v>2</v>
      </c>
      <c r="I80" s="149"/>
      <c r="J80" s="150" t="s">
        <v>2</v>
      </c>
      <c r="K80" s="150" t="s">
        <v>2</v>
      </c>
      <c r="L80" s="150" t="s">
        <v>2</v>
      </c>
      <c r="M80" s="2" t="s">
        <v>2</v>
      </c>
      <c r="N80" s="2" t="s">
        <v>2</v>
      </c>
      <c r="O80" s="151" t="s">
        <v>2</v>
      </c>
    </row>
    <row r="81" spans="1:15">
      <c r="A81" s="12"/>
      <c r="B81" s="13" t="s">
        <v>85</v>
      </c>
      <c r="C81" s="14" t="s">
        <v>170</v>
      </c>
      <c r="D81" s="14" t="s">
        <v>170</v>
      </c>
      <c r="E81" s="14" t="s">
        <v>170</v>
      </c>
      <c r="F81" s="14" t="s">
        <v>2</v>
      </c>
      <c r="G81" s="14" t="s">
        <v>2</v>
      </c>
      <c r="H81" s="14" t="s">
        <v>170</v>
      </c>
      <c r="I81" s="152"/>
      <c r="J81" s="153" t="s">
        <v>2</v>
      </c>
      <c r="K81" s="153" t="s">
        <v>2</v>
      </c>
      <c r="L81" s="153" t="s">
        <v>2</v>
      </c>
      <c r="M81" s="14" t="s">
        <v>2</v>
      </c>
      <c r="N81" s="154" t="s">
        <v>2</v>
      </c>
      <c r="O81" s="14" t="s">
        <v>170</v>
      </c>
    </row>
    <row r="82" spans="1:15">
      <c r="A82" s="8"/>
      <c r="B82" s="5" t="s">
        <v>84</v>
      </c>
      <c r="C82" s="2" t="s">
        <v>2</v>
      </c>
      <c r="D82" s="2" t="s">
        <v>2</v>
      </c>
      <c r="E82" s="2" t="s">
        <v>2</v>
      </c>
      <c r="F82" s="2" t="s">
        <v>2</v>
      </c>
      <c r="G82" s="2" t="s">
        <v>2</v>
      </c>
      <c r="H82" s="2" t="s">
        <v>2</v>
      </c>
      <c r="I82" s="149"/>
      <c r="J82" s="150" t="s">
        <v>2</v>
      </c>
      <c r="K82" s="150" t="s">
        <v>2</v>
      </c>
      <c r="L82" s="150" t="s">
        <v>170</v>
      </c>
      <c r="M82" s="2" t="s">
        <v>2</v>
      </c>
      <c r="N82" s="2" t="s">
        <v>2</v>
      </c>
      <c r="O82" s="151" t="s">
        <v>2</v>
      </c>
    </row>
    <row r="83" spans="1:15">
      <c r="A83" s="12"/>
      <c r="B83" s="13" t="s">
        <v>83</v>
      </c>
      <c r="C83" s="14" t="s">
        <v>2</v>
      </c>
      <c r="D83" s="14" t="s">
        <v>2</v>
      </c>
      <c r="E83" s="14" t="s">
        <v>2</v>
      </c>
      <c r="F83" s="14" t="s">
        <v>2</v>
      </c>
      <c r="G83" s="14" t="s">
        <v>2</v>
      </c>
      <c r="H83" s="14" t="s">
        <v>2</v>
      </c>
      <c r="I83" s="152"/>
      <c r="J83" s="153" t="s">
        <v>2</v>
      </c>
      <c r="K83" s="153" t="s">
        <v>2</v>
      </c>
      <c r="L83" s="153" t="s">
        <v>170</v>
      </c>
      <c r="M83" s="14" t="s">
        <v>2</v>
      </c>
      <c r="N83" s="154" t="s">
        <v>2</v>
      </c>
      <c r="O83" s="14" t="s">
        <v>2</v>
      </c>
    </row>
    <row r="84" spans="1:15">
      <c r="A84" s="8"/>
      <c r="B84" s="5" t="s">
        <v>82</v>
      </c>
      <c r="C84" s="2" t="s">
        <v>170</v>
      </c>
      <c r="D84" s="2" t="s">
        <v>170</v>
      </c>
      <c r="E84" s="2" t="s">
        <v>170</v>
      </c>
      <c r="F84" s="2" t="s">
        <v>170</v>
      </c>
      <c r="G84" s="2" t="s">
        <v>170</v>
      </c>
      <c r="H84" s="2" t="s">
        <v>170</v>
      </c>
      <c r="I84" s="149"/>
      <c r="J84" s="150" t="s">
        <v>170</v>
      </c>
      <c r="K84" s="150" t="s">
        <v>170</v>
      </c>
      <c r="L84" s="150" t="s">
        <v>2</v>
      </c>
      <c r="M84" s="2" t="s">
        <v>170</v>
      </c>
      <c r="N84" s="2" t="s">
        <v>170</v>
      </c>
      <c r="O84" s="151" t="s">
        <v>170</v>
      </c>
    </row>
    <row r="85" spans="1:15">
      <c r="A85" s="12"/>
      <c r="B85" s="13" t="s">
        <v>81</v>
      </c>
      <c r="C85" s="14" t="s">
        <v>2</v>
      </c>
      <c r="D85" s="14" t="s">
        <v>2</v>
      </c>
      <c r="E85" s="14" t="s">
        <v>2</v>
      </c>
      <c r="F85" s="14" t="s">
        <v>2</v>
      </c>
      <c r="G85" s="14" t="s">
        <v>2</v>
      </c>
      <c r="H85" s="14" t="s">
        <v>2</v>
      </c>
      <c r="I85" s="152"/>
      <c r="J85" s="153" t="s">
        <v>2</v>
      </c>
      <c r="K85" s="153" t="s">
        <v>2</v>
      </c>
      <c r="L85" s="153" t="s">
        <v>170</v>
      </c>
      <c r="M85" s="14" t="s">
        <v>2</v>
      </c>
      <c r="N85" s="154" t="s">
        <v>2</v>
      </c>
      <c r="O85" s="14" t="s">
        <v>2</v>
      </c>
    </row>
    <row r="86" spans="1:15">
      <c r="A86" s="8"/>
      <c r="B86" s="5" t="s">
        <v>80</v>
      </c>
      <c r="C86" s="2" t="s">
        <v>170</v>
      </c>
      <c r="D86" s="2" t="s">
        <v>170</v>
      </c>
      <c r="E86" s="2" t="s">
        <v>170</v>
      </c>
      <c r="F86" s="2" t="s">
        <v>170</v>
      </c>
      <c r="G86" s="2" t="s">
        <v>170</v>
      </c>
      <c r="H86" s="2" t="s">
        <v>2</v>
      </c>
      <c r="I86" s="149"/>
      <c r="J86" s="150" t="s">
        <v>2</v>
      </c>
      <c r="K86" s="150" t="s">
        <v>170</v>
      </c>
      <c r="L86" s="150" t="s">
        <v>170</v>
      </c>
      <c r="M86" s="2" t="s">
        <v>170</v>
      </c>
      <c r="N86" s="2" t="s">
        <v>2</v>
      </c>
      <c r="O86" s="151" t="s">
        <v>170</v>
      </c>
    </row>
    <row r="87" spans="1:15">
      <c r="A87" s="12"/>
      <c r="B87" s="13" t="s">
        <v>79</v>
      </c>
      <c r="C87" s="14" t="s">
        <v>2</v>
      </c>
      <c r="D87" s="14" t="s">
        <v>2</v>
      </c>
      <c r="E87" s="14" t="s">
        <v>2</v>
      </c>
      <c r="F87" s="14" t="s">
        <v>2</v>
      </c>
      <c r="G87" s="14" t="s">
        <v>2</v>
      </c>
      <c r="H87" s="14" t="s">
        <v>2</v>
      </c>
      <c r="I87" s="152"/>
      <c r="J87" s="153" t="s">
        <v>170</v>
      </c>
      <c r="K87" s="153" t="s">
        <v>170</v>
      </c>
      <c r="L87" s="153" t="s">
        <v>170</v>
      </c>
      <c r="M87" s="14" t="s">
        <v>170</v>
      </c>
      <c r="N87" s="154" t="s">
        <v>170</v>
      </c>
      <c r="O87" s="14" t="s">
        <v>170</v>
      </c>
    </row>
    <row r="88" spans="1:15">
      <c r="A88" s="8"/>
      <c r="B88" s="5" t="s">
        <v>78</v>
      </c>
      <c r="C88" s="2" t="s">
        <v>2</v>
      </c>
      <c r="D88" s="2" t="s">
        <v>2</v>
      </c>
      <c r="E88" s="2" t="s">
        <v>2</v>
      </c>
      <c r="F88" s="2" t="s">
        <v>2</v>
      </c>
      <c r="G88" s="2" t="s">
        <v>2</v>
      </c>
      <c r="H88" s="2" t="s">
        <v>2</v>
      </c>
      <c r="I88" s="149"/>
      <c r="J88" s="150" t="s">
        <v>170</v>
      </c>
      <c r="K88" s="150" t="s">
        <v>170</v>
      </c>
      <c r="L88" s="150" t="s">
        <v>2</v>
      </c>
      <c r="M88" s="2" t="s">
        <v>170</v>
      </c>
      <c r="N88" s="2" t="s">
        <v>2</v>
      </c>
      <c r="O88" s="151" t="s">
        <v>170</v>
      </c>
    </row>
    <row r="89" spans="1:15">
      <c r="A89" s="12"/>
      <c r="B89" s="13" t="s">
        <v>77</v>
      </c>
      <c r="C89" s="14" t="s">
        <v>2</v>
      </c>
      <c r="D89" s="14" t="s">
        <v>2</v>
      </c>
      <c r="E89" s="14" t="s">
        <v>2</v>
      </c>
      <c r="F89" s="14" t="s">
        <v>2</v>
      </c>
      <c r="G89" s="14" t="s">
        <v>2</v>
      </c>
      <c r="H89" s="14" t="s">
        <v>2</v>
      </c>
      <c r="I89" s="152"/>
      <c r="J89" s="153" t="s">
        <v>2</v>
      </c>
      <c r="K89" s="153" t="s">
        <v>2</v>
      </c>
      <c r="L89" s="153" t="s">
        <v>2</v>
      </c>
      <c r="M89" s="14" t="s">
        <v>2</v>
      </c>
      <c r="N89" s="154" t="s">
        <v>170</v>
      </c>
      <c r="O89" s="14" t="s">
        <v>2</v>
      </c>
    </row>
    <row r="90" spans="1:15">
      <c r="A90" s="8"/>
      <c r="B90" s="5" t="s">
        <v>76</v>
      </c>
      <c r="C90" s="2" t="s">
        <v>170</v>
      </c>
      <c r="D90" s="2" t="s">
        <v>170</v>
      </c>
      <c r="E90" s="2" t="s">
        <v>170</v>
      </c>
      <c r="F90" s="2" t="s">
        <v>170</v>
      </c>
      <c r="G90" s="2" t="s">
        <v>170</v>
      </c>
      <c r="H90" s="2" t="s">
        <v>170</v>
      </c>
      <c r="I90" s="149"/>
      <c r="J90" s="150" t="s">
        <v>170</v>
      </c>
      <c r="K90" s="150" t="s">
        <v>170</v>
      </c>
      <c r="L90" s="150" t="s">
        <v>170</v>
      </c>
      <c r="M90" s="2" t="s">
        <v>170</v>
      </c>
      <c r="N90" s="2" t="s">
        <v>170</v>
      </c>
      <c r="O90" s="151" t="s">
        <v>170</v>
      </c>
    </row>
    <row r="91" spans="1:15">
      <c r="A91" s="12"/>
      <c r="B91" s="13" t="s">
        <v>75</v>
      </c>
      <c r="C91" s="14" t="s">
        <v>2</v>
      </c>
      <c r="D91" s="14" t="s">
        <v>170</v>
      </c>
      <c r="E91" s="14" t="s">
        <v>170</v>
      </c>
      <c r="F91" s="14" t="s">
        <v>2</v>
      </c>
      <c r="G91" s="14" t="s">
        <v>2</v>
      </c>
      <c r="H91" s="14" t="s">
        <v>170</v>
      </c>
      <c r="I91" s="152"/>
      <c r="J91" s="153" t="s">
        <v>2</v>
      </c>
      <c r="K91" s="153" t="s">
        <v>2</v>
      </c>
      <c r="L91" s="153" t="s">
        <v>2</v>
      </c>
      <c r="M91" s="14" t="s">
        <v>2</v>
      </c>
      <c r="N91" s="154" t="s">
        <v>2</v>
      </c>
      <c r="O91" s="14" t="s">
        <v>2</v>
      </c>
    </row>
    <row r="92" spans="1:15">
      <c r="A92" s="8"/>
      <c r="B92" s="5" t="s">
        <v>74</v>
      </c>
      <c r="C92" s="2" t="s">
        <v>2</v>
      </c>
      <c r="D92" s="2" t="s">
        <v>2</v>
      </c>
      <c r="E92" s="2" t="s">
        <v>2</v>
      </c>
      <c r="F92" s="2" t="s">
        <v>2</v>
      </c>
      <c r="G92" s="2" t="s">
        <v>2</v>
      </c>
      <c r="H92" s="2" t="s">
        <v>2</v>
      </c>
      <c r="I92" s="149"/>
      <c r="J92" s="150" t="s">
        <v>2</v>
      </c>
      <c r="K92" s="150" t="s">
        <v>170</v>
      </c>
      <c r="L92" s="150" t="s">
        <v>2</v>
      </c>
      <c r="M92" s="2" t="s">
        <v>170</v>
      </c>
      <c r="N92" s="2" t="s">
        <v>170</v>
      </c>
      <c r="O92" s="151" t="s">
        <v>170</v>
      </c>
    </row>
    <row r="93" spans="1:15">
      <c r="A93" s="12"/>
      <c r="B93" s="13" t="s">
        <v>73</v>
      </c>
      <c r="C93" s="14" t="s">
        <v>2</v>
      </c>
      <c r="D93" s="14" t="s">
        <v>2</v>
      </c>
      <c r="E93" s="14" t="s">
        <v>2</v>
      </c>
      <c r="F93" s="14" t="s">
        <v>2</v>
      </c>
      <c r="G93" s="14" t="s">
        <v>2</v>
      </c>
      <c r="H93" s="14" t="s">
        <v>2</v>
      </c>
      <c r="I93" s="152"/>
      <c r="J93" s="153" t="s">
        <v>170</v>
      </c>
      <c r="K93" s="153" t="s">
        <v>170</v>
      </c>
      <c r="L93" s="153" t="s">
        <v>170</v>
      </c>
      <c r="M93" s="14" t="s">
        <v>2</v>
      </c>
      <c r="N93" s="154" t="s">
        <v>170</v>
      </c>
      <c r="O93" s="14" t="s">
        <v>2</v>
      </c>
    </row>
    <row r="94" spans="1:15">
      <c r="A94" s="8"/>
      <c r="B94" s="5" t="s">
        <v>72</v>
      </c>
      <c r="C94" s="2" t="s">
        <v>2</v>
      </c>
      <c r="D94" s="2" t="s">
        <v>2</v>
      </c>
      <c r="E94" s="2" t="s">
        <v>2</v>
      </c>
      <c r="F94" s="2" t="s">
        <v>2</v>
      </c>
      <c r="G94" s="2" t="s">
        <v>2</v>
      </c>
      <c r="H94" s="2" t="s">
        <v>2</v>
      </c>
      <c r="I94" s="149"/>
      <c r="J94" s="150" t="s">
        <v>2</v>
      </c>
      <c r="K94" s="150" t="s">
        <v>2</v>
      </c>
      <c r="L94" s="150" t="s">
        <v>2</v>
      </c>
      <c r="M94" s="2" t="s">
        <v>2</v>
      </c>
      <c r="N94" s="2" t="s">
        <v>2</v>
      </c>
      <c r="O94" s="151" t="s">
        <v>170</v>
      </c>
    </row>
    <row r="95" spans="1:15">
      <c r="A95" s="12"/>
      <c r="B95" s="13" t="s">
        <v>71</v>
      </c>
      <c r="C95" s="14" t="s">
        <v>170</v>
      </c>
      <c r="D95" s="14" t="s">
        <v>2</v>
      </c>
      <c r="E95" s="14" t="s">
        <v>170</v>
      </c>
      <c r="F95" s="14" t="s">
        <v>170</v>
      </c>
      <c r="G95" s="14" t="s">
        <v>170</v>
      </c>
      <c r="H95" s="14" t="s">
        <v>170</v>
      </c>
      <c r="I95" s="152"/>
      <c r="J95" s="153" t="s">
        <v>2</v>
      </c>
      <c r="K95" s="153" t="s">
        <v>170</v>
      </c>
      <c r="L95" s="153" t="s">
        <v>2</v>
      </c>
      <c r="M95" s="14" t="s">
        <v>2</v>
      </c>
      <c r="N95" s="154" t="s">
        <v>2</v>
      </c>
      <c r="O95" s="14" t="s">
        <v>170</v>
      </c>
    </row>
    <row r="96" spans="1:15">
      <c r="A96" s="8"/>
      <c r="B96" s="5" t="s">
        <v>70</v>
      </c>
      <c r="C96" s="2" t="s">
        <v>170</v>
      </c>
      <c r="D96" s="2" t="s">
        <v>2</v>
      </c>
      <c r="E96" s="2" t="s">
        <v>170</v>
      </c>
      <c r="F96" s="2" t="s">
        <v>170</v>
      </c>
      <c r="G96" s="2" t="s">
        <v>170</v>
      </c>
      <c r="H96" s="2" t="s">
        <v>170</v>
      </c>
      <c r="I96" s="149"/>
      <c r="J96" s="150" t="s">
        <v>2</v>
      </c>
      <c r="K96" s="150" t="s">
        <v>170</v>
      </c>
      <c r="L96" s="150" t="s">
        <v>2</v>
      </c>
      <c r="M96" s="2" t="s">
        <v>2</v>
      </c>
      <c r="N96" s="2" t="s">
        <v>2</v>
      </c>
      <c r="O96" s="151" t="s">
        <v>2</v>
      </c>
    </row>
    <row r="97" spans="1:15">
      <c r="A97" s="12"/>
      <c r="B97" s="13" t="s">
        <v>69</v>
      </c>
      <c r="C97" s="14" t="s">
        <v>2</v>
      </c>
      <c r="D97" s="14" t="s">
        <v>2</v>
      </c>
      <c r="E97" s="14" t="s">
        <v>2</v>
      </c>
      <c r="F97" s="14" t="s">
        <v>2</v>
      </c>
      <c r="G97" s="14" t="s">
        <v>2</v>
      </c>
      <c r="H97" s="14" t="s">
        <v>2</v>
      </c>
      <c r="I97" s="152"/>
      <c r="J97" s="153" t="s">
        <v>2</v>
      </c>
      <c r="K97" s="153" t="s">
        <v>2</v>
      </c>
      <c r="L97" s="153" t="s">
        <v>2</v>
      </c>
      <c r="M97" s="14" t="s">
        <v>2</v>
      </c>
      <c r="N97" s="154" t="s">
        <v>170</v>
      </c>
      <c r="O97" s="14" t="s">
        <v>2</v>
      </c>
    </row>
    <row r="98" spans="1:15">
      <c r="A98" s="8"/>
      <c r="B98" s="5" t="s">
        <v>68</v>
      </c>
      <c r="C98" s="2" t="s">
        <v>2</v>
      </c>
      <c r="D98" s="2" t="s">
        <v>2</v>
      </c>
      <c r="E98" s="2" t="s">
        <v>2</v>
      </c>
      <c r="F98" s="2" t="s">
        <v>2</v>
      </c>
      <c r="G98" s="2" t="s">
        <v>2</v>
      </c>
      <c r="H98" s="2" t="s">
        <v>2</v>
      </c>
      <c r="I98" s="149"/>
      <c r="J98" s="150" t="s">
        <v>2</v>
      </c>
      <c r="K98" s="150" t="s">
        <v>2</v>
      </c>
      <c r="L98" s="150" t="s">
        <v>2</v>
      </c>
      <c r="M98" s="2" t="s">
        <v>2</v>
      </c>
      <c r="N98" s="2" t="s">
        <v>170</v>
      </c>
      <c r="O98" s="151" t="s">
        <v>2</v>
      </c>
    </row>
    <row r="99" spans="1:15">
      <c r="A99" s="12"/>
      <c r="B99" s="13" t="s">
        <v>67</v>
      </c>
      <c r="C99" s="14" t="s">
        <v>2</v>
      </c>
      <c r="D99" s="14" t="s">
        <v>2</v>
      </c>
      <c r="E99" s="14" t="s">
        <v>2</v>
      </c>
      <c r="F99" s="14" t="s">
        <v>2</v>
      </c>
      <c r="G99" s="14" t="s">
        <v>170</v>
      </c>
      <c r="H99" s="14" t="s">
        <v>2</v>
      </c>
      <c r="I99" s="152"/>
      <c r="J99" s="153" t="s">
        <v>2</v>
      </c>
      <c r="K99" s="153" t="s">
        <v>2</v>
      </c>
      <c r="L99" s="153" t="s">
        <v>2</v>
      </c>
      <c r="M99" s="14" t="s">
        <v>170</v>
      </c>
      <c r="N99" s="154" t="s">
        <v>2</v>
      </c>
      <c r="O99" s="14" t="s">
        <v>170</v>
      </c>
    </row>
    <row r="100" spans="1:15">
      <c r="A100" s="8"/>
      <c r="B100" s="5" t="s">
        <v>66</v>
      </c>
      <c r="C100" s="2" t="s">
        <v>2</v>
      </c>
      <c r="D100" s="2" t="s">
        <v>2</v>
      </c>
      <c r="E100" s="2" t="s">
        <v>2</v>
      </c>
      <c r="F100" s="2" t="s">
        <v>2</v>
      </c>
      <c r="G100" s="2" t="s">
        <v>2</v>
      </c>
      <c r="H100" s="2" t="s">
        <v>2</v>
      </c>
      <c r="I100" s="149"/>
      <c r="J100" s="150" t="s">
        <v>2</v>
      </c>
      <c r="K100" s="150" t="s">
        <v>170</v>
      </c>
      <c r="L100" s="150" t="s">
        <v>2</v>
      </c>
      <c r="M100" s="2" t="s">
        <v>2</v>
      </c>
      <c r="N100" s="2" t="s">
        <v>2</v>
      </c>
      <c r="O100" s="151" t="s">
        <v>170</v>
      </c>
    </row>
    <row r="101" spans="1:15">
      <c r="A101" s="12"/>
      <c r="B101" s="13" t="s">
        <v>65</v>
      </c>
      <c r="C101" s="14" t="s">
        <v>2</v>
      </c>
      <c r="D101" s="14" t="s">
        <v>2</v>
      </c>
      <c r="E101" s="14" t="s">
        <v>2</v>
      </c>
      <c r="F101" s="14" t="s">
        <v>2</v>
      </c>
      <c r="G101" s="14" t="s">
        <v>2</v>
      </c>
      <c r="H101" s="14" t="s">
        <v>2</v>
      </c>
      <c r="I101" s="152"/>
      <c r="J101" s="153" t="s">
        <v>2</v>
      </c>
      <c r="K101" s="153" t="s">
        <v>2</v>
      </c>
      <c r="L101" s="153" t="s">
        <v>2</v>
      </c>
      <c r="M101" s="14" t="s">
        <v>2</v>
      </c>
      <c r="N101" s="154" t="s">
        <v>170</v>
      </c>
      <c r="O101" s="14" t="s">
        <v>2</v>
      </c>
    </row>
    <row r="102" spans="1:15">
      <c r="A102" s="8"/>
      <c r="B102" s="5" t="s">
        <v>64</v>
      </c>
      <c r="C102" s="2" t="s">
        <v>2</v>
      </c>
      <c r="D102" s="2" t="s">
        <v>2</v>
      </c>
      <c r="E102" s="2" t="s">
        <v>2</v>
      </c>
      <c r="F102" s="2" t="s">
        <v>2</v>
      </c>
      <c r="G102" s="2" t="s">
        <v>2</v>
      </c>
      <c r="H102" s="2" t="s">
        <v>2</v>
      </c>
      <c r="I102" s="149"/>
      <c r="J102" s="150" t="s">
        <v>2</v>
      </c>
      <c r="K102" s="150" t="s">
        <v>170</v>
      </c>
      <c r="L102" s="150" t="s">
        <v>170</v>
      </c>
      <c r="M102" s="2" t="s">
        <v>170</v>
      </c>
      <c r="N102" s="2" t="s">
        <v>2</v>
      </c>
      <c r="O102" s="151" t="s">
        <v>2</v>
      </c>
    </row>
    <row r="103" spans="1:15">
      <c r="A103" s="12"/>
      <c r="B103" s="13" t="s">
        <v>63</v>
      </c>
      <c r="C103" s="14" t="s">
        <v>2</v>
      </c>
      <c r="D103" s="14" t="s">
        <v>2</v>
      </c>
      <c r="E103" s="14" t="s">
        <v>2</v>
      </c>
      <c r="F103" s="14" t="s">
        <v>170</v>
      </c>
      <c r="G103" s="14" t="s">
        <v>2</v>
      </c>
      <c r="H103" s="14" t="s">
        <v>2</v>
      </c>
      <c r="I103" s="152"/>
      <c r="J103" s="153" t="s">
        <v>2</v>
      </c>
      <c r="K103" s="153" t="s">
        <v>2</v>
      </c>
      <c r="L103" s="153" t="s">
        <v>2</v>
      </c>
      <c r="M103" s="14" t="s">
        <v>2</v>
      </c>
      <c r="N103" s="154" t="s">
        <v>2</v>
      </c>
      <c r="O103" s="14" t="s">
        <v>2</v>
      </c>
    </row>
    <row r="104" spans="1:15">
      <c r="A104" s="8"/>
      <c r="B104" s="5" t="s">
        <v>62</v>
      </c>
      <c r="C104" s="2" t="s">
        <v>2</v>
      </c>
      <c r="D104" s="2" t="s">
        <v>2</v>
      </c>
      <c r="E104" s="2" t="s">
        <v>170</v>
      </c>
      <c r="F104" s="2" t="s">
        <v>2</v>
      </c>
      <c r="G104" s="2" t="s">
        <v>2</v>
      </c>
      <c r="H104" s="2" t="s">
        <v>2</v>
      </c>
      <c r="I104" s="149"/>
      <c r="J104" s="150" t="s">
        <v>2</v>
      </c>
      <c r="K104" s="150" t="s">
        <v>2</v>
      </c>
      <c r="L104" s="150" t="s">
        <v>2</v>
      </c>
      <c r="M104" s="2" t="s">
        <v>2</v>
      </c>
      <c r="N104" s="2" t="s">
        <v>2</v>
      </c>
      <c r="O104" s="151" t="s">
        <v>2</v>
      </c>
    </row>
    <row r="105" spans="1:15">
      <c r="A105" s="12"/>
      <c r="B105" s="13" t="s">
        <v>61</v>
      </c>
      <c r="C105" s="14" t="s">
        <v>2</v>
      </c>
      <c r="D105" s="14" t="s">
        <v>2</v>
      </c>
      <c r="E105" s="14" t="s">
        <v>2</v>
      </c>
      <c r="F105" s="14" t="s">
        <v>2</v>
      </c>
      <c r="G105" s="14" t="s">
        <v>2</v>
      </c>
      <c r="H105" s="14" t="s">
        <v>2</v>
      </c>
      <c r="I105" s="152"/>
      <c r="J105" s="153" t="s">
        <v>170</v>
      </c>
      <c r="K105" s="153" t="s">
        <v>170</v>
      </c>
      <c r="L105" s="153" t="s">
        <v>170</v>
      </c>
      <c r="M105" s="14" t="s">
        <v>170</v>
      </c>
      <c r="N105" s="154" t="s">
        <v>2</v>
      </c>
      <c r="O105" s="14" t="s">
        <v>170</v>
      </c>
    </row>
    <row r="106" spans="1:15">
      <c r="A106" s="8"/>
      <c r="B106" s="5" t="s">
        <v>60</v>
      </c>
      <c r="C106" s="2" t="s">
        <v>170</v>
      </c>
      <c r="D106" s="2" t="s">
        <v>170</v>
      </c>
      <c r="E106" s="2" t="s">
        <v>170</v>
      </c>
      <c r="F106" s="2" t="s">
        <v>170</v>
      </c>
      <c r="G106" s="2" t="s">
        <v>170</v>
      </c>
      <c r="H106" s="2" t="s">
        <v>170</v>
      </c>
      <c r="I106" s="149"/>
      <c r="J106" s="150" t="s">
        <v>2</v>
      </c>
      <c r="K106" s="150" t="s">
        <v>2</v>
      </c>
      <c r="L106" s="150" t="s">
        <v>170</v>
      </c>
      <c r="M106" s="2" t="s">
        <v>2</v>
      </c>
      <c r="N106" s="2" t="s">
        <v>170</v>
      </c>
      <c r="O106" s="151" t="s">
        <v>2</v>
      </c>
    </row>
    <row r="107" spans="1:15">
      <c r="A107" s="12"/>
      <c r="B107" s="13" t="s">
        <v>59</v>
      </c>
      <c r="C107" s="14" t="s">
        <v>2</v>
      </c>
      <c r="D107" s="14" t="s">
        <v>2</v>
      </c>
      <c r="E107" s="14" t="s">
        <v>2</v>
      </c>
      <c r="F107" s="14" t="s">
        <v>2</v>
      </c>
      <c r="G107" s="14" t="s">
        <v>2</v>
      </c>
      <c r="H107" s="14" t="s">
        <v>2</v>
      </c>
      <c r="I107" s="152"/>
      <c r="J107" s="153" t="s">
        <v>2</v>
      </c>
      <c r="K107" s="153" t="s">
        <v>2</v>
      </c>
      <c r="L107" s="153" t="s">
        <v>2</v>
      </c>
      <c r="M107" s="14" t="s">
        <v>2</v>
      </c>
      <c r="N107" s="154" t="s">
        <v>170</v>
      </c>
      <c r="O107" s="14" t="s">
        <v>170</v>
      </c>
    </row>
    <row r="108" spans="1:15">
      <c r="A108" s="8"/>
      <c r="B108" s="5" t="s">
        <v>58</v>
      </c>
      <c r="C108" s="2" t="s">
        <v>170</v>
      </c>
      <c r="D108" s="2" t="s">
        <v>170</v>
      </c>
      <c r="E108" s="2" t="s">
        <v>170</v>
      </c>
      <c r="F108" s="2" t="s">
        <v>170</v>
      </c>
      <c r="G108" s="2" t="s">
        <v>170</v>
      </c>
      <c r="H108" s="2" t="s">
        <v>170</v>
      </c>
      <c r="I108" s="149"/>
      <c r="J108" s="150" t="s">
        <v>2</v>
      </c>
      <c r="K108" s="150" t="s">
        <v>2</v>
      </c>
      <c r="L108" s="150" t="s">
        <v>2</v>
      </c>
      <c r="M108" s="2" t="s">
        <v>2</v>
      </c>
      <c r="N108" s="2" t="s">
        <v>2</v>
      </c>
      <c r="O108" s="151" t="s">
        <v>2</v>
      </c>
    </row>
    <row r="109" spans="1:15">
      <c r="A109" s="12"/>
      <c r="B109" s="13" t="s">
        <v>57</v>
      </c>
      <c r="C109" s="14" t="s">
        <v>2</v>
      </c>
      <c r="D109" s="14" t="s">
        <v>2</v>
      </c>
      <c r="E109" s="14" t="s">
        <v>2</v>
      </c>
      <c r="F109" s="14" t="s">
        <v>2</v>
      </c>
      <c r="G109" s="14" t="s">
        <v>2</v>
      </c>
      <c r="H109" s="14" t="s">
        <v>2</v>
      </c>
      <c r="I109" s="152"/>
      <c r="J109" s="153" t="s">
        <v>170</v>
      </c>
      <c r="K109" s="153" t="s">
        <v>170</v>
      </c>
      <c r="L109" s="153" t="s">
        <v>170</v>
      </c>
      <c r="M109" s="14" t="s">
        <v>170</v>
      </c>
      <c r="N109" s="154" t="s">
        <v>170</v>
      </c>
      <c r="O109" s="14" t="s">
        <v>170</v>
      </c>
    </row>
    <row r="110" spans="1:15">
      <c r="A110" s="8"/>
      <c r="B110" s="5" t="s">
        <v>56</v>
      </c>
      <c r="C110" s="2" t="s">
        <v>2</v>
      </c>
      <c r="D110" s="2" t="s">
        <v>2</v>
      </c>
      <c r="E110" s="2" t="s">
        <v>2</v>
      </c>
      <c r="F110" s="2" t="s">
        <v>2</v>
      </c>
      <c r="G110" s="2" t="s">
        <v>2</v>
      </c>
      <c r="H110" s="2" t="s">
        <v>2</v>
      </c>
      <c r="I110" s="149"/>
      <c r="J110" s="150" t="s">
        <v>2</v>
      </c>
      <c r="K110" s="150" t="s">
        <v>2</v>
      </c>
      <c r="L110" s="150" t="s">
        <v>2</v>
      </c>
      <c r="M110" s="2" t="s">
        <v>2</v>
      </c>
      <c r="N110" s="2" t="s">
        <v>2</v>
      </c>
      <c r="O110" s="151" t="s">
        <v>170</v>
      </c>
    </row>
    <row r="111" spans="1:15">
      <c r="A111" s="12"/>
      <c r="B111" s="13" t="s">
        <v>55</v>
      </c>
      <c r="C111" s="14" t="s">
        <v>2</v>
      </c>
      <c r="D111" s="14" t="s">
        <v>2</v>
      </c>
      <c r="E111" s="14" t="s">
        <v>2</v>
      </c>
      <c r="F111" s="14" t="s">
        <v>2</v>
      </c>
      <c r="G111" s="14" t="s">
        <v>2</v>
      </c>
      <c r="H111" s="14" t="s">
        <v>2</v>
      </c>
      <c r="I111" s="152"/>
      <c r="J111" s="153" t="s">
        <v>170</v>
      </c>
      <c r="K111" s="153" t="s">
        <v>170</v>
      </c>
      <c r="L111" s="153" t="s">
        <v>170</v>
      </c>
      <c r="M111" s="14" t="s">
        <v>2</v>
      </c>
      <c r="N111" s="154" t="s">
        <v>2</v>
      </c>
      <c r="O111" s="14" t="s">
        <v>170</v>
      </c>
    </row>
    <row r="112" spans="1:15">
      <c r="A112" s="8"/>
      <c r="B112" s="5" t="s">
        <v>54</v>
      </c>
      <c r="C112" s="2" t="s">
        <v>2</v>
      </c>
      <c r="D112" s="2" t="s">
        <v>2</v>
      </c>
      <c r="E112" s="2" t="s">
        <v>2</v>
      </c>
      <c r="F112" s="2" t="s">
        <v>2</v>
      </c>
      <c r="G112" s="2" t="s">
        <v>2</v>
      </c>
      <c r="H112" s="2" t="s">
        <v>2</v>
      </c>
      <c r="I112" s="149"/>
      <c r="J112" s="150" t="s">
        <v>2</v>
      </c>
      <c r="K112" s="150" t="s">
        <v>170</v>
      </c>
      <c r="L112" s="150" t="s">
        <v>2</v>
      </c>
      <c r="M112" s="2" t="s">
        <v>2</v>
      </c>
      <c r="N112" s="2" t="s">
        <v>2</v>
      </c>
      <c r="O112" s="151" t="s">
        <v>2</v>
      </c>
    </row>
    <row r="113" spans="1:15">
      <c r="A113" s="12"/>
      <c r="B113" s="13" t="s">
        <v>53</v>
      </c>
      <c r="C113" s="14" t="s">
        <v>2</v>
      </c>
      <c r="D113" s="14" t="s">
        <v>2</v>
      </c>
      <c r="E113" s="14" t="s">
        <v>2</v>
      </c>
      <c r="F113" s="14" t="s">
        <v>2</v>
      </c>
      <c r="G113" s="14" t="s">
        <v>2</v>
      </c>
      <c r="H113" s="14" t="s">
        <v>2</v>
      </c>
      <c r="I113" s="152"/>
      <c r="J113" s="153" t="s">
        <v>2</v>
      </c>
      <c r="K113" s="153" t="s">
        <v>170</v>
      </c>
      <c r="L113" s="153" t="s">
        <v>2</v>
      </c>
      <c r="M113" s="14" t="s">
        <v>2</v>
      </c>
      <c r="N113" s="154" t="s">
        <v>2</v>
      </c>
      <c r="O113" s="14" t="s">
        <v>2</v>
      </c>
    </row>
    <row r="114" spans="1:15">
      <c r="A114" s="8"/>
      <c r="B114" s="5" t="s">
        <v>52</v>
      </c>
      <c r="C114" s="2" t="s">
        <v>170</v>
      </c>
      <c r="D114" s="2" t="s">
        <v>170</v>
      </c>
      <c r="E114" s="2" t="s">
        <v>170</v>
      </c>
      <c r="F114" s="2" t="s">
        <v>170</v>
      </c>
      <c r="G114" s="2" t="s">
        <v>170</v>
      </c>
      <c r="H114" s="2" t="s">
        <v>2</v>
      </c>
      <c r="I114" s="149"/>
      <c r="J114" s="150" t="s">
        <v>2</v>
      </c>
      <c r="K114" s="150" t="s">
        <v>170</v>
      </c>
      <c r="L114" s="150" t="s">
        <v>2</v>
      </c>
      <c r="M114" s="2" t="s">
        <v>2</v>
      </c>
      <c r="N114" s="2" t="s">
        <v>170</v>
      </c>
      <c r="O114" s="151" t="s">
        <v>2</v>
      </c>
    </row>
    <row r="115" spans="1:15">
      <c r="A115" s="12"/>
      <c r="B115" s="13" t="s">
        <v>51</v>
      </c>
      <c r="C115" s="14" t="s">
        <v>2</v>
      </c>
      <c r="D115" s="14" t="s">
        <v>2</v>
      </c>
      <c r="E115" s="14" t="s">
        <v>2</v>
      </c>
      <c r="F115" s="14" t="s">
        <v>2</v>
      </c>
      <c r="G115" s="14" t="s">
        <v>2</v>
      </c>
      <c r="H115" s="14" t="s">
        <v>2</v>
      </c>
      <c r="I115" s="152"/>
      <c r="J115" s="153" t="s">
        <v>170</v>
      </c>
      <c r="K115" s="153" t="s">
        <v>2</v>
      </c>
      <c r="L115" s="153" t="s">
        <v>2</v>
      </c>
      <c r="M115" s="14" t="s">
        <v>2</v>
      </c>
      <c r="N115" s="154" t="s">
        <v>2</v>
      </c>
      <c r="O115" s="14" t="s">
        <v>2</v>
      </c>
    </row>
    <row r="116" spans="1:15">
      <c r="A116" s="8"/>
      <c r="B116" s="5" t="s">
        <v>50</v>
      </c>
      <c r="C116" s="2" t="s">
        <v>170</v>
      </c>
      <c r="D116" s="2" t="s">
        <v>170</v>
      </c>
      <c r="E116" s="2" t="s">
        <v>170</v>
      </c>
      <c r="F116" s="2" t="s">
        <v>2</v>
      </c>
      <c r="G116" s="2" t="s">
        <v>170</v>
      </c>
      <c r="H116" s="2" t="s">
        <v>2</v>
      </c>
      <c r="I116" s="149"/>
      <c r="J116" s="150" t="s">
        <v>170</v>
      </c>
      <c r="K116" s="150" t="s">
        <v>170</v>
      </c>
      <c r="L116" s="150" t="s">
        <v>170</v>
      </c>
      <c r="M116" s="2" t="s">
        <v>170</v>
      </c>
      <c r="N116" s="2" t="s">
        <v>170</v>
      </c>
      <c r="O116" s="151" t="s">
        <v>170</v>
      </c>
    </row>
    <row r="117" spans="1:15">
      <c r="A117" s="12"/>
      <c r="B117" s="13" t="s">
        <v>49</v>
      </c>
      <c r="C117" s="14" t="s">
        <v>170</v>
      </c>
      <c r="D117" s="14" t="s">
        <v>2</v>
      </c>
      <c r="E117" s="14" t="s">
        <v>2</v>
      </c>
      <c r="F117" s="14" t="s">
        <v>2</v>
      </c>
      <c r="G117" s="14" t="s">
        <v>2</v>
      </c>
      <c r="H117" s="14" t="s">
        <v>2</v>
      </c>
      <c r="I117" s="152"/>
      <c r="J117" s="153" t="s">
        <v>2</v>
      </c>
      <c r="K117" s="153" t="s">
        <v>2</v>
      </c>
      <c r="L117" s="153" t="s">
        <v>2</v>
      </c>
      <c r="M117" s="14" t="s">
        <v>2</v>
      </c>
      <c r="N117" s="154" t="s">
        <v>2</v>
      </c>
      <c r="O117" s="14" t="s">
        <v>2</v>
      </c>
    </row>
    <row r="118" spans="1:15">
      <c r="A118" s="8"/>
      <c r="B118" s="5" t="s">
        <v>48</v>
      </c>
      <c r="C118" s="2" t="s">
        <v>170</v>
      </c>
      <c r="D118" s="2" t="s">
        <v>170</v>
      </c>
      <c r="E118" s="2" t="s">
        <v>2</v>
      </c>
      <c r="F118" s="2" t="s">
        <v>170</v>
      </c>
      <c r="G118" s="2" t="s">
        <v>170</v>
      </c>
      <c r="H118" s="2" t="s">
        <v>170</v>
      </c>
      <c r="I118" s="149"/>
      <c r="J118" s="150" t="s">
        <v>2</v>
      </c>
      <c r="K118" s="150" t="s">
        <v>170</v>
      </c>
      <c r="L118" s="150" t="s">
        <v>2</v>
      </c>
      <c r="M118" s="2" t="s">
        <v>2</v>
      </c>
      <c r="N118" s="2" t="s">
        <v>2</v>
      </c>
      <c r="O118" s="151" t="s">
        <v>2</v>
      </c>
    </row>
    <row r="119" spans="1:15">
      <c r="A119" s="12"/>
      <c r="B119" s="13" t="s">
        <v>47</v>
      </c>
      <c r="C119" s="14" t="s">
        <v>170</v>
      </c>
      <c r="D119" s="14" t="s">
        <v>170</v>
      </c>
      <c r="E119" s="14" t="s">
        <v>170</v>
      </c>
      <c r="F119" s="14" t="s">
        <v>170</v>
      </c>
      <c r="G119" s="14" t="s">
        <v>170</v>
      </c>
      <c r="H119" s="14" t="s">
        <v>170</v>
      </c>
      <c r="I119" s="152"/>
      <c r="J119" s="153" t="s">
        <v>2</v>
      </c>
      <c r="K119" s="153" t="s">
        <v>2</v>
      </c>
      <c r="L119" s="153" t="s">
        <v>2</v>
      </c>
      <c r="M119" s="14" t="s">
        <v>2</v>
      </c>
      <c r="N119" s="154" t="s">
        <v>2</v>
      </c>
      <c r="O119" s="14" t="s">
        <v>2</v>
      </c>
    </row>
    <row r="120" spans="1:15">
      <c r="A120" s="8"/>
      <c r="B120" s="5" t="s">
        <v>46</v>
      </c>
      <c r="C120" s="2" t="s">
        <v>2</v>
      </c>
      <c r="D120" s="2" t="s">
        <v>2</v>
      </c>
      <c r="E120" s="2" t="s">
        <v>2</v>
      </c>
      <c r="F120" s="2" t="s">
        <v>2</v>
      </c>
      <c r="G120" s="2" t="s">
        <v>2</v>
      </c>
      <c r="H120" s="2" t="s">
        <v>2</v>
      </c>
      <c r="I120" s="149"/>
      <c r="J120" s="150" t="s">
        <v>2</v>
      </c>
      <c r="K120" s="150" t="s">
        <v>2</v>
      </c>
      <c r="L120" s="150" t="s">
        <v>2</v>
      </c>
      <c r="M120" s="2" t="s">
        <v>170</v>
      </c>
      <c r="N120" s="2" t="s">
        <v>2</v>
      </c>
      <c r="O120" s="151" t="s">
        <v>2</v>
      </c>
    </row>
    <row r="121" spans="1:15">
      <c r="A121" s="12"/>
      <c r="B121" s="13" t="s">
        <v>45</v>
      </c>
      <c r="C121" s="14" t="s">
        <v>170</v>
      </c>
      <c r="D121" s="14" t="s">
        <v>2</v>
      </c>
      <c r="E121" s="14" t="s">
        <v>170</v>
      </c>
      <c r="F121" s="14" t="s">
        <v>170</v>
      </c>
      <c r="G121" s="14" t="s">
        <v>2</v>
      </c>
      <c r="H121" s="14" t="s">
        <v>170</v>
      </c>
      <c r="I121" s="152"/>
      <c r="J121" s="153" t="s">
        <v>2</v>
      </c>
      <c r="K121" s="153" t="s">
        <v>2</v>
      </c>
      <c r="L121" s="153" t="s">
        <v>2</v>
      </c>
      <c r="M121" s="14" t="s">
        <v>2</v>
      </c>
      <c r="N121" s="154" t="s">
        <v>170</v>
      </c>
      <c r="O121" s="14" t="s">
        <v>2</v>
      </c>
    </row>
    <row r="122" spans="1:15">
      <c r="A122" s="8"/>
      <c r="B122" s="5" t="s">
        <v>44</v>
      </c>
      <c r="C122" s="2" t="s">
        <v>2</v>
      </c>
      <c r="D122" s="2" t="s">
        <v>2</v>
      </c>
      <c r="E122" s="2" t="s">
        <v>2</v>
      </c>
      <c r="F122" s="2" t="s">
        <v>2</v>
      </c>
      <c r="G122" s="2" t="s">
        <v>2</v>
      </c>
      <c r="H122" s="2" t="s">
        <v>2</v>
      </c>
      <c r="I122" s="149"/>
      <c r="J122" s="150" t="s">
        <v>170</v>
      </c>
      <c r="K122" s="150" t="s">
        <v>170</v>
      </c>
      <c r="L122" s="150" t="s">
        <v>170</v>
      </c>
      <c r="M122" s="2" t="s">
        <v>170</v>
      </c>
      <c r="N122" s="2" t="s">
        <v>170</v>
      </c>
      <c r="O122" s="151" t="s">
        <v>170</v>
      </c>
    </row>
    <row r="123" spans="1:15">
      <c r="A123" s="12"/>
      <c r="B123" s="13" t="s">
        <v>43</v>
      </c>
      <c r="C123" s="14" t="s">
        <v>2</v>
      </c>
      <c r="D123" s="14" t="s">
        <v>2</v>
      </c>
      <c r="E123" s="14" t="s">
        <v>2</v>
      </c>
      <c r="F123" s="14" t="s">
        <v>2</v>
      </c>
      <c r="G123" s="14" t="s">
        <v>2</v>
      </c>
      <c r="H123" s="14" t="s">
        <v>2</v>
      </c>
      <c r="I123" s="152"/>
      <c r="J123" s="153" t="s">
        <v>2</v>
      </c>
      <c r="K123" s="153" t="s">
        <v>2</v>
      </c>
      <c r="L123" s="153" t="s">
        <v>170</v>
      </c>
      <c r="M123" s="14" t="s">
        <v>2</v>
      </c>
      <c r="N123" s="154" t="s">
        <v>2</v>
      </c>
      <c r="O123" s="14" t="s">
        <v>2</v>
      </c>
    </row>
    <row r="124" spans="1:15">
      <c r="A124" s="8"/>
      <c r="B124" s="5" t="s">
        <v>42</v>
      </c>
      <c r="C124" s="2" t="s">
        <v>2</v>
      </c>
      <c r="D124" s="2" t="s">
        <v>2</v>
      </c>
      <c r="E124" s="2" t="s">
        <v>2</v>
      </c>
      <c r="F124" s="2" t="s">
        <v>2</v>
      </c>
      <c r="G124" s="2" t="s">
        <v>2</v>
      </c>
      <c r="H124" s="2" t="s">
        <v>2</v>
      </c>
      <c r="I124" s="149"/>
      <c r="J124" s="150" t="s">
        <v>2</v>
      </c>
      <c r="K124" s="150" t="s">
        <v>2</v>
      </c>
      <c r="L124" s="150" t="s">
        <v>2</v>
      </c>
      <c r="M124" s="2" t="s">
        <v>170</v>
      </c>
      <c r="N124" s="2" t="s">
        <v>2</v>
      </c>
      <c r="O124" s="151" t="s">
        <v>2</v>
      </c>
    </row>
    <row r="125" spans="1:15">
      <c r="A125" s="12"/>
      <c r="B125" s="13" t="s">
        <v>41</v>
      </c>
      <c r="C125" s="14" t="s">
        <v>2</v>
      </c>
      <c r="D125" s="14" t="s">
        <v>2</v>
      </c>
      <c r="E125" s="14" t="s">
        <v>2</v>
      </c>
      <c r="F125" s="14" t="s">
        <v>2</v>
      </c>
      <c r="G125" s="14" t="s">
        <v>2</v>
      </c>
      <c r="H125" s="14" t="s">
        <v>2</v>
      </c>
      <c r="I125" s="152"/>
      <c r="J125" s="153" t="s">
        <v>2</v>
      </c>
      <c r="K125" s="153" t="s">
        <v>170</v>
      </c>
      <c r="L125" s="153" t="s">
        <v>2</v>
      </c>
      <c r="M125" s="14" t="s">
        <v>2</v>
      </c>
      <c r="N125" s="154" t="s">
        <v>2</v>
      </c>
      <c r="O125" s="14" t="s">
        <v>2</v>
      </c>
    </row>
    <row r="126" spans="1:15">
      <c r="A126" s="8"/>
      <c r="B126" s="5" t="s">
        <v>40</v>
      </c>
      <c r="C126" s="2" t="s">
        <v>2</v>
      </c>
      <c r="D126" s="2" t="s">
        <v>2</v>
      </c>
      <c r="E126" s="2" t="s">
        <v>2</v>
      </c>
      <c r="F126" s="2" t="s">
        <v>2</v>
      </c>
      <c r="G126" s="2" t="s">
        <v>2</v>
      </c>
      <c r="H126" s="2" t="s">
        <v>2</v>
      </c>
      <c r="I126" s="149"/>
      <c r="J126" s="150" t="s">
        <v>2</v>
      </c>
      <c r="K126" s="150" t="s">
        <v>2</v>
      </c>
      <c r="L126" s="150" t="s">
        <v>170</v>
      </c>
      <c r="M126" s="2" t="s">
        <v>170</v>
      </c>
      <c r="N126" s="2" t="s">
        <v>2</v>
      </c>
      <c r="O126" s="151" t="s">
        <v>170</v>
      </c>
    </row>
    <row r="127" spans="1:15">
      <c r="A127" s="12"/>
      <c r="B127" s="13" t="s">
        <v>39</v>
      </c>
      <c r="C127" s="14" t="s">
        <v>170</v>
      </c>
      <c r="D127" s="14" t="s">
        <v>170</v>
      </c>
      <c r="E127" s="14" t="s">
        <v>2</v>
      </c>
      <c r="F127" s="14" t="s">
        <v>170</v>
      </c>
      <c r="G127" s="14" t="s">
        <v>170</v>
      </c>
      <c r="H127" s="14" t="s">
        <v>170</v>
      </c>
      <c r="I127" s="152"/>
      <c r="J127" s="153" t="s">
        <v>170</v>
      </c>
      <c r="K127" s="153" t="s">
        <v>170</v>
      </c>
      <c r="L127" s="153" t="s">
        <v>170</v>
      </c>
      <c r="M127" s="14" t="s">
        <v>170</v>
      </c>
      <c r="N127" s="154" t="s">
        <v>170</v>
      </c>
      <c r="O127" s="14" t="s">
        <v>170</v>
      </c>
    </row>
    <row r="128" spans="1:15">
      <c r="A128" s="8"/>
      <c r="B128" s="5" t="s">
        <v>38</v>
      </c>
      <c r="C128" s="2" t="s">
        <v>2</v>
      </c>
      <c r="D128" s="2" t="s">
        <v>2</v>
      </c>
      <c r="E128" s="2" t="s">
        <v>2</v>
      </c>
      <c r="F128" s="2" t="s">
        <v>2</v>
      </c>
      <c r="G128" s="2" t="s">
        <v>2</v>
      </c>
      <c r="H128" s="2" t="s">
        <v>2</v>
      </c>
      <c r="I128" s="149"/>
      <c r="J128" s="150" t="s">
        <v>170</v>
      </c>
      <c r="K128" s="150" t="s">
        <v>170</v>
      </c>
      <c r="L128" s="150" t="s">
        <v>170</v>
      </c>
      <c r="M128" s="2" t="s">
        <v>170</v>
      </c>
      <c r="N128" s="2" t="s">
        <v>170</v>
      </c>
      <c r="O128" s="151" t="s">
        <v>170</v>
      </c>
    </row>
    <row r="129" spans="1:15">
      <c r="A129" s="12"/>
      <c r="B129" s="13" t="s">
        <v>37</v>
      </c>
      <c r="C129" s="14" t="s">
        <v>2</v>
      </c>
      <c r="D129" s="14" t="s">
        <v>2</v>
      </c>
      <c r="E129" s="14" t="s">
        <v>2</v>
      </c>
      <c r="F129" s="14" t="s">
        <v>2</v>
      </c>
      <c r="G129" s="14" t="s">
        <v>2</v>
      </c>
      <c r="H129" s="14" t="s">
        <v>2</v>
      </c>
      <c r="I129" s="152"/>
      <c r="J129" s="153" t="s">
        <v>2</v>
      </c>
      <c r="K129" s="153" t="s">
        <v>2</v>
      </c>
      <c r="L129" s="153" t="s">
        <v>170</v>
      </c>
      <c r="M129" s="14" t="s">
        <v>2</v>
      </c>
      <c r="N129" s="154" t="s">
        <v>2</v>
      </c>
      <c r="O129" s="14" t="s">
        <v>2</v>
      </c>
    </row>
    <row r="130" spans="1:15">
      <c r="A130" s="4" t="s">
        <v>36</v>
      </c>
      <c r="B130" s="3" t="s">
        <v>35</v>
      </c>
      <c r="C130" s="15" t="s">
        <v>2</v>
      </c>
      <c r="D130" s="15" t="s">
        <v>2</v>
      </c>
      <c r="E130" s="15" t="s">
        <v>2</v>
      </c>
      <c r="F130" s="15" t="s">
        <v>2</v>
      </c>
      <c r="G130" s="15" t="s">
        <v>2</v>
      </c>
      <c r="H130" s="15" t="s">
        <v>2</v>
      </c>
      <c r="I130" s="155"/>
      <c r="J130" s="156" t="s">
        <v>2</v>
      </c>
      <c r="K130" s="156" t="s">
        <v>2</v>
      </c>
      <c r="L130" s="156" t="s">
        <v>170</v>
      </c>
      <c r="M130" s="15" t="s">
        <v>2</v>
      </c>
      <c r="N130" s="15" t="s">
        <v>2</v>
      </c>
      <c r="O130" s="157" t="s">
        <v>2</v>
      </c>
    </row>
    <row r="131" spans="1:15">
      <c r="A131" s="12"/>
      <c r="B131" s="13" t="s">
        <v>34</v>
      </c>
      <c r="C131" s="14" t="s">
        <v>170</v>
      </c>
      <c r="D131" s="14" t="s">
        <v>170</v>
      </c>
      <c r="E131" s="14" t="s">
        <v>170</v>
      </c>
      <c r="F131" s="14" t="s">
        <v>170</v>
      </c>
      <c r="G131" s="14" t="s">
        <v>170</v>
      </c>
      <c r="H131" s="14" t="s">
        <v>170</v>
      </c>
      <c r="I131" s="152"/>
      <c r="J131" s="153" t="s">
        <v>2</v>
      </c>
      <c r="K131" s="153" t="s">
        <v>2</v>
      </c>
      <c r="L131" s="153" t="s">
        <v>2</v>
      </c>
      <c r="M131" s="14" t="s">
        <v>2</v>
      </c>
      <c r="N131" s="154" t="s">
        <v>170</v>
      </c>
      <c r="O131" s="14" t="s">
        <v>170</v>
      </c>
    </row>
    <row r="132" spans="1:15">
      <c r="A132" s="8"/>
      <c r="B132" s="5" t="s">
        <v>33</v>
      </c>
      <c r="C132" s="2" t="s">
        <v>2</v>
      </c>
      <c r="D132" s="2" t="s">
        <v>2</v>
      </c>
      <c r="E132" s="2" t="s">
        <v>2</v>
      </c>
      <c r="F132" s="2" t="s">
        <v>2</v>
      </c>
      <c r="G132" s="2" t="s">
        <v>2</v>
      </c>
      <c r="H132" s="2" t="s">
        <v>2</v>
      </c>
      <c r="I132" s="149"/>
      <c r="J132" s="150" t="s">
        <v>2</v>
      </c>
      <c r="K132" s="150" t="s">
        <v>2</v>
      </c>
      <c r="L132" s="150" t="s">
        <v>2</v>
      </c>
      <c r="M132" s="2" t="s">
        <v>170</v>
      </c>
      <c r="N132" s="2" t="s">
        <v>2</v>
      </c>
      <c r="O132" s="151" t="s">
        <v>2</v>
      </c>
    </row>
    <row r="133" spans="1:15">
      <c r="A133" s="12"/>
      <c r="B133" s="13" t="s">
        <v>32</v>
      </c>
      <c r="C133" s="14" t="s">
        <v>170</v>
      </c>
      <c r="D133" s="14" t="s">
        <v>170</v>
      </c>
      <c r="E133" s="14" t="s">
        <v>170</v>
      </c>
      <c r="F133" s="14" t="s">
        <v>2</v>
      </c>
      <c r="G133" s="14" t="s">
        <v>170</v>
      </c>
      <c r="H133" s="14" t="s">
        <v>170</v>
      </c>
      <c r="I133" s="152"/>
      <c r="J133" s="153" t="s">
        <v>2</v>
      </c>
      <c r="K133" s="153" t="s">
        <v>2</v>
      </c>
      <c r="L133" s="153" t="s">
        <v>170</v>
      </c>
      <c r="M133" s="14" t="s">
        <v>2</v>
      </c>
      <c r="N133" s="154" t="s">
        <v>2</v>
      </c>
      <c r="O133" s="14" t="s">
        <v>2</v>
      </c>
    </row>
    <row r="134" spans="1:15">
      <c r="A134" s="8"/>
      <c r="B134" s="5" t="s">
        <v>31</v>
      </c>
      <c r="C134" s="2" t="s">
        <v>2</v>
      </c>
      <c r="D134" s="2" t="s">
        <v>2</v>
      </c>
      <c r="E134" s="2" t="s">
        <v>2</v>
      </c>
      <c r="F134" s="2" t="s">
        <v>2</v>
      </c>
      <c r="G134" s="2" t="s">
        <v>2</v>
      </c>
      <c r="H134" s="2" t="s">
        <v>2</v>
      </c>
      <c r="I134" s="149"/>
      <c r="J134" s="150" t="s">
        <v>2</v>
      </c>
      <c r="K134" s="150" t="s">
        <v>2</v>
      </c>
      <c r="L134" s="150" t="s">
        <v>2</v>
      </c>
      <c r="M134" s="2" t="s">
        <v>2</v>
      </c>
      <c r="N134" s="2" t="s">
        <v>2</v>
      </c>
      <c r="O134" s="151" t="s">
        <v>170</v>
      </c>
    </row>
    <row r="135" spans="1:15">
      <c r="A135" s="12"/>
      <c r="B135" s="13" t="s">
        <v>30</v>
      </c>
      <c r="C135" s="14" t="s">
        <v>2</v>
      </c>
      <c r="D135" s="14" t="s">
        <v>2</v>
      </c>
      <c r="E135" s="14" t="s">
        <v>170</v>
      </c>
      <c r="F135" s="14" t="s">
        <v>170</v>
      </c>
      <c r="G135" s="14" t="s">
        <v>170</v>
      </c>
      <c r="H135" s="14" t="s">
        <v>2</v>
      </c>
      <c r="I135" s="152"/>
      <c r="J135" s="153" t="s">
        <v>2</v>
      </c>
      <c r="K135" s="153" t="s">
        <v>170</v>
      </c>
      <c r="L135" s="153" t="s">
        <v>2</v>
      </c>
      <c r="M135" s="14" t="s">
        <v>2</v>
      </c>
      <c r="N135" s="154" t="s">
        <v>2</v>
      </c>
      <c r="O135" s="14" t="s">
        <v>2</v>
      </c>
    </row>
    <row r="136" spans="1:15">
      <c r="A136" s="8"/>
      <c r="B136" s="5" t="s">
        <v>29</v>
      </c>
      <c r="C136" s="2" t="s">
        <v>170</v>
      </c>
      <c r="D136" s="2" t="s">
        <v>2</v>
      </c>
      <c r="E136" s="2" t="s">
        <v>2</v>
      </c>
      <c r="F136" s="2" t="s">
        <v>2</v>
      </c>
      <c r="G136" s="2" t="s">
        <v>2</v>
      </c>
      <c r="H136" s="2" t="s">
        <v>2</v>
      </c>
      <c r="I136" s="149"/>
      <c r="J136" s="150" t="s">
        <v>2</v>
      </c>
      <c r="K136" s="150" t="s">
        <v>2</v>
      </c>
      <c r="L136" s="150" t="s">
        <v>2</v>
      </c>
      <c r="M136" s="2" t="s">
        <v>2</v>
      </c>
      <c r="N136" s="2" t="s">
        <v>170</v>
      </c>
      <c r="O136" s="151" t="s">
        <v>170</v>
      </c>
    </row>
    <row r="137" spans="1:15">
      <c r="A137" s="12"/>
      <c r="B137" s="13" t="s">
        <v>28</v>
      </c>
      <c r="C137" s="14" t="s">
        <v>170</v>
      </c>
      <c r="D137" s="14" t="s">
        <v>170</v>
      </c>
      <c r="E137" s="14" t="s">
        <v>170</v>
      </c>
      <c r="F137" s="14" t="s">
        <v>170</v>
      </c>
      <c r="G137" s="14" t="s">
        <v>170</v>
      </c>
      <c r="H137" s="14" t="s">
        <v>170</v>
      </c>
      <c r="I137" s="152"/>
      <c r="J137" s="153" t="s">
        <v>2</v>
      </c>
      <c r="K137" s="153" t="s">
        <v>2</v>
      </c>
      <c r="L137" s="153" t="s">
        <v>2</v>
      </c>
      <c r="M137" s="14" t="s">
        <v>2</v>
      </c>
      <c r="N137" s="154" t="s">
        <v>2</v>
      </c>
      <c r="O137" s="14" t="s">
        <v>2</v>
      </c>
    </row>
    <row r="138" spans="1:15">
      <c r="A138" s="8"/>
      <c r="B138" s="5" t="s">
        <v>27</v>
      </c>
      <c r="C138" s="2" t="s">
        <v>2</v>
      </c>
      <c r="D138" s="2" t="s">
        <v>2</v>
      </c>
      <c r="E138" s="2" t="s">
        <v>2</v>
      </c>
      <c r="F138" s="2" t="s">
        <v>2</v>
      </c>
      <c r="G138" s="2" t="s">
        <v>170</v>
      </c>
      <c r="H138" s="2" t="s">
        <v>2</v>
      </c>
      <c r="I138" s="149"/>
      <c r="J138" s="150" t="s">
        <v>2</v>
      </c>
      <c r="K138" s="150" t="s">
        <v>2</v>
      </c>
      <c r="L138" s="150" t="s">
        <v>2</v>
      </c>
      <c r="M138" s="2" t="s">
        <v>2</v>
      </c>
      <c r="N138" s="2" t="s">
        <v>2</v>
      </c>
      <c r="O138" s="151" t="s">
        <v>2</v>
      </c>
    </row>
    <row r="139" spans="1:15">
      <c r="A139" s="12"/>
      <c r="B139" s="13" t="s">
        <v>26</v>
      </c>
      <c r="C139" s="14" t="s">
        <v>170</v>
      </c>
      <c r="D139" s="14" t="s">
        <v>170</v>
      </c>
      <c r="E139" s="14" t="s">
        <v>2</v>
      </c>
      <c r="F139" s="14" t="s">
        <v>2</v>
      </c>
      <c r="G139" s="14" t="s">
        <v>170</v>
      </c>
      <c r="H139" s="14" t="s">
        <v>170</v>
      </c>
      <c r="I139" s="152"/>
      <c r="J139" s="153" t="s">
        <v>2</v>
      </c>
      <c r="K139" s="153" t="s">
        <v>2</v>
      </c>
      <c r="L139" s="153" t="s">
        <v>2</v>
      </c>
      <c r="M139" s="14" t="s">
        <v>2</v>
      </c>
      <c r="N139" s="154" t="s">
        <v>2</v>
      </c>
      <c r="O139" s="14" t="s">
        <v>2</v>
      </c>
    </row>
    <row r="140" spans="1:15">
      <c r="A140" s="8"/>
      <c r="B140" s="5" t="s">
        <v>25</v>
      </c>
      <c r="C140" s="2" t="s">
        <v>2</v>
      </c>
      <c r="D140" s="2" t="s">
        <v>170</v>
      </c>
      <c r="E140" s="2" t="s">
        <v>2</v>
      </c>
      <c r="F140" s="2" t="s">
        <v>170</v>
      </c>
      <c r="G140" s="2" t="s">
        <v>170</v>
      </c>
      <c r="H140" s="2" t="s">
        <v>170</v>
      </c>
      <c r="I140" s="149"/>
      <c r="J140" s="150" t="s">
        <v>2</v>
      </c>
      <c r="K140" s="150" t="s">
        <v>2</v>
      </c>
      <c r="L140" s="150" t="s">
        <v>2</v>
      </c>
      <c r="M140" s="2" t="s">
        <v>2</v>
      </c>
      <c r="N140" s="2" t="s">
        <v>2</v>
      </c>
      <c r="O140" s="151" t="s">
        <v>2</v>
      </c>
    </row>
    <row r="141" spans="1:15">
      <c r="A141" s="12"/>
      <c r="B141" s="13" t="s">
        <v>24</v>
      </c>
      <c r="C141" s="14" t="s">
        <v>170</v>
      </c>
      <c r="D141" s="14" t="s">
        <v>170</v>
      </c>
      <c r="E141" s="14" t="s">
        <v>170</v>
      </c>
      <c r="F141" s="14" t="s">
        <v>170</v>
      </c>
      <c r="G141" s="14" t="s">
        <v>170</v>
      </c>
      <c r="H141" s="14" t="s">
        <v>170</v>
      </c>
      <c r="I141" s="152"/>
      <c r="J141" s="153" t="s">
        <v>2</v>
      </c>
      <c r="K141" s="153" t="s">
        <v>2</v>
      </c>
      <c r="L141" s="153" t="s">
        <v>2</v>
      </c>
      <c r="M141" s="14" t="s">
        <v>2</v>
      </c>
      <c r="N141" s="154" t="s">
        <v>2</v>
      </c>
      <c r="O141" s="14" t="s">
        <v>2</v>
      </c>
    </row>
    <row r="142" spans="1:15">
      <c r="A142" s="8"/>
      <c r="B142" s="5" t="s">
        <v>23</v>
      </c>
      <c r="C142" s="2" t="s">
        <v>170</v>
      </c>
      <c r="D142" s="2" t="s">
        <v>2</v>
      </c>
      <c r="E142" s="2" t="s">
        <v>2</v>
      </c>
      <c r="F142" s="2" t="s">
        <v>2</v>
      </c>
      <c r="G142" s="2" t="s">
        <v>2</v>
      </c>
      <c r="H142" s="2" t="s">
        <v>2</v>
      </c>
      <c r="I142" s="149"/>
      <c r="J142" s="150" t="s">
        <v>2</v>
      </c>
      <c r="K142" s="150" t="s">
        <v>2</v>
      </c>
      <c r="L142" s="150" t="s">
        <v>2</v>
      </c>
      <c r="M142" s="2" t="s">
        <v>2</v>
      </c>
      <c r="N142" s="2" t="s">
        <v>2</v>
      </c>
      <c r="O142" s="151" t="s">
        <v>2</v>
      </c>
    </row>
    <row r="143" spans="1:15">
      <c r="A143" s="12"/>
      <c r="B143" s="13" t="s">
        <v>22</v>
      </c>
      <c r="C143" s="14" t="s">
        <v>2</v>
      </c>
      <c r="D143" s="14" t="s">
        <v>170</v>
      </c>
      <c r="E143" s="14" t="s">
        <v>2</v>
      </c>
      <c r="F143" s="14" t="s">
        <v>2</v>
      </c>
      <c r="G143" s="14" t="s">
        <v>2</v>
      </c>
      <c r="H143" s="14" t="s">
        <v>2</v>
      </c>
      <c r="I143" s="152"/>
      <c r="J143" s="153" t="s">
        <v>2</v>
      </c>
      <c r="K143" s="153" t="s">
        <v>2</v>
      </c>
      <c r="L143" s="153" t="s">
        <v>2</v>
      </c>
      <c r="M143" s="14" t="s">
        <v>2</v>
      </c>
      <c r="N143" s="154" t="s">
        <v>2</v>
      </c>
      <c r="O143" s="14" t="s">
        <v>2</v>
      </c>
    </row>
    <row r="144" spans="1:15">
      <c r="A144" s="8"/>
      <c r="B144" s="5" t="s">
        <v>21</v>
      </c>
      <c r="C144" s="2" t="s">
        <v>170</v>
      </c>
      <c r="D144" s="2" t="s">
        <v>170</v>
      </c>
      <c r="E144" s="2" t="s">
        <v>170</v>
      </c>
      <c r="F144" s="2" t="s">
        <v>170</v>
      </c>
      <c r="G144" s="2" t="s">
        <v>170</v>
      </c>
      <c r="H144" s="2" t="s">
        <v>170</v>
      </c>
      <c r="I144" s="149"/>
      <c r="J144" s="150" t="s">
        <v>2</v>
      </c>
      <c r="K144" s="150" t="s">
        <v>170</v>
      </c>
      <c r="L144" s="150" t="s">
        <v>170</v>
      </c>
      <c r="M144" s="2" t="s">
        <v>2</v>
      </c>
      <c r="N144" s="2" t="s">
        <v>2</v>
      </c>
      <c r="O144" s="151" t="s">
        <v>170</v>
      </c>
    </row>
    <row r="145" spans="1:15">
      <c r="A145" s="12"/>
      <c r="B145" s="13" t="s">
        <v>20</v>
      </c>
      <c r="C145" s="14" t="s">
        <v>2</v>
      </c>
      <c r="D145" s="14" t="s">
        <v>2</v>
      </c>
      <c r="E145" s="14" t="s">
        <v>2</v>
      </c>
      <c r="F145" s="14" t="s">
        <v>2</v>
      </c>
      <c r="G145" s="14" t="s">
        <v>2</v>
      </c>
      <c r="H145" s="14" t="s">
        <v>2</v>
      </c>
      <c r="I145" s="152"/>
      <c r="J145" s="153" t="s">
        <v>2</v>
      </c>
      <c r="K145" s="153" t="s">
        <v>2</v>
      </c>
      <c r="L145" s="153" t="s">
        <v>170</v>
      </c>
      <c r="M145" s="14" t="s">
        <v>2</v>
      </c>
      <c r="N145" s="154" t="s">
        <v>170</v>
      </c>
      <c r="O145" s="14" t="s">
        <v>170</v>
      </c>
    </row>
    <row r="146" spans="1:15">
      <c r="A146" s="8"/>
      <c r="B146" s="5" t="s">
        <v>19</v>
      </c>
      <c r="C146" s="2" t="s">
        <v>170</v>
      </c>
      <c r="D146" s="2" t="s">
        <v>170</v>
      </c>
      <c r="E146" s="2" t="s">
        <v>2</v>
      </c>
      <c r="F146" s="2" t="s">
        <v>2</v>
      </c>
      <c r="G146" s="2" t="s">
        <v>2</v>
      </c>
      <c r="H146" s="2" t="s">
        <v>170</v>
      </c>
      <c r="I146" s="149"/>
      <c r="J146" s="150" t="s">
        <v>2</v>
      </c>
      <c r="K146" s="150" t="s">
        <v>2</v>
      </c>
      <c r="L146" s="150" t="s">
        <v>2</v>
      </c>
      <c r="M146" s="2" t="s">
        <v>2</v>
      </c>
      <c r="N146" s="2" t="s">
        <v>2</v>
      </c>
      <c r="O146" s="151" t="s">
        <v>2</v>
      </c>
    </row>
    <row r="147" spans="1:15">
      <c r="A147" s="16" t="s">
        <v>4</v>
      </c>
      <c r="B147" s="17" t="s">
        <v>3</v>
      </c>
      <c r="C147" s="18" t="s">
        <v>2</v>
      </c>
      <c r="D147" s="18" t="s">
        <v>2</v>
      </c>
      <c r="E147" s="18" t="s">
        <v>2</v>
      </c>
      <c r="F147" s="18" t="s">
        <v>2</v>
      </c>
      <c r="G147" s="18" t="s">
        <v>2</v>
      </c>
      <c r="H147" s="18" t="s">
        <v>2</v>
      </c>
      <c r="I147" s="158"/>
      <c r="J147" s="159" t="s">
        <v>2</v>
      </c>
      <c r="K147" s="159" t="s">
        <v>170</v>
      </c>
      <c r="L147" s="159" t="s">
        <v>2</v>
      </c>
      <c r="M147" s="18" t="s">
        <v>2</v>
      </c>
      <c r="N147" s="160" t="s">
        <v>2</v>
      </c>
      <c r="O147" s="18" t="s">
        <v>2</v>
      </c>
    </row>
    <row r="148" spans="1:15">
      <c r="A148" s="11" t="s">
        <v>18</v>
      </c>
      <c r="B148" s="7" t="s">
        <v>17</v>
      </c>
      <c r="C148" s="6" t="s">
        <v>170</v>
      </c>
      <c r="D148" s="6" t="s">
        <v>170</v>
      </c>
      <c r="E148" s="6" t="s">
        <v>170</v>
      </c>
      <c r="F148" s="6" t="s">
        <v>170</v>
      </c>
      <c r="G148" s="6" t="s">
        <v>170</v>
      </c>
      <c r="H148" s="6" t="s">
        <v>170</v>
      </c>
      <c r="I148" s="161"/>
      <c r="J148" s="162" t="s">
        <v>2</v>
      </c>
      <c r="K148" s="162" t="s">
        <v>2</v>
      </c>
      <c r="L148" s="162" t="s">
        <v>2</v>
      </c>
      <c r="M148" s="6" t="s">
        <v>2</v>
      </c>
      <c r="N148" s="6" t="s">
        <v>2</v>
      </c>
      <c r="O148" s="163" t="s">
        <v>2</v>
      </c>
    </row>
    <row r="149" spans="1:15">
      <c r="A149" s="12" t="s">
        <v>16</v>
      </c>
      <c r="B149" s="13" t="s">
        <v>15</v>
      </c>
      <c r="C149" s="14" t="s">
        <v>2</v>
      </c>
      <c r="D149" s="14" t="s">
        <v>2</v>
      </c>
      <c r="E149" s="14" t="s">
        <v>2</v>
      </c>
      <c r="F149" s="14" t="s">
        <v>2</v>
      </c>
      <c r="G149" s="14" t="s">
        <v>170</v>
      </c>
      <c r="H149" s="14" t="s">
        <v>2</v>
      </c>
      <c r="I149" s="152"/>
      <c r="J149" s="153" t="s">
        <v>2</v>
      </c>
      <c r="K149" s="153" t="s">
        <v>2</v>
      </c>
      <c r="L149" s="153" t="s">
        <v>2</v>
      </c>
      <c r="M149" s="14" t="s">
        <v>2</v>
      </c>
      <c r="N149" s="154" t="s">
        <v>2</v>
      </c>
      <c r="O149" s="14" t="s">
        <v>2</v>
      </c>
    </row>
    <row r="150" spans="1:15">
      <c r="A150" s="8"/>
      <c r="B150" s="5" t="s">
        <v>14</v>
      </c>
      <c r="C150" s="2" t="s">
        <v>2</v>
      </c>
      <c r="D150" s="2" t="s">
        <v>2</v>
      </c>
      <c r="E150" s="2" t="s">
        <v>2</v>
      </c>
      <c r="F150" s="2" t="s">
        <v>2</v>
      </c>
      <c r="G150" s="2" t="s">
        <v>170</v>
      </c>
      <c r="H150" s="2" t="s">
        <v>2</v>
      </c>
      <c r="I150" s="149"/>
      <c r="J150" s="150" t="s">
        <v>2</v>
      </c>
      <c r="K150" s="150" t="s">
        <v>2</v>
      </c>
      <c r="L150" s="150" t="s">
        <v>2</v>
      </c>
      <c r="M150" s="2" t="s">
        <v>2</v>
      </c>
      <c r="N150" s="2" t="s">
        <v>2</v>
      </c>
      <c r="O150" s="151" t="s">
        <v>2</v>
      </c>
    </row>
    <row r="151" spans="1:15">
      <c r="A151" s="12"/>
      <c r="B151" s="13" t="s">
        <v>13</v>
      </c>
      <c r="C151" s="14" t="s">
        <v>2</v>
      </c>
      <c r="D151" s="14" t="s">
        <v>2</v>
      </c>
      <c r="E151" s="14" t="s">
        <v>2</v>
      </c>
      <c r="F151" s="14" t="s">
        <v>2</v>
      </c>
      <c r="G151" s="14" t="s">
        <v>170</v>
      </c>
      <c r="H151" s="14" t="s">
        <v>2</v>
      </c>
      <c r="I151" s="152"/>
      <c r="J151" s="153" t="s">
        <v>2</v>
      </c>
      <c r="K151" s="153" t="s">
        <v>2</v>
      </c>
      <c r="L151" s="153" t="s">
        <v>2</v>
      </c>
      <c r="M151" s="14" t="s">
        <v>2</v>
      </c>
      <c r="N151" s="154" t="s">
        <v>2</v>
      </c>
      <c r="O151" s="14" t="s">
        <v>2</v>
      </c>
    </row>
    <row r="152" spans="1:15">
      <c r="A152" s="8"/>
      <c r="B152" s="5" t="s">
        <v>12</v>
      </c>
      <c r="C152" s="2" t="s">
        <v>2</v>
      </c>
      <c r="D152" s="2" t="s">
        <v>2</v>
      </c>
      <c r="E152" s="2" t="s">
        <v>2</v>
      </c>
      <c r="F152" s="2" t="s">
        <v>2</v>
      </c>
      <c r="G152" s="2" t="s">
        <v>170</v>
      </c>
      <c r="H152" s="2" t="s">
        <v>2</v>
      </c>
      <c r="I152" s="149"/>
      <c r="J152" s="150" t="s">
        <v>2</v>
      </c>
      <c r="K152" s="150" t="s">
        <v>2</v>
      </c>
      <c r="L152" s="150" t="s">
        <v>2</v>
      </c>
      <c r="M152" s="2" t="s">
        <v>2</v>
      </c>
      <c r="N152" s="2" t="s">
        <v>2</v>
      </c>
      <c r="O152" s="151" t="s">
        <v>2</v>
      </c>
    </row>
    <row r="153" spans="1:15">
      <c r="A153" s="12"/>
      <c r="B153" s="13" t="s">
        <v>11</v>
      </c>
      <c r="C153" s="14" t="s">
        <v>2</v>
      </c>
      <c r="D153" s="14" t="s">
        <v>2</v>
      </c>
      <c r="E153" s="14" t="s">
        <v>2</v>
      </c>
      <c r="F153" s="14" t="s">
        <v>2</v>
      </c>
      <c r="G153" s="14" t="s">
        <v>2</v>
      </c>
      <c r="H153" s="14" t="s">
        <v>2</v>
      </c>
      <c r="I153" s="152"/>
      <c r="J153" s="153" t="s">
        <v>2</v>
      </c>
      <c r="K153" s="153" t="s">
        <v>170</v>
      </c>
      <c r="L153" s="153" t="s">
        <v>170</v>
      </c>
      <c r="M153" s="14" t="s">
        <v>2</v>
      </c>
      <c r="N153" s="154" t="s">
        <v>170</v>
      </c>
      <c r="O153" s="14" t="s">
        <v>2</v>
      </c>
    </row>
    <row r="154" spans="1:15">
      <c r="A154" s="8"/>
      <c r="B154" s="5" t="s">
        <v>10</v>
      </c>
      <c r="C154" s="2" t="s">
        <v>2</v>
      </c>
      <c r="D154" s="2" t="s">
        <v>2</v>
      </c>
      <c r="E154" s="2" t="s">
        <v>2</v>
      </c>
      <c r="F154" s="2" t="s">
        <v>2</v>
      </c>
      <c r="G154" s="2" t="s">
        <v>170</v>
      </c>
      <c r="H154" s="2" t="s">
        <v>2</v>
      </c>
      <c r="I154" s="149"/>
      <c r="J154" s="150" t="s">
        <v>2</v>
      </c>
      <c r="K154" s="150" t="s">
        <v>2</v>
      </c>
      <c r="L154" s="150" t="s">
        <v>2</v>
      </c>
      <c r="M154" s="2" t="s">
        <v>2</v>
      </c>
      <c r="N154" s="2" t="s">
        <v>2</v>
      </c>
      <c r="O154" s="151" t="s">
        <v>2</v>
      </c>
    </row>
    <row r="155" spans="1:15">
      <c r="A155" s="12"/>
      <c r="B155" s="13" t="s">
        <v>9</v>
      </c>
      <c r="C155" s="14" t="s">
        <v>2</v>
      </c>
      <c r="D155" s="14" t="s">
        <v>2</v>
      </c>
      <c r="E155" s="14" t="s">
        <v>2</v>
      </c>
      <c r="F155" s="14" t="s">
        <v>2</v>
      </c>
      <c r="G155" s="14" t="s">
        <v>2</v>
      </c>
      <c r="H155" s="14" t="s">
        <v>2</v>
      </c>
      <c r="I155" s="152"/>
      <c r="J155" s="153" t="s">
        <v>2</v>
      </c>
      <c r="K155" s="153" t="s">
        <v>2</v>
      </c>
      <c r="L155" s="153" t="s">
        <v>2</v>
      </c>
      <c r="M155" s="14" t="s">
        <v>2</v>
      </c>
      <c r="N155" s="154" t="s">
        <v>170</v>
      </c>
      <c r="O155" s="14" t="s">
        <v>2</v>
      </c>
    </row>
    <row r="156" spans="1:15">
      <c r="A156" s="11" t="s">
        <v>8</v>
      </c>
      <c r="B156" s="7" t="s">
        <v>7</v>
      </c>
      <c r="C156" s="6" t="s">
        <v>2</v>
      </c>
      <c r="D156" s="6" t="s">
        <v>2</v>
      </c>
      <c r="E156" s="6" t="s">
        <v>2</v>
      </c>
      <c r="F156" s="6" t="s">
        <v>2</v>
      </c>
      <c r="G156" s="6" t="s">
        <v>2</v>
      </c>
      <c r="H156" s="6" t="s">
        <v>2</v>
      </c>
      <c r="I156" s="161"/>
      <c r="J156" s="162" t="s">
        <v>170</v>
      </c>
      <c r="K156" s="162" t="s">
        <v>2</v>
      </c>
      <c r="L156" s="162" t="s">
        <v>2</v>
      </c>
      <c r="M156" s="6" t="s">
        <v>2</v>
      </c>
      <c r="N156" s="6" t="s">
        <v>2</v>
      </c>
      <c r="O156" s="163" t="s">
        <v>2</v>
      </c>
    </row>
    <row r="157" spans="1:15">
      <c r="A157" s="16" t="s">
        <v>6</v>
      </c>
      <c r="B157" s="17" t="s">
        <v>5</v>
      </c>
      <c r="C157" s="18" t="s">
        <v>2</v>
      </c>
      <c r="D157" s="18" t="s">
        <v>2</v>
      </c>
      <c r="E157" s="18" t="s">
        <v>2</v>
      </c>
      <c r="F157" s="18" t="s">
        <v>2</v>
      </c>
      <c r="G157" s="18" t="s">
        <v>2</v>
      </c>
      <c r="H157" s="18" t="s">
        <v>170</v>
      </c>
      <c r="I157" s="158"/>
      <c r="J157" s="159" t="s">
        <v>2</v>
      </c>
      <c r="K157" s="159" t="s">
        <v>2</v>
      </c>
      <c r="L157" s="159" t="s">
        <v>2</v>
      </c>
      <c r="M157" s="18" t="s">
        <v>2</v>
      </c>
      <c r="N157" s="160" t="s">
        <v>2</v>
      </c>
      <c r="O157" s="18" t="s">
        <v>2</v>
      </c>
    </row>
    <row r="158" spans="1:15">
      <c r="A158" s="1"/>
      <c r="B158" s="1"/>
      <c r="C158" s="1"/>
      <c r="D158" s="1"/>
      <c r="E158" s="1"/>
      <c r="F158" s="1"/>
      <c r="G158" s="1"/>
      <c r="H158" s="1"/>
      <c r="I158" s="1"/>
      <c r="J158" s="164"/>
      <c r="K158" s="164"/>
      <c r="L158" s="164"/>
      <c r="M158" s="1"/>
      <c r="N158" s="1"/>
      <c r="O158" s="1"/>
    </row>
    <row r="159" spans="1:15">
      <c r="A159" s="1"/>
      <c r="B159" s="1"/>
      <c r="C159" s="1"/>
      <c r="D159" s="1"/>
      <c r="E159" s="1"/>
      <c r="F159" s="1"/>
      <c r="G159" s="1"/>
      <c r="H159" s="1"/>
      <c r="I159" s="1"/>
      <c r="J159" s="164"/>
      <c r="K159" s="164"/>
      <c r="L159" s="164"/>
      <c r="M159" s="1"/>
      <c r="N159" s="1"/>
      <c r="O159" s="1"/>
    </row>
    <row r="160" spans="1:15">
      <c r="A160" s="1"/>
      <c r="B160" s="1"/>
      <c r="C160" s="1"/>
      <c r="D160" s="1"/>
      <c r="E160" s="1"/>
      <c r="F160" s="1"/>
      <c r="G160" s="1"/>
      <c r="H160" s="1"/>
      <c r="I160" s="1"/>
      <c r="L160" s="164"/>
      <c r="M160" s="1"/>
      <c r="N160" s="1"/>
      <c r="O160" s="1"/>
    </row>
    <row r="161" spans="1:15">
      <c r="A161" s="1"/>
      <c r="B161" s="1"/>
      <c r="C161" s="1"/>
      <c r="D161" s="1"/>
      <c r="E161" s="1"/>
      <c r="F161" s="1"/>
      <c r="G161" s="1"/>
      <c r="H161" s="1"/>
      <c r="I161" s="1"/>
      <c r="L161" s="164"/>
      <c r="M161" s="1"/>
      <c r="N161" s="1"/>
      <c r="O161" s="1"/>
    </row>
    <row r="162" spans="1:15">
      <c r="A162" s="1"/>
      <c r="B162" s="1"/>
      <c r="C162" s="1"/>
      <c r="D162" s="1"/>
      <c r="E162" s="1"/>
      <c r="F162" s="1"/>
      <c r="G162" s="1"/>
      <c r="H162" s="1"/>
      <c r="I162" s="1"/>
      <c r="L162" s="164"/>
      <c r="M162" s="1"/>
      <c r="N162" s="1"/>
      <c r="O162" s="1"/>
    </row>
    <row r="163" spans="1:15">
      <c r="A163" s="1"/>
      <c r="B163" s="1"/>
      <c r="C163" s="1"/>
      <c r="D163" s="1"/>
      <c r="E163" s="1"/>
      <c r="F163" s="1"/>
      <c r="G163" s="1"/>
      <c r="H163" s="1"/>
      <c r="I163" s="1"/>
      <c r="L163" s="164"/>
      <c r="M163" s="1"/>
      <c r="N163" s="1"/>
      <c r="O163" s="1"/>
    </row>
    <row r="164" spans="1:15">
      <c r="A164" s="1"/>
      <c r="B164" s="1"/>
      <c r="C164" s="1"/>
      <c r="D164" s="1"/>
      <c r="E164" s="1"/>
      <c r="F164" s="1"/>
      <c r="G164" s="1"/>
      <c r="H164" s="1"/>
      <c r="I164" s="1"/>
      <c r="L164" s="164"/>
      <c r="M164" s="1"/>
      <c r="N164" s="1"/>
      <c r="O164" s="1"/>
    </row>
    <row r="165" spans="1:15">
      <c r="A165" s="1"/>
      <c r="B165" s="1"/>
      <c r="C165" s="1"/>
      <c r="D165" s="1"/>
      <c r="E165" s="1"/>
      <c r="F165" s="1"/>
      <c r="G165" s="1"/>
      <c r="H165" s="1"/>
      <c r="I165" s="1"/>
      <c r="L165" s="164"/>
      <c r="M165" s="1"/>
      <c r="N165" s="1"/>
      <c r="O165" s="1"/>
    </row>
    <row r="166" spans="1:15">
      <c r="A166" s="1"/>
      <c r="B166" s="1"/>
      <c r="C166" s="1"/>
      <c r="D166" s="1"/>
      <c r="E166" s="1"/>
      <c r="F166" s="1"/>
      <c r="G166" s="1"/>
      <c r="H166" s="1"/>
      <c r="I166" s="1"/>
      <c r="L166" s="164"/>
      <c r="M166" s="1"/>
      <c r="N166" s="1"/>
      <c r="O166" s="1"/>
    </row>
    <row r="167" spans="1:15">
      <c r="A167" s="1"/>
      <c r="B167" s="1"/>
      <c r="C167" s="1"/>
      <c r="D167" s="1"/>
      <c r="E167" s="1"/>
      <c r="F167" s="1"/>
      <c r="G167" s="1"/>
      <c r="H167" s="1"/>
      <c r="I167" s="1"/>
      <c r="L167" s="164"/>
      <c r="M167" s="1"/>
      <c r="N167" s="1"/>
      <c r="O167" s="1"/>
    </row>
    <row r="168" spans="1:15">
      <c r="A168" s="1"/>
      <c r="B168" s="1"/>
      <c r="C168" s="1"/>
      <c r="D168" s="1"/>
      <c r="E168" s="1"/>
      <c r="F168" s="1"/>
      <c r="G168" s="1"/>
      <c r="H168" s="1"/>
      <c r="I168" s="1"/>
      <c r="M168" s="1"/>
      <c r="N168" s="1"/>
      <c r="O168" s="1"/>
    </row>
    <row r="169" spans="1:15">
      <c r="A169" s="1"/>
      <c r="B169" s="1"/>
      <c r="C169" s="1"/>
      <c r="D169" s="1"/>
      <c r="E169" s="1"/>
      <c r="F169" s="1"/>
      <c r="G169" s="1"/>
      <c r="H169" s="1"/>
      <c r="I169" s="1"/>
      <c r="M169" s="1"/>
      <c r="N169" s="1"/>
      <c r="O169" s="1"/>
    </row>
    <row r="170" spans="1:15">
      <c r="A170" s="1"/>
      <c r="B170" s="1"/>
      <c r="C170" s="1"/>
      <c r="D170" s="1"/>
      <c r="E170" s="1"/>
      <c r="F170" s="1"/>
      <c r="G170" s="1"/>
      <c r="H170" s="1"/>
      <c r="I170" s="1"/>
      <c r="M170" s="1"/>
      <c r="N170" s="1"/>
      <c r="O170" s="1"/>
    </row>
    <row r="171" spans="1:15">
      <c r="A171" s="1"/>
      <c r="B171" s="1"/>
      <c r="C171" s="1"/>
      <c r="D171" s="1"/>
      <c r="E171" s="1"/>
      <c r="F171" s="1"/>
      <c r="G171" s="1"/>
      <c r="H171" s="1"/>
      <c r="I171" s="1"/>
      <c r="M171" s="1"/>
      <c r="N171" s="1"/>
      <c r="O171" s="1"/>
    </row>
    <row r="172" spans="1:15">
      <c r="A172" s="1"/>
      <c r="B172" s="1"/>
      <c r="C172" s="1"/>
      <c r="D172" s="1"/>
      <c r="E172" s="1"/>
      <c r="F172" s="1"/>
      <c r="G172" s="1"/>
      <c r="H172" s="1"/>
      <c r="I172" s="1"/>
      <c r="M172" s="1"/>
      <c r="N172" s="1"/>
      <c r="O172" s="1"/>
    </row>
    <row r="173" spans="1:15">
      <c r="A173" s="1"/>
      <c r="B173" s="1"/>
      <c r="C173" s="1"/>
      <c r="D173" s="1"/>
      <c r="E173" s="1"/>
      <c r="F173" s="1"/>
      <c r="G173" s="1"/>
      <c r="H173" s="1"/>
      <c r="I173" s="1"/>
      <c r="M173" s="1"/>
      <c r="N173" s="1"/>
      <c r="O173" s="1"/>
    </row>
    <row r="174" spans="1:15">
      <c r="A174" s="1"/>
      <c r="B174" s="1"/>
      <c r="C174" s="1"/>
      <c r="D174" s="1"/>
      <c r="E174" s="1"/>
      <c r="F174" s="1"/>
      <c r="G174" s="1"/>
      <c r="H174" s="1"/>
      <c r="I174" s="1"/>
      <c r="M174" s="1"/>
      <c r="N174" s="1"/>
      <c r="O174" s="1"/>
    </row>
    <row r="175" spans="1:15">
      <c r="A175" s="1"/>
      <c r="B175" s="1"/>
      <c r="C175" s="1"/>
      <c r="D175" s="1"/>
      <c r="E175" s="1"/>
      <c r="F175" s="1"/>
      <c r="G175" s="1"/>
      <c r="H175" s="1"/>
      <c r="I175" s="1"/>
      <c r="M175" s="1"/>
      <c r="N175" s="1"/>
      <c r="O175" s="1"/>
    </row>
    <row r="176" spans="1:15">
      <c r="A176" s="1"/>
      <c r="B176" s="1"/>
      <c r="C176" s="1"/>
      <c r="D176" s="1"/>
      <c r="E176" s="1"/>
      <c r="F176" s="1"/>
      <c r="G176" s="1"/>
      <c r="H176" s="1"/>
      <c r="I176" s="1"/>
      <c r="M176" s="1"/>
      <c r="N176" s="1"/>
      <c r="O176" s="1"/>
    </row>
    <row r="177" spans="1:15">
      <c r="A177" s="1"/>
      <c r="B177" s="1"/>
      <c r="C177" s="1"/>
      <c r="D177" s="1"/>
      <c r="E177" s="1"/>
      <c r="F177" s="1"/>
      <c r="G177" s="1"/>
      <c r="H177" s="1"/>
      <c r="I177" s="1"/>
      <c r="M177" s="1"/>
      <c r="N177" s="1"/>
      <c r="O177" s="1"/>
    </row>
    <row r="178" spans="1:15">
      <c r="A178" s="1"/>
      <c r="B178" s="1"/>
      <c r="C178" s="1"/>
      <c r="D178" s="1"/>
      <c r="E178" s="1"/>
      <c r="F178" s="1"/>
      <c r="G178" s="1"/>
      <c r="H178" s="1"/>
      <c r="I178" s="1"/>
      <c r="M178" s="1"/>
      <c r="N178" s="1"/>
      <c r="O178" s="1"/>
    </row>
    <row r="179" spans="1:15">
      <c r="A179" s="1"/>
      <c r="B179" s="1"/>
      <c r="C179" s="1"/>
      <c r="D179" s="1"/>
      <c r="E179" s="1"/>
      <c r="F179" s="1"/>
      <c r="G179" s="1"/>
      <c r="H179" s="1"/>
      <c r="I179" s="1"/>
      <c r="M179" s="1"/>
      <c r="N179" s="1"/>
      <c r="O179" s="1"/>
    </row>
    <row r="180" spans="1:15">
      <c r="A180" s="1"/>
      <c r="B180" s="1"/>
      <c r="C180" s="1"/>
      <c r="D180" s="1"/>
      <c r="E180" s="1"/>
      <c r="F180" s="1"/>
      <c r="G180" s="1"/>
      <c r="H180" s="1"/>
      <c r="I180" s="1"/>
      <c r="M180" s="1"/>
      <c r="N180" s="1"/>
      <c r="O180" s="1"/>
    </row>
    <row r="181" spans="1:15">
      <c r="A181" s="1"/>
      <c r="B181" s="1"/>
      <c r="C181" s="1"/>
      <c r="D181" s="1"/>
      <c r="E181" s="1"/>
      <c r="F181" s="1"/>
      <c r="G181" s="1"/>
      <c r="H181" s="1"/>
      <c r="I181" s="1"/>
      <c r="M181" s="1"/>
      <c r="N181" s="1"/>
      <c r="O181" s="1"/>
    </row>
    <row r="182" spans="1:15">
      <c r="A182" s="1"/>
      <c r="B182" s="1"/>
      <c r="C182" s="1"/>
      <c r="D182" s="1"/>
      <c r="E182" s="1"/>
      <c r="F182" s="1"/>
      <c r="G182" s="1"/>
      <c r="H182" s="1"/>
      <c r="I182" s="1"/>
      <c r="M182" s="1"/>
      <c r="N182" s="1"/>
      <c r="O182" s="1"/>
    </row>
    <row r="183" spans="1:15">
      <c r="A183" s="1"/>
      <c r="B183" s="1"/>
      <c r="C183" s="1"/>
      <c r="D183" s="1"/>
      <c r="E183" s="1"/>
      <c r="F183" s="1"/>
      <c r="G183" s="1"/>
      <c r="H183" s="1"/>
      <c r="I183" s="1"/>
      <c r="M183" s="1"/>
      <c r="N183" s="1"/>
      <c r="O183" s="1"/>
    </row>
    <row r="184" spans="1:15">
      <c r="A184" s="1"/>
      <c r="B184" s="1"/>
      <c r="C184" s="1"/>
      <c r="D184" s="1"/>
      <c r="E184" s="1"/>
      <c r="F184" s="1"/>
      <c r="G184" s="1"/>
      <c r="H184" s="1"/>
      <c r="I184" s="1"/>
      <c r="M184" s="1"/>
      <c r="N184" s="1"/>
      <c r="O184" s="1"/>
    </row>
    <row r="185" spans="1:15">
      <c r="A185" s="1"/>
      <c r="B185" s="1"/>
      <c r="C185" s="1"/>
      <c r="D185" s="1"/>
      <c r="E185" s="1"/>
      <c r="F185" s="1"/>
      <c r="G185" s="1"/>
      <c r="H185" s="1"/>
      <c r="I185" s="1"/>
      <c r="M185" s="1"/>
      <c r="N185" s="1"/>
      <c r="O185" s="1"/>
    </row>
    <row r="186" spans="1:15">
      <c r="A186" s="1"/>
      <c r="B186" s="1"/>
      <c r="C186" s="1"/>
      <c r="D186" s="1"/>
      <c r="E186" s="1"/>
      <c r="F186" s="1"/>
      <c r="G186" s="1"/>
      <c r="H186" s="1"/>
      <c r="I186" s="1"/>
      <c r="M186" s="1"/>
      <c r="N186" s="1"/>
      <c r="O186" s="1"/>
    </row>
    <row r="187" spans="1:15">
      <c r="A187" s="1"/>
      <c r="B187" s="1"/>
      <c r="C187" s="1"/>
      <c r="D187" s="1"/>
      <c r="E187" s="1"/>
      <c r="F187" s="1"/>
      <c r="G187" s="1"/>
      <c r="H187" s="1"/>
      <c r="I187" s="1"/>
      <c r="M187" s="1"/>
      <c r="N187" s="1"/>
      <c r="O187" s="1"/>
    </row>
    <row r="188" spans="1:15">
      <c r="A188" s="1"/>
      <c r="B188" s="1"/>
      <c r="C188" s="1"/>
      <c r="D188" s="1"/>
      <c r="E188" s="1"/>
      <c r="F188" s="1"/>
      <c r="G188" s="1"/>
      <c r="H188" s="1"/>
      <c r="I188" s="1"/>
      <c r="M188" s="1"/>
      <c r="N188" s="1"/>
      <c r="O188" s="1"/>
    </row>
    <row r="189" spans="1:15">
      <c r="A189" s="1"/>
      <c r="B189" s="1"/>
      <c r="C189" s="1"/>
      <c r="D189" s="1"/>
      <c r="E189" s="1"/>
      <c r="F189" s="1"/>
      <c r="G189" s="1"/>
      <c r="H189" s="1"/>
      <c r="I189" s="1"/>
      <c r="M189" s="1"/>
      <c r="N189" s="1"/>
      <c r="O189" s="1"/>
    </row>
    <row r="190" spans="1:15">
      <c r="A190" s="1"/>
      <c r="B190" s="1"/>
      <c r="C190" s="1"/>
      <c r="D190" s="1"/>
      <c r="E190" s="1"/>
      <c r="F190" s="1"/>
      <c r="G190" s="1"/>
      <c r="H190" s="1"/>
      <c r="I190" s="1"/>
      <c r="M190" s="1"/>
      <c r="N190" s="1"/>
      <c r="O190" s="1"/>
    </row>
    <row r="191" spans="1:15">
      <c r="A191" s="1"/>
      <c r="B191" s="1"/>
      <c r="C191" s="1"/>
      <c r="D191" s="1"/>
      <c r="E191" s="1"/>
      <c r="F191" s="1"/>
      <c r="G191" s="1"/>
      <c r="H191" s="1"/>
      <c r="I191" s="1"/>
      <c r="M191" s="1"/>
      <c r="N191" s="1"/>
      <c r="O191" s="1"/>
    </row>
    <row r="192" spans="1:15">
      <c r="A192" s="1"/>
      <c r="B192" s="1"/>
      <c r="C192" s="1"/>
      <c r="D192" s="1"/>
      <c r="E192" s="1"/>
      <c r="F192" s="1"/>
      <c r="G192" s="1"/>
      <c r="H192" s="1"/>
      <c r="I192" s="1"/>
      <c r="M192" s="1"/>
      <c r="N192" s="1"/>
      <c r="O192" s="1"/>
    </row>
    <row r="193" spans="1:15">
      <c r="A193" s="1"/>
      <c r="B193" s="1"/>
      <c r="C193" s="1"/>
      <c r="D193" s="1"/>
      <c r="E193" s="1"/>
      <c r="F193" s="1"/>
      <c r="G193" s="1"/>
      <c r="H193" s="1"/>
      <c r="I193" s="1"/>
      <c r="M193" s="1"/>
      <c r="N193" s="1"/>
      <c r="O193" s="1"/>
    </row>
    <row r="194" spans="1:15">
      <c r="A194" s="1"/>
      <c r="B194" s="1"/>
      <c r="C194" s="1"/>
      <c r="D194" s="1"/>
      <c r="E194" s="1"/>
      <c r="F194" s="1"/>
      <c r="G194" s="1"/>
      <c r="H194" s="1"/>
      <c r="I194" s="1"/>
      <c r="M194" s="1"/>
      <c r="N194" s="1"/>
      <c r="O194" s="1"/>
    </row>
    <row r="195" spans="1:15">
      <c r="A195" s="1"/>
      <c r="B195" s="1"/>
      <c r="C195" s="1"/>
      <c r="D195" s="1"/>
      <c r="E195" s="1"/>
      <c r="F195" s="1"/>
      <c r="G195" s="1"/>
      <c r="H195" s="1"/>
      <c r="I195" s="1"/>
      <c r="M195" s="1"/>
      <c r="N195" s="1"/>
      <c r="O195" s="1"/>
    </row>
    <row r="196" spans="1:15">
      <c r="A196" s="1"/>
      <c r="B196" s="1"/>
      <c r="C196" s="1"/>
      <c r="D196" s="1"/>
      <c r="E196" s="1"/>
      <c r="F196" s="1"/>
      <c r="G196" s="1"/>
      <c r="H196" s="1"/>
      <c r="I196" s="1"/>
      <c r="M196" s="1"/>
      <c r="N196" s="1"/>
      <c r="O196" s="1"/>
    </row>
    <row r="197" spans="1:15">
      <c r="A197" s="1"/>
      <c r="B197" s="1"/>
      <c r="C197" s="1"/>
      <c r="D197" s="1"/>
      <c r="E197" s="1"/>
      <c r="F197" s="1"/>
      <c r="G197" s="1"/>
      <c r="H197" s="1"/>
      <c r="I197" s="1"/>
      <c r="M197" s="1"/>
      <c r="N197" s="1"/>
      <c r="O197" s="1"/>
    </row>
    <row r="198" spans="1:15">
      <c r="A198" s="1"/>
      <c r="B198" s="1"/>
      <c r="C198" s="1"/>
      <c r="D198" s="1"/>
      <c r="E198" s="1"/>
      <c r="F198" s="1"/>
      <c r="G198" s="1"/>
      <c r="H198" s="1"/>
      <c r="I198" s="1"/>
      <c r="M198" s="1"/>
      <c r="N198" s="1"/>
      <c r="O198" s="1"/>
    </row>
    <row r="199" spans="1:15">
      <c r="A199" s="1"/>
      <c r="B199" s="1"/>
      <c r="C199" s="1"/>
      <c r="D199" s="1"/>
      <c r="E199" s="1"/>
      <c r="F199" s="1"/>
      <c r="G199" s="1"/>
      <c r="H199" s="1"/>
      <c r="I199" s="1"/>
      <c r="M199" s="1"/>
      <c r="N199" s="1"/>
      <c r="O199" s="1"/>
    </row>
    <row r="200" spans="1:15">
      <c r="A200" s="1"/>
      <c r="B200" s="1"/>
      <c r="C200" s="1"/>
      <c r="D200" s="1"/>
      <c r="E200" s="1"/>
      <c r="F200" s="1"/>
      <c r="G200" s="1"/>
      <c r="H200" s="1"/>
      <c r="I200" s="1"/>
      <c r="M200" s="1"/>
      <c r="N200" s="1"/>
      <c r="O200" s="1"/>
    </row>
    <row r="201" spans="1:15">
      <c r="A201" s="1"/>
      <c r="B201" s="1"/>
      <c r="C201" s="1"/>
      <c r="D201" s="1"/>
      <c r="E201" s="1"/>
      <c r="F201" s="1"/>
      <c r="G201" s="1"/>
      <c r="H201" s="1"/>
      <c r="I201" s="1"/>
      <c r="M201" s="1"/>
      <c r="N201" s="1"/>
      <c r="O201" s="1"/>
    </row>
    <row r="202" spans="1:15">
      <c r="A202" s="1"/>
      <c r="B202" s="1"/>
      <c r="C202" s="1"/>
      <c r="D202" s="1"/>
      <c r="E202" s="1"/>
      <c r="F202" s="1"/>
      <c r="G202" s="1"/>
      <c r="H202" s="1"/>
      <c r="I202" s="1"/>
      <c r="M202" s="1"/>
      <c r="N202" s="1"/>
      <c r="O202" s="1"/>
    </row>
    <row r="203" spans="1:15">
      <c r="A203" s="1"/>
      <c r="B203" s="1"/>
      <c r="C203" s="1"/>
      <c r="D203" s="1"/>
      <c r="E203" s="1"/>
      <c r="F203" s="1"/>
      <c r="G203" s="1"/>
      <c r="H203" s="1"/>
      <c r="I203" s="1"/>
      <c r="M203" s="1"/>
      <c r="N203" s="1"/>
      <c r="O203" s="1"/>
    </row>
    <row r="204" spans="1:15">
      <c r="A204" s="1"/>
      <c r="B204" s="1"/>
      <c r="C204" s="1"/>
      <c r="D204" s="1"/>
      <c r="E204" s="1"/>
      <c r="F204" s="1"/>
      <c r="G204" s="1"/>
      <c r="H204" s="1"/>
      <c r="I204" s="1"/>
      <c r="M204" s="1"/>
      <c r="N204" s="1"/>
      <c r="O204" s="1"/>
    </row>
    <row r="205" spans="1:15">
      <c r="A205" s="1"/>
      <c r="B205" s="1"/>
      <c r="C205" s="1"/>
      <c r="D205" s="1"/>
      <c r="E205" s="1"/>
      <c r="F205" s="1"/>
      <c r="G205" s="1"/>
      <c r="H205" s="1"/>
      <c r="I205" s="1"/>
      <c r="M205" s="1"/>
      <c r="N205" s="1"/>
      <c r="O205" s="1"/>
    </row>
    <row r="206" spans="1:15">
      <c r="A206" s="1"/>
      <c r="B206" s="1"/>
      <c r="C206" s="1"/>
      <c r="D206" s="1"/>
      <c r="E206" s="1"/>
      <c r="F206" s="1"/>
      <c r="G206" s="1"/>
      <c r="H206" s="1"/>
      <c r="I206" s="1"/>
      <c r="M206" s="1"/>
      <c r="N206" s="1"/>
      <c r="O206" s="1"/>
    </row>
    <row r="207" spans="1:15">
      <c r="A207" s="1"/>
      <c r="B207" s="1"/>
      <c r="C207" s="1"/>
      <c r="D207" s="1"/>
      <c r="E207" s="1"/>
      <c r="F207" s="1"/>
      <c r="G207" s="1"/>
      <c r="H207" s="1"/>
      <c r="I207" s="1"/>
      <c r="M207" s="1"/>
      <c r="N207" s="1"/>
      <c r="O207" s="1"/>
    </row>
    <row r="208" spans="1:15">
      <c r="A208" s="1"/>
      <c r="B208" s="1"/>
      <c r="C208" s="1"/>
      <c r="D208" s="1"/>
      <c r="E208" s="1"/>
      <c r="F208" s="1"/>
      <c r="G208" s="1"/>
      <c r="H208" s="1"/>
      <c r="I208" s="1"/>
      <c r="M208" s="1"/>
      <c r="N208" s="1"/>
      <c r="O208" s="1"/>
    </row>
    <row r="209" spans="1:15">
      <c r="A209" s="1"/>
      <c r="B209" s="1"/>
      <c r="C209" s="1"/>
      <c r="D209" s="1"/>
      <c r="E209" s="1"/>
      <c r="F209" s="1"/>
      <c r="G209" s="1"/>
      <c r="H209" s="1"/>
      <c r="I209" s="1"/>
      <c r="M209" s="1"/>
      <c r="N209" s="1"/>
      <c r="O209" s="1"/>
    </row>
    <row r="210" spans="1:15">
      <c r="A210" s="1"/>
      <c r="B210" s="1"/>
      <c r="C210" s="1"/>
      <c r="D210" s="1"/>
      <c r="E210" s="1"/>
      <c r="F210" s="1"/>
      <c r="G210" s="1"/>
      <c r="H210" s="1"/>
      <c r="I210" s="1"/>
      <c r="M210" s="1"/>
      <c r="N210" s="1"/>
      <c r="O210" s="1"/>
    </row>
    <row r="211" spans="1:15">
      <c r="A211" s="1"/>
      <c r="B211" s="1"/>
      <c r="C211" s="1"/>
      <c r="D211" s="1"/>
      <c r="E211" s="1"/>
      <c r="F211" s="1"/>
      <c r="G211" s="1"/>
      <c r="H211" s="1"/>
      <c r="I211" s="1"/>
      <c r="M211" s="1"/>
      <c r="N211" s="1"/>
      <c r="O211" s="1"/>
    </row>
    <row r="212" spans="1:15">
      <c r="A212" s="1"/>
      <c r="B212" s="1"/>
      <c r="C212" s="1"/>
      <c r="D212" s="1"/>
      <c r="E212" s="1"/>
      <c r="F212" s="1"/>
      <c r="G212" s="1"/>
      <c r="H212" s="1"/>
      <c r="I212" s="1"/>
      <c r="M212" s="1"/>
      <c r="N212" s="1"/>
      <c r="O212" s="1"/>
    </row>
    <row r="213" spans="1:15">
      <c r="A213" s="1"/>
      <c r="B213" s="1"/>
      <c r="C213" s="1"/>
      <c r="D213" s="1"/>
      <c r="E213" s="1"/>
      <c r="F213" s="1"/>
      <c r="G213" s="1"/>
      <c r="H213" s="1"/>
      <c r="I213" s="1"/>
      <c r="M213" s="1"/>
      <c r="N213" s="1"/>
      <c r="O213" s="1"/>
    </row>
    <row r="214" spans="1:15">
      <c r="A214" s="1"/>
      <c r="B214" s="1"/>
      <c r="C214" s="1"/>
      <c r="D214" s="1"/>
      <c r="E214" s="1"/>
      <c r="F214" s="1"/>
      <c r="G214" s="1"/>
      <c r="H214" s="1"/>
      <c r="I214" s="1"/>
      <c r="M214" s="1"/>
      <c r="N214" s="1"/>
      <c r="O214" s="1"/>
    </row>
    <row r="215" spans="1:15">
      <c r="A215" s="1"/>
      <c r="B215" s="1"/>
      <c r="C215" s="1"/>
      <c r="D215" s="1"/>
      <c r="E215" s="1"/>
      <c r="F215" s="1"/>
      <c r="G215" s="1"/>
      <c r="H215" s="1"/>
      <c r="I215" s="1"/>
      <c r="M215" s="1"/>
      <c r="N215" s="1"/>
      <c r="O215" s="1"/>
    </row>
    <row r="216" spans="1:15">
      <c r="A216" s="1"/>
      <c r="B216" s="1"/>
      <c r="C216" s="1"/>
      <c r="D216" s="1"/>
      <c r="E216" s="1"/>
      <c r="F216" s="1"/>
      <c r="G216" s="1"/>
      <c r="H216" s="1"/>
      <c r="I216" s="1"/>
      <c r="M216" s="1"/>
      <c r="N216" s="1"/>
      <c r="O216" s="1"/>
    </row>
    <row r="217" spans="1:15">
      <c r="A217" s="1"/>
      <c r="B217" s="1"/>
      <c r="C217" s="1"/>
      <c r="D217" s="1"/>
      <c r="E217" s="1"/>
      <c r="F217" s="1"/>
      <c r="G217" s="1"/>
      <c r="H217" s="1"/>
      <c r="I217" s="1"/>
      <c r="M217" s="1"/>
      <c r="N217" s="1"/>
      <c r="O217" s="1"/>
    </row>
    <row r="218" spans="1:15">
      <c r="A218" s="1"/>
      <c r="B218" s="1"/>
      <c r="C218" s="1"/>
      <c r="D218" s="1"/>
      <c r="E218" s="1"/>
      <c r="F218" s="1"/>
      <c r="G218" s="1"/>
      <c r="H218" s="1"/>
      <c r="I218" s="1"/>
      <c r="M218" s="1"/>
      <c r="N218" s="1"/>
      <c r="O218" s="1"/>
    </row>
    <row r="219" spans="1:15">
      <c r="A219" s="1"/>
      <c r="B219" s="1"/>
      <c r="C219" s="1"/>
      <c r="D219" s="1"/>
      <c r="E219" s="1"/>
      <c r="F219" s="1"/>
      <c r="G219" s="1"/>
      <c r="H219" s="1"/>
      <c r="I219" s="1"/>
      <c r="M219" s="1"/>
      <c r="N219" s="1"/>
      <c r="O219" s="1"/>
    </row>
    <row r="220" spans="1:15">
      <c r="A220" s="1"/>
      <c r="B220" s="1"/>
      <c r="C220" s="1"/>
      <c r="D220" s="1"/>
      <c r="E220" s="1"/>
      <c r="F220" s="1"/>
      <c r="G220" s="1"/>
      <c r="H220" s="1"/>
      <c r="I220" s="1"/>
      <c r="M220" s="1"/>
      <c r="N220" s="1"/>
      <c r="O220" s="1"/>
    </row>
    <row r="221" spans="1:15">
      <c r="A221" s="1"/>
      <c r="B221" s="1"/>
      <c r="C221" s="1"/>
      <c r="D221" s="1"/>
      <c r="E221" s="1"/>
      <c r="F221" s="1"/>
      <c r="G221" s="1"/>
      <c r="H221" s="1"/>
      <c r="I221" s="1"/>
      <c r="M221" s="1"/>
      <c r="N221" s="1"/>
      <c r="O221" s="1"/>
    </row>
    <row r="222" spans="1:15">
      <c r="A222" s="1"/>
      <c r="B222" s="1"/>
      <c r="C222" s="1"/>
      <c r="D222" s="1"/>
      <c r="E222" s="1"/>
      <c r="F222" s="1"/>
      <c r="G222" s="1"/>
      <c r="H222" s="1"/>
      <c r="I222" s="1"/>
      <c r="M222" s="1"/>
      <c r="N222" s="1"/>
      <c r="O222" s="1"/>
    </row>
    <row r="223" spans="1:15">
      <c r="A223" s="1"/>
      <c r="B223" s="1"/>
      <c r="C223" s="1"/>
      <c r="D223" s="1"/>
      <c r="E223" s="1"/>
      <c r="F223" s="1"/>
      <c r="G223" s="1"/>
      <c r="H223" s="1"/>
      <c r="I223" s="1"/>
      <c r="M223" s="1"/>
      <c r="N223" s="1"/>
      <c r="O223" s="1"/>
    </row>
    <row r="224" spans="1:15">
      <c r="A224" s="1"/>
      <c r="B224" s="1"/>
      <c r="C224" s="1"/>
      <c r="D224" s="1"/>
      <c r="E224" s="1"/>
      <c r="F224" s="1"/>
      <c r="G224" s="1"/>
      <c r="H224" s="1"/>
      <c r="I224" s="1"/>
      <c r="M224" s="1"/>
      <c r="N224" s="1"/>
      <c r="O224" s="1"/>
    </row>
    <row r="225" spans="1:15">
      <c r="A225" s="1"/>
      <c r="B225" s="1"/>
      <c r="C225" s="1"/>
      <c r="D225" s="1"/>
      <c r="E225" s="1"/>
      <c r="F225" s="1"/>
      <c r="G225" s="1"/>
      <c r="H225" s="1"/>
      <c r="I225" s="1"/>
      <c r="M225" s="1"/>
      <c r="N225" s="1"/>
      <c r="O225" s="1"/>
    </row>
    <row r="226" spans="1:15">
      <c r="A226" s="1"/>
      <c r="B226" s="1"/>
      <c r="C226" s="1"/>
      <c r="D226" s="1"/>
      <c r="E226" s="1"/>
      <c r="F226" s="1"/>
      <c r="G226" s="1"/>
      <c r="H226" s="1"/>
      <c r="I226" s="1"/>
      <c r="M226" s="1"/>
      <c r="N226" s="1"/>
      <c r="O226" s="1"/>
    </row>
    <row r="227" spans="1:15">
      <c r="A227" s="1"/>
      <c r="B227" s="1"/>
      <c r="C227" s="1"/>
      <c r="D227" s="1"/>
      <c r="E227" s="1"/>
      <c r="F227" s="1"/>
      <c r="G227" s="1"/>
      <c r="H227" s="1"/>
      <c r="I227" s="1"/>
      <c r="M227" s="1"/>
      <c r="N227" s="1"/>
      <c r="O227" s="1"/>
    </row>
    <row r="228" spans="1:15">
      <c r="A228" s="1"/>
      <c r="B228" s="1"/>
      <c r="C228" s="1"/>
      <c r="D228" s="1"/>
      <c r="E228" s="1"/>
      <c r="F228" s="1"/>
      <c r="G228" s="1"/>
      <c r="H228" s="1"/>
      <c r="I228" s="1"/>
      <c r="M228" s="1"/>
      <c r="N228" s="1"/>
      <c r="O228" s="1"/>
    </row>
    <row r="229" spans="1:15">
      <c r="A229" s="1"/>
      <c r="B229" s="1"/>
      <c r="C229" s="1"/>
      <c r="D229" s="1"/>
      <c r="E229" s="1"/>
      <c r="F229" s="1"/>
      <c r="G229" s="1"/>
      <c r="H229" s="1"/>
      <c r="I229" s="1"/>
      <c r="M229" s="1"/>
      <c r="N229" s="1"/>
      <c r="O229" s="1"/>
    </row>
    <row r="230" spans="1:15">
      <c r="A230" s="1"/>
      <c r="B230" s="1"/>
      <c r="C230" s="1"/>
      <c r="D230" s="1"/>
      <c r="E230" s="1"/>
      <c r="F230" s="1"/>
      <c r="G230" s="1"/>
      <c r="H230" s="1"/>
      <c r="I230" s="1"/>
      <c r="M230" s="1"/>
      <c r="N230" s="1"/>
      <c r="O230" s="1"/>
    </row>
    <row r="231" spans="1:15">
      <c r="A231" s="1"/>
      <c r="B231" s="1"/>
      <c r="C231" s="1"/>
      <c r="D231" s="1"/>
      <c r="E231" s="1"/>
      <c r="F231" s="1"/>
      <c r="G231" s="1"/>
      <c r="H231" s="1"/>
      <c r="I231" s="1"/>
      <c r="M231" s="1"/>
      <c r="N231" s="1"/>
      <c r="O231" s="1"/>
    </row>
    <row r="232" spans="1:15">
      <c r="A232" s="1"/>
      <c r="B232" s="1"/>
      <c r="C232" s="1"/>
      <c r="D232" s="1"/>
      <c r="E232" s="1"/>
      <c r="F232" s="1"/>
      <c r="G232" s="1"/>
      <c r="H232" s="1"/>
      <c r="I232" s="1"/>
      <c r="M232" s="1"/>
      <c r="N232" s="1"/>
      <c r="O232" s="1"/>
    </row>
    <row r="233" spans="1:15">
      <c r="A233" s="1"/>
      <c r="B233" s="1"/>
      <c r="C233" s="1"/>
      <c r="D233" s="1"/>
      <c r="E233" s="1"/>
      <c r="F233" s="1"/>
      <c r="G233" s="1"/>
      <c r="H233" s="1"/>
      <c r="I233" s="1"/>
      <c r="M233" s="1"/>
      <c r="N233" s="1"/>
      <c r="O233" s="1"/>
    </row>
    <row r="234" spans="1:15">
      <c r="A234" s="1"/>
      <c r="B234" s="1"/>
      <c r="C234" s="1"/>
      <c r="D234" s="1"/>
      <c r="E234" s="1"/>
      <c r="F234" s="1"/>
      <c r="G234" s="1"/>
      <c r="H234" s="1"/>
      <c r="I234" s="1"/>
      <c r="M234" s="1"/>
      <c r="N234" s="1"/>
      <c r="O234" s="1"/>
    </row>
    <row r="235" spans="1:15">
      <c r="A235" s="1"/>
      <c r="B235" s="1"/>
      <c r="C235" s="1"/>
      <c r="D235" s="1"/>
      <c r="E235" s="1"/>
      <c r="F235" s="1"/>
      <c r="G235" s="1"/>
      <c r="H235" s="1"/>
      <c r="I235" s="1"/>
      <c r="M235" s="1"/>
      <c r="N235" s="1"/>
      <c r="O235" s="1"/>
    </row>
    <row r="236" spans="1:15">
      <c r="A236" s="1"/>
      <c r="B236" s="1"/>
      <c r="C236" s="1"/>
      <c r="D236" s="1"/>
      <c r="E236" s="1"/>
      <c r="F236" s="1"/>
      <c r="G236" s="1"/>
      <c r="H236" s="1"/>
      <c r="I236" s="1"/>
      <c r="M236" s="1"/>
      <c r="N236" s="1"/>
      <c r="O236" s="1"/>
    </row>
    <row r="237" spans="1:15">
      <c r="A237" s="1"/>
      <c r="B237" s="1"/>
      <c r="C237" s="1"/>
      <c r="D237" s="1"/>
      <c r="E237" s="1"/>
      <c r="F237" s="1"/>
      <c r="G237" s="1"/>
      <c r="H237" s="1"/>
      <c r="I237" s="1"/>
      <c r="M237" s="1"/>
      <c r="N237" s="1"/>
      <c r="O237" s="1"/>
    </row>
    <row r="238" spans="1:15">
      <c r="A238" s="1"/>
      <c r="B238" s="1"/>
      <c r="C238" s="1"/>
      <c r="D238" s="1"/>
      <c r="E238" s="1"/>
      <c r="F238" s="1"/>
      <c r="G238" s="1"/>
      <c r="H238" s="1"/>
      <c r="I238" s="1"/>
      <c r="M238" s="1"/>
      <c r="N238" s="1"/>
      <c r="O238" s="1"/>
    </row>
    <row r="239" spans="1:15">
      <c r="A239" s="1"/>
      <c r="B239" s="1"/>
      <c r="C239" s="1"/>
      <c r="D239" s="1"/>
      <c r="E239" s="1"/>
      <c r="F239" s="1"/>
      <c r="G239" s="1"/>
      <c r="H239" s="1"/>
      <c r="I239" s="1"/>
      <c r="M239" s="1"/>
      <c r="N239" s="1"/>
      <c r="O239" s="1"/>
    </row>
    <row r="240" spans="1:15">
      <c r="A240" s="1"/>
      <c r="B240" s="1"/>
      <c r="C240" s="1"/>
      <c r="D240" s="1"/>
      <c r="E240" s="1"/>
      <c r="F240" s="1"/>
      <c r="G240" s="1"/>
      <c r="H240" s="1"/>
      <c r="I240" s="1"/>
      <c r="M240" s="1"/>
      <c r="N240" s="1"/>
      <c r="O240" s="1"/>
    </row>
    <row r="241" spans="1:15">
      <c r="A241" s="1"/>
      <c r="B241" s="1"/>
      <c r="C241" s="1"/>
      <c r="D241" s="1"/>
      <c r="E241" s="1"/>
      <c r="F241" s="1"/>
      <c r="G241" s="1"/>
      <c r="H241" s="1"/>
      <c r="I241" s="1"/>
      <c r="M241" s="1"/>
      <c r="N241" s="1"/>
      <c r="O241" s="1"/>
    </row>
    <row r="242" spans="1:15">
      <c r="A242" s="1"/>
      <c r="B242" s="1"/>
      <c r="C242" s="1"/>
      <c r="D242" s="1"/>
      <c r="E242" s="1"/>
      <c r="F242" s="1"/>
      <c r="G242" s="1"/>
      <c r="H242" s="1"/>
      <c r="I242" s="1"/>
      <c r="M242" s="1"/>
      <c r="N242" s="1"/>
      <c r="O242" s="1"/>
    </row>
    <row r="243" spans="1:15">
      <c r="A243" s="1"/>
      <c r="B243" s="1"/>
      <c r="C243" s="1"/>
      <c r="D243" s="1"/>
      <c r="E243" s="1"/>
      <c r="F243" s="1"/>
      <c r="G243" s="1"/>
      <c r="H243" s="1"/>
      <c r="I243" s="1"/>
      <c r="M243" s="1"/>
      <c r="N243" s="1"/>
      <c r="O243" s="1"/>
    </row>
    <row r="244" spans="1:15">
      <c r="A244" s="1"/>
      <c r="B244" s="1"/>
      <c r="C244" s="1"/>
      <c r="D244" s="1"/>
      <c r="E244" s="1"/>
      <c r="F244" s="1"/>
      <c r="G244" s="1"/>
      <c r="H244" s="1"/>
      <c r="I244" s="1"/>
      <c r="M244" s="1"/>
      <c r="N244" s="1"/>
      <c r="O244" s="1"/>
    </row>
    <row r="245" spans="1:15">
      <c r="A245" s="1"/>
      <c r="B245" s="1"/>
      <c r="C245" s="1"/>
      <c r="D245" s="1"/>
      <c r="E245" s="1"/>
      <c r="F245" s="1"/>
      <c r="G245" s="1"/>
      <c r="H245" s="1"/>
      <c r="I245" s="1"/>
      <c r="M245" s="1"/>
      <c r="N245" s="1"/>
      <c r="O245" s="1"/>
    </row>
    <row r="246" spans="1:15">
      <c r="A246" s="1"/>
      <c r="B246" s="1"/>
      <c r="C246" s="1"/>
      <c r="D246" s="1"/>
      <c r="E246" s="1"/>
      <c r="F246" s="1"/>
      <c r="G246" s="1"/>
      <c r="H246" s="1"/>
      <c r="I246" s="1"/>
      <c r="M246" s="1"/>
      <c r="N246" s="1"/>
      <c r="O246" s="1"/>
    </row>
    <row r="247" spans="1:15">
      <c r="A247" s="1"/>
      <c r="B247" s="1"/>
      <c r="C247" s="1"/>
      <c r="D247" s="1"/>
      <c r="E247" s="1"/>
      <c r="F247" s="1"/>
      <c r="G247" s="1"/>
      <c r="H247" s="1"/>
      <c r="I247" s="1"/>
      <c r="M247" s="1"/>
      <c r="N247" s="1"/>
      <c r="O247" s="1"/>
    </row>
    <row r="248" spans="1:15">
      <c r="A248" s="1"/>
      <c r="B248" s="1"/>
      <c r="C248" s="1"/>
      <c r="D248" s="1"/>
      <c r="E248" s="1"/>
      <c r="F248" s="1"/>
      <c r="G248" s="1"/>
      <c r="H248" s="1"/>
      <c r="I248" s="1"/>
      <c r="M248" s="1"/>
      <c r="N248" s="1"/>
      <c r="O248" s="1"/>
    </row>
    <row r="249" spans="1:15">
      <c r="A249" s="1"/>
      <c r="B249" s="1"/>
      <c r="C249" s="1"/>
      <c r="D249" s="1"/>
      <c r="E249" s="1"/>
      <c r="F249" s="1"/>
      <c r="G249" s="1"/>
      <c r="H249" s="1"/>
      <c r="I249" s="1"/>
      <c r="M249" s="1"/>
      <c r="N249" s="1"/>
      <c r="O249" s="1"/>
    </row>
    <row r="250" spans="1:15">
      <c r="A250" s="1"/>
      <c r="B250" s="1"/>
      <c r="C250" s="1"/>
      <c r="D250" s="1"/>
      <c r="E250" s="1"/>
      <c r="F250" s="1"/>
      <c r="G250" s="1"/>
      <c r="H250" s="1"/>
      <c r="I250" s="1"/>
      <c r="M250" s="1"/>
      <c r="N250" s="1"/>
      <c r="O250" s="1"/>
    </row>
    <row r="251" spans="1:15">
      <c r="A251" s="1"/>
      <c r="B251" s="1"/>
      <c r="C251" s="1"/>
      <c r="D251" s="1"/>
      <c r="E251" s="1"/>
      <c r="F251" s="1"/>
      <c r="G251" s="1"/>
      <c r="H251" s="1"/>
      <c r="I251" s="1"/>
      <c r="M251" s="1"/>
      <c r="N251" s="1"/>
      <c r="O251" s="1"/>
    </row>
    <row r="252" spans="1:15">
      <c r="A252" s="1"/>
      <c r="B252" s="1"/>
      <c r="C252" s="1"/>
      <c r="D252" s="1"/>
      <c r="E252" s="1"/>
      <c r="F252" s="1"/>
      <c r="G252" s="1"/>
      <c r="H252" s="1"/>
      <c r="I252" s="1"/>
      <c r="M252" s="1"/>
      <c r="N252" s="1"/>
      <c r="O252" s="1"/>
    </row>
    <row r="253" spans="1:15">
      <c r="A253" s="1"/>
      <c r="B253" s="1"/>
      <c r="C253" s="1"/>
      <c r="D253" s="1"/>
      <c r="E253" s="1"/>
      <c r="F253" s="1"/>
      <c r="G253" s="1"/>
      <c r="H253" s="1"/>
      <c r="I253" s="1"/>
      <c r="M253" s="1"/>
      <c r="N253" s="1"/>
      <c r="O253" s="1"/>
    </row>
    <row r="254" spans="1:15">
      <c r="A254" s="1"/>
      <c r="B254" s="1"/>
      <c r="C254" s="1"/>
      <c r="D254" s="1"/>
      <c r="E254" s="1"/>
      <c r="F254" s="1"/>
      <c r="G254" s="1"/>
      <c r="H254" s="1"/>
      <c r="I254" s="1"/>
      <c r="M254" s="1"/>
      <c r="N254" s="1"/>
      <c r="O254" s="1"/>
    </row>
    <row r="255" spans="1:15">
      <c r="A255" s="1"/>
      <c r="B255" s="1"/>
      <c r="C255" s="1"/>
      <c r="D255" s="1"/>
      <c r="E255" s="1"/>
      <c r="F255" s="1"/>
      <c r="G255" s="1"/>
      <c r="H255" s="1"/>
      <c r="I255" s="1"/>
      <c r="M255" s="1"/>
      <c r="N255" s="1"/>
      <c r="O255" s="1"/>
    </row>
    <row r="256" spans="1:15">
      <c r="A256" s="1"/>
      <c r="B256" s="1"/>
      <c r="C256" s="1"/>
      <c r="D256" s="1"/>
      <c r="E256" s="1"/>
      <c r="F256" s="1"/>
      <c r="G256" s="1"/>
      <c r="H256" s="1"/>
      <c r="I256" s="1"/>
      <c r="M256" s="1"/>
      <c r="N256" s="1"/>
      <c r="O256" s="1"/>
    </row>
    <row r="257" spans="1:15">
      <c r="A257" s="1"/>
      <c r="B257" s="1"/>
      <c r="C257" s="1"/>
      <c r="D257" s="1"/>
      <c r="E257" s="1"/>
      <c r="F257" s="1"/>
      <c r="G257" s="1"/>
      <c r="H257" s="1"/>
      <c r="I257" s="1"/>
      <c r="M257" s="1"/>
      <c r="N257" s="1"/>
      <c r="O257" s="1"/>
    </row>
    <row r="258" spans="1:15">
      <c r="A258" s="1"/>
      <c r="B258" s="1"/>
      <c r="C258" s="1"/>
      <c r="D258" s="1"/>
      <c r="E258" s="1"/>
      <c r="F258" s="1"/>
      <c r="G258" s="1"/>
      <c r="H258" s="1"/>
      <c r="I258" s="1"/>
      <c r="M258" s="1"/>
      <c r="N258" s="1"/>
      <c r="O258" s="1"/>
    </row>
    <row r="259" spans="1:15">
      <c r="A259" s="1"/>
      <c r="B259" s="1"/>
      <c r="C259" s="1"/>
      <c r="D259" s="1"/>
      <c r="E259" s="1"/>
      <c r="F259" s="1"/>
      <c r="G259" s="1"/>
      <c r="H259" s="1"/>
      <c r="I259" s="1"/>
      <c r="M259" s="1"/>
      <c r="N259" s="1"/>
      <c r="O259" s="1"/>
    </row>
    <row r="260" spans="1:15">
      <c r="A260" s="1"/>
      <c r="B260" s="1"/>
      <c r="C260" s="1"/>
      <c r="D260" s="1"/>
      <c r="E260" s="1"/>
      <c r="F260" s="1"/>
      <c r="G260" s="1"/>
      <c r="H260" s="1"/>
      <c r="I260" s="1"/>
      <c r="M260" s="1"/>
      <c r="N260" s="1"/>
      <c r="O260" s="1"/>
    </row>
    <row r="261" spans="1:15">
      <c r="A261" s="1"/>
      <c r="B261" s="1"/>
      <c r="C261" s="1"/>
      <c r="D261" s="1"/>
      <c r="E261" s="1"/>
      <c r="F261" s="1"/>
      <c r="G261" s="1"/>
      <c r="H261" s="1"/>
      <c r="I261" s="1"/>
      <c r="M261" s="1"/>
      <c r="N261" s="1"/>
      <c r="O261" s="1"/>
    </row>
    <row r="262" spans="1:15">
      <c r="A262" s="1"/>
      <c r="B262" s="1"/>
      <c r="C262" s="1"/>
      <c r="D262" s="1"/>
      <c r="E262" s="1"/>
      <c r="F262" s="1"/>
      <c r="G262" s="1"/>
      <c r="H262" s="1"/>
      <c r="I262" s="1"/>
      <c r="M262" s="1"/>
      <c r="N262" s="1"/>
      <c r="O262" s="1"/>
    </row>
    <row r="263" spans="1:15">
      <c r="A263" s="1"/>
      <c r="B263" s="1"/>
      <c r="C263" s="1"/>
      <c r="D263" s="1"/>
      <c r="E263" s="1"/>
      <c r="F263" s="1"/>
      <c r="G263" s="1"/>
      <c r="H263" s="1"/>
      <c r="I263" s="1"/>
      <c r="M263" s="1"/>
      <c r="N263" s="1"/>
      <c r="O263" s="1"/>
    </row>
    <row r="264" spans="1:15">
      <c r="A264" s="1"/>
      <c r="B264" s="1"/>
      <c r="C264" s="1"/>
      <c r="D264" s="1"/>
      <c r="E264" s="1"/>
      <c r="F264" s="1"/>
      <c r="G264" s="1"/>
      <c r="H264" s="1"/>
      <c r="I264" s="1"/>
      <c r="M264" s="1"/>
      <c r="N264" s="1"/>
      <c r="O264" s="1"/>
    </row>
    <row r="265" spans="1:15">
      <c r="A265" s="1"/>
      <c r="B265" s="1"/>
      <c r="C265" s="1"/>
      <c r="D265" s="1"/>
      <c r="E265" s="1"/>
      <c r="F265" s="1"/>
      <c r="G265" s="1"/>
      <c r="H265" s="1"/>
      <c r="I265" s="1"/>
      <c r="M265" s="1"/>
      <c r="N265" s="1"/>
      <c r="O265" s="1"/>
    </row>
    <row r="266" spans="1:15">
      <c r="A266" s="1"/>
      <c r="B266" s="1"/>
      <c r="C266" s="1"/>
      <c r="D266" s="1"/>
      <c r="E266" s="1"/>
      <c r="F266" s="1"/>
      <c r="G266" s="1"/>
      <c r="H266" s="1"/>
      <c r="I266" s="1"/>
      <c r="M266" s="1"/>
      <c r="N266" s="1"/>
      <c r="O266" s="1"/>
    </row>
    <row r="267" spans="1:15">
      <c r="A267" s="1"/>
      <c r="B267" s="1"/>
      <c r="C267" s="1"/>
      <c r="D267" s="1"/>
      <c r="E267" s="1"/>
      <c r="F267" s="1"/>
      <c r="G267" s="1"/>
      <c r="H267" s="1"/>
      <c r="I267" s="1"/>
      <c r="M267" s="1"/>
      <c r="N267" s="1"/>
      <c r="O267" s="1"/>
    </row>
    <row r="268" spans="1:15">
      <c r="A268" s="1"/>
      <c r="B268" s="1"/>
      <c r="C268" s="1"/>
      <c r="D268" s="1"/>
      <c r="E268" s="1"/>
      <c r="F268" s="1"/>
      <c r="G268" s="1"/>
      <c r="H268" s="1"/>
      <c r="I268" s="1"/>
      <c r="M268" s="1"/>
      <c r="N268" s="1"/>
      <c r="O268" s="1"/>
    </row>
    <row r="269" spans="1:15">
      <c r="A269" s="1"/>
      <c r="B269" s="1"/>
      <c r="C269" s="1"/>
      <c r="D269" s="1"/>
      <c r="E269" s="1"/>
      <c r="F269" s="1"/>
      <c r="G269" s="1"/>
      <c r="H269" s="1"/>
      <c r="I269" s="1"/>
      <c r="M269" s="1"/>
      <c r="N269" s="1"/>
      <c r="O269" s="1"/>
    </row>
    <row r="270" spans="1:15">
      <c r="A270" s="1"/>
      <c r="B270" s="1"/>
      <c r="C270" s="1"/>
      <c r="D270" s="1"/>
      <c r="E270" s="1"/>
      <c r="F270" s="1"/>
      <c r="G270" s="1"/>
      <c r="H270" s="1"/>
      <c r="I270" s="1"/>
      <c r="M270" s="1"/>
      <c r="N270" s="1"/>
      <c r="O270" s="1"/>
    </row>
    <row r="271" spans="1:15">
      <c r="A271" s="1"/>
      <c r="B271" s="1"/>
      <c r="C271" s="1"/>
      <c r="D271" s="1"/>
      <c r="E271" s="1"/>
      <c r="F271" s="1"/>
      <c r="G271" s="1"/>
      <c r="H271" s="1"/>
      <c r="I271" s="1"/>
      <c r="M271" s="1"/>
      <c r="N271" s="1"/>
      <c r="O271" s="1"/>
    </row>
    <row r="272" spans="1:15">
      <c r="A272" s="1"/>
      <c r="B272" s="1"/>
      <c r="C272" s="1"/>
      <c r="D272" s="1"/>
      <c r="E272" s="1"/>
      <c r="F272" s="1"/>
      <c r="G272" s="1"/>
      <c r="H272" s="1"/>
      <c r="I272" s="1"/>
      <c r="M272" s="1"/>
      <c r="N272" s="1"/>
      <c r="O272" s="1"/>
    </row>
    <row r="273" spans="1:15">
      <c r="A273" s="1"/>
      <c r="B273" s="1"/>
      <c r="C273" s="1"/>
      <c r="D273" s="1"/>
      <c r="E273" s="1"/>
      <c r="F273" s="1"/>
      <c r="G273" s="1"/>
      <c r="H273" s="1"/>
      <c r="I273" s="1"/>
      <c r="M273" s="1"/>
      <c r="N273" s="1"/>
      <c r="O273" s="1"/>
    </row>
    <row r="274" spans="1:15">
      <c r="A274" s="1"/>
      <c r="B274" s="1"/>
      <c r="C274" s="1"/>
      <c r="D274" s="1"/>
      <c r="E274" s="1"/>
      <c r="F274" s="1"/>
      <c r="G274" s="1"/>
      <c r="H274" s="1"/>
      <c r="I274" s="1"/>
      <c r="M274" s="1"/>
      <c r="N274" s="1"/>
      <c r="O274" s="1"/>
    </row>
    <row r="275" spans="1:15">
      <c r="A275" s="1"/>
      <c r="B275" s="1"/>
      <c r="C275" s="1"/>
      <c r="D275" s="1"/>
      <c r="E275" s="1"/>
      <c r="F275" s="1"/>
      <c r="G275" s="1"/>
      <c r="H275" s="1"/>
      <c r="I275" s="1"/>
      <c r="M275" s="1"/>
      <c r="N275" s="1"/>
      <c r="O275" s="1"/>
    </row>
    <row r="276" spans="1:15">
      <c r="A276" s="1"/>
      <c r="B276" s="1"/>
      <c r="C276" s="1"/>
      <c r="D276" s="1"/>
      <c r="E276" s="1"/>
      <c r="F276" s="1"/>
      <c r="G276" s="1"/>
      <c r="H276" s="1"/>
      <c r="I276" s="1"/>
      <c r="M276" s="1"/>
      <c r="N276" s="1"/>
      <c r="O276" s="1"/>
    </row>
    <row r="277" spans="1:15">
      <c r="A277" s="1"/>
      <c r="B277" s="1"/>
      <c r="C277" s="1"/>
      <c r="D277" s="1"/>
      <c r="E277" s="1"/>
      <c r="F277" s="1"/>
      <c r="G277" s="1"/>
      <c r="H277" s="1"/>
      <c r="I277" s="1"/>
      <c r="M277" s="1"/>
      <c r="N277" s="1"/>
      <c r="O277" s="1"/>
    </row>
    <row r="278" spans="1:15">
      <c r="A278" s="1"/>
      <c r="B278" s="1"/>
      <c r="C278" s="1"/>
      <c r="D278" s="1"/>
      <c r="E278" s="1"/>
      <c r="F278" s="1"/>
      <c r="G278" s="1"/>
      <c r="H278" s="1"/>
      <c r="I278" s="1"/>
      <c r="M278" s="1"/>
      <c r="N278" s="1"/>
      <c r="O278" s="1"/>
    </row>
    <row r="279" spans="1:15">
      <c r="A279" s="1"/>
      <c r="B279" s="1"/>
      <c r="C279" s="1"/>
      <c r="D279" s="1"/>
      <c r="E279" s="1"/>
      <c r="F279" s="1"/>
      <c r="G279" s="1"/>
      <c r="H279" s="1"/>
      <c r="I279" s="1"/>
      <c r="M279" s="1"/>
      <c r="N279" s="1"/>
      <c r="O279" s="1"/>
    </row>
    <row r="280" spans="1:15">
      <c r="A280" s="1"/>
      <c r="B280" s="1"/>
      <c r="C280" s="1"/>
      <c r="D280" s="1"/>
      <c r="E280" s="1"/>
      <c r="F280" s="1"/>
      <c r="G280" s="1"/>
      <c r="H280" s="1"/>
      <c r="I280" s="1"/>
      <c r="M280" s="1"/>
      <c r="N280" s="1"/>
      <c r="O280" s="1"/>
    </row>
    <row r="281" spans="1:15">
      <c r="A281" s="1"/>
      <c r="B281" s="1"/>
      <c r="C281" s="1"/>
      <c r="D281" s="1"/>
      <c r="E281" s="1"/>
      <c r="F281" s="1"/>
      <c r="G281" s="1"/>
      <c r="H281" s="1"/>
      <c r="I281" s="1"/>
      <c r="M281" s="1"/>
      <c r="N281" s="1"/>
      <c r="O281" s="1"/>
    </row>
    <row r="282" spans="1:15">
      <c r="A282" s="1"/>
      <c r="B282" s="1"/>
      <c r="C282" s="1"/>
      <c r="D282" s="1"/>
      <c r="E282" s="1"/>
      <c r="F282" s="1"/>
      <c r="G282" s="1"/>
      <c r="H282" s="1"/>
      <c r="I282" s="1"/>
      <c r="M282" s="1"/>
      <c r="N282" s="1"/>
      <c r="O282" s="1"/>
    </row>
    <row r="283" spans="1:15">
      <c r="A283" s="1"/>
      <c r="B283" s="1"/>
      <c r="C283" s="1"/>
      <c r="D283" s="1"/>
      <c r="E283" s="1"/>
      <c r="F283" s="1"/>
      <c r="G283" s="1"/>
      <c r="H283" s="1"/>
      <c r="I283" s="1"/>
      <c r="M283" s="1"/>
      <c r="N283" s="1"/>
      <c r="O283" s="1"/>
    </row>
    <row r="284" spans="1:15">
      <c r="A284" s="1"/>
      <c r="B284" s="1"/>
      <c r="C284" s="1"/>
      <c r="D284" s="1"/>
      <c r="E284" s="1"/>
      <c r="F284" s="1"/>
      <c r="G284" s="1"/>
      <c r="H284" s="1"/>
      <c r="I284" s="1"/>
      <c r="M284" s="1"/>
      <c r="N284" s="1"/>
      <c r="O284" s="1"/>
    </row>
    <row r="285" spans="1:15">
      <c r="A285" s="1"/>
      <c r="B285" s="1"/>
      <c r="C285" s="1"/>
      <c r="D285" s="1"/>
      <c r="E285" s="1"/>
      <c r="F285" s="1"/>
      <c r="G285" s="1"/>
      <c r="H285" s="1"/>
      <c r="I285" s="1"/>
      <c r="M285" s="1"/>
      <c r="N285" s="1"/>
      <c r="O285" s="1"/>
    </row>
    <row r="286" spans="1:15">
      <c r="A286" s="1"/>
      <c r="B286" s="1"/>
      <c r="C286" s="1"/>
      <c r="D286" s="1"/>
      <c r="E286" s="1"/>
      <c r="F286" s="1"/>
      <c r="G286" s="1"/>
      <c r="H286" s="1"/>
      <c r="I286" s="1"/>
      <c r="M286" s="1"/>
      <c r="N286" s="1"/>
      <c r="O286" s="1"/>
    </row>
    <row r="287" spans="1:15">
      <c r="A287" s="1"/>
      <c r="B287" s="1"/>
      <c r="C287" s="1"/>
      <c r="D287" s="1"/>
      <c r="E287" s="1"/>
      <c r="F287" s="1"/>
      <c r="G287" s="1"/>
      <c r="H287" s="1"/>
      <c r="I287" s="1"/>
      <c r="M287" s="1"/>
      <c r="N287" s="1"/>
      <c r="O287" s="1"/>
    </row>
    <row r="288" spans="1:15">
      <c r="A288" s="1"/>
      <c r="B288" s="1"/>
      <c r="C288" s="1"/>
      <c r="D288" s="1"/>
      <c r="E288" s="1"/>
      <c r="F288" s="1"/>
      <c r="G288" s="1"/>
      <c r="H288" s="1"/>
      <c r="I288" s="1"/>
      <c r="M288" s="1"/>
      <c r="N288" s="1"/>
      <c r="O288" s="1"/>
    </row>
    <row r="289" spans="1:15">
      <c r="A289" s="1"/>
      <c r="B289" s="1"/>
      <c r="C289" s="1"/>
      <c r="D289" s="1"/>
      <c r="E289" s="1"/>
      <c r="F289" s="1"/>
      <c r="G289" s="1"/>
      <c r="H289" s="1"/>
      <c r="I289" s="1"/>
      <c r="M289" s="1"/>
      <c r="N289" s="1"/>
      <c r="O289" s="1"/>
    </row>
    <row r="290" spans="1:15">
      <c r="A290" s="1"/>
      <c r="B290" s="1"/>
      <c r="C290" s="1"/>
      <c r="D290" s="1"/>
      <c r="E290" s="1"/>
      <c r="F290" s="1"/>
      <c r="G290" s="1"/>
      <c r="H290" s="1"/>
      <c r="I290" s="1"/>
      <c r="M290" s="1"/>
      <c r="N290" s="1"/>
      <c r="O290" s="1"/>
    </row>
    <row r="291" spans="1:15">
      <c r="A291" s="1"/>
      <c r="B291" s="1"/>
      <c r="C291" s="1"/>
      <c r="D291" s="1"/>
      <c r="E291" s="1"/>
      <c r="F291" s="1"/>
      <c r="G291" s="1"/>
      <c r="H291" s="1"/>
      <c r="I291" s="1"/>
      <c r="M291" s="1"/>
      <c r="N291" s="1"/>
      <c r="O291" s="1"/>
    </row>
    <row r="292" spans="1:15">
      <c r="A292" s="1"/>
      <c r="B292" s="1"/>
      <c r="C292" s="1"/>
      <c r="D292" s="1"/>
      <c r="E292" s="1"/>
      <c r="F292" s="1"/>
      <c r="G292" s="1"/>
      <c r="H292" s="1"/>
      <c r="I292" s="1"/>
      <c r="M292" s="1"/>
      <c r="N292" s="1"/>
      <c r="O292" s="1"/>
    </row>
    <row r="293" spans="1:15">
      <c r="A293" s="1"/>
      <c r="B293" s="1"/>
      <c r="C293" s="1"/>
      <c r="D293" s="1"/>
      <c r="E293" s="1"/>
      <c r="F293" s="1"/>
      <c r="G293" s="1"/>
      <c r="H293" s="1"/>
      <c r="I293" s="1"/>
      <c r="M293" s="1"/>
      <c r="N293" s="1"/>
      <c r="O293" s="1"/>
    </row>
    <row r="294" spans="1:15">
      <c r="A294" s="1"/>
      <c r="B294" s="1"/>
      <c r="C294" s="1"/>
      <c r="D294" s="1"/>
      <c r="E294" s="1"/>
      <c r="F294" s="1"/>
      <c r="G294" s="1"/>
      <c r="H294" s="1"/>
      <c r="I294" s="1"/>
      <c r="M294" s="1"/>
      <c r="N294" s="1"/>
      <c r="O294" s="1"/>
    </row>
    <row r="295" spans="1:15">
      <c r="A295" s="1"/>
      <c r="B295" s="1"/>
      <c r="C295" s="1"/>
      <c r="D295" s="1"/>
      <c r="E295" s="1"/>
      <c r="F295" s="1"/>
      <c r="G295" s="1"/>
      <c r="H295" s="1"/>
      <c r="I295" s="1"/>
      <c r="M295" s="1"/>
      <c r="N295" s="1"/>
      <c r="O295" s="1"/>
    </row>
    <row r="296" spans="1:15">
      <c r="A296" s="1"/>
      <c r="B296" s="1"/>
      <c r="C296" s="1"/>
      <c r="D296" s="1"/>
      <c r="E296" s="1"/>
      <c r="F296" s="1"/>
      <c r="G296" s="1"/>
      <c r="H296" s="1"/>
      <c r="I296" s="1"/>
      <c r="M296" s="1"/>
      <c r="N296" s="1"/>
      <c r="O296" s="1"/>
    </row>
    <row r="297" spans="1:15">
      <c r="A297" s="1"/>
      <c r="B297" s="1"/>
      <c r="C297" s="1"/>
      <c r="D297" s="1"/>
      <c r="E297" s="1"/>
      <c r="F297" s="1"/>
      <c r="G297" s="1"/>
      <c r="H297" s="1"/>
      <c r="I297" s="1"/>
      <c r="M297" s="1"/>
      <c r="N297" s="1"/>
      <c r="O297" s="1"/>
    </row>
    <row r="298" spans="1:15">
      <c r="A298" s="1"/>
      <c r="B298" s="1"/>
      <c r="C298" s="1"/>
      <c r="D298" s="1"/>
      <c r="E298" s="1"/>
      <c r="F298" s="1"/>
      <c r="G298" s="1"/>
      <c r="H298" s="1"/>
      <c r="I298" s="1"/>
      <c r="M298" s="1"/>
      <c r="N298" s="1"/>
      <c r="O298" s="1"/>
    </row>
  </sheetData>
  <mergeCells count="3">
    <mergeCell ref="C4:H4"/>
    <mergeCell ref="J4:O4"/>
    <mergeCell ref="A3:O3"/>
  </mergeCells>
  <pageMargins left="0.25" right="0.25" top="0.75" bottom="0.75" header="0.3" footer="0.3"/>
  <pageSetup scale="60" fitToHeight="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workbookViewId="0">
      <selection sqref="A1:N1"/>
    </sheetView>
  </sheetViews>
  <sheetFormatPr defaultRowHeight="14.4"/>
  <cols>
    <col min="1" max="1" width="12.33203125" customWidth="1"/>
    <col min="2" max="2" width="16.109375" customWidth="1"/>
    <col min="3" max="3" width="18.109375" customWidth="1"/>
    <col min="14" max="14" width="11" customWidth="1"/>
  </cols>
  <sheetData>
    <row r="1" spans="1:14" ht="15" customHeight="1">
      <c r="A1" s="390" t="s">
        <v>1744</v>
      </c>
      <c r="B1" s="390"/>
      <c r="C1" s="390"/>
      <c r="D1" s="390"/>
      <c r="E1" s="390"/>
      <c r="F1" s="390"/>
      <c r="G1" s="390"/>
      <c r="H1" s="390"/>
      <c r="I1" s="390"/>
      <c r="J1" s="391"/>
      <c r="K1" s="391"/>
      <c r="L1" s="391"/>
      <c r="M1" s="391"/>
      <c r="N1" s="391"/>
    </row>
    <row r="2" spans="1:14" ht="15" customHeight="1">
      <c r="A2" s="121"/>
      <c r="B2" s="121"/>
      <c r="C2" s="121"/>
      <c r="D2" s="121"/>
      <c r="E2" s="121"/>
      <c r="F2" s="121"/>
      <c r="G2" s="121"/>
      <c r="H2" s="121"/>
      <c r="I2" s="121"/>
      <c r="J2" s="125"/>
      <c r="K2" s="125"/>
      <c r="L2" s="125"/>
      <c r="M2" s="125"/>
      <c r="N2" s="125"/>
    </row>
    <row r="3" spans="1:14">
      <c r="A3" s="392" t="s">
        <v>1719</v>
      </c>
      <c r="B3" s="392"/>
      <c r="C3" s="392"/>
      <c r="D3" s="392"/>
      <c r="E3" s="392"/>
      <c r="F3" s="392"/>
      <c r="G3" s="342"/>
      <c r="H3" s="342"/>
      <c r="I3" s="342"/>
      <c r="J3" s="342"/>
      <c r="K3" s="342"/>
      <c r="L3" s="342"/>
      <c r="M3" s="342"/>
      <c r="N3" s="342"/>
    </row>
    <row r="4" spans="1:14">
      <c r="A4" s="120" t="s">
        <v>509</v>
      </c>
      <c r="B4" s="81" t="s">
        <v>508</v>
      </c>
      <c r="C4" s="120" t="s">
        <v>507</v>
      </c>
      <c r="D4" s="389" t="s">
        <v>506</v>
      </c>
      <c r="E4" s="389"/>
      <c r="F4" s="389"/>
      <c r="G4" s="389"/>
      <c r="H4" s="389"/>
      <c r="I4" s="389"/>
      <c r="J4" s="389"/>
      <c r="K4" s="389"/>
      <c r="L4" s="389"/>
      <c r="M4" s="389"/>
      <c r="N4" s="389"/>
    </row>
    <row r="5" spans="1:14">
      <c r="A5" s="166" t="s">
        <v>395</v>
      </c>
      <c r="B5" s="80" t="s">
        <v>162</v>
      </c>
      <c r="C5" s="10" t="s">
        <v>493</v>
      </c>
      <c r="D5" s="75" t="s">
        <v>505</v>
      </c>
      <c r="E5" s="75"/>
      <c r="F5" s="75"/>
      <c r="G5" s="75"/>
      <c r="H5" s="75"/>
      <c r="I5" s="75"/>
      <c r="J5" s="69"/>
      <c r="K5" s="69"/>
      <c r="L5" s="69"/>
      <c r="M5" s="69"/>
      <c r="N5" s="69"/>
    </row>
    <row r="6" spans="1:14">
      <c r="A6" s="69"/>
      <c r="B6" s="76" t="s">
        <v>163</v>
      </c>
      <c r="C6" s="69"/>
      <c r="D6" s="75" t="s">
        <v>504</v>
      </c>
      <c r="E6" s="75"/>
      <c r="F6" s="75"/>
      <c r="G6" s="75"/>
      <c r="H6" s="75"/>
      <c r="I6" s="75"/>
      <c r="J6" s="69"/>
      <c r="K6" s="69"/>
      <c r="L6" s="69"/>
      <c r="M6" s="69"/>
      <c r="N6" s="69"/>
    </row>
    <row r="7" spans="1:14">
      <c r="A7" s="69"/>
      <c r="B7" s="77" t="s">
        <v>164</v>
      </c>
      <c r="C7" s="69"/>
      <c r="D7" s="75" t="s">
        <v>503</v>
      </c>
      <c r="E7" s="75"/>
      <c r="F7" s="75"/>
      <c r="G7" s="75"/>
      <c r="H7" s="75"/>
      <c r="I7" s="75"/>
      <c r="J7" s="69"/>
      <c r="K7" s="69"/>
      <c r="L7" s="69"/>
      <c r="M7" s="69"/>
      <c r="N7" s="69"/>
    </row>
    <row r="8" spans="1:14">
      <c r="A8" s="69"/>
      <c r="B8" s="77" t="s">
        <v>165</v>
      </c>
      <c r="C8" s="69"/>
      <c r="D8" s="75" t="s">
        <v>502</v>
      </c>
      <c r="E8" s="75"/>
      <c r="F8" s="75"/>
      <c r="G8" s="75"/>
      <c r="H8" s="75"/>
      <c r="I8" s="75"/>
      <c r="J8" s="69"/>
      <c r="K8" s="69"/>
      <c r="L8" s="69"/>
      <c r="M8" s="69"/>
      <c r="N8" s="69"/>
    </row>
    <row r="9" spans="1:14">
      <c r="A9" s="69"/>
      <c r="B9" s="76" t="s">
        <v>166</v>
      </c>
      <c r="C9" s="69"/>
      <c r="D9" s="75" t="s">
        <v>501</v>
      </c>
      <c r="E9" s="75"/>
      <c r="F9" s="75"/>
      <c r="G9" s="75"/>
      <c r="H9" s="75"/>
      <c r="I9" s="75"/>
      <c r="J9" s="69"/>
      <c r="K9" s="69"/>
      <c r="L9" s="69"/>
      <c r="M9" s="69"/>
      <c r="N9" s="69"/>
    </row>
    <row r="10" spans="1:14">
      <c r="A10" s="69"/>
      <c r="B10" s="77" t="s">
        <v>167</v>
      </c>
      <c r="C10" s="69"/>
      <c r="D10" s="75" t="s">
        <v>500</v>
      </c>
      <c r="E10" s="75"/>
      <c r="F10" s="75"/>
      <c r="G10" s="75"/>
      <c r="H10" s="75"/>
      <c r="I10" s="75"/>
      <c r="J10" s="69"/>
      <c r="K10" s="69"/>
      <c r="L10" s="69"/>
      <c r="M10" s="69"/>
      <c r="N10" s="69"/>
    </row>
    <row r="11" spans="1:14">
      <c r="A11" s="69"/>
      <c r="B11" s="69"/>
      <c r="C11" s="69"/>
      <c r="D11" s="75"/>
      <c r="E11" s="75"/>
      <c r="F11" s="75"/>
      <c r="G11" s="75"/>
      <c r="H11" s="75"/>
      <c r="I11" s="75"/>
      <c r="J11" s="69"/>
      <c r="K11" s="69"/>
      <c r="L11" s="69"/>
      <c r="M11" s="69"/>
      <c r="N11" s="69"/>
    </row>
    <row r="12" spans="1:14">
      <c r="A12" s="69"/>
      <c r="B12" s="77" t="s">
        <v>162</v>
      </c>
      <c r="C12" s="10" t="s">
        <v>486</v>
      </c>
      <c r="D12" s="75" t="s">
        <v>499</v>
      </c>
      <c r="E12" s="75"/>
      <c r="F12" s="75"/>
      <c r="G12" s="75"/>
      <c r="H12" s="75"/>
      <c r="I12" s="75"/>
      <c r="J12" s="69"/>
      <c r="K12" s="69"/>
      <c r="L12" s="69"/>
      <c r="M12" s="69"/>
      <c r="N12" s="69"/>
    </row>
    <row r="13" spans="1:14">
      <c r="A13" s="69"/>
      <c r="B13" s="76" t="s">
        <v>163</v>
      </c>
      <c r="C13" s="69"/>
      <c r="D13" s="75" t="s">
        <v>498</v>
      </c>
      <c r="E13" s="75"/>
      <c r="F13" s="75"/>
      <c r="G13" s="75"/>
      <c r="H13" s="75"/>
      <c r="I13" s="75"/>
      <c r="J13" s="69"/>
      <c r="K13" s="69"/>
      <c r="L13" s="69"/>
      <c r="M13" s="69"/>
      <c r="N13" s="69"/>
    </row>
    <row r="14" spans="1:14">
      <c r="A14" s="69"/>
      <c r="B14" s="77" t="s">
        <v>164</v>
      </c>
      <c r="C14" s="69"/>
      <c r="D14" s="75" t="s">
        <v>497</v>
      </c>
      <c r="E14" s="75"/>
      <c r="F14" s="75"/>
      <c r="G14" s="75"/>
      <c r="H14" s="75"/>
      <c r="I14" s="75"/>
      <c r="J14" s="69"/>
      <c r="K14" s="69"/>
      <c r="L14" s="69"/>
      <c r="M14" s="69"/>
      <c r="N14" s="69"/>
    </row>
    <row r="15" spans="1:14">
      <c r="A15" s="69"/>
      <c r="B15" s="77" t="s">
        <v>165</v>
      </c>
      <c r="C15" s="69"/>
      <c r="D15" s="75" t="s">
        <v>496</v>
      </c>
      <c r="E15" s="75"/>
      <c r="F15" s="75"/>
      <c r="G15" s="75"/>
      <c r="H15" s="75"/>
      <c r="I15" s="75"/>
      <c r="J15" s="69"/>
      <c r="K15" s="69"/>
      <c r="L15" s="69"/>
      <c r="M15" s="69"/>
      <c r="N15" s="69"/>
    </row>
    <row r="16" spans="1:14">
      <c r="A16" s="69"/>
      <c r="B16" s="76" t="s">
        <v>166</v>
      </c>
      <c r="C16" s="69"/>
      <c r="D16" s="75" t="s">
        <v>495</v>
      </c>
      <c r="E16" s="75"/>
      <c r="F16" s="75"/>
      <c r="G16" s="75"/>
      <c r="H16" s="75"/>
      <c r="I16" s="75"/>
      <c r="J16" s="69"/>
      <c r="K16" s="69"/>
      <c r="L16" s="69"/>
      <c r="M16" s="69"/>
      <c r="N16" s="69"/>
    </row>
    <row r="17" spans="1:14">
      <c r="A17" s="69"/>
      <c r="B17" s="77" t="s">
        <v>167</v>
      </c>
      <c r="C17" s="69"/>
      <c r="D17" s="75" t="s">
        <v>494</v>
      </c>
      <c r="E17" s="75"/>
      <c r="F17" s="75"/>
      <c r="G17" s="75"/>
      <c r="H17" s="75"/>
      <c r="I17" s="75"/>
      <c r="J17" s="69"/>
      <c r="K17" s="69"/>
      <c r="L17" s="69"/>
      <c r="M17" s="69"/>
      <c r="N17" s="69"/>
    </row>
    <row r="18" spans="1:14">
      <c r="A18" s="69"/>
      <c r="B18" s="69"/>
      <c r="C18" s="69"/>
      <c r="D18" s="79"/>
      <c r="E18" s="78"/>
      <c r="F18" s="78"/>
      <c r="G18" s="78"/>
      <c r="H18" s="78"/>
      <c r="I18" s="78"/>
      <c r="J18" s="69"/>
      <c r="K18" s="69"/>
      <c r="L18" s="69"/>
      <c r="M18" s="69"/>
      <c r="N18" s="69"/>
    </row>
    <row r="19" spans="1:14">
      <c r="A19" s="167" t="s">
        <v>396</v>
      </c>
      <c r="B19" s="77" t="s">
        <v>162</v>
      </c>
      <c r="C19" s="10" t="s">
        <v>493</v>
      </c>
      <c r="D19" s="75" t="s">
        <v>492</v>
      </c>
      <c r="E19" s="75"/>
      <c r="F19" s="75"/>
      <c r="G19" s="75"/>
      <c r="H19" s="75"/>
      <c r="I19" s="75"/>
      <c r="J19" s="69"/>
      <c r="K19" s="69"/>
      <c r="L19" s="69"/>
      <c r="M19" s="69"/>
      <c r="N19" s="69"/>
    </row>
    <row r="20" spans="1:14">
      <c r="A20" s="69"/>
      <c r="B20" s="76" t="s">
        <v>163</v>
      </c>
      <c r="C20" s="69"/>
      <c r="D20" s="75" t="s">
        <v>491</v>
      </c>
      <c r="E20" s="75"/>
      <c r="F20" s="75"/>
      <c r="G20" s="75"/>
      <c r="H20" s="75"/>
      <c r="I20" s="75"/>
      <c r="J20" s="69"/>
      <c r="K20" s="69"/>
      <c r="L20" s="69"/>
      <c r="M20" s="69"/>
      <c r="N20" s="69"/>
    </row>
    <row r="21" spans="1:14">
      <c r="A21" s="69"/>
      <c r="B21" s="77" t="s">
        <v>164</v>
      </c>
      <c r="C21" s="69"/>
      <c r="D21" s="75" t="s">
        <v>490</v>
      </c>
      <c r="E21" s="75"/>
      <c r="F21" s="75"/>
      <c r="G21" s="75"/>
      <c r="H21" s="75"/>
      <c r="I21" s="75"/>
      <c r="J21" s="69"/>
      <c r="K21" s="69"/>
      <c r="L21" s="69"/>
      <c r="M21" s="69"/>
      <c r="N21" s="69"/>
    </row>
    <row r="22" spans="1:14">
      <c r="A22" s="69"/>
      <c r="B22" s="77" t="s">
        <v>165</v>
      </c>
      <c r="C22" s="69"/>
      <c r="D22" s="75" t="s">
        <v>489</v>
      </c>
      <c r="E22" s="75"/>
      <c r="F22" s="75"/>
      <c r="G22" s="75"/>
      <c r="H22" s="75"/>
      <c r="I22" s="75"/>
      <c r="J22" s="69"/>
      <c r="K22" s="69"/>
      <c r="L22" s="69"/>
      <c r="M22" s="69"/>
      <c r="N22" s="69"/>
    </row>
    <row r="23" spans="1:14">
      <c r="A23" s="69"/>
      <c r="B23" s="76" t="s">
        <v>166</v>
      </c>
      <c r="C23" s="69"/>
      <c r="D23" s="75" t="s">
        <v>488</v>
      </c>
      <c r="E23" s="75"/>
      <c r="F23" s="75"/>
      <c r="G23" s="75"/>
      <c r="H23" s="75"/>
      <c r="I23" s="75"/>
      <c r="J23" s="69"/>
      <c r="K23" s="69"/>
      <c r="L23" s="69"/>
      <c r="M23" s="69"/>
      <c r="N23" s="69"/>
    </row>
    <row r="24" spans="1:14">
      <c r="A24" s="69"/>
      <c r="B24" s="77" t="s">
        <v>167</v>
      </c>
      <c r="C24" s="69"/>
      <c r="D24" s="75" t="s">
        <v>487</v>
      </c>
      <c r="E24" s="75"/>
      <c r="F24" s="75"/>
      <c r="G24" s="75"/>
      <c r="H24" s="75"/>
      <c r="I24" s="75"/>
      <c r="J24" s="69"/>
      <c r="K24" s="69"/>
      <c r="L24" s="69"/>
      <c r="M24" s="69"/>
      <c r="N24" s="69"/>
    </row>
    <row r="25" spans="1:14">
      <c r="A25" s="69"/>
      <c r="B25" s="69"/>
      <c r="C25" s="69"/>
      <c r="D25" s="75"/>
      <c r="E25" s="75"/>
      <c r="F25" s="75"/>
      <c r="G25" s="75"/>
      <c r="H25" s="75"/>
      <c r="I25" s="75"/>
      <c r="J25" s="69"/>
      <c r="K25" s="69"/>
      <c r="L25" s="69"/>
      <c r="M25" s="69"/>
      <c r="N25" s="69"/>
    </row>
    <row r="26" spans="1:14">
      <c r="A26" s="69"/>
      <c r="B26" s="77" t="s">
        <v>162</v>
      </c>
      <c r="C26" s="10" t="s">
        <v>486</v>
      </c>
      <c r="D26" s="75" t="s">
        <v>485</v>
      </c>
      <c r="E26" s="75"/>
      <c r="F26" s="75"/>
      <c r="G26" s="75"/>
      <c r="H26" s="75"/>
      <c r="I26" s="75"/>
      <c r="J26" s="69"/>
      <c r="K26" s="69"/>
      <c r="L26" s="69"/>
      <c r="M26" s="69"/>
      <c r="N26" s="69"/>
    </row>
    <row r="27" spans="1:14">
      <c r="A27" s="69"/>
      <c r="B27" s="76" t="s">
        <v>163</v>
      </c>
      <c r="C27" s="69"/>
      <c r="D27" s="75" t="s">
        <v>484</v>
      </c>
      <c r="E27" s="75"/>
      <c r="F27" s="75"/>
      <c r="G27" s="75"/>
      <c r="H27" s="75"/>
      <c r="I27" s="75"/>
      <c r="J27" s="69"/>
      <c r="K27" s="69"/>
      <c r="L27" s="69"/>
      <c r="M27" s="69"/>
      <c r="N27" s="69"/>
    </row>
    <row r="28" spans="1:14">
      <c r="A28" s="69"/>
      <c r="B28" s="77" t="s">
        <v>164</v>
      </c>
      <c r="C28" s="69"/>
      <c r="D28" s="75" t="s">
        <v>483</v>
      </c>
      <c r="E28" s="75"/>
      <c r="F28" s="75"/>
      <c r="G28" s="75"/>
      <c r="H28" s="75"/>
      <c r="I28" s="75"/>
      <c r="J28" s="69"/>
      <c r="K28" s="69"/>
      <c r="L28" s="69"/>
      <c r="M28" s="69"/>
      <c r="N28" s="69"/>
    </row>
    <row r="29" spans="1:14">
      <c r="A29" s="69"/>
      <c r="B29" s="77" t="s">
        <v>165</v>
      </c>
      <c r="C29" s="69"/>
      <c r="D29" s="75" t="s">
        <v>482</v>
      </c>
      <c r="E29" s="75"/>
      <c r="F29" s="75"/>
      <c r="G29" s="75"/>
      <c r="H29" s="75"/>
      <c r="I29" s="75"/>
      <c r="J29" s="69"/>
      <c r="K29" s="69"/>
      <c r="L29" s="69"/>
      <c r="M29" s="69"/>
      <c r="N29" s="69"/>
    </row>
    <row r="30" spans="1:14">
      <c r="A30" s="69"/>
      <c r="B30" s="76" t="s">
        <v>166</v>
      </c>
      <c r="C30" s="69"/>
      <c r="D30" s="75" t="s">
        <v>481</v>
      </c>
      <c r="E30" s="75"/>
      <c r="F30" s="75"/>
      <c r="G30" s="75"/>
      <c r="H30" s="75"/>
      <c r="I30" s="75"/>
      <c r="J30" s="69"/>
      <c r="K30" s="69"/>
      <c r="L30" s="69"/>
      <c r="M30" s="69"/>
      <c r="N30" s="69"/>
    </row>
    <row r="31" spans="1:14">
      <c r="A31" s="73"/>
      <c r="B31" s="74" t="s">
        <v>167</v>
      </c>
      <c r="C31" s="73"/>
      <c r="D31" s="72" t="s">
        <v>480</v>
      </c>
      <c r="E31" s="72"/>
      <c r="F31" s="72"/>
      <c r="G31" s="72"/>
      <c r="H31" s="72"/>
      <c r="I31" s="72"/>
      <c r="J31" s="143"/>
      <c r="K31" s="143"/>
      <c r="L31" s="143"/>
      <c r="M31" s="143"/>
      <c r="N31" s="143" t="s">
        <v>827</v>
      </c>
    </row>
  </sheetData>
  <mergeCells count="3">
    <mergeCell ref="D4:N4"/>
    <mergeCell ref="A1:N1"/>
    <mergeCell ref="A3:N3"/>
  </mergeCells>
  <pageMargins left="0.7" right="0.7" top="0.75" bottom="0.75" header="0.3" footer="0.3"/>
  <pageSetup scale="8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zoomScale="80" zoomScaleNormal="80" workbookViewId="0">
      <selection sqref="A1:Q1"/>
    </sheetView>
  </sheetViews>
  <sheetFormatPr defaultRowHeight="14.4"/>
  <cols>
    <col min="1" max="1" width="26" customWidth="1"/>
    <col min="2" max="2" width="41.6640625" customWidth="1"/>
    <col min="3" max="3" width="19" customWidth="1"/>
    <col min="4" max="9" width="15.5546875" customWidth="1"/>
    <col min="10" max="10" width="1.33203125" customWidth="1"/>
    <col min="11" max="11" width="13" customWidth="1"/>
    <col min="12" max="17" width="15.5546875" customWidth="1"/>
    <col min="20" max="20" width="19.33203125" customWidth="1"/>
  </cols>
  <sheetData>
    <row r="1" spans="1:20">
      <c r="A1" s="395" t="s">
        <v>1745</v>
      </c>
      <c r="B1" s="396"/>
      <c r="C1" s="396"/>
      <c r="D1" s="396"/>
      <c r="E1" s="396"/>
      <c r="F1" s="396"/>
      <c r="G1" s="396"/>
      <c r="H1" s="396"/>
      <c r="I1" s="396"/>
      <c r="J1" s="396"/>
      <c r="K1" s="396"/>
      <c r="L1" s="396"/>
      <c r="M1" s="396"/>
      <c r="N1" s="396"/>
      <c r="O1" s="396"/>
      <c r="P1" s="396"/>
      <c r="Q1" s="396"/>
    </row>
    <row r="2" spans="1:20">
      <c r="A2" s="69"/>
      <c r="B2" s="69"/>
      <c r="C2" s="69"/>
      <c r="D2" s="69"/>
      <c r="E2" s="69"/>
      <c r="F2" s="69"/>
      <c r="G2" s="69"/>
      <c r="H2" s="69"/>
      <c r="I2" s="69"/>
      <c r="J2" s="69"/>
      <c r="K2" s="69"/>
      <c r="L2" s="69"/>
      <c r="M2" s="69"/>
      <c r="N2" s="69"/>
      <c r="O2" s="69"/>
      <c r="P2" s="69"/>
      <c r="Q2" s="69"/>
    </row>
    <row r="3" spans="1:20" ht="42" customHeight="1">
      <c r="A3" s="397" t="s">
        <v>1747</v>
      </c>
      <c r="B3" s="382"/>
      <c r="C3" s="382"/>
      <c r="D3" s="382"/>
      <c r="E3" s="382"/>
      <c r="F3" s="382"/>
      <c r="G3" s="382"/>
      <c r="H3" s="382"/>
      <c r="I3" s="382"/>
      <c r="J3" s="382"/>
      <c r="K3" s="382"/>
      <c r="L3" s="382"/>
      <c r="M3" s="382"/>
      <c r="N3" s="382"/>
      <c r="O3" s="382"/>
      <c r="P3" s="382"/>
      <c r="Q3" s="382"/>
    </row>
    <row r="4" spans="1:20">
      <c r="A4" s="398" t="s">
        <v>510</v>
      </c>
      <c r="B4" s="398" t="s">
        <v>511</v>
      </c>
      <c r="C4" s="401" t="s">
        <v>395</v>
      </c>
      <c r="D4" s="402"/>
      <c r="E4" s="402"/>
      <c r="F4" s="402"/>
      <c r="G4" s="402"/>
      <c r="H4" s="402"/>
      <c r="I4" s="402"/>
      <c r="J4" s="168"/>
      <c r="K4" s="401" t="s">
        <v>396</v>
      </c>
      <c r="L4" s="402"/>
      <c r="M4" s="402"/>
      <c r="N4" s="402"/>
      <c r="O4" s="402"/>
      <c r="P4" s="402"/>
      <c r="Q4" s="402"/>
    </row>
    <row r="5" spans="1:20">
      <c r="A5" s="399"/>
      <c r="B5" s="400"/>
      <c r="C5" s="199" t="s">
        <v>1159</v>
      </c>
      <c r="D5" s="194" t="s">
        <v>162</v>
      </c>
      <c r="E5" s="194" t="s">
        <v>163</v>
      </c>
      <c r="F5" s="194" t="s">
        <v>164</v>
      </c>
      <c r="G5" s="194" t="s">
        <v>165</v>
      </c>
      <c r="H5" s="194" t="s">
        <v>166</v>
      </c>
      <c r="I5" s="194" t="s">
        <v>167</v>
      </c>
      <c r="J5" s="169"/>
      <c r="K5" s="199" t="s">
        <v>1159</v>
      </c>
      <c r="L5" s="250" t="s">
        <v>162</v>
      </c>
      <c r="M5" s="194" t="s">
        <v>163</v>
      </c>
      <c r="N5" s="194" t="s">
        <v>164</v>
      </c>
      <c r="O5" s="194" t="s">
        <v>165</v>
      </c>
      <c r="P5" s="194" t="s">
        <v>166</v>
      </c>
      <c r="Q5" s="194" t="s">
        <v>167</v>
      </c>
    </row>
    <row r="6" spans="1:20">
      <c r="A6" s="393" t="s">
        <v>1722</v>
      </c>
      <c r="B6" s="393"/>
      <c r="C6" s="393"/>
      <c r="D6" s="393"/>
      <c r="E6" s="393"/>
      <c r="F6" s="393"/>
      <c r="G6" s="393"/>
      <c r="H6" s="393"/>
      <c r="I6" s="393"/>
      <c r="J6" s="393"/>
      <c r="K6" s="393"/>
      <c r="L6" s="393"/>
      <c r="M6" s="393"/>
      <c r="N6" s="393"/>
      <c r="O6" s="393"/>
      <c r="P6" s="393"/>
      <c r="Q6" s="393"/>
    </row>
    <row r="7" spans="1:20">
      <c r="A7" s="301" t="s">
        <v>512</v>
      </c>
      <c r="B7" s="302" t="s">
        <v>513</v>
      </c>
      <c r="C7" s="279">
        <v>0.05</v>
      </c>
      <c r="D7" s="303" t="s">
        <v>1425</v>
      </c>
      <c r="E7" s="303" t="s">
        <v>1429</v>
      </c>
      <c r="F7" s="303" t="s">
        <v>1433</v>
      </c>
      <c r="G7" s="303" t="s">
        <v>1437</v>
      </c>
      <c r="H7" s="303" t="s">
        <v>1441</v>
      </c>
      <c r="I7" s="303" t="s">
        <v>1445</v>
      </c>
      <c r="J7" s="251"/>
      <c r="K7" s="254">
        <v>0.13900000000000001</v>
      </c>
      <c r="L7" s="303" t="s">
        <v>1160</v>
      </c>
      <c r="M7" s="303" t="s">
        <v>1161</v>
      </c>
      <c r="N7" s="303" t="s">
        <v>1162</v>
      </c>
      <c r="O7" s="303" t="s">
        <v>514</v>
      </c>
      <c r="P7" s="303" t="s">
        <v>1492</v>
      </c>
      <c r="Q7" s="303" t="s">
        <v>1163</v>
      </c>
    </row>
    <row r="8" spans="1:20">
      <c r="A8" s="301" t="s">
        <v>1729</v>
      </c>
      <c r="B8" s="302" t="s">
        <v>515</v>
      </c>
      <c r="C8" s="279">
        <v>0.06</v>
      </c>
      <c r="D8" s="303" t="s">
        <v>1164</v>
      </c>
      <c r="E8" s="303" t="s">
        <v>1428</v>
      </c>
      <c r="F8" s="303" t="s">
        <v>1165</v>
      </c>
      <c r="G8" s="303" t="s">
        <v>1166</v>
      </c>
      <c r="H8" s="303" t="s">
        <v>1442</v>
      </c>
      <c r="I8" s="303" t="s">
        <v>1487</v>
      </c>
      <c r="J8" s="251"/>
      <c r="K8" s="254">
        <v>0.84599999999999997</v>
      </c>
      <c r="L8" s="303" t="s">
        <v>1449</v>
      </c>
      <c r="M8" s="303" t="s">
        <v>1455</v>
      </c>
      <c r="N8" s="303" t="s">
        <v>1462</v>
      </c>
      <c r="O8" s="303" t="s">
        <v>1469</v>
      </c>
      <c r="P8" s="303" t="s">
        <v>1474</v>
      </c>
      <c r="Q8" s="303" t="s">
        <v>1495</v>
      </c>
      <c r="T8" s="69"/>
    </row>
    <row r="9" spans="1:20" ht="16.2">
      <c r="A9" s="301" t="s">
        <v>516</v>
      </c>
      <c r="B9" s="302" t="s">
        <v>517</v>
      </c>
      <c r="C9" s="279">
        <v>1.7000000000000001E-2</v>
      </c>
      <c r="D9" s="205" t="s">
        <v>1497</v>
      </c>
      <c r="E9" s="303" t="s">
        <v>1510</v>
      </c>
      <c r="F9" s="303" t="s">
        <v>1434</v>
      </c>
      <c r="G9" s="303" t="s">
        <v>1532</v>
      </c>
      <c r="H9" s="303" t="s">
        <v>1546</v>
      </c>
      <c r="I9" s="303" t="s">
        <v>1548</v>
      </c>
      <c r="J9" s="251"/>
      <c r="K9" s="254">
        <v>0.53600000000000003</v>
      </c>
      <c r="L9" s="303" t="s">
        <v>1450</v>
      </c>
      <c r="M9" s="303" t="s">
        <v>1456</v>
      </c>
      <c r="N9" s="303" t="s">
        <v>1463</v>
      </c>
      <c r="O9" s="303" t="s">
        <v>1167</v>
      </c>
      <c r="P9" s="303" t="s">
        <v>1475</v>
      </c>
      <c r="Q9" s="303" t="s">
        <v>1168</v>
      </c>
      <c r="R9" s="68"/>
      <c r="S9" s="68"/>
      <c r="T9" s="86"/>
    </row>
    <row r="10" spans="1:20" ht="16.2">
      <c r="A10" s="301" t="s">
        <v>518</v>
      </c>
      <c r="B10" s="302" t="s">
        <v>519</v>
      </c>
      <c r="C10" s="279">
        <v>2.0299999999999999E-2</v>
      </c>
      <c r="D10" s="205" t="s">
        <v>1498</v>
      </c>
      <c r="E10" s="303" t="s">
        <v>1511</v>
      </c>
      <c r="F10" s="303" t="s">
        <v>1522</v>
      </c>
      <c r="G10" s="303" t="s">
        <v>1533</v>
      </c>
      <c r="H10" s="303" t="s">
        <v>1547</v>
      </c>
      <c r="I10" s="303" t="s">
        <v>1549</v>
      </c>
      <c r="J10" s="251"/>
      <c r="K10" s="254">
        <v>5.7299999999999997E-2</v>
      </c>
      <c r="L10" s="303" t="s">
        <v>1169</v>
      </c>
      <c r="M10" s="303" t="s">
        <v>1457</v>
      </c>
      <c r="N10" s="303" t="s">
        <v>1170</v>
      </c>
      <c r="O10" s="303" t="s">
        <v>1470</v>
      </c>
      <c r="P10" s="303" t="s">
        <v>1171</v>
      </c>
      <c r="Q10" s="303" t="s">
        <v>1172</v>
      </c>
      <c r="R10" s="68"/>
      <c r="S10" s="68"/>
      <c r="T10" s="68"/>
    </row>
    <row r="11" spans="1:20">
      <c r="A11" s="301" t="s">
        <v>520</v>
      </c>
      <c r="B11" s="302" t="s">
        <v>521</v>
      </c>
      <c r="C11" s="279">
        <v>0.186</v>
      </c>
      <c r="D11" s="303" t="s">
        <v>1173</v>
      </c>
      <c r="E11" s="303" t="s">
        <v>1174</v>
      </c>
      <c r="F11" s="303" t="s">
        <v>1175</v>
      </c>
      <c r="G11" s="303" t="s">
        <v>1176</v>
      </c>
      <c r="H11" s="303" t="s">
        <v>1177</v>
      </c>
      <c r="I11" s="303" t="s">
        <v>1178</v>
      </c>
      <c r="J11" s="251"/>
      <c r="K11" s="254">
        <v>0.73899999999999999</v>
      </c>
      <c r="L11" s="303" t="s">
        <v>514</v>
      </c>
      <c r="M11" s="303" t="s">
        <v>1179</v>
      </c>
      <c r="N11" s="303" t="s">
        <v>1180</v>
      </c>
      <c r="O11" s="303" t="s">
        <v>1181</v>
      </c>
      <c r="P11" s="303" t="s">
        <v>514</v>
      </c>
      <c r="Q11" s="303" t="s">
        <v>514</v>
      </c>
      <c r="R11" s="68"/>
      <c r="S11" s="68"/>
      <c r="T11" s="68"/>
    </row>
    <row r="12" spans="1:20">
      <c r="A12" s="394" t="s">
        <v>522</v>
      </c>
      <c r="B12" s="394"/>
      <c r="C12" s="394"/>
      <c r="D12" s="394"/>
      <c r="E12" s="394"/>
      <c r="F12" s="394"/>
      <c r="G12" s="394"/>
      <c r="H12" s="394"/>
      <c r="I12" s="394"/>
      <c r="J12" s="394"/>
      <c r="K12" s="394"/>
      <c r="L12" s="394"/>
      <c r="M12" s="394"/>
      <c r="N12" s="394"/>
      <c r="O12" s="394"/>
      <c r="P12" s="394"/>
      <c r="Q12" s="394"/>
      <c r="R12" s="68"/>
      <c r="S12" s="68"/>
      <c r="T12" s="68"/>
    </row>
    <row r="13" spans="1:20" ht="16.2">
      <c r="A13" s="301" t="s">
        <v>1730</v>
      </c>
      <c r="B13" s="304" t="s">
        <v>523</v>
      </c>
      <c r="C13" s="278">
        <v>3.1600000000000003E-2</v>
      </c>
      <c r="D13" s="303" t="s">
        <v>1499</v>
      </c>
      <c r="E13" s="303" t="s">
        <v>1512</v>
      </c>
      <c r="F13" s="303" t="s">
        <v>1523</v>
      </c>
      <c r="G13" s="303" t="s">
        <v>1534</v>
      </c>
      <c r="H13" s="303" t="s">
        <v>1550</v>
      </c>
      <c r="I13" s="303" t="s">
        <v>1560</v>
      </c>
      <c r="J13" s="251"/>
      <c r="K13" s="280">
        <v>0.46400000000000002</v>
      </c>
      <c r="L13" s="303" t="s">
        <v>1182</v>
      </c>
      <c r="M13" s="303" t="s">
        <v>1490</v>
      </c>
      <c r="N13" s="303" t="s">
        <v>514</v>
      </c>
      <c r="O13" s="303" t="s">
        <v>1491</v>
      </c>
      <c r="P13" s="303" t="s">
        <v>1183</v>
      </c>
      <c r="Q13" s="303" t="s">
        <v>1494</v>
      </c>
      <c r="R13" s="68"/>
      <c r="S13" s="68"/>
      <c r="T13" s="68"/>
    </row>
    <row r="14" spans="1:20" ht="16.2">
      <c r="A14" s="301" t="s">
        <v>1731</v>
      </c>
      <c r="B14" s="304" t="s">
        <v>1726</v>
      </c>
      <c r="C14" s="278">
        <v>1.04E-2</v>
      </c>
      <c r="D14" s="303" t="s">
        <v>1500</v>
      </c>
      <c r="E14" s="303" t="s">
        <v>1430</v>
      </c>
      <c r="F14" s="303" t="s">
        <v>1435</v>
      </c>
      <c r="G14" s="303" t="s">
        <v>1535</v>
      </c>
      <c r="H14" s="303" t="s">
        <v>1551</v>
      </c>
      <c r="I14" s="303" t="s">
        <v>1561</v>
      </c>
      <c r="J14" s="251"/>
      <c r="K14" s="280">
        <v>9.06E-2</v>
      </c>
      <c r="L14" s="303" t="s">
        <v>1451</v>
      </c>
      <c r="M14" s="303" t="s">
        <v>1458</v>
      </c>
      <c r="N14" s="303" t="s">
        <v>1464</v>
      </c>
      <c r="O14" s="303" t="s">
        <v>1471</v>
      </c>
      <c r="P14" s="303" t="s">
        <v>1184</v>
      </c>
      <c r="Q14" s="303" t="s">
        <v>1479</v>
      </c>
      <c r="R14" s="68"/>
      <c r="S14" s="68"/>
      <c r="T14" s="68"/>
    </row>
    <row r="15" spans="1:20" ht="16.2">
      <c r="A15" s="301" t="s">
        <v>1732</v>
      </c>
      <c r="B15" s="304" t="s">
        <v>1727</v>
      </c>
      <c r="C15" s="278">
        <v>3.1899999999999998E-2</v>
      </c>
      <c r="D15" s="303" t="s">
        <v>1501</v>
      </c>
      <c r="E15" s="303" t="s">
        <v>1513</v>
      </c>
      <c r="F15" s="303" t="s">
        <v>1185</v>
      </c>
      <c r="G15" s="303" t="s">
        <v>1536</v>
      </c>
      <c r="H15" s="303" t="s">
        <v>1443</v>
      </c>
      <c r="I15" s="303" t="s">
        <v>1562</v>
      </c>
      <c r="J15" s="251"/>
      <c r="K15" s="280">
        <v>0.876</v>
      </c>
      <c r="L15" s="303" t="s">
        <v>1452</v>
      </c>
      <c r="M15" s="303" t="s">
        <v>1459</v>
      </c>
      <c r="N15" s="303" t="s">
        <v>1465</v>
      </c>
      <c r="O15" s="303" t="s">
        <v>1472</v>
      </c>
      <c r="P15" s="303" t="s">
        <v>1476</v>
      </c>
      <c r="Q15" s="303" t="s">
        <v>1480</v>
      </c>
      <c r="R15" s="68"/>
      <c r="S15" s="68"/>
      <c r="T15" s="68"/>
    </row>
    <row r="16" spans="1:20" ht="16.2">
      <c r="A16" s="301" t="s">
        <v>1733</v>
      </c>
      <c r="B16" s="304" t="s">
        <v>1728</v>
      </c>
      <c r="C16" s="278">
        <v>2.2000000000000001E-4</v>
      </c>
      <c r="D16" s="303" t="s">
        <v>1502</v>
      </c>
      <c r="E16" s="303" t="s">
        <v>1514</v>
      </c>
      <c r="F16" s="303" t="s">
        <v>1531</v>
      </c>
      <c r="G16" s="303" t="s">
        <v>1537</v>
      </c>
      <c r="H16" s="303" t="s">
        <v>1552</v>
      </c>
      <c r="I16" s="303" t="s">
        <v>1446</v>
      </c>
      <c r="J16" s="251"/>
      <c r="K16" s="280">
        <v>3.5000000000000001E-3</v>
      </c>
      <c r="L16" s="303" t="s">
        <v>1569</v>
      </c>
      <c r="M16" s="303" t="s">
        <v>1576</v>
      </c>
      <c r="N16" s="303" t="s">
        <v>1583</v>
      </c>
      <c r="O16" s="303" t="s">
        <v>1590</v>
      </c>
      <c r="P16" s="303" t="s">
        <v>1597</v>
      </c>
      <c r="Q16" s="303" t="s">
        <v>1603</v>
      </c>
      <c r="R16" s="68"/>
      <c r="S16" s="68"/>
      <c r="T16" s="68"/>
    </row>
    <row r="17" spans="1:20" ht="16.2">
      <c r="A17" s="301" t="s">
        <v>1734</v>
      </c>
      <c r="B17" s="304" t="s">
        <v>524</v>
      </c>
      <c r="C17" s="278">
        <v>0.13400000000000001</v>
      </c>
      <c r="D17" s="303" t="s">
        <v>1186</v>
      </c>
      <c r="E17" s="303" t="s">
        <v>514</v>
      </c>
      <c r="F17" s="303" t="s">
        <v>1187</v>
      </c>
      <c r="G17" s="303" t="s">
        <v>1188</v>
      </c>
      <c r="H17" s="303" t="s">
        <v>1486</v>
      </c>
      <c r="I17" s="303" t="s">
        <v>1189</v>
      </c>
      <c r="J17" s="251"/>
      <c r="K17" s="280">
        <v>4.36E-2</v>
      </c>
      <c r="L17" s="303" t="s">
        <v>1570</v>
      </c>
      <c r="M17" s="303" t="s">
        <v>1577</v>
      </c>
      <c r="N17" s="303" t="s">
        <v>1584</v>
      </c>
      <c r="O17" s="303" t="s">
        <v>1591</v>
      </c>
      <c r="P17" s="303" t="s">
        <v>1545</v>
      </c>
      <c r="Q17" s="303" t="s">
        <v>1604</v>
      </c>
      <c r="R17" s="68"/>
      <c r="S17" s="68"/>
      <c r="T17" s="68"/>
    </row>
    <row r="18" spans="1:20">
      <c r="A18" s="394" t="s">
        <v>1723</v>
      </c>
      <c r="B18" s="394"/>
      <c r="C18" s="394"/>
      <c r="D18" s="394"/>
      <c r="E18" s="394"/>
      <c r="F18" s="394"/>
      <c r="G18" s="394"/>
      <c r="H18" s="394"/>
      <c r="I18" s="394"/>
      <c r="J18" s="394"/>
      <c r="K18" s="394"/>
      <c r="L18" s="394"/>
      <c r="M18" s="394"/>
      <c r="N18" s="394"/>
      <c r="O18" s="394"/>
      <c r="P18" s="394"/>
      <c r="Q18" s="394"/>
      <c r="R18" s="68"/>
      <c r="S18" s="68"/>
      <c r="T18" s="68"/>
    </row>
    <row r="19" spans="1:20" ht="16.2">
      <c r="A19" s="301" t="s">
        <v>525</v>
      </c>
      <c r="B19" s="302" t="s">
        <v>526</v>
      </c>
      <c r="C19" s="279">
        <v>9.0700000000000004E-4</v>
      </c>
      <c r="D19" s="303" t="s">
        <v>1503</v>
      </c>
      <c r="E19" s="303" t="s">
        <v>1515</v>
      </c>
      <c r="F19" s="303" t="s">
        <v>1524</v>
      </c>
      <c r="G19" s="303" t="s">
        <v>1538</v>
      </c>
      <c r="H19" s="303" t="s">
        <v>1553</v>
      </c>
      <c r="I19" s="303" t="s">
        <v>1563</v>
      </c>
      <c r="J19" s="251"/>
      <c r="K19" s="254">
        <v>0.32900000000000001</v>
      </c>
      <c r="L19" s="303" t="s">
        <v>1190</v>
      </c>
      <c r="M19" s="303" t="s">
        <v>514</v>
      </c>
      <c r="N19" s="303" t="s">
        <v>514</v>
      </c>
      <c r="O19" s="303" t="s">
        <v>514</v>
      </c>
      <c r="P19" s="303" t="s">
        <v>514</v>
      </c>
      <c r="Q19" s="303" t="s">
        <v>514</v>
      </c>
      <c r="R19" s="68"/>
      <c r="S19" s="68"/>
      <c r="T19" s="68"/>
    </row>
    <row r="20" spans="1:20">
      <c r="A20" s="301" t="s">
        <v>527</v>
      </c>
      <c r="B20" s="302" t="s">
        <v>528</v>
      </c>
      <c r="C20" s="279">
        <v>6.8099999999999994E-2</v>
      </c>
      <c r="D20" s="303" t="s">
        <v>1191</v>
      </c>
      <c r="E20" s="303" t="s">
        <v>1192</v>
      </c>
      <c r="F20" s="303" t="s">
        <v>1193</v>
      </c>
      <c r="G20" s="303" t="s">
        <v>1484</v>
      </c>
      <c r="H20" s="303" t="s">
        <v>1485</v>
      </c>
      <c r="I20" s="303" t="s">
        <v>1194</v>
      </c>
      <c r="J20" s="251"/>
      <c r="K20" s="254">
        <v>0.55200000000000005</v>
      </c>
      <c r="L20" s="303" t="s">
        <v>1195</v>
      </c>
      <c r="M20" s="303" t="s">
        <v>1196</v>
      </c>
      <c r="N20" s="303" t="s">
        <v>1197</v>
      </c>
      <c r="O20" s="303" t="s">
        <v>514</v>
      </c>
      <c r="P20" s="303" t="s">
        <v>514</v>
      </c>
      <c r="Q20" s="303" t="s">
        <v>1198</v>
      </c>
      <c r="R20" s="68"/>
      <c r="S20" s="68"/>
      <c r="T20" s="68"/>
    </row>
    <row r="21" spans="1:20" ht="16.2">
      <c r="A21" s="301" t="s">
        <v>529</v>
      </c>
      <c r="B21" s="302" t="s">
        <v>530</v>
      </c>
      <c r="C21" s="279">
        <v>2.97E-3</v>
      </c>
      <c r="D21" s="303" t="s">
        <v>1504</v>
      </c>
      <c r="E21" s="303" t="s">
        <v>1516</v>
      </c>
      <c r="F21" s="303" t="s">
        <v>1525</v>
      </c>
      <c r="G21" s="303" t="s">
        <v>1539</v>
      </c>
      <c r="H21" s="303" t="s">
        <v>1554</v>
      </c>
      <c r="I21" s="303" t="s">
        <v>1545</v>
      </c>
      <c r="J21" s="251"/>
      <c r="K21" s="254">
        <v>0.29199999999999998</v>
      </c>
      <c r="L21" s="303" t="s">
        <v>1199</v>
      </c>
      <c r="M21" s="303" t="s">
        <v>1200</v>
      </c>
      <c r="N21" s="303" t="s">
        <v>514</v>
      </c>
      <c r="O21" s="303" t="s">
        <v>1201</v>
      </c>
      <c r="P21" s="303" t="s">
        <v>1202</v>
      </c>
      <c r="Q21" s="303" t="s">
        <v>514</v>
      </c>
      <c r="R21" s="68"/>
      <c r="S21" s="68"/>
      <c r="T21" s="68"/>
    </row>
    <row r="22" spans="1:20" ht="16.2">
      <c r="A22" s="301" t="s">
        <v>531</v>
      </c>
      <c r="B22" s="302" t="s">
        <v>532</v>
      </c>
      <c r="C22" s="279">
        <v>6.7299999999999999E-2</v>
      </c>
      <c r="D22" s="303" t="s">
        <v>1482</v>
      </c>
      <c r="E22" s="303" t="s">
        <v>1483</v>
      </c>
      <c r="F22" s="303" t="s">
        <v>1203</v>
      </c>
      <c r="G22" s="303" t="s">
        <v>1204</v>
      </c>
      <c r="H22" s="303" t="s">
        <v>1205</v>
      </c>
      <c r="I22" s="303" t="s">
        <v>1206</v>
      </c>
      <c r="J22" s="251"/>
      <c r="K22" s="254">
        <v>1.72E-2</v>
      </c>
      <c r="L22" s="303" t="s">
        <v>1571</v>
      </c>
      <c r="M22" s="303" t="s">
        <v>1578</v>
      </c>
      <c r="N22" s="303" t="s">
        <v>1585</v>
      </c>
      <c r="O22" s="303" t="s">
        <v>1592</v>
      </c>
      <c r="P22" s="303" t="s">
        <v>1598</v>
      </c>
      <c r="Q22" s="303" t="s">
        <v>1605</v>
      </c>
      <c r="R22" s="68"/>
      <c r="S22" s="68"/>
      <c r="T22" s="68"/>
    </row>
    <row r="23" spans="1:20" ht="16.2">
      <c r="A23" s="301" t="s">
        <v>533</v>
      </c>
      <c r="B23" s="302" t="s">
        <v>534</v>
      </c>
      <c r="C23" s="279">
        <v>3.1399999999999997E-2</v>
      </c>
      <c r="D23" s="303" t="s">
        <v>1505</v>
      </c>
      <c r="E23" s="303" t="s">
        <v>1517</v>
      </c>
      <c r="F23" s="303" t="s">
        <v>1526</v>
      </c>
      <c r="G23" s="303" t="s">
        <v>1540</v>
      </c>
      <c r="H23" s="303" t="s">
        <v>1555</v>
      </c>
      <c r="I23" s="303" t="s">
        <v>1564</v>
      </c>
      <c r="J23" s="251"/>
      <c r="K23" s="254">
        <v>0.22900000000000001</v>
      </c>
      <c r="L23" s="303" t="s">
        <v>1453</v>
      </c>
      <c r="M23" s="303" t="s">
        <v>1460</v>
      </c>
      <c r="N23" s="303" t="s">
        <v>1466</v>
      </c>
      <c r="O23" s="303" t="s">
        <v>1207</v>
      </c>
      <c r="P23" s="303" t="s">
        <v>1477</v>
      </c>
      <c r="Q23" s="303" t="s">
        <v>1496</v>
      </c>
      <c r="R23" s="68"/>
      <c r="S23" s="68"/>
      <c r="T23" s="68"/>
    </row>
    <row r="24" spans="1:20" ht="16.2">
      <c r="A24" s="301" t="s">
        <v>535</v>
      </c>
      <c r="B24" s="302" t="s">
        <v>536</v>
      </c>
      <c r="C24" s="279">
        <v>1.2E-2</v>
      </c>
      <c r="D24" s="303" t="s">
        <v>1506</v>
      </c>
      <c r="E24" s="303" t="s">
        <v>1518</v>
      </c>
      <c r="F24" s="303" t="s">
        <v>1527</v>
      </c>
      <c r="G24" s="303" t="s">
        <v>1541</v>
      </c>
      <c r="H24" s="303" t="s">
        <v>1556</v>
      </c>
      <c r="I24" s="303" t="s">
        <v>1565</v>
      </c>
      <c r="J24" s="251"/>
      <c r="K24" s="254">
        <v>0.44500000000000001</v>
      </c>
      <c r="L24" s="303" t="s">
        <v>1208</v>
      </c>
      <c r="M24" s="303" t="s">
        <v>1489</v>
      </c>
      <c r="N24" s="303" t="s">
        <v>1467</v>
      </c>
      <c r="O24" s="303" t="s">
        <v>1209</v>
      </c>
      <c r="P24" s="303" t="s">
        <v>1210</v>
      </c>
      <c r="Q24" s="303" t="s">
        <v>1481</v>
      </c>
      <c r="R24" s="68"/>
      <c r="S24" s="68"/>
      <c r="T24" s="68"/>
    </row>
    <row r="25" spans="1:20" ht="16.2">
      <c r="A25" s="301" t="s">
        <v>537</v>
      </c>
      <c r="B25" s="302" t="s">
        <v>538</v>
      </c>
      <c r="C25" s="279">
        <v>4.2100000000000002E-3</v>
      </c>
      <c r="D25" s="303" t="s">
        <v>1507</v>
      </c>
      <c r="E25" s="303" t="s">
        <v>1519</v>
      </c>
      <c r="F25" s="303" t="s">
        <v>1528</v>
      </c>
      <c r="G25" s="303" t="s">
        <v>1542</v>
      </c>
      <c r="H25" s="303" t="s">
        <v>1557</v>
      </c>
      <c r="I25" s="303" t="s">
        <v>1566</v>
      </c>
      <c r="J25" s="251"/>
      <c r="K25" s="254">
        <v>0.48699999999999999</v>
      </c>
      <c r="L25" s="303" t="s">
        <v>1211</v>
      </c>
      <c r="M25" s="303" t="s">
        <v>1212</v>
      </c>
      <c r="N25" s="303" t="s">
        <v>1213</v>
      </c>
      <c r="O25" s="303" t="s">
        <v>1214</v>
      </c>
      <c r="P25" s="303" t="s">
        <v>1493</v>
      </c>
      <c r="Q25" s="303" t="s">
        <v>1215</v>
      </c>
      <c r="R25" s="68"/>
      <c r="S25" s="68"/>
      <c r="T25" s="68"/>
    </row>
    <row r="26" spans="1:20">
      <c r="A26" s="394" t="s">
        <v>1724</v>
      </c>
      <c r="B26" s="394"/>
      <c r="C26" s="394"/>
      <c r="D26" s="394"/>
      <c r="E26" s="394"/>
      <c r="F26" s="394"/>
      <c r="G26" s="394"/>
      <c r="H26" s="394"/>
      <c r="I26" s="394"/>
      <c r="J26" s="394"/>
      <c r="K26" s="394"/>
      <c r="L26" s="394"/>
      <c r="M26" s="394"/>
      <c r="N26" s="394"/>
      <c r="O26" s="394"/>
      <c r="P26" s="394"/>
      <c r="Q26" s="394"/>
      <c r="R26" s="68"/>
      <c r="S26" s="68"/>
      <c r="T26" s="68"/>
    </row>
    <row r="27" spans="1:20">
      <c r="A27" s="301" t="s">
        <v>539</v>
      </c>
      <c r="B27" s="301" t="s">
        <v>540</v>
      </c>
      <c r="C27" s="278">
        <v>0.13400000000000001</v>
      </c>
      <c r="D27" s="303" t="s">
        <v>1426</v>
      </c>
      <c r="E27" s="303" t="s">
        <v>1431</v>
      </c>
      <c r="F27" s="303" t="s">
        <v>1216</v>
      </c>
      <c r="G27" s="303" t="s">
        <v>1438</v>
      </c>
      <c r="H27" s="303" t="s">
        <v>1217</v>
      </c>
      <c r="I27" s="303" t="s">
        <v>1218</v>
      </c>
      <c r="J27" s="251"/>
      <c r="K27" s="254">
        <v>0.59599999999999997</v>
      </c>
      <c r="L27" s="303" t="s">
        <v>1219</v>
      </c>
      <c r="M27" s="303" t="s">
        <v>1220</v>
      </c>
      <c r="N27" s="303" t="s">
        <v>514</v>
      </c>
      <c r="O27" s="303" t="s">
        <v>1221</v>
      </c>
      <c r="P27" s="303" t="s">
        <v>1222</v>
      </c>
      <c r="Q27" s="303" t="s">
        <v>1223</v>
      </c>
      <c r="R27" s="68"/>
      <c r="S27" s="68"/>
      <c r="T27" s="68"/>
    </row>
    <row r="28" spans="1:20" ht="16.2">
      <c r="A28" s="301" t="s">
        <v>541</v>
      </c>
      <c r="B28" s="301" t="s">
        <v>542</v>
      </c>
      <c r="C28" s="278">
        <v>1.0999999999999999E-2</v>
      </c>
      <c r="D28" s="303" t="s">
        <v>1508</v>
      </c>
      <c r="E28" s="303" t="s">
        <v>1520</v>
      </c>
      <c r="F28" s="303" t="s">
        <v>1529</v>
      </c>
      <c r="G28" s="303" t="s">
        <v>1543</v>
      </c>
      <c r="H28" s="303" t="s">
        <v>1558</v>
      </c>
      <c r="I28" s="303" t="s">
        <v>1567</v>
      </c>
      <c r="J28" s="251"/>
      <c r="K28" s="254">
        <v>6.8500000000000002E-3</v>
      </c>
      <c r="L28" s="303" t="s">
        <v>1572</v>
      </c>
      <c r="M28" s="303" t="s">
        <v>1579</v>
      </c>
      <c r="N28" s="303" t="s">
        <v>1586</v>
      </c>
      <c r="O28" s="303" t="s">
        <v>1593</v>
      </c>
      <c r="P28" s="303" t="s">
        <v>1599</v>
      </c>
      <c r="Q28" s="303" t="s">
        <v>1606</v>
      </c>
      <c r="R28" s="68"/>
      <c r="S28" s="68"/>
      <c r="T28" s="68"/>
    </row>
    <row r="29" spans="1:20">
      <c r="A29" s="301" t="s">
        <v>543</v>
      </c>
      <c r="B29" s="301" t="s">
        <v>544</v>
      </c>
      <c r="C29" s="278">
        <v>7.0300000000000001E-2</v>
      </c>
      <c r="D29" s="303" t="s">
        <v>1427</v>
      </c>
      <c r="E29" s="303" t="s">
        <v>1432</v>
      </c>
      <c r="F29" s="303" t="s">
        <v>1436</v>
      </c>
      <c r="G29" s="303" t="s">
        <v>1439</v>
      </c>
      <c r="H29" s="303" t="s">
        <v>1444</v>
      </c>
      <c r="I29" s="303" t="s">
        <v>1447</v>
      </c>
      <c r="J29" s="251"/>
      <c r="K29" s="254">
        <v>0.35</v>
      </c>
      <c r="L29" s="303" t="s">
        <v>1454</v>
      </c>
      <c r="M29" s="303" t="s">
        <v>1461</v>
      </c>
      <c r="N29" s="303" t="s">
        <v>1468</v>
      </c>
      <c r="O29" s="303" t="s">
        <v>1473</v>
      </c>
      <c r="P29" s="303" t="s">
        <v>1478</v>
      </c>
      <c r="Q29" s="303" t="s">
        <v>1224</v>
      </c>
      <c r="R29" s="68"/>
      <c r="S29" s="68"/>
      <c r="T29" s="68"/>
    </row>
    <row r="30" spans="1:20" ht="16.2">
      <c r="A30" s="301" t="s">
        <v>545</v>
      </c>
      <c r="B30" s="302" t="s">
        <v>546</v>
      </c>
      <c r="C30" s="279">
        <v>4.8800000000000003E-2</v>
      </c>
      <c r="D30" s="303" t="s">
        <v>1225</v>
      </c>
      <c r="E30" s="303" t="s">
        <v>1226</v>
      </c>
      <c r="F30" s="303" t="s">
        <v>1227</v>
      </c>
      <c r="G30" s="303" t="s">
        <v>1440</v>
      </c>
      <c r="H30" s="303" t="s">
        <v>1228</v>
      </c>
      <c r="I30" s="303" t="s">
        <v>1448</v>
      </c>
      <c r="J30" s="251"/>
      <c r="K30" s="254">
        <v>2.3900000000000002E-3</v>
      </c>
      <c r="L30" s="303" t="s">
        <v>1573</v>
      </c>
      <c r="M30" s="303" t="s">
        <v>1580</v>
      </c>
      <c r="N30" s="303" t="s">
        <v>1587</v>
      </c>
      <c r="O30" s="303" t="s">
        <v>1594</v>
      </c>
      <c r="P30" s="303" t="s">
        <v>1600</v>
      </c>
      <c r="Q30" s="303" t="s">
        <v>1607</v>
      </c>
      <c r="R30" s="68"/>
      <c r="S30" s="68"/>
      <c r="T30" s="68"/>
    </row>
    <row r="31" spans="1:20">
      <c r="A31" s="394" t="s">
        <v>1725</v>
      </c>
      <c r="B31" s="394"/>
      <c r="C31" s="394"/>
      <c r="D31" s="394"/>
      <c r="E31" s="394"/>
      <c r="F31" s="394"/>
      <c r="G31" s="394"/>
      <c r="H31" s="394"/>
      <c r="I31" s="394"/>
      <c r="J31" s="394"/>
      <c r="K31" s="394"/>
      <c r="L31" s="394"/>
      <c r="M31" s="394"/>
      <c r="N31" s="394"/>
      <c r="O31" s="394"/>
      <c r="P31" s="394"/>
      <c r="Q31" s="394"/>
      <c r="R31" s="68"/>
      <c r="S31" s="68"/>
      <c r="T31" s="68"/>
    </row>
    <row r="32" spans="1:20" ht="16.2">
      <c r="A32" s="301" t="s">
        <v>547</v>
      </c>
      <c r="B32" s="251"/>
      <c r="C32" s="254">
        <v>5.6099999999999997E-2</v>
      </c>
      <c r="D32" s="303" t="s">
        <v>1229</v>
      </c>
      <c r="E32" s="303" t="s">
        <v>1230</v>
      </c>
      <c r="F32" s="303" t="s">
        <v>1231</v>
      </c>
      <c r="G32" s="303" t="s">
        <v>1232</v>
      </c>
      <c r="H32" s="303" t="s">
        <v>1233</v>
      </c>
      <c r="I32" s="303" t="s">
        <v>1488</v>
      </c>
      <c r="J32" s="251"/>
      <c r="K32" s="254">
        <v>7.3200000000000001E-3</v>
      </c>
      <c r="L32" s="303" t="s">
        <v>1574</v>
      </c>
      <c r="M32" s="303" t="s">
        <v>1581</v>
      </c>
      <c r="N32" s="303" t="s">
        <v>1588</v>
      </c>
      <c r="O32" s="303" t="s">
        <v>1595</v>
      </c>
      <c r="P32" s="303" t="s">
        <v>1601</v>
      </c>
      <c r="Q32" s="303" t="s">
        <v>1608</v>
      </c>
      <c r="R32" s="68"/>
      <c r="S32" s="68"/>
      <c r="T32" s="68"/>
    </row>
    <row r="33" spans="1:20" ht="16.2">
      <c r="A33" s="301" t="s">
        <v>548</v>
      </c>
      <c r="B33" s="254"/>
      <c r="C33" s="254">
        <v>3.9300000000000002E-2</v>
      </c>
      <c r="D33" s="303" t="s">
        <v>1509</v>
      </c>
      <c r="E33" s="303" t="s">
        <v>1521</v>
      </c>
      <c r="F33" s="303" t="s">
        <v>1530</v>
      </c>
      <c r="G33" s="303" t="s">
        <v>1544</v>
      </c>
      <c r="H33" s="303" t="s">
        <v>1559</v>
      </c>
      <c r="I33" s="303" t="s">
        <v>1568</v>
      </c>
      <c r="J33" s="254"/>
      <c r="K33" s="254">
        <v>0.30299999999999999</v>
      </c>
      <c r="L33" s="303" t="s">
        <v>1234</v>
      </c>
      <c r="M33" s="303" t="s">
        <v>1235</v>
      </c>
      <c r="N33" s="303" t="s">
        <v>1236</v>
      </c>
      <c r="O33" s="303" t="s">
        <v>1237</v>
      </c>
      <c r="P33" s="303" t="s">
        <v>1238</v>
      </c>
      <c r="Q33" s="303" t="s">
        <v>1239</v>
      </c>
      <c r="R33" s="68"/>
      <c r="S33" s="68"/>
      <c r="T33" s="68"/>
    </row>
    <row r="34" spans="1:20" ht="17.399999999999999">
      <c r="A34" s="305" t="s">
        <v>549</v>
      </c>
      <c r="B34" s="305"/>
      <c r="C34" s="277">
        <v>0.39300000000000002</v>
      </c>
      <c r="D34" s="306" t="s">
        <v>601</v>
      </c>
      <c r="E34" s="306" t="s">
        <v>602</v>
      </c>
      <c r="F34" s="306" t="s">
        <v>603</v>
      </c>
      <c r="G34" s="306" t="s">
        <v>604</v>
      </c>
      <c r="H34" s="306" t="s">
        <v>605</v>
      </c>
      <c r="I34" s="306" t="s">
        <v>606</v>
      </c>
      <c r="J34" s="85"/>
      <c r="K34" s="85">
        <v>1.72E-3</v>
      </c>
      <c r="L34" s="306" t="s">
        <v>1575</v>
      </c>
      <c r="M34" s="306" t="s">
        <v>1582</v>
      </c>
      <c r="N34" s="306" t="s">
        <v>1589</v>
      </c>
      <c r="O34" s="306" t="s">
        <v>1596</v>
      </c>
      <c r="P34" s="306" t="s">
        <v>1602</v>
      </c>
      <c r="Q34" s="306" t="s">
        <v>1609</v>
      </c>
      <c r="R34" s="68"/>
      <c r="S34" s="68"/>
      <c r="T34" s="68"/>
    </row>
    <row r="35" spans="1:20">
      <c r="A35" s="68"/>
      <c r="B35" s="68"/>
      <c r="C35" s="68"/>
      <c r="D35" s="68"/>
      <c r="E35" s="68"/>
      <c r="F35" s="68"/>
      <c r="G35" s="68"/>
      <c r="H35" s="68"/>
      <c r="I35" s="68"/>
      <c r="J35" s="68"/>
      <c r="K35" s="68"/>
      <c r="L35" s="68"/>
      <c r="M35" s="68"/>
      <c r="N35" s="68"/>
      <c r="O35" s="68"/>
      <c r="P35" s="68"/>
      <c r="Q35" s="68"/>
      <c r="R35" s="68"/>
      <c r="S35" s="68"/>
      <c r="T35" s="68"/>
    </row>
  </sheetData>
  <mergeCells count="11">
    <mergeCell ref="A1:Q1"/>
    <mergeCell ref="A3:Q3"/>
    <mergeCell ref="A4:A5"/>
    <mergeCell ref="B4:B5"/>
    <mergeCell ref="C4:I4"/>
    <mergeCell ref="K4:Q4"/>
    <mergeCell ref="A6:Q6"/>
    <mergeCell ref="A12:Q12"/>
    <mergeCell ref="A18:Q18"/>
    <mergeCell ref="A26:Q26"/>
    <mergeCell ref="A31:Q31"/>
  </mergeCells>
  <pageMargins left="0.7" right="0.7" top="0.75" bottom="0.75" header="0.3" footer="0.3"/>
  <pageSetup scale="4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workbookViewId="0">
      <selection sqref="A1:O1"/>
    </sheetView>
  </sheetViews>
  <sheetFormatPr defaultColWidth="9.109375" defaultRowHeight="13.8"/>
  <cols>
    <col min="1" max="1" width="45" style="19" customWidth="1"/>
    <col min="2" max="2" width="2.44140625" style="19" customWidth="1"/>
    <col min="3" max="4" width="11.109375" style="19" customWidth="1"/>
    <col min="5" max="5" width="10.33203125" style="19" customWidth="1"/>
    <col min="6" max="6" width="13.44140625" style="19" customWidth="1"/>
    <col min="7" max="7" width="11.44140625" style="19" customWidth="1"/>
    <col min="8" max="8" width="12.88671875" style="19" customWidth="1"/>
    <col min="9" max="9" width="2.33203125" style="19" customWidth="1"/>
    <col min="10" max="15" width="12.88671875" style="19" customWidth="1"/>
    <col min="16" max="16" width="10.44140625" style="19" customWidth="1"/>
    <col min="17" max="16384" width="9.109375" style="19"/>
  </cols>
  <sheetData>
    <row r="1" spans="1:16" ht="31.5" customHeight="1">
      <c r="A1" s="403" t="s">
        <v>1746</v>
      </c>
      <c r="B1" s="403"/>
      <c r="C1" s="403"/>
      <c r="D1" s="403"/>
      <c r="E1" s="403"/>
      <c r="F1" s="403"/>
      <c r="G1" s="403"/>
      <c r="H1" s="403"/>
      <c r="I1" s="381"/>
      <c r="J1" s="381"/>
      <c r="K1" s="381"/>
      <c r="L1" s="381"/>
      <c r="M1" s="381"/>
      <c r="N1" s="381"/>
      <c r="O1" s="381"/>
    </row>
    <row r="3" spans="1:16" s="101" customFormat="1" ht="16.5" customHeight="1">
      <c r="A3" s="407" t="s">
        <v>1665</v>
      </c>
      <c r="B3" s="407"/>
      <c r="C3" s="407"/>
      <c r="D3" s="407"/>
      <c r="E3" s="407"/>
      <c r="F3" s="407"/>
      <c r="G3" s="407"/>
      <c r="H3" s="407"/>
      <c r="I3" s="381"/>
      <c r="J3" s="381"/>
      <c r="K3" s="381"/>
      <c r="L3" s="381"/>
      <c r="M3" s="381"/>
      <c r="N3" s="381"/>
      <c r="O3" s="381"/>
    </row>
    <row r="4" spans="1:16" s="101" customFormat="1">
      <c r="A4" s="408"/>
      <c r="B4" s="408"/>
      <c r="C4" s="408"/>
      <c r="D4" s="408"/>
      <c r="E4" s="408"/>
      <c r="F4" s="408"/>
      <c r="G4" s="408"/>
      <c r="H4" s="408"/>
      <c r="I4" s="383"/>
      <c r="J4" s="383"/>
      <c r="K4" s="383"/>
      <c r="L4" s="383"/>
      <c r="M4" s="383"/>
      <c r="N4" s="383"/>
      <c r="O4" s="383"/>
    </row>
    <row r="5" spans="1:16">
      <c r="A5" s="34"/>
      <c r="B5" s="34"/>
      <c r="C5" s="406" t="s">
        <v>395</v>
      </c>
      <c r="D5" s="406"/>
      <c r="E5" s="406"/>
      <c r="F5" s="406"/>
      <c r="G5" s="406"/>
      <c r="H5" s="406"/>
      <c r="I5" s="100"/>
      <c r="J5" s="406" t="s">
        <v>396</v>
      </c>
      <c r="K5" s="406"/>
      <c r="L5" s="406"/>
      <c r="M5" s="406"/>
      <c r="N5" s="406"/>
      <c r="O5" s="406"/>
    </row>
    <row r="6" spans="1:16" ht="27.6">
      <c r="A6" s="33" t="s">
        <v>207</v>
      </c>
      <c r="B6" s="32"/>
      <c r="C6" s="31" t="s">
        <v>162</v>
      </c>
      <c r="D6" s="31" t="s">
        <v>206</v>
      </c>
      <c r="E6" s="31" t="s">
        <v>164</v>
      </c>
      <c r="F6" s="33" t="s">
        <v>165</v>
      </c>
      <c r="G6" s="31" t="s">
        <v>166</v>
      </c>
      <c r="H6" s="31" t="s">
        <v>167</v>
      </c>
      <c r="I6" s="31"/>
      <c r="J6" s="31" t="s">
        <v>162</v>
      </c>
      <c r="K6" s="31" t="s">
        <v>206</v>
      </c>
      <c r="L6" s="31" t="s">
        <v>164</v>
      </c>
      <c r="M6" s="33" t="s">
        <v>165</v>
      </c>
      <c r="N6" s="31" t="s">
        <v>166</v>
      </c>
      <c r="O6" s="31" t="s">
        <v>167</v>
      </c>
      <c r="P6" s="26"/>
    </row>
    <row r="7" spans="1:16" ht="14.4">
      <c r="A7" s="404" t="s">
        <v>205</v>
      </c>
      <c r="B7" s="405"/>
      <c r="C7" s="405"/>
      <c r="D7" s="405"/>
      <c r="E7" s="405"/>
      <c r="F7" s="405"/>
      <c r="G7" s="405"/>
      <c r="H7" s="405"/>
      <c r="I7" s="405"/>
      <c r="J7" s="405"/>
      <c r="K7" s="405"/>
      <c r="L7" s="405"/>
      <c r="M7" s="405"/>
      <c r="N7" s="405"/>
      <c r="O7" s="405"/>
      <c r="P7" s="30"/>
    </row>
    <row r="8" spans="1:16" ht="16.8">
      <c r="A8" s="19" t="s">
        <v>204</v>
      </c>
      <c r="C8" s="28">
        <v>0.73</v>
      </c>
      <c r="D8" s="25">
        <v>11</v>
      </c>
      <c r="E8" s="27">
        <v>5.6</v>
      </c>
      <c r="F8" s="25">
        <v>11</v>
      </c>
      <c r="G8" s="27">
        <v>1.3</v>
      </c>
      <c r="H8" s="25">
        <v>19</v>
      </c>
      <c r="I8" s="25"/>
      <c r="J8" s="27">
        <v>4.5999999999999996</v>
      </c>
      <c r="K8" s="25">
        <v>25</v>
      </c>
      <c r="L8" s="25">
        <v>36</v>
      </c>
      <c r="M8" s="25">
        <v>30</v>
      </c>
      <c r="N8" s="25">
        <v>10</v>
      </c>
      <c r="O8" s="25">
        <v>60</v>
      </c>
    </row>
    <row r="9" spans="1:16">
      <c r="A9" s="19" t="s">
        <v>203</v>
      </c>
      <c r="C9" s="2" t="s">
        <v>2</v>
      </c>
      <c r="D9" s="105">
        <v>100</v>
      </c>
      <c r="E9" s="105">
        <v>100</v>
      </c>
      <c r="F9" s="105">
        <v>100</v>
      </c>
      <c r="G9" s="2" t="s">
        <v>2</v>
      </c>
      <c r="H9" s="105">
        <v>64</v>
      </c>
      <c r="I9" s="28"/>
      <c r="J9" s="2" t="s">
        <v>2</v>
      </c>
      <c r="K9" s="105">
        <v>99</v>
      </c>
      <c r="L9" s="105">
        <v>69</v>
      </c>
      <c r="M9" s="106">
        <v>83</v>
      </c>
      <c r="N9" s="2" t="s">
        <v>2</v>
      </c>
      <c r="O9" s="105">
        <v>42</v>
      </c>
    </row>
    <row r="10" spans="1:16">
      <c r="A10" s="19" t="s">
        <v>202</v>
      </c>
      <c r="C10" s="27">
        <v>9.1</v>
      </c>
      <c r="D10" s="27">
        <v>6.7</v>
      </c>
      <c r="E10" s="27">
        <v>9.5</v>
      </c>
      <c r="F10" s="27">
        <v>8.8000000000000007</v>
      </c>
      <c r="G10" s="27">
        <v>4.5999999999999996</v>
      </c>
      <c r="H10" s="27">
        <v>7.6</v>
      </c>
      <c r="I10" s="27"/>
      <c r="J10" s="27">
        <v>17.5</v>
      </c>
      <c r="K10" s="27">
        <v>10.1</v>
      </c>
      <c r="L10" s="27">
        <v>15.3</v>
      </c>
      <c r="M10" s="27">
        <v>11.4</v>
      </c>
      <c r="N10" s="27">
        <v>10.7</v>
      </c>
      <c r="O10" s="27">
        <v>12.6</v>
      </c>
    </row>
    <row r="11" spans="1:16">
      <c r="A11" s="19" t="s">
        <v>201</v>
      </c>
      <c r="C11" s="27">
        <v>7.7</v>
      </c>
      <c r="D11" s="27">
        <v>7.3</v>
      </c>
      <c r="E11" s="27">
        <v>7.9</v>
      </c>
      <c r="F11" s="25">
        <v>8</v>
      </c>
      <c r="G11" s="27">
        <v>7.2</v>
      </c>
      <c r="H11" s="27">
        <v>7.3</v>
      </c>
      <c r="I11" s="27"/>
      <c r="J11" s="27">
        <v>8.5</v>
      </c>
      <c r="K11" s="27">
        <v>7.6</v>
      </c>
      <c r="L11" s="27">
        <v>8.5</v>
      </c>
      <c r="M11" s="27">
        <v>8.3000000000000007</v>
      </c>
      <c r="N11" s="27">
        <v>8.1</v>
      </c>
      <c r="O11" s="27">
        <v>8.4</v>
      </c>
    </row>
    <row r="12" spans="1:16">
      <c r="A12" s="19" t="s">
        <v>200</v>
      </c>
      <c r="C12" s="25">
        <v>954</v>
      </c>
      <c r="D12" s="25">
        <v>1120</v>
      </c>
      <c r="E12" s="25">
        <v>1120</v>
      </c>
      <c r="F12" s="25">
        <v>1140</v>
      </c>
      <c r="G12" s="25">
        <v>1120</v>
      </c>
      <c r="H12" s="25">
        <v>1130</v>
      </c>
      <c r="I12" s="25"/>
      <c r="J12" s="25">
        <v>1580</v>
      </c>
      <c r="K12" s="25">
        <v>1370</v>
      </c>
      <c r="L12" s="25">
        <v>1440</v>
      </c>
      <c r="M12" s="25">
        <v>1510</v>
      </c>
      <c r="N12" s="25">
        <v>1310</v>
      </c>
      <c r="O12" s="25">
        <v>1490</v>
      </c>
    </row>
    <row r="13" spans="1:16">
      <c r="A13" s="19" t="s">
        <v>199</v>
      </c>
      <c r="C13" s="27">
        <v>20.8</v>
      </c>
      <c r="D13" s="27">
        <v>22.7</v>
      </c>
      <c r="E13" s="27">
        <v>21.8</v>
      </c>
      <c r="F13" s="27">
        <v>21.9</v>
      </c>
      <c r="G13" s="27">
        <v>20.3</v>
      </c>
      <c r="H13" s="27">
        <v>21.4</v>
      </c>
      <c r="I13" s="27"/>
      <c r="J13" s="27">
        <v>9.4</v>
      </c>
      <c r="K13" s="27">
        <v>12.7</v>
      </c>
      <c r="L13" s="27">
        <v>12.3</v>
      </c>
      <c r="M13" s="27">
        <v>10.7</v>
      </c>
      <c r="N13" s="27">
        <v>8.6999999999999993</v>
      </c>
      <c r="O13" s="27">
        <v>10.8</v>
      </c>
    </row>
    <row r="14" spans="1:16">
      <c r="A14" s="19" t="s">
        <v>198</v>
      </c>
      <c r="C14" s="27">
        <v>0.1</v>
      </c>
      <c r="D14" s="27">
        <v>0.5</v>
      </c>
      <c r="E14" s="27">
        <v>0.5</v>
      </c>
      <c r="F14" s="27">
        <v>2.4</v>
      </c>
      <c r="G14" s="27">
        <v>0.3</v>
      </c>
      <c r="H14" s="27">
        <v>0.8</v>
      </c>
      <c r="I14" s="27"/>
      <c r="J14" s="27">
        <v>4.5999999999999996</v>
      </c>
      <c r="K14" s="27">
        <v>2.2000000000000002</v>
      </c>
      <c r="L14" s="27">
        <v>3.3</v>
      </c>
      <c r="M14" s="27">
        <v>5.0999999999999996</v>
      </c>
      <c r="N14" s="27">
        <v>2.6</v>
      </c>
      <c r="O14" s="27">
        <v>3.5</v>
      </c>
    </row>
    <row r="15" spans="1:16">
      <c r="A15" s="19" t="s">
        <v>197</v>
      </c>
      <c r="C15" s="25">
        <v>2</v>
      </c>
      <c r="D15" s="25">
        <v>4</v>
      </c>
      <c r="E15" s="25">
        <v>3</v>
      </c>
      <c r="F15" s="25">
        <v>7</v>
      </c>
      <c r="G15" s="25">
        <v>5</v>
      </c>
      <c r="H15" s="25">
        <v>3</v>
      </c>
      <c r="I15" s="25"/>
      <c r="J15" s="103" t="s">
        <v>1658</v>
      </c>
      <c r="K15" s="25">
        <v>7</v>
      </c>
      <c r="L15" s="25">
        <v>5</v>
      </c>
      <c r="M15" s="25">
        <v>9</v>
      </c>
      <c r="N15" s="25">
        <v>4</v>
      </c>
      <c r="O15" s="25">
        <v>8</v>
      </c>
    </row>
    <row r="16" spans="1:16">
      <c r="A16" s="19" t="s">
        <v>196</v>
      </c>
      <c r="C16" s="25">
        <v>2</v>
      </c>
      <c r="D16" s="25">
        <v>5</v>
      </c>
      <c r="E16" s="25">
        <v>4</v>
      </c>
      <c r="F16" s="25">
        <v>5</v>
      </c>
      <c r="G16" s="25">
        <v>4</v>
      </c>
      <c r="H16" s="25">
        <v>3</v>
      </c>
      <c r="I16" s="25"/>
      <c r="J16" s="25">
        <v>5</v>
      </c>
      <c r="K16" s="25">
        <v>6</v>
      </c>
      <c r="L16" s="25">
        <v>6</v>
      </c>
      <c r="M16" s="25">
        <v>6</v>
      </c>
      <c r="N16" s="25">
        <v>6</v>
      </c>
      <c r="O16" s="25">
        <v>8</v>
      </c>
    </row>
    <row r="17" spans="1:15" ht="14.4">
      <c r="A17" s="404" t="s">
        <v>195</v>
      </c>
      <c r="B17" s="405"/>
      <c r="C17" s="405"/>
      <c r="D17" s="405"/>
      <c r="E17" s="405"/>
      <c r="F17" s="405"/>
      <c r="G17" s="405"/>
      <c r="H17" s="405"/>
      <c r="I17" s="405"/>
      <c r="J17" s="405"/>
      <c r="K17" s="405"/>
      <c r="L17" s="405"/>
      <c r="M17" s="405"/>
      <c r="N17" s="405"/>
      <c r="O17" s="405"/>
    </row>
    <row r="18" spans="1:15">
      <c r="A18" s="19" t="s">
        <v>194</v>
      </c>
      <c r="C18" s="25">
        <v>568</v>
      </c>
      <c r="D18" s="25">
        <v>664</v>
      </c>
      <c r="E18" s="25">
        <v>642</v>
      </c>
      <c r="F18" s="25">
        <v>646</v>
      </c>
      <c r="G18" s="25">
        <v>585</v>
      </c>
      <c r="H18" s="25">
        <v>638</v>
      </c>
      <c r="I18" s="25"/>
      <c r="J18" s="25">
        <v>904</v>
      </c>
      <c r="K18" s="25">
        <v>808</v>
      </c>
      <c r="L18" s="25">
        <v>857</v>
      </c>
      <c r="M18" s="25">
        <v>888</v>
      </c>
      <c r="N18" s="25">
        <v>762</v>
      </c>
      <c r="O18" s="25">
        <v>880</v>
      </c>
    </row>
    <row r="19" spans="1:15">
      <c r="A19" s="19" t="s">
        <v>193</v>
      </c>
      <c r="C19" s="27">
        <v>84.4</v>
      </c>
      <c r="D19" s="27">
        <v>55.4</v>
      </c>
      <c r="E19" s="27">
        <v>62.6</v>
      </c>
      <c r="F19" s="27">
        <v>57.7</v>
      </c>
      <c r="G19" s="25">
        <v>84</v>
      </c>
      <c r="H19" s="27">
        <v>58.8</v>
      </c>
      <c r="I19" s="27"/>
      <c r="J19" s="25">
        <v>101</v>
      </c>
      <c r="K19" s="27">
        <v>86.6</v>
      </c>
      <c r="L19" s="27">
        <v>94.8</v>
      </c>
      <c r="M19" s="25">
        <v>105</v>
      </c>
      <c r="N19" s="27">
        <v>96.9</v>
      </c>
      <c r="O19" s="27">
        <v>95.1</v>
      </c>
    </row>
    <row r="20" spans="1:15">
      <c r="A20" s="19" t="s">
        <v>192</v>
      </c>
      <c r="C20" s="27">
        <v>16.2</v>
      </c>
      <c r="D20" s="27">
        <v>15.8</v>
      </c>
      <c r="E20" s="25">
        <v>17</v>
      </c>
      <c r="F20" s="27">
        <v>15.1</v>
      </c>
      <c r="G20" s="27">
        <v>18.600000000000001</v>
      </c>
      <c r="H20" s="25">
        <v>16</v>
      </c>
      <c r="I20" s="25"/>
      <c r="J20" s="27">
        <v>16.7</v>
      </c>
      <c r="K20" s="27">
        <v>17.600000000000001</v>
      </c>
      <c r="L20" s="27">
        <v>18.5</v>
      </c>
      <c r="M20" s="27">
        <v>19.7</v>
      </c>
      <c r="N20" s="27">
        <v>18.8</v>
      </c>
      <c r="O20" s="27">
        <v>19.3</v>
      </c>
    </row>
    <row r="21" spans="1:15">
      <c r="A21" s="19" t="s">
        <v>191</v>
      </c>
      <c r="C21" s="27">
        <v>4.5</v>
      </c>
      <c r="D21" s="27">
        <v>18.399999999999999</v>
      </c>
      <c r="E21" s="27">
        <v>17.3</v>
      </c>
      <c r="F21" s="27">
        <v>16.100000000000001</v>
      </c>
      <c r="G21" s="27">
        <v>4.7</v>
      </c>
      <c r="H21" s="25">
        <v>15</v>
      </c>
      <c r="I21" s="25"/>
      <c r="J21" s="27">
        <v>2.8</v>
      </c>
      <c r="K21" s="27">
        <v>10.199999999999999</v>
      </c>
      <c r="L21" s="27">
        <v>9.4</v>
      </c>
      <c r="M21" s="27">
        <v>7.7</v>
      </c>
      <c r="N21" s="27">
        <v>2.8</v>
      </c>
      <c r="O21" s="25">
        <v>7</v>
      </c>
    </row>
    <row r="22" spans="1:15">
      <c r="A22" s="19" t="s">
        <v>190</v>
      </c>
      <c r="C22" s="27">
        <v>86.8</v>
      </c>
      <c r="D22" s="25">
        <v>135</v>
      </c>
      <c r="E22" s="25">
        <v>138</v>
      </c>
      <c r="F22" s="25">
        <v>137</v>
      </c>
      <c r="G22" s="28">
        <v>97.7</v>
      </c>
      <c r="H22" s="25">
        <v>142</v>
      </c>
      <c r="I22" s="25"/>
      <c r="J22" s="25">
        <v>206</v>
      </c>
      <c r="K22" s="25">
        <v>152</v>
      </c>
      <c r="L22" s="25">
        <v>181</v>
      </c>
      <c r="M22" s="25">
        <v>190</v>
      </c>
      <c r="N22" s="25">
        <v>161</v>
      </c>
      <c r="O22" s="25">
        <v>198</v>
      </c>
    </row>
    <row r="23" spans="1:15">
      <c r="A23" s="19" t="s">
        <v>189</v>
      </c>
      <c r="C23" s="25">
        <v>126</v>
      </c>
      <c r="D23" s="25">
        <v>144</v>
      </c>
      <c r="E23" s="25">
        <v>150</v>
      </c>
      <c r="F23" s="25">
        <v>152</v>
      </c>
      <c r="G23" s="25">
        <v>103</v>
      </c>
      <c r="H23" s="25">
        <v>139</v>
      </c>
      <c r="I23" s="25"/>
      <c r="J23" s="25">
        <v>360</v>
      </c>
      <c r="K23" s="25">
        <v>291</v>
      </c>
      <c r="L23" s="25">
        <v>287</v>
      </c>
      <c r="M23" s="25">
        <v>300</v>
      </c>
      <c r="N23" s="25">
        <v>252</v>
      </c>
      <c r="O23" s="25">
        <v>308</v>
      </c>
    </row>
    <row r="24" spans="1:15">
      <c r="A24" s="19" t="s">
        <v>188</v>
      </c>
      <c r="C24" s="25">
        <v>102</v>
      </c>
      <c r="D24" s="25">
        <v>144</v>
      </c>
      <c r="E24" s="25">
        <v>142</v>
      </c>
      <c r="F24" s="25">
        <v>133</v>
      </c>
      <c r="G24" s="25">
        <v>148</v>
      </c>
      <c r="H24" s="25">
        <v>155</v>
      </c>
      <c r="I24" s="25"/>
      <c r="J24" s="25">
        <v>94</v>
      </c>
      <c r="K24" s="25">
        <v>118</v>
      </c>
      <c r="L24" s="25">
        <v>117</v>
      </c>
      <c r="M24" s="25">
        <v>114</v>
      </c>
      <c r="N24" s="25">
        <v>105</v>
      </c>
      <c r="O24" s="25">
        <v>123</v>
      </c>
    </row>
    <row r="25" spans="1:15" ht="14.4">
      <c r="A25" s="404" t="s">
        <v>187</v>
      </c>
      <c r="B25" s="405"/>
      <c r="C25" s="405"/>
      <c r="D25" s="405"/>
      <c r="E25" s="405"/>
      <c r="F25" s="405"/>
      <c r="G25" s="405"/>
      <c r="H25" s="405"/>
      <c r="I25" s="405"/>
      <c r="J25" s="405"/>
      <c r="K25" s="405"/>
      <c r="L25" s="405"/>
      <c r="M25" s="405"/>
      <c r="N25" s="405"/>
      <c r="O25" s="405"/>
    </row>
    <row r="26" spans="1:15">
      <c r="A26" s="19" t="s">
        <v>186</v>
      </c>
      <c r="C26" s="27">
        <v>0.6</v>
      </c>
      <c r="D26" s="27">
        <v>1</v>
      </c>
      <c r="E26" s="27">
        <v>1.1000000000000001</v>
      </c>
      <c r="F26" s="28">
        <v>1</v>
      </c>
      <c r="G26" s="28">
        <v>0.6</v>
      </c>
      <c r="H26" s="27">
        <v>1.8</v>
      </c>
      <c r="I26" s="27"/>
      <c r="J26" s="28">
        <v>0.6</v>
      </c>
      <c r="K26" s="28">
        <v>1.4</v>
      </c>
      <c r="L26" s="28">
        <v>1.4</v>
      </c>
      <c r="M26" s="28">
        <v>1</v>
      </c>
      <c r="N26" s="27">
        <v>0.9</v>
      </c>
      <c r="O26" s="27">
        <v>1.4</v>
      </c>
    </row>
    <row r="27" spans="1:15">
      <c r="A27" s="19" t="s">
        <v>185</v>
      </c>
      <c r="C27" s="28">
        <v>0.09</v>
      </c>
      <c r="D27" s="28">
        <v>9.5</v>
      </c>
      <c r="E27" s="28">
        <v>7.5</v>
      </c>
      <c r="F27" s="103">
        <v>5.9</v>
      </c>
      <c r="G27" s="103">
        <v>0.03</v>
      </c>
      <c r="H27" s="105">
        <v>6.9</v>
      </c>
      <c r="I27" s="28"/>
      <c r="J27" s="28">
        <v>1.4</v>
      </c>
      <c r="K27" s="27">
        <v>4.4000000000000004</v>
      </c>
      <c r="L27" s="28">
        <v>4.5</v>
      </c>
      <c r="M27" s="28">
        <v>3.1</v>
      </c>
      <c r="N27" s="28">
        <v>1.2</v>
      </c>
      <c r="O27" s="28">
        <v>4.0999999999999996</v>
      </c>
    </row>
    <row r="28" spans="1:15">
      <c r="A28" s="19" t="s">
        <v>184</v>
      </c>
      <c r="C28" s="103" t="s">
        <v>1659</v>
      </c>
      <c r="D28" s="103" t="s">
        <v>1659</v>
      </c>
      <c r="E28" s="103" t="s">
        <v>1659</v>
      </c>
      <c r="F28" s="103" t="s">
        <v>1659</v>
      </c>
      <c r="G28" s="103" t="s">
        <v>1659</v>
      </c>
      <c r="H28" s="28">
        <v>0.55000000000000004</v>
      </c>
      <c r="I28" s="28"/>
      <c r="J28" s="103" t="s">
        <v>1659</v>
      </c>
      <c r="K28" s="103" t="s">
        <v>1659</v>
      </c>
      <c r="L28" s="28">
        <v>0.35</v>
      </c>
      <c r="M28" s="103" t="s">
        <v>1659</v>
      </c>
      <c r="N28" s="103" t="s">
        <v>1659</v>
      </c>
      <c r="O28" s="28">
        <v>0.21</v>
      </c>
    </row>
    <row r="29" spans="1:15" ht="16.8">
      <c r="A29" s="19" t="s">
        <v>183</v>
      </c>
      <c r="C29" s="28">
        <f>C26+C27</f>
        <v>0.69</v>
      </c>
      <c r="D29" s="28">
        <f>D26+D27</f>
        <v>10.5</v>
      </c>
      <c r="E29" s="28">
        <f>E26+E27</f>
        <v>8.6</v>
      </c>
      <c r="F29" s="103">
        <v>6.9</v>
      </c>
      <c r="G29" s="103">
        <v>0.63</v>
      </c>
      <c r="H29" s="28">
        <f>H26+H27</f>
        <v>8.7000000000000011</v>
      </c>
      <c r="I29" s="28"/>
      <c r="J29" s="28">
        <v>2</v>
      </c>
      <c r="K29" s="28">
        <v>5.8</v>
      </c>
      <c r="L29" s="28">
        <v>5.9</v>
      </c>
      <c r="M29" s="28">
        <v>4.0999999999999996</v>
      </c>
      <c r="N29" s="28">
        <v>2.1</v>
      </c>
      <c r="O29" s="28">
        <v>5.5</v>
      </c>
    </row>
    <row r="30" spans="1:15">
      <c r="A30" s="19" t="s">
        <v>182</v>
      </c>
      <c r="C30" s="103" t="s">
        <v>1660</v>
      </c>
      <c r="D30" s="103" t="s">
        <v>1660</v>
      </c>
      <c r="E30" s="103" t="s">
        <v>1660</v>
      </c>
      <c r="F30" s="27">
        <v>0.1</v>
      </c>
      <c r="G30" s="103" t="s">
        <v>1660</v>
      </c>
      <c r="H30" s="28">
        <v>0.51</v>
      </c>
      <c r="I30" s="28"/>
      <c r="J30" s="103" t="s">
        <v>1660</v>
      </c>
      <c r="K30" s="28">
        <v>0.69</v>
      </c>
      <c r="L30" s="28">
        <v>0.53</v>
      </c>
      <c r="M30" s="2" t="s">
        <v>2</v>
      </c>
      <c r="N30" s="103" t="s">
        <v>1660</v>
      </c>
      <c r="O30" s="28">
        <v>0.39</v>
      </c>
    </row>
    <row r="31" spans="1:15">
      <c r="A31" s="19" t="s">
        <v>181</v>
      </c>
      <c r="C31" s="103" t="s">
        <v>1660</v>
      </c>
      <c r="D31" s="27">
        <v>0.1</v>
      </c>
      <c r="E31" s="27">
        <v>0.1</v>
      </c>
      <c r="F31" s="28">
        <v>0.17</v>
      </c>
      <c r="G31" s="103" t="s">
        <v>1660</v>
      </c>
      <c r="H31" s="28">
        <v>0.52</v>
      </c>
      <c r="I31" s="28"/>
      <c r="J31" s="103" t="s">
        <v>1660</v>
      </c>
      <c r="K31" s="28">
        <v>0.69</v>
      </c>
      <c r="L31" s="28">
        <v>0.53</v>
      </c>
      <c r="M31" s="28">
        <v>0.34</v>
      </c>
      <c r="N31" s="103" t="s">
        <v>1660</v>
      </c>
      <c r="O31" s="28">
        <v>0.39</v>
      </c>
    </row>
    <row r="32" spans="1:15">
      <c r="A32" s="19" t="s">
        <v>180</v>
      </c>
      <c r="C32" s="103">
        <v>0.02</v>
      </c>
      <c r="D32" s="28">
        <v>0.12</v>
      </c>
      <c r="E32" s="103">
        <v>0.11</v>
      </c>
      <c r="F32" s="28">
        <v>0.17</v>
      </c>
      <c r="G32" s="103" t="s">
        <v>1660</v>
      </c>
      <c r="H32" s="28">
        <v>0.56000000000000005</v>
      </c>
      <c r="I32" s="28"/>
      <c r="J32" s="103">
        <v>0.02</v>
      </c>
      <c r="K32" s="28">
        <v>0.76</v>
      </c>
      <c r="L32" s="28">
        <v>0.54</v>
      </c>
      <c r="M32" s="28">
        <v>0.39</v>
      </c>
      <c r="N32" s="103" t="s">
        <v>1660</v>
      </c>
      <c r="O32" s="28">
        <v>0.43</v>
      </c>
    </row>
    <row r="33" spans="1:29" ht="16.8">
      <c r="A33" s="19" t="s">
        <v>179</v>
      </c>
      <c r="C33" s="103" t="s">
        <v>1660</v>
      </c>
      <c r="D33" s="103" t="s">
        <v>1660</v>
      </c>
      <c r="E33" s="103" t="s">
        <v>1660</v>
      </c>
      <c r="F33" s="103" t="s">
        <v>1660</v>
      </c>
      <c r="G33" s="103" t="s">
        <v>1660</v>
      </c>
      <c r="H33" s="28">
        <v>0.04</v>
      </c>
      <c r="I33" s="28"/>
      <c r="J33" s="103" t="s">
        <v>1660</v>
      </c>
      <c r="K33" s="28">
        <v>7.0000000000000007E-2</v>
      </c>
      <c r="L33" s="103" t="s">
        <v>1660</v>
      </c>
      <c r="M33" s="28">
        <v>0.05</v>
      </c>
      <c r="N33" s="103" t="s">
        <v>1660</v>
      </c>
      <c r="O33" s="28">
        <v>0.06</v>
      </c>
    </row>
    <row r="34" spans="1:29">
      <c r="A34" s="19" t="s">
        <v>178</v>
      </c>
      <c r="C34" s="28">
        <v>5.09</v>
      </c>
      <c r="D34" s="28">
        <v>6.78</v>
      </c>
      <c r="E34" s="28">
        <v>6.45</v>
      </c>
      <c r="F34" s="28">
        <v>6.23</v>
      </c>
      <c r="G34" s="28">
        <v>5.94</v>
      </c>
      <c r="H34" s="28">
        <v>7.58</v>
      </c>
      <c r="I34" s="28"/>
      <c r="J34" s="28">
        <v>4.58</v>
      </c>
      <c r="K34" s="28">
        <v>4.9000000000000004</v>
      </c>
      <c r="L34" s="28">
        <v>5.18</v>
      </c>
      <c r="M34" s="28">
        <v>5.08</v>
      </c>
      <c r="N34" s="29">
        <v>3.89</v>
      </c>
      <c r="O34" s="28">
        <v>5.69</v>
      </c>
    </row>
    <row r="35" spans="1:29">
      <c r="A35" s="19" t="s">
        <v>177</v>
      </c>
      <c r="C35" s="27">
        <v>5.4</v>
      </c>
      <c r="D35" s="27">
        <v>7.1</v>
      </c>
      <c r="E35" s="27">
        <v>6.6</v>
      </c>
      <c r="F35" s="27">
        <v>6.1</v>
      </c>
      <c r="G35" s="25">
        <v>6</v>
      </c>
      <c r="H35" s="27">
        <v>8.1</v>
      </c>
      <c r="I35" s="27"/>
      <c r="J35" s="27">
        <v>5.9</v>
      </c>
      <c r="K35" s="27">
        <v>6.8</v>
      </c>
      <c r="L35" s="25">
        <v>7</v>
      </c>
      <c r="M35" s="27">
        <v>6.9</v>
      </c>
      <c r="N35" s="27">
        <v>5.7</v>
      </c>
      <c r="O35" s="27">
        <v>8.1999999999999993</v>
      </c>
    </row>
    <row r="36" spans="1:29" ht="14.4">
      <c r="A36" s="404" t="s">
        <v>176</v>
      </c>
      <c r="B36" s="405"/>
      <c r="C36" s="405"/>
      <c r="D36" s="405"/>
      <c r="E36" s="405"/>
      <c r="F36" s="405"/>
      <c r="G36" s="405"/>
      <c r="H36" s="405"/>
      <c r="I36" s="405"/>
      <c r="J36" s="405"/>
      <c r="K36" s="405"/>
      <c r="L36" s="405"/>
      <c r="M36" s="405"/>
      <c r="N36" s="405"/>
      <c r="O36" s="405"/>
    </row>
    <row r="37" spans="1:29">
      <c r="A37" s="19" t="s">
        <v>175</v>
      </c>
      <c r="C37" s="25" t="s">
        <v>1661</v>
      </c>
      <c r="D37" s="25" t="s">
        <v>1661</v>
      </c>
      <c r="E37" s="25" t="s">
        <v>1661</v>
      </c>
      <c r="F37" s="25" t="s">
        <v>1661</v>
      </c>
      <c r="G37" s="25" t="s">
        <v>1661</v>
      </c>
      <c r="H37" s="25">
        <v>4</v>
      </c>
      <c r="I37" s="25"/>
      <c r="J37" s="25" t="s">
        <v>1661</v>
      </c>
      <c r="K37" s="25">
        <v>4</v>
      </c>
      <c r="L37" s="25" t="s">
        <v>1661</v>
      </c>
      <c r="M37" s="25" t="s">
        <v>1661</v>
      </c>
      <c r="N37" s="25" t="s">
        <v>1661</v>
      </c>
      <c r="O37" s="25">
        <v>4</v>
      </c>
    </row>
    <row r="38" spans="1:29">
      <c r="A38" s="26" t="s">
        <v>174</v>
      </c>
      <c r="B38" s="26"/>
      <c r="C38" s="25">
        <v>15</v>
      </c>
      <c r="D38" s="25">
        <v>24</v>
      </c>
      <c r="E38" s="25">
        <v>24</v>
      </c>
      <c r="F38" s="25">
        <v>22</v>
      </c>
      <c r="G38" s="25">
        <v>20</v>
      </c>
      <c r="H38" s="25">
        <v>31</v>
      </c>
      <c r="I38" s="25"/>
      <c r="J38" s="25">
        <v>29</v>
      </c>
      <c r="K38" s="25">
        <v>31</v>
      </c>
      <c r="L38" s="25">
        <v>29</v>
      </c>
      <c r="M38" s="25">
        <v>31</v>
      </c>
      <c r="N38" s="25">
        <v>24</v>
      </c>
      <c r="O38" s="25">
        <v>35</v>
      </c>
    </row>
    <row r="39" spans="1:29">
      <c r="A39" s="19" t="s">
        <v>173</v>
      </c>
      <c r="C39" s="25">
        <v>63</v>
      </c>
      <c r="D39" s="25">
        <v>180</v>
      </c>
      <c r="E39" s="25">
        <v>36</v>
      </c>
      <c r="F39" s="25">
        <v>20</v>
      </c>
      <c r="G39" s="25">
        <v>41</v>
      </c>
      <c r="H39" s="25">
        <v>41</v>
      </c>
      <c r="I39" s="25"/>
      <c r="J39" s="25">
        <v>10</v>
      </c>
      <c r="K39" s="25">
        <v>100</v>
      </c>
      <c r="L39" s="25">
        <v>10</v>
      </c>
      <c r="M39" s="25">
        <v>41</v>
      </c>
      <c r="N39" s="25">
        <v>52</v>
      </c>
      <c r="O39" s="25">
        <v>10</v>
      </c>
    </row>
    <row r="40" spans="1:29">
      <c r="A40" s="19" t="s">
        <v>172</v>
      </c>
      <c r="C40" s="25">
        <v>130</v>
      </c>
      <c r="D40" s="25">
        <v>340</v>
      </c>
      <c r="E40" s="25">
        <v>290</v>
      </c>
      <c r="F40" s="25">
        <v>110</v>
      </c>
      <c r="G40" s="25">
        <v>31</v>
      </c>
      <c r="H40" s="25">
        <v>110</v>
      </c>
      <c r="I40" s="25"/>
      <c r="J40" s="25">
        <v>41</v>
      </c>
      <c r="K40" s="25">
        <v>320</v>
      </c>
      <c r="L40" s="25">
        <v>2800</v>
      </c>
      <c r="M40" s="25">
        <v>31</v>
      </c>
      <c r="N40" s="25">
        <v>74</v>
      </c>
      <c r="O40" s="25" t="s">
        <v>1662</v>
      </c>
    </row>
    <row r="41" spans="1:29">
      <c r="A41" s="24" t="s">
        <v>171</v>
      </c>
      <c r="B41" s="24"/>
      <c r="C41" s="23">
        <v>170</v>
      </c>
      <c r="D41" s="23">
        <v>260</v>
      </c>
      <c r="E41" s="23">
        <v>560</v>
      </c>
      <c r="F41" s="23">
        <v>70</v>
      </c>
      <c r="G41" s="23">
        <v>41</v>
      </c>
      <c r="H41" s="23">
        <v>210</v>
      </c>
      <c r="I41" s="23"/>
      <c r="J41" s="23">
        <v>30</v>
      </c>
      <c r="K41" s="23">
        <v>130</v>
      </c>
      <c r="L41" s="23">
        <v>9900</v>
      </c>
      <c r="M41" s="23">
        <v>41</v>
      </c>
      <c r="N41" s="23">
        <v>63</v>
      </c>
      <c r="O41" s="23">
        <v>20</v>
      </c>
    </row>
    <row r="42" spans="1:29" ht="16.8">
      <c r="A42" s="22" t="s">
        <v>1664</v>
      </c>
    </row>
    <row r="43" spans="1:29" s="104" customFormat="1" ht="16.8">
      <c r="A43" s="21" t="s">
        <v>1663</v>
      </c>
      <c r="AB43" s="20"/>
      <c r="AC43" s="20"/>
    </row>
  </sheetData>
  <mergeCells count="8">
    <mergeCell ref="A1:O1"/>
    <mergeCell ref="A36:O36"/>
    <mergeCell ref="C5:H5"/>
    <mergeCell ref="A3:O4"/>
    <mergeCell ref="J5:O5"/>
    <mergeCell ref="A7:O7"/>
    <mergeCell ref="A17:O17"/>
    <mergeCell ref="A25:O25"/>
  </mergeCells>
  <pageMargins left="0.25" right="0.25" top="0.75" bottom="0.75" header="0.3" footer="0.3"/>
  <pageSetup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6"/>
  <sheetViews>
    <sheetView showGridLines="0" zoomScaleNormal="100" workbookViewId="0"/>
  </sheetViews>
  <sheetFormatPr defaultRowHeight="14.4"/>
  <cols>
    <col min="1" max="1" width="16.6640625" customWidth="1"/>
    <col min="2" max="2" width="14" customWidth="1"/>
    <col min="3" max="3" width="18.44140625" customWidth="1"/>
    <col min="4" max="4" width="17.109375" customWidth="1"/>
    <col min="5" max="5" width="32.44140625" customWidth="1"/>
    <col min="6" max="9" width="9.33203125" customWidth="1"/>
    <col min="10" max="10" width="13.5546875" customWidth="1"/>
    <col min="11" max="11" width="9.33203125" customWidth="1"/>
    <col min="12" max="12" width="2.33203125" customWidth="1"/>
    <col min="13" max="16" width="9.33203125" customWidth="1"/>
    <col min="17" max="17" width="12.88671875" customWidth="1"/>
    <col min="18" max="18" width="9.33203125" customWidth="1"/>
  </cols>
  <sheetData>
    <row r="1" spans="1:19">
      <c r="A1" s="172" t="s">
        <v>1383</v>
      </c>
      <c r="B1" s="69"/>
      <c r="C1" s="69"/>
      <c r="D1" s="69"/>
      <c r="E1" s="69"/>
    </row>
    <row r="2" spans="1:19">
      <c r="A2" s="69"/>
    </row>
    <row r="3" spans="1:19">
      <c r="A3" s="70" t="s">
        <v>390</v>
      </c>
      <c r="B3" s="69"/>
    </row>
    <row r="4" spans="1:19">
      <c r="A4" s="374" t="s">
        <v>391</v>
      </c>
      <c r="B4" s="374" t="s">
        <v>392</v>
      </c>
      <c r="C4" s="374" t="s">
        <v>393</v>
      </c>
      <c r="D4" s="374" t="s">
        <v>394</v>
      </c>
      <c r="E4" s="374" t="s">
        <v>168</v>
      </c>
      <c r="F4" s="411" t="s">
        <v>395</v>
      </c>
      <c r="G4" s="412"/>
      <c r="H4" s="412"/>
      <c r="I4" s="412"/>
      <c r="J4" s="413"/>
      <c r="K4" s="413"/>
      <c r="L4" s="124"/>
      <c r="M4" s="411" t="s">
        <v>396</v>
      </c>
      <c r="N4" s="412"/>
      <c r="O4" s="412"/>
      <c r="P4" s="412"/>
      <c r="Q4" s="413"/>
      <c r="R4" s="413"/>
    </row>
    <row r="5" spans="1:19" ht="15" customHeight="1">
      <c r="A5" s="414"/>
      <c r="B5" s="414"/>
      <c r="C5" s="414"/>
      <c r="D5" s="414"/>
      <c r="E5" s="414"/>
      <c r="F5" s="414" t="s">
        <v>162</v>
      </c>
      <c r="G5" s="409" t="s">
        <v>163</v>
      </c>
      <c r="H5" s="409" t="s">
        <v>164</v>
      </c>
      <c r="I5" s="409" t="s">
        <v>165</v>
      </c>
      <c r="J5" s="365" t="s">
        <v>166</v>
      </c>
      <c r="K5" s="365" t="s">
        <v>167</v>
      </c>
      <c r="L5" s="144"/>
      <c r="M5" s="414" t="s">
        <v>162</v>
      </c>
      <c r="N5" s="409" t="s">
        <v>163</v>
      </c>
      <c r="O5" s="409" t="s">
        <v>164</v>
      </c>
      <c r="P5" s="409" t="s">
        <v>165</v>
      </c>
      <c r="Q5" s="409" t="s">
        <v>166</v>
      </c>
      <c r="R5" s="409" t="s">
        <v>167</v>
      </c>
    </row>
    <row r="6" spans="1:19">
      <c r="A6" s="375"/>
      <c r="B6" s="375"/>
      <c r="C6" s="375"/>
      <c r="D6" s="375"/>
      <c r="E6" s="375"/>
      <c r="F6" s="375"/>
      <c r="G6" s="366"/>
      <c r="H6" s="410"/>
      <c r="I6" s="366"/>
      <c r="J6" s="410"/>
      <c r="K6" s="366"/>
      <c r="L6" s="143"/>
      <c r="M6" s="375"/>
      <c r="N6" s="366"/>
      <c r="O6" s="410"/>
      <c r="P6" s="366"/>
      <c r="Q6" s="410"/>
      <c r="R6" s="366"/>
    </row>
    <row r="7" spans="1:19">
      <c r="A7" s="173" t="s">
        <v>397</v>
      </c>
      <c r="B7" s="173" t="s">
        <v>398</v>
      </c>
      <c r="C7" s="173" t="s">
        <v>399</v>
      </c>
      <c r="D7" s="173" t="s">
        <v>400</v>
      </c>
      <c r="E7" s="174" t="s">
        <v>400</v>
      </c>
      <c r="F7" s="123" t="s">
        <v>170</v>
      </c>
      <c r="G7" s="123" t="s">
        <v>170</v>
      </c>
      <c r="H7" s="123" t="s">
        <v>170</v>
      </c>
      <c r="I7" s="123" t="s">
        <v>170</v>
      </c>
      <c r="J7" s="123" t="s">
        <v>170</v>
      </c>
      <c r="K7" s="123" t="s">
        <v>170</v>
      </c>
      <c r="L7" s="123"/>
      <c r="M7" s="175" t="s">
        <v>170</v>
      </c>
      <c r="N7" s="175" t="s">
        <v>170</v>
      </c>
      <c r="O7" s="175" t="s">
        <v>2</v>
      </c>
      <c r="P7" s="175" t="s">
        <v>170</v>
      </c>
      <c r="Q7" s="175" t="s">
        <v>170</v>
      </c>
      <c r="R7" s="175" t="s">
        <v>170</v>
      </c>
      <c r="S7" s="71"/>
    </row>
    <row r="8" spans="1:19">
      <c r="A8" s="173" t="s">
        <v>397</v>
      </c>
      <c r="B8" s="173" t="s">
        <v>398</v>
      </c>
      <c r="C8" s="173" t="s">
        <v>401</v>
      </c>
      <c r="D8" s="173" t="s">
        <v>402</v>
      </c>
      <c r="E8" s="174" t="s">
        <v>402</v>
      </c>
      <c r="F8" s="123" t="s">
        <v>170</v>
      </c>
      <c r="G8" s="175" t="s">
        <v>2</v>
      </c>
      <c r="H8" s="175" t="s">
        <v>2</v>
      </c>
      <c r="I8" s="123" t="s">
        <v>170</v>
      </c>
      <c r="J8" s="175" t="s">
        <v>2</v>
      </c>
      <c r="K8" s="175" t="s">
        <v>2</v>
      </c>
      <c r="L8" s="123"/>
      <c r="M8" s="175" t="s">
        <v>2</v>
      </c>
      <c r="N8" s="175" t="s">
        <v>2</v>
      </c>
      <c r="O8" s="175" t="s">
        <v>2</v>
      </c>
      <c r="P8" s="175" t="s">
        <v>2</v>
      </c>
      <c r="Q8" s="175" t="s">
        <v>2</v>
      </c>
      <c r="R8" s="175" t="s">
        <v>2</v>
      </c>
      <c r="S8" s="71"/>
    </row>
    <row r="9" spans="1:19">
      <c r="A9" s="173" t="s">
        <v>397</v>
      </c>
      <c r="B9" s="173" t="s">
        <v>398</v>
      </c>
      <c r="C9" s="173" t="s">
        <v>401</v>
      </c>
      <c r="D9" s="173" t="s">
        <v>402</v>
      </c>
      <c r="E9" s="174" t="s">
        <v>837</v>
      </c>
      <c r="F9" s="175" t="s">
        <v>2</v>
      </c>
      <c r="G9" s="123" t="s">
        <v>170</v>
      </c>
      <c r="H9" s="123" t="s">
        <v>170</v>
      </c>
      <c r="I9" s="175" t="s">
        <v>2</v>
      </c>
      <c r="J9" s="123" t="s">
        <v>170</v>
      </c>
      <c r="K9" s="123" t="s">
        <v>170</v>
      </c>
      <c r="L9" s="123"/>
      <c r="M9" s="175" t="s">
        <v>2</v>
      </c>
      <c r="N9" s="175" t="s">
        <v>2</v>
      </c>
      <c r="O9" s="175" t="s">
        <v>2</v>
      </c>
      <c r="P9" s="123" t="s">
        <v>170</v>
      </c>
      <c r="Q9" s="175" t="s">
        <v>2</v>
      </c>
      <c r="R9" s="175" t="s">
        <v>2</v>
      </c>
      <c r="S9" s="71"/>
    </row>
    <row r="10" spans="1:19">
      <c r="A10" s="173" t="s">
        <v>397</v>
      </c>
      <c r="B10" s="173" t="s">
        <v>398</v>
      </c>
      <c r="C10" s="173" t="s">
        <v>401</v>
      </c>
      <c r="D10" s="173" t="s">
        <v>402</v>
      </c>
      <c r="E10" s="174" t="s">
        <v>838</v>
      </c>
      <c r="F10" s="123" t="s">
        <v>170</v>
      </c>
      <c r="G10" s="175" t="s">
        <v>2</v>
      </c>
      <c r="H10" s="175" t="s">
        <v>2</v>
      </c>
      <c r="I10" s="175" t="s">
        <v>2</v>
      </c>
      <c r="J10" s="123" t="s">
        <v>170</v>
      </c>
      <c r="K10" s="175" t="s">
        <v>2</v>
      </c>
      <c r="L10" s="123"/>
      <c r="M10" s="175" t="s">
        <v>2</v>
      </c>
      <c r="N10" s="175" t="s">
        <v>2</v>
      </c>
      <c r="O10" s="175" t="s">
        <v>2</v>
      </c>
      <c r="P10" s="123" t="s">
        <v>170</v>
      </c>
      <c r="Q10" s="175" t="s">
        <v>2</v>
      </c>
      <c r="R10" s="175" t="s">
        <v>2</v>
      </c>
      <c r="S10" s="71"/>
    </row>
    <row r="11" spans="1:19">
      <c r="A11" s="173" t="s">
        <v>397</v>
      </c>
      <c r="B11" s="173" t="s">
        <v>403</v>
      </c>
      <c r="C11" s="176" t="s">
        <v>2</v>
      </c>
      <c r="D11" s="176" t="s">
        <v>2</v>
      </c>
      <c r="E11" s="174" t="s">
        <v>404</v>
      </c>
      <c r="F11" s="123" t="s">
        <v>170</v>
      </c>
      <c r="G11" s="175" t="s">
        <v>2</v>
      </c>
      <c r="H11" s="175" t="s">
        <v>2</v>
      </c>
      <c r="I11" s="175" t="s">
        <v>2</v>
      </c>
      <c r="J11" s="123" t="s">
        <v>170</v>
      </c>
      <c r="K11" s="175" t="s">
        <v>2</v>
      </c>
      <c r="L11" s="123"/>
      <c r="M11" s="175" t="s">
        <v>170</v>
      </c>
      <c r="N11" s="175" t="s">
        <v>170</v>
      </c>
      <c r="O11" s="175" t="s">
        <v>170</v>
      </c>
      <c r="P11" s="175" t="s">
        <v>170</v>
      </c>
      <c r="Q11" s="175" t="s">
        <v>2</v>
      </c>
      <c r="R11" s="175" t="s">
        <v>170</v>
      </c>
      <c r="S11" s="71"/>
    </row>
    <row r="12" spans="1:19">
      <c r="A12" s="173" t="s">
        <v>397</v>
      </c>
      <c r="B12" s="173" t="s">
        <v>403</v>
      </c>
      <c r="C12" s="176" t="s">
        <v>2</v>
      </c>
      <c r="D12" s="176" t="s">
        <v>2</v>
      </c>
      <c r="E12" s="174" t="s">
        <v>403</v>
      </c>
      <c r="F12" s="123" t="s">
        <v>170</v>
      </c>
      <c r="G12" s="175" t="s">
        <v>2</v>
      </c>
      <c r="H12" s="175" t="s">
        <v>2</v>
      </c>
      <c r="I12" s="175" t="s">
        <v>2</v>
      </c>
      <c r="J12" s="175" t="s">
        <v>2</v>
      </c>
      <c r="K12" s="175" t="s">
        <v>2</v>
      </c>
      <c r="L12" s="123"/>
      <c r="M12" s="175" t="s">
        <v>2</v>
      </c>
      <c r="N12" s="175" t="s">
        <v>2</v>
      </c>
      <c r="O12" s="175" t="s">
        <v>2</v>
      </c>
      <c r="P12" s="175" t="s">
        <v>2</v>
      </c>
      <c r="Q12" s="175" t="s">
        <v>2</v>
      </c>
      <c r="R12" s="175" t="s">
        <v>2</v>
      </c>
      <c r="S12" s="71"/>
    </row>
    <row r="13" spans="1:19">
      <c r="A13" s="173" t="s">
        <v>397</v>
      </c>
      <c r="B13" s="173" t="s">
        <v>403</v>
      </c>
      <c r="C13" s="173" t="s">
        <v>405</v>
      </c>
      <c r="D13" s="173" t="s">
        <v>406</v>
      </c>
      <c r="E13" s="174" t="s">
        <v>406</v>
      </c>
      <c r="F13" s="123" t="s">
        <v>170</v>
      </c>
      <c r="G13" s="175" t="s">
        <v>2</v>
      </c>
      <c r="H13" s="175" t="s">
        <v>2</v>
      </c>
      <c r="I13" s="123" t="s">
        <v>170</v>
      </c>
      <c r="J13" s="123" t="s">
        <v>170</v>
      </c>
      <c r="K13" s="175" t="s">
        <v>2</v>
      </c>
      <c r="L13" s="123"/>
      <c r="M13" s="175" t="s">
        <v>2</v>
      </c>
      <c r="N13" s="175" t="s">
        <v>2</v>
      </c>
      <c r="O13" s="175" t="s">
        <v>2</v>
      </c>
      <c r="P13" s="175" t="s">
        <v>2</v>
      </c>
      <c r="Q13" s="175" t="s">
        <v>2</v>
      </c>
      <c r="R13" s="175" t="s">
        <v>2</v>
      </c>
      <c r="S13" s="71"/>
    </row>
    <row r="14" spans="1:19">
      <c r="A14" s="173" t="s">
        <v>397</v>
      </c>
      <c r="B14" s="173" t="s">
        <v>403</v>
      </c>
      <c r="C14" s="173" t="s">
        <v>407</v>
      </c>
      <c r="D14" s="173" t="s">
        <v>408</v>
      </c>
      <c r="E14" s="174" t="s">
        <v>408</v>
      </c>
      <c r="F14" s="123" t="s">
        <v>170</v>
      </c>
      <c r="G14" s="175" t="s">
        <v>2</v>
      </c>
      <c r="H14" s="175" t="s">
        <v>2</v>
      </c>
      <c r="I14" s="175" t="s">
        <v>2</v>
      </c>
      <c r="J14" s="123" t="s">
        <v>170</v>
      </c>
      <c r="K14" s="123" t="s">
        <v>170</v>
      </c>
      <c r="L14" s="123"/>
      <c r="M14" s="175" t="s">
        <v>2</v>
      </c>
      <c r="N14" s="123" t="s">
        <v>170</v>
      </c>
      <c r="O14" s="123" t="s">
        <v>170</v>
      </c>
      <c r="P14" s="123" t="s">
        <v>170</v>
      </c>
      <c r="Q14" s="175" t="s">
        <v>2</v>
      </c>
      <c r="R14" s="123" t="s">
        <v>170</v>
      </c>
      <c r="S14" s="71"/>
    </row>
    <row r="15" spans="1:19">
      <c r="A15" s="173" t="s">
        <v>397</v>
      </c>
      <c r="B15" s="173" t="s">
        <v>403</v>
      </c>
      <c r="C15" s="173" t="s">
        <v>407</v>
      </c>
      <c r="D15" s="173" t="s">
        <v>408</v>
      </c>
      <c r="E15" s="174" t="s">
        <v>839</v>
      </c>
      <c r="F15" s="175" t="s">
        <v>2</v>
      </c>
      <c r="G15" s="175" t="s">
        <v>2</v>
      </c>
      <c r="H15" s="175" t="s">
        <v>2</v>
      </c>
      <c r="I15" s="175" t="s">
        <v>2</v>
      </c>
      <c r="J15" s="123" t="s">
        <v>170</v>
      </c>
      <c r="K15" s="123" t="s">
        <v>170</v>
      </c>
      <c r="L15" s="123"/>
      <c r="M15" s="175" t="s">
        <v>2</v>
      </c>
      <c r="N15" s="175" t="s">
        <v>2</v>
      </c>
      <c r="O15" s="175" t="s">
        <v>2</v>
      </c>
      <c r="P15" s="175" t="s">
        <v>2</v>
      </c>
      <c r="Q15" s="175" t="s">
        <v>2</v>
      </c>
      <c r="R15" s="175" t="s">
        <v>2</v>
      </c>
      <c r="S15" s="71"/>
    </row>
    <row r="16" spans="1:19">
      <c r="A16" s="173" t="s">
        <v>397</v>
      </c>
      <c r="B16" s="173" t="s">
        <v>403</v>
      </c>
      <c r="C16" s="173" t="s">
        <v>407</v>
      </c>
      <c r="D16" s="173" t="s">
        <v>409</v>
      </c>
      <c r="E16" s="174" t="s">
        <v>840</v>
      </c>
      <c r="F16" s="175" t="s">
        <v>2</v>
      </c>
      <c r="G16" s="175" t="s">
        <v>2</v>
      </c>
      <c r="H16" s="175" t="s">
        <v>2</v>
      </c>
      <c r="I16" s="175" t="s">
        <v>2</v>
      </c>
      <c r="J16" s="175" t="s">
        <v>2</v>
      </c>
      <c r="K16" s="175" t="s">
        <v>2</v>
      </c>
      <c r="L16" s="175"/>
      <c r="M16" s="175" t="s">
        <v>2</v>
      </c>
      <c r="N16" s="175" t="s">
        <v>2</v>
      </c>
      <c r="O16" s="175" t="s">
        <v>2</v>
      </c>
      <c r="P16" s="175" t="s">
        <v>2</v>
      </c>
      <c r="Q16" s="175" t="s">
        <v>2</v>
      </c>
      <c r="R16" s="123" t="s">
        <v>170</v>
      </c>
      <c r="S16" s="71"/>
    </row>
    <row r="17" spans="1:19">
      <c r="A17" s="173" t="s">
        <v>397</v>
      </c>
      <c r="B17" s="173" t="s">
        <v>403</v>
      </c>
      <c r="C17" s="173" t="s">
        <v>407</v>
      </c>
      <c r="D17" s="173" t="s">
        <v>409</v>
      </c>
      <c r="E17" s="174" t="s">
        <v>409</v>
      </c>
      <c r="F17" s="175" t="s">
        <v>2</v>
      </c>
      <c r="G17" s="123" t="s">
        <v>170</v>
      </c>
      <c r="H17" s="123" t="s">
        <v>170</v>
      </c>
      <c r="I17" s="123" t="s">
        <v>170</v>
      </c>
      <c r="J17" s="123" t="s">
        <v>170</v>
      </c>
      <c r="K17" s="123" t="s">
        <v>170</v>
      </c>
      <c r="L17" s="123"/>
      <c r="M17" s="123" t="s">
        <v>170</v>
      </c>
      <c r="N17" s="123" t="s">
        <v>170</v>
      </c>
      <c r="O17" s="123" t="s">
        <v>170</v>
      </c>
      <c r="P17" s="123" t="s">
        <v>170</v>
      </c>
      <c r="Q17" s="123" t="s">
        <v>170</v>
      </c>
      <c r="R17" s="123" t="s">
        <v>170</v>
      </c>
      <c r="S17" s="71"/>
    </row>
    <row r="18" spans="1:19">
      <c r="A18" s="173" t="s">
        <v>410</v>
      </c>
      <c r="B18" s="173" t="s">
        <v>411</v>
      </c>
      <c r="C18" s="173" t="s">
        <v>412</v>
      </c>
      <c r="D18" s="173" t="s">
        <v>413</v>
      </c>
      <c r="E18" s="174" t="s">
        <v>413</v>
      </c>
      <c r="F18" s="175" t="s">
        <v>2</v>
      </c>
      <c r="G18" s="175" t="s">
        <v>2</v>
      </c>
      <c r="H18" s="175" t="s">
        <v>2</v>
      </c>
      <c r="I18" s="175" t="s">
        <v>2</v>
      </c>
      <c r="J18" s="175" t="s">
        <v>2</v>
      </c>
      <c r="K18" s="123" t="s">
        <v>170</v>
      </c>
      <c r="L18" s="123"/>
      <c r="M18" s="175" t="s">
        <v>2</v>
      </c>
      <c r="N18" s="175" t="s">
        <v>2</v>
      </c>
      <c r="O18" s="175" t="s">
        <v>2</v>
      </c>
      <c r="P18" s="175" t="s">
        <v>2</v>
      </c>
      <c r="Q18" s="175" t="s">
        <v>2</v>
      </c>
      <c r="R18" s="175" t="s">
        <v>2</v>
      </c>
      <c r="S18" s="71"/>
    </row>
    <row r="19" spans="1:19">
      <c r="A19" s="173" t="s">
        <v>410</v>
      </c>
      <c r="B19" s="173" t="s">
        <v>411</v>
      </c>
      <c r="C19" s="173" t="s">
        <v>412</v>
      </c>
      <c r="D19" s="173" t="s">
        <v>414</v>
      </c>
      <c r="E19" s="174" t="s">
        <v>841</v>
      </c>
      <c r="F19" s="175" t="s">
        <v>2</v>
      </c>
      <c r="G19" s="175" t="s">
        <v>2</v>
      </c>
      <c r="H19" s="175" t="s">
        <v>2</v>
      </c>
      <c r="I19" s="175" t="s">
        <v>2</v>
      </c>
      <c r="J19" s="175" t="s">
        <v>2</v>
      </c>
      <c r="K19" s="123" t="s">
        <v>170</v>
      </c>
      <c r="L19" s="123"/>
      <c r="M19" s="175" t="s">
        <v>2</v>
      </c>
      <c r="N19" s="175" t="s">
        <v>2</v>
      </c>
      <c r="O19" s="175" t="s">
        <v>2</v>
      </c>
      <c r="P19" s="175" t="s">
        <v>2</v>
      </c>
      <c r="Q19" s="175" t="s">
        <v>2</v>
      </c>
      <c r="R19" s="175" t="s">
        <v>2</v>
      </c>
      <c r="S19" s="71"/>
    </row>
    <row r="20" spans="1:19">
      <c r="A20" s="173" t="s">
        <v>410</v>
      </c>
      <c r="B20" s="173" t="s">
        <v>411</v>
      </c>
      <c r="C20" s="173" t="s">
        <v>412</v>
      </c>
      <c r="D20" s="173" t="s">
        <v>415</v>
      </c>
      <c r="E20" s="174" t="s">
        <v>842</v>
      </c>
      <c r="F20" s="175" t="s">
        <v>2</v>
      </c>
      <c r="G20" s="175" t="s">
        <v>2</v>
      </c>
      <c r="H20" s="175" t="s">
        <v>2</v>
      </c>
      <c r="I20" s="175" t="s">
        <v>2</v>
      </c>
      <c r="J20" s="123" t="s">
        <v>170</v>
      </c>
      <c r="K20" s="175" t="s">
        <v>2</v>
      </c>
      <c r="L20" s="123"/>
      <c r="M20" s="175" t="s">
        <v>2</v>
      </c>
      <c r="N20" s="175" t="s">
        <v>2</v>
      </c>
      <c r="O20" s="175" t="s">
        <v>2</v>
      </c>
      <c r="P20" s="175" t="s">
        <v>2</v>
      </c>
      <c r="Q20" s="175" t="s">
        <v>2</v>
      </c>
      <c r="R20" s="175" t="s">
        <v>2</v>
      </c>
      <c r="S20" s="71"/>
    </row>
    <row r="21" spans="1:19">
      <c r="A21" s="173" t="s">
        <v>410</v>
      </c>
      <c r="B21" s="173" t="s">
        <v>411</v>
      </c>
      <c r="C21" s="173" t="s">
        <v>412</v>
      </c>
      <c r="D21" s="173" t="s">
        <v>415</v>
      </c>
      <c r="E21" s="174" t="s">
        <v>415</v>
      </c>
      <c r="F21" s="175" t="s">
        <v>2</v>
      </c>
      <c r="G21" s="175" t="s">
        <v>2</v>
      </c>
      <c r="H21" s="175" t="s">
        <v>2</v>
      </c>
      <c r="I21" s="175" t="s">
        <v>2</v>
      </c>
      <c r="J21" s="123" t="s">
        <v>170</v>
      </c>
      <c r="K21" s="175" t="s">
        <v>2</v>
      </c>
      <c r="L21" s="123"/>
      <c r="M21" s="175" t="s">
        <v>2</v>
      </c>
      <c r="N21" s="175" t="s">
        <v>2</v>
      </c>
      <c r="O21" s="175" t="s">
        <v>2</v>
      </c>
      <c r="P21" s="175" t="s">
        <v>2</v>
      </c>
      <c r="Q21" s="175" t="s">
        <v>2</v>
      </c>
      <c r="R21" s="175" t="s">
        <v>2</v>
      </c>
      <c r="S21" s="71"/>
    </row>
    <row r="22" spans="1:19">
      <c r="A22" s="173" t="s">
        <v>410</v>
      </c>
      <c r="B22" s="173" t="s">
        <v>411</v>
      </c>
      <c r="C22" s="173" t="s">
        <v>412</v>
      </c>
      <c r="D22" s="173" t="s">
        <v>415</v>
      </c>
      <c r="E22" s="174" t="s">
        <v>843</v>
      </c>
      <c r="F22" s="123" t="s">
        <v>170</v>
      </c>
      <c r="G22" s="175" t="s">
        <v>2</v>
      </c>
      <c r="H22" s="175" t="s">
        <v>2</v>
      </c>
      <c r="I22" s="123" t="s">
        <v>170</v>
      </c>
      <c r="J22" s="175" t="s">
        <v>2</v>
      </c>
      <c r="K22" s="175" t="s">
        <v>2</v>
      </c>
      <c r="L22" s="123"/>
      <c r="M22" s="175" t="s">
        <v>2</v>
      </c>
      <c r="N22" s="175" t="s">
        <v>2</v>
      </c>
      <c r="O22" s="175" t="s">
        <v>2</v>
      </c>
      <c r="P22" s="175" t="s">
        <v>2</v>
      </c>
      <c r="Q22" s="175" t="s">
        <v>2</v>
      </c>
      <c r="R22" s="175" t="s">
        <v>2</v>
      </c>
      <c r="S22" s="71"/>
    </row>
    <row r="23" spans="1:19">
      <c r="A23" s="173" t="s">
        <v>410</v>
      </c>
      <c r="B23" s="173" t="s">
        <v>411</v>
      </c>
      <c r="C23" s="173" t="s">
        <v>412</v>
      </c>
      <c r="D23" s="173" t="s">
        <v>415</v>
      </c>
      <c r="E23" s="174" t="s">
        <v>844</v>
      </c>
      <c r="F23" s="175" t="s">
        <v>2</v>
      </c>
      <c r="G23" s="175" t="s">
        <v>2</v>
      </c>
      <c r="H23" s="123" t="s">
        <v>170</v>
      </c>
      <c r="I23" s="123" t="s">
        <v>170</v>
      </c>
      <c r="J23" s="123" t="s">
        <v>170</v>
      </c>
      <c r="K23" s="175" t="s">
        <v>2</v>
      </c>
      <c r="L23" s="123"/>
      <c r="M23" s="175" t="s">
        <v>2</v>
      </c>
      <c r="N23" s="175" t="s">
        <v>2</v>
      </c>
      <c r="O23" s="175" t="s">
        <v>2</v>
      </c>
      <c r="P23" s="175" t="s">
        <v>2</v>
      </c>
      <c r="Q23" s="175" t="s">
        <v>170</v>
      </c>
      <c r="R23" s="175" t="s">
        <v>2</v>
      </c>
      <c r="S23" s="71"/>
    </row>
    <row r="24" spans="1:19">
      <c r="A24" s="173" t="s">
        <v>410</v>
      </c>
      <c r="B24" s="173" t="s">
        <v>411</v>
      </c>
      <c r="C24" s="173" t="s">
        <v>412</v>
      </c>
      <c r="D24" s="173" t="s">
        <v>415</v>
      </c>
      <c r="E24" s="174" t="s">
        <v>845</v>
      </c>
      <c r="F24" s="123" t="s">
        <v>170</v>
      </c>
      <c r="G24" s="123" t="s">
        <v>170</v>
      </c>
      <c r="H24" s="123" t="s">
        <v>170</v>
      </c>
      <c r="I24" s="123" t="s">
        <v>170</v>
      </c>
      <c r="J24" s="123" t="s">
        <v>170</v>
      </c>
      <c r="K24" s="175" t="s">
        <v>2</v>
      </c>
      <c r="L24" s="123"/>
      <c r="M24" s="175" t="s">
        <v>170</v>
      </c>
      <c r="N24" s="175" t="s">
        <v>170</v>
      </c>
      <c r="O24" s="175" t="s">
        <v>2</v>
      </c>
      <c r="P24" s="175" t="s">
        <v>2</v>
      </c>
      <c r="Q24" s="175" t="s">
        <v>170</v>
      </c>
      <c r="R24" s="175" t="s">
        <v>2</v>
      </c>
      <c r="S24" s="71"/>
    </row>
    <row r="25" spans="1:19">
      <c r="A25" s="173" t="s">
        <v>410</v>
      </c>
      <c r="B25" s="173" t="s">
        <v>411</v>
      </c>
      <c r="C25" s="173" t="s">
        <v>412</v>
      </c>
      <c r="D25" s="173" t="s">
        <v>416</v>
      </c>
      <c r="E25" s="174" t="s">
        <v>846</v>
      </c>
      <c r="F25" s="175" t="s">
        <v>2</v>
      </c>
      <c r="G25" s="175" t="s">
        <v>2</v>
      </c>
      <c r="H25" s="175" t="s">
        <v>2</v>
      </c>
      <c r="I25" s="175" t="s">
        <v>2</v>
      </c>
      <c r="J25" s="175" t="s">
        <v>2</v>
      </c>
      <c r="K25" s="175" t="s">
        <v>2</v>
      </c>
      <c r="L25" s="123"/>
      <c r="M25" s="175" t="s">
        <v>2</v>
      </c>
      <c r="N25" s="175" t="s">
        <v>2</v>
      </c>
      <c r="O25" s="175" t="s">
        <v>2</v>
      </c>
      <c r="P25" s="175" t="s">
        <v>2</v>
      </c>
      <c r="Q25" s="175" t="s">
        <v>170</v>
      </c>
      <c r="R25" s="175" t="s">
        <v>2</v>
      </c>
      <c r="S25" s="71"/>
    </row>
    <row r="26" spans="1:19">
      <c r="A26" s="173" t="s">
        <v>410</v>
      </c>
      <c r="B26" s="173" t="s">
        <v>411</v>
      </c>
      <c r="C26" s="173" t="s">
        <v>412</v>
      </c>
      <c r="D26" s="173" t="s">
        <v>417</v>
      </c>
      <c r="E26" s="174" t="s">
        <v>847</v>
      </c>
      <c r="F26" s="175" t="s">
        <v>2</v>
      </c>
      <c r="G26" s="175" t="s">
        <v>2</v>
      </c>
      <c r="H26" s="175" t="s">
        <v>2</v>
      </c>
      <c r="I26" s="175" t="s">
        <v>2</v>
      </c>
      <c r="J26" s="175" t="s">
        <v>2</v>
      </c>
      <c r="K26" s="123" t="s">
        <v>170</v>
      </c>
      <c r="L26" s="123"/>
      <c r="M26" s="175" t="s">
        <v>2</v>
      </c>
      <c r="N26" s="175" t="s">
        <v>2</v>
      </c>
      <c r="O26" s="175" t="s">
        <v>2</v>
      </c>
      <c r="P26" s="175" t="s">
        <v>2</v>
      </c>
      <c r="Q26" s="175" t="s">
        <v>2</v>
      </c>
      <c r="R26" s="175" t="s">
        <v>2</v>
      </c>
      <c r="S26" s="71"/>
    </row>
    <row r="27" spans="1:19">
      <c r="A27" s="173" t="s">
        <v>410</v>
      </c>
      <c r="B27" s="173" t="s">
        <v>411</v>
      </c>
      <c r="C27" s="173" t="s">
        <v>412</v>
      </c>
      <c r="D27" s="173" t="s">
        <v>418</v>
      </c>
      <c r="E27" s="174" t="s">
        <v>418</v>
      </c>
      <c r="F27" s="175" t="s">
        <v>2</v>
      </c>
      <c r="G27" s="175" t="s">
        <v>2</v>
      </c>
      <c r="H27" s="175" t="s">
        <v>2</v>
      </c>
      <c r="I27" s="175" t="s">
        <v>2</v>
      </c>
      <c r="J27" s="123" t="s">
        <v>170</v>
      </c>
      <c r="K27" s="175" t="s">
        <v>2</v>
      </c>
      <c r="L27" s="123"/>
      <c r="M27" s="175" t="s">
        <v>2</v>
      </c>
      <c r="N27" s="175" t="s">
        <v>2</v>
      </c>
      <c r="O27" s="175" t="s">
        <v>2</v>
      </c>
      <c r="P27" s="175" t="s">
        <v>2</v>
      </c>
      <c r="Q27" s="175" t="s">
        <v>2</v>
      </c>
      <c r="R27" s="175" t="s">
        <v>2</v>
      </c>
      <c r="S27" s="71"/>
    </row>
    <row r="28" spans="1:19">
      <c r="A28" s="173" t="s">
        <v>410</v>
      </c>
      <c r="B28" s="173" t="s">
        <v>411</v>
      </c>
      <c r="C28" s="173" t="s">
        <v>419</v>
      </c>
      <c r="D28" s="177" t="s">
        <v>2</v>
      </c>
      <c r="E28" s="174" t="s">
        <v>419</v>
      </c>
      <c r="F28" s="123" t="s">
        <v>170</v>
      </c>
      <c r="G28" s="123" t="s">
        <v>170</v>
      </c>
      <c r="H28" s="175" t="s">
        <v>2</v>
      </c>
      <c r="I28" s="175" t="s">
        <v>2</v>
      </c>
      <c r="J28" s="175" t="s">
        <v>2</v>
      </c>
      <c r="K28" s="175" t="s">
        <v>2</v>
      </c>
      <c r="L28" s="123"/>
      <c r="M28" s="175" t="s">
        <v>170</v>
      </c>
      <c r="N28" s="175" t="s">
        <v>170</v>
      </c>
      <c r="O28" s="175" t="s">
        <v>170</v>
      </c>
      <c r="P28" s="175" t="s">
        <v>170</v>
      </c>
      <c r="Q28" s="175" t="s">
        <v>170</v>
      </c>
      <c r="R28" s="175" t="s">
        <v>170</v>
      </c>
      <c r="S28" s="71"/>
    </row>
    <row r="29" spans="1:19">
      <c r="A29" s="173" t="s">
        <v>410</v>
      </c>
      <c r="B29" s="173" t="s">
        <v>411</v>
      </c>
      <c r="C29" s="173" t="s">
        <v>420</v>
      </c>
      <c r="D29" s="176" t="s">
        <v>2</v>
      </c>
      <c r="E29" s="174" t="s">
        <v>421</v>
      </c>
      <c r="F29" s="175" t="s">
        <v>2</v>
      </c>
      <c r="G29" s="175" t="s">
        <v>170</v>
      </c>
      <c r="H29" s="175" t="s">
        <v>2</v>
      </c>
      <c r="I29" s="175" t="s">
        <v>2</v>
      </c>
      <c r="J29" s="175" t="s">
        <v>2</v>
      </c>
      <c r="K29" s="175" t="s">
        <v>2</v>
      </c>
      <c r="L29" s="123"/>
      <c r="M29" s="175" t="s">
        <v>2</v>
      </c>
      <c r="N29" s="175" t="s">
        <v>2</v>
      </c>
      <c r="O29" s="175" t="s">
        <v>2</v>
      </c>
      <c r="P29" s="175" t="s">
        <v>2</v>
      </c>
      <c r="Q29" s="175" t="s">
        <v>2</v>
      </c>
      <c r="R29" s="175" t="s">
        <v>2</v>
      </c>
      <c r="S29" s="71"/>
    </row>
    <row r="30" spans="1:19">
      <c r="A30" s="173" t="s">
        <v>410</v>
      </c>
      <c r="B30" s="173" t="s">
        <v>411</v>
      </c>
      <c r="C30" s="173" t="s">
        <v>420</v>
      </c>
      <c r="D30" s="173" t="s">
        <v>422</v>
      </c>
      <c r="E30" s="174" t="s">
        <v>848</v>
      </c>
      <c r="F30" s="175" t="s">
        <v>170</v>
      </c>
      <c r="G30" s="175" t="s">
        <v>2</v>
      </c>
      <c r="H30" s="175" t="s">
        <v>2</v>
      </c>
      <c r="I30" s="175" t="s">
        <v>2</v>
      </c>
      <c r="J30" s="175" t="s">
        <v>2</v>
      </c>
      <c r="K30" s="175" t="s">
        <v>170</v>
      </c>
      <c r="L30" s="123"/>
      <c r="M30" s="175" t="s">
        <v>2</v>
      </c>
      <c r="N30" s="175" t="s">
        <v>2</v>
      </c>
      <c r="O30" s="175" t="s">
        <v>2</v>
      </c>
      <c r="P30" s="175" t="s">
        <v>2</v>
      </c>
      <c r="Q30" s="175" t="s">
        <v>2</v>
      </c>
      <c r="R30" s="175" t="s">
        <v>2</v>
      </c>
      <c r="S30" s="71"/>
    </row>
    <row r="31" spans="1:19">
      <c r="A31" s="173" t="s">
        <v>410</v>
      </c>
      <c r="B31" s="173" t="s">
        <v>411</v>
      </c>
      <c r="C31" s="173" t="s">
        <v>420</v>
      </c>
      <c r="D31" s="173" t="s">
        <v>422</v>
      </c>
      <c r="E31" s="174" t="s">
        <v>422</v>
      </c>
      <c r="F31" s="175" t="s">
        <v>2</v>
      </c>
      <c r="G31" s="175" t="s">
        <v>2</v>
      </c>
      <c r="H31" s="175" t="s">
        <v>2</v>
      </c>
      <c r="I31" s="175" t="s">
        <v>2</v>
      </c>
      <c r="J31" s="123" t="s">
        <v>170</v>
      </c>
      <c r="K31" s="175" t="s">
        <v>2</v>
      </c>
      <c r="L31" s="123"/>
      <c r="M31" s="175" t="s">
        <v>2</v>
      </c>
      <c r="N31" s="175" t="s">
        <v>2</v>
      </c>
      <c r="O31" s="175" t="s">
        <v>2</v>
      </c>
      <c r="P31" s="175" t="s">
        <v>2</v>
      </c>
      <c r="Q31" s="175" t="s">
        <v>170</v>
      </c>
      <c r="R31" s="175" t="s">
        <v>2</v>
      </c>
      <c r="S31" s="71"/>
    </row>
    <row r="32" spans="1:19">
      <c r="A32" s="173" t="s">
        <v>410</v>
      </c>
      <c r="B32" s="173" t="s">
        <v>411</v>
      </c>
      <c r="C32" s="173" t="s">
        <v>420</v>
      </c>
      <c r="D32" s="173" t="s">
        <v>423</v>
      </c>
      <c r="E32" s="174" t="s">
        <v>849</v>
      </c>
      <c r="F32" s="123" t="s">
        <v>170</v>
      </c>
      <c r="G32" s="175" t="s">
        <v>2</v>
      </c>
      <c r="H32" s="175" t="s">
        <v>2</v>
      </c>
      <c r="I32" s="175" t="s">
        <v>2</v>
      </c>
      <c r="J32" s="123" t="s">
        <v>170</v>
      </c>
      <c r="K32" s="123" t="s">
        <v>170</v>
      </c>
      <c r="L32" s="123"/>
      <c r="M32" s="175" t="s">
        <v>2</v>
      </c>
      <c r="N32" s="175" t="s">
        <v>2</v>
      </c>
      <c r="O32" s="175" t="s">
        <v>2</v>
      </c>
      <c r="P32" s="175" t="s">
        <v>170</v>
      </c>
      <c r="Q32" s="175" t="s">
        <v>170</v>
      </c>
      <c r="R32" s="175" t="s">
        <v>170</v>
      </c>
      <c r="S32" s="71"/>
    </row>
    <row r="33" spans="1:19">
      <c r="A33" s="173" t="s">
        <v>410</v>
      </c>
      <c r="B33" s="173" t="s">
        <v>411</v>
      </c>
      <c r="C33" s="173" t="s">
        <v>420</v>
      </c>
      <c r="D33" s="173" t="s">
        <v>423</v>
      </c>
      <c r="E33" s="174" t="s">
        <v>423</v>
      </c>
      <c r="F33" s="123" t="s">
        <v>170</v>
      </c>
      <c r="G33" s="175" t="s">
        <v>2</v>
      </c>
      <c r="H33" s="123" t="s">
        <v>170</v>
      </c>
      <c r="I33" s="175" t="s">
        <v>2</v>
      </c>
      <c r="J33" s="123" t="s">
        <v>170</v>
      </c>
      <c r="K33" s="175" t="s">
        <v>2</v>
      </c>
      <c r="L33" s="123"/>
      <c r="M33" s="175" t="s">
        <v>2</v>
      </c>
      <c r="N33" s="175" t="s">
        <v>170</v>
      </c>
      <c r="O33" s="175" t="s">
        <v>170</v>
      </c>
      <c r="P33" s="175" t="s">
        <v>170</v>
      </c>
      <c r="Q33" s="175" t="s">
        <v>170</v>
      </c>
      <c r="R33" s="175" t="s">
        <v>170</v>
      </c>
      <c r="S33" s="71"/>
    </row>
    <row r="34" spans="1:19">
      <c r="A34" s="173" t="s">
        <v>410</v>
      </c>
      <c r="B34" s="173" t="s">
        <v>411</v>
      </c>
      <c r="C34" s="173" t="s">
        <v>420</v>
      </c>
      <c r="D34" s="173" t="s">
        <v>423</v>
      </c>
      <c r="E34" s="174" t="s">
        <v>424</v>
      </c>
      <c r="F34" s="123" t="s">
        <v>170</v>
      </c>
      <c r="G34" s="123" t="s">
        <v>170</v>
      </c>
      <c r="H34" s="175" t="s">
        <v>2</v>
      </c>
      <c r="I34" s="123" t="s">
        <v>170</v>
      </c>
      <c r="J34" s="123" t="s">
        <v>170</v>
      </c>
      <c r="K34" s="175" t="s">
        <v>2</v>
      </c>
      <c r="L34" s="123"/>
      <c r="M34" s="175" t="s">
        <v>2</v>
      </c>
      <c r="N34" s="175" t="s">
        <v>170</v>
      </c>
      <c r="O34" s="175" t="s">
        <v>2</v>
      </c>
      <c r="P34" s="175" t="s">
        <v>2</v>
      </c>
      <c r="Q34" s="175" t="s">
        <v>170</v>
      </c>
      <c r="R34" s="175" t="s">
        <v>170</v>
      </c>
      <c r="S34" s="71"/>
    </row>
    <row r="35" spans="1:19">
      <c r="A35" s="173" t="s">
        <v>410</v>
      </c>
      <c r="B35" s="173" t="s">
        <v>411</v>
      </c>
      <c r="C35" s="173" t="s">
        <v>420</v>
      </c>
      <c r="D35" s="173" t="s">
        <v>423</v>
      </c>
      <c r="E35" s="174" t="s">
        <v>425</v>
      </c>
      <c r="F35" s="175" t="s">
        <v>2</v>
      </c>
      <c r="G35" s="175" t="s">
        <v>2</v>
      </c>
      <c r="H35" s="175" t="s">
        <v>2</v>
      </c>
      <c r="I35" s="175" t="s">
        <v>2</v>
      </c>
      <c r="J35" s="175" t="s">
        <v>2</v>
      </c>
      <c r="K35" s="123" t="s">
        <v>170</v>
      </c>
      <c r="L35" s="123"/>
      <c r="M35" s="175" t="s">
        <v>2</v>
      </c>
      <c r="N35" s="175" t="s">
        <v>170</v>
      </c>
      <c r="O35" s="175" t="s">
        <v>2</v>
      </c>
      <c r="P35" s="175" t="s">
        <v>2</v>
      </c>
      <c r="Q35" s="175" t="s">
        <v>2</v>
      </c>
      <c r="R35" s="175" t="s">
        <v>170</v>
      </c>
      <c r="S35" s="71"/>
    </row>
    <row r="36" spans="1:19">
      <c r="A36" s="173" t="s">
        <v>410</v>
      </c>
      <c r="B36" s="173" t="s">
        <v>411</v>
      </c>
      <c r="C36" s="173" t="s">
        <v>420</v>
      </c>
      <c r="D36" s="173" t="s">
        <v>423</v>
      </c>
      <c r="E36" s="174" t="s">
        <v>850</v>
      </c>
      <c r="F36" s="123" t="s">
        <v>170</v>
      </c>
      <c r="G36" s="175" t="s">
        <v>2</v>
      </c>
      <c r="H36" s="175" t="s">
        <v>2</v>
      </c>
      <c r="I36" s="175" t="s">
        <v>2</v>
      </c>
      <c r="J36" s="123" t="s">
        <v>170</v>
      </c>
      <c r="K36" s="123" t="s">
        <v>170</v>
      </c>
      <c r="L36" s="123"/>
      <c r="M36" s="175" t="s">
        <v>170</v>
      </c>
      <c r="N36" s="175" t="s">
        <v>2</v>
      </c>
      <c r="O36" s="175" t="s">
        <v>2</v>
      </c>
      <c r="P36" s="175" t="s">
        <v>2</v>
      </c>
      <c r="Q36" s="175" t="s">
        <v>2</v>
      </c>
      <c r="R36" s="175" t="s">
        <v>170</v>
      </c>
      <c r="S36" s="71"/>
    </row>
    <row r="37" spans="1:19">
      <c r="A37" s="173" t="s">
        <v>410</v>
      </c>
      <c r="B37" s="173" t="s">
        <v>411</v>
      </c>
      <c r="C37" s="173" t="s">
        <v>420</v>
      </c>
      <c r="D37" s="173" t="s">
        <v>423</v>
      </c>
      <c r="E37" s="174" t="s">
        <v>851</v>
      </c>
      <c r="F37" s="175" t="s">
        <v>2</v>
      </c>
      <c r="G37" s="175" t="s">
        <v>2</v>
      </c>
      <c r="H37" s="175" t="s">
        <v>2</v>
      </c>
      <c r="I37" s="175" t="s">
        <v>2</v>
      </c>
      <c r="J37" s="123" t="s">
        <v>170</v>
      </c>
      <c r="K37" s="175" t="s">
        <v>2</v>
      </c>
      <c r="L37" s="123"/>
      <c r="M37" s="175" t="s">
        <v>2</v>
      </c>
      <c r="N37" s="175" t="s">
        <v>2</v>
      </c>
      <c r="O37" s="175" t="s">
        <v>2</v>
      </c>
      <c r="P37" s="175" t="s">
        <v>2</v>
      </c>
      <c r="Q37" s="175" t="s">
        <v>2</v>
      </c>
      <c r="R37" s="175" t="s">
        <v>2</v>
      </c>
      <c r="S37" s="71"/>
    </row>
    <row r="38" spans="1:19">
      <c r="A38" s="173" t="s">
        <v>410</v>
      </c>
      <c r="B38" s="173" t="s">
        <v>411</v>
      </c>
      <c r="C38" s="173" t="s">
        <v>420</v>
      </c>
      <c r="D38" s="173" t="s">
        <v>423</v>
      </c>
      <c r="E38" s="174" t="s">
        <v>852</v>
      </c>
      <c r="F38" s="175" t="s">
        <v>2</v>
      </c>
      <c r="G38" s="175" t="s">
        <v>2</v>
      </c>
      <c r="H38" s="175" t="s">
        <v>2</v>
      </c>
      <c r="I38" s="175" t="s">
        <v>2</v>
      </c>
      <c r="J38" s="123" t="s">
        <v>170</v>
      </c>
      <c r="K38" s="175" t="s">
        <v>2</v>
      </c>
      <c r="L38" s="123"/>
      <c r="M38" s="175" t="s">
        <v>2</v>
      </c>
      <c r="N38" s="175" t="s">
        <v>2</v>
      </c>
      <c r="O38" s="175" t="s">
        <v>2</v>
      </c>
      <c r="P38" s="175" t="s">
        <v>2</v>
      </c>
      <c r="Q38" s="175" t="s">
        <v>2</v>
      </c>
      <c r="R38" s="175" t="s">
        <v>2</v>
      </c>
      <c r="S38" s="71"/>
    </row>
    <row r="39" spans="1:19">
      <c r="A39" s="173" t="s">
        <v>410</v>
      </c>
      <c r="B39" s="173" t="s">
        <v>411</v>
      </c>
      <c r="C39" s="173" t="s">
        <v>420</v>
      </c>
      <c r="D39" s="173" t="s">
        <v>423</v>
      </c>
      <c r="E39" s="174" t="s">
        <v>853</v>
      </c>
      <c r="F39" s="123" t="s">
        <v>170</v>
      </c>
      <c r="G39" s="175" t="s">
        <v>2</v>
      </c>
      <c r="H39" s="175" t="s">
        <v>2</v>
      </c>
      <c r="I39" s="175" t="s">
        <v>2</v>
      </c>
      <c r="J39" s="175" t="s">
        <v>2</v>
      </c>
      <c r="K39" s="175" t="s">
        <v>2</v>
      </c>
      <c r="L39" s="123"/>
      <c r="M39" s="175" t="s">
        <v>2</v>
      </c>
      <c r="N39" s="175" t="s">
        <v>2</v>
      </c>
      <c r="O39" s="175" t="s">
        <v>2</v>
      </c>
      <c r="P39" s="175" t="s">
        <v>2</v>
      </c>
      <c r="Q39" s="175" t="s">
        <v>2</v>
      </c>
      <c r="R39" s="175" t="s">
        <v>2</v>
      </c>
      <c r="S39" s="71"/>
    </row>
    <row r="40" spans="1:19">
      <c r="A40" s="173" t="s">
        <v>410</v>
      </c>
      <c r="B40" s="173" t="s">
        <v>411</v>
      </c>
      <c r="C40" s="173" t="s">
        <v>420</v>
      </c>
      <c r="D40" s="173" t="s">
        <v>423</v>
      </c>
      <c r="E40" s="174" t="s">
        <v>854</v>
      </c>
      <c r="F40" s="175" t="s">
        <v>2</v>
      </c>
      <c r="G40" s="123" t="s">
        <v>170</v>
      </c>
      <c r="H40" s="175" t="s">
        <v>2</v>
      </c>
      <c r="I40" s="123" t="s">
        <v>170</v>
      </c>
      <c r="J40" s="175" t="s">
        <v>2</v>
      </c>
      <c r="K40" s="123" t="s">
        <v>170</v>
      </c>
      <c r="L40" s="123"/>
      <c r="M40" s="175" t="s">
        <v>170</v>
      </c>
      <c r="N40" s="175" t="s">
        <v>170</v>
      </c>
      <c r="O40" s="175" t="s">
        <v>170</v>
      </c>
      <c r="P40" s="175" t="s">
        <v>170</v>
      </c>
      <c r="Q40" s="175" t="s">
        <v>170</v>
      </c>
      <c r="R40" s="175" t="s">
        <v>170</v>
      </c>
      <c r="S40" s="71"/>
    </row>
    <row r="41" spans="1:19">
      <c r="A41" s="173" t="s">
        <v>410</v>
      </c>
      <c r="B41" s="173" t="s">
        <v>411</v>
      </c>
      <c r="C41" s="173" t="s">
        <v>420</v>
      </c>
      <c r="D41" s="173" t="s">
        <v>423</v>
      </c>
      <c r="E41" s="174" t="s">
        <v>855</v>
      </c>
      <c r="F41" s="175" t="s">
        <v>2</v>
      </c>
      <c r="G41" s="123" t="s">
        <v>170</v>
      </c>
      <c r="H41" s="175" t="s">
        <v>2</v>
      </c>
      <c r="I41" s="175" t="s">
        <v>2</v>
      </c>
      <c r="J41" s="175" t="s">
        <v>2</v>
      </c>
      <c r="K41" s="175" t="s">
        <v>2</v>
      </c>
      <c r="L41" s="123"/>
      <c r="M41" s="175" t="s">
        <v>170</v>
      </c>
      <c r="N41" s="175" t="s">
        <v>170</v>
      </c>
      <c r="O41" s="175" t="s">
        <v>170</v>
      </c>
      <c r="P41" s="175" t="s">
        <v>170</v>
      </c>
      <c r="Q41" s="175" t="s">
        <v>170</v>
      </c>
      <c r="R41" s="175" t="s">
        <v>170</v>
      </c>
      <c r="S41" s="71"/>
    </row>
    <row r="42" spans="1:19">
      <c r="A42" s="173" t="s">
        <v>410</v>
      </c>
      <c r="B42" s="173" t="s">
        <v>411</v>
      </c>
      <c r="C42" s="173" t="s">
        <v>420</v>
      </c>
      <c r="D42" s="173" t="s">
        <v>423</v>
      </c>
      <c r="E42" s="174" t="s">
        <v>856</v>
      </c>
      <c r="F42" s="175" t="s">
        <v>2</v>
      </c>
      <c r="G42" s="123" t="s">
        <v>170</v>
      </c>
      <c r="H42" s="123" t="s">
        <v>170</v>
      </c>
      <c r="I42" s="175" t="s">
        <v>2</v>
      </c>
      <c r="J42" s="175" t="s">
        <v>2</v>
      </c>
      <c r="K42" s="175" t="s">
        <v>2</v>
      </c>
      <c r="L42" s="123"/>
      <c r="M42" s="175" t="s">
        <v>2</v>
      </c>
      <c r="N42" s="175" t="s">
        <v>170</v>
      </c>
      <c r="O42" s="175" t="s">
        <v>170</v>
      </c>
      <c r="P42" s="175" t="s">
        <v>170</v>
      </c>
      <c r="Q42" s="175" t="s">
        <v>170</v>
      </c>
      <c r="R42" s="175" t="s">
        <v>170</v>
      </c>
      <c r="S42" s="71"/>
    </row>
    <row r="43" spans="1:19">
      <c r="A43" s="173" t="s">
        <v>410</v>
      </c>
      <c r="B43" s="173" t="s">
        <v>411</v>
      </c>
      <c r="C43" s="173" t="s">
        <v>420</v>
      </c>
      <c r="D43" s="173" t="s">
        <v>423</v>
      </c>
      <c r="E43" s="174" t="s">
        <v>857</v>
      </c>
      <c r="F43" s="123" t="s">
        <v>170</v>
      </c>
      <c r="G43" s="123" t="s">
        <v>170</v>
      </c>
      <c r="H43" s="123" t="s">
        <v>170</v>
      </c>
      <c r="I43" s="123" t="s">
        <v>170</v>
      </c>
      <c r="J43" s="175" t="s">
        <v>2</v>
      </c>
      <c r="K43" s="123" t="s">
        <v>170</v>
      </c>
      <c r="L43" s="123"/>
      <c r="M43" s="175" t="s">
        <v>2</v>
      </c>
      <c r="N43" s="175" t="s">
        <v>2</v>
      </c>
      <c r="O43" s="175" t="s">
        <v>2</v>
      </c>
      <c r="P43" s="175" t="s">
        <v>170</v>
      </c>
      <c r="Q43" s="175" t="s">
        <v>2</v>
      </c>
      <c r="R43" s="175" t="s">
        <v>2</v>
      </c>
      <c r="S43" s="71"/>
    </row>
    <row r="44" spans="1:19">
      <c r="A44" s="173" t="s">
        <v>410</v>
      </c>
      <c r="B44" s="173" t="s">
        <v>411</v>
      </c>
      <c r="C44" s="173" t="s">
        <v>420</v>
      </c>
      <c r="D44" s="173" t="s">
        <v>423</v>
      </c>
      <c r="E44" s="174" t="s">
        <v>858</v>
      </c>
      <c r="F44" s="123" t="s">
        <v>170</v>
      </c>
      <c r="G44" s="123" t="s">
        <v>170</v>
      </c>
      <c r="H44" s="123" t="s">
        <v>170</v>
      </c>
      <c r="I44" s="123" t="s">
        <v>170</v>
      </c>
      <c r="J44" s="123" t="s">
        <v>170</v>
      </c>
      <c r="K44" s="175" t="s">
        <v>2</v>
      </c>
      <c r="L44" s="123"/>
      <c r="M44" s="175" t="s">
        <v>2</v>
      </c>
      <c r="N44" s="175" t="s">
        <v>2</v>
      </c>
      <c r="O44" s="175" t="s">
        <v>2</v>
      </c>
      <c r="P44" s="175" t="s">
        <v>170</v>
      </c>
      <c r="Q44" s="175" t="s">
        <v>2</v>
      </c>
      <c r="R44" s="175" t="s">
        <v>2</v>
      </c>
      <c r="S44" s="71"/>
    </row>
    <row r="45" spans="1:19">
      <c r="A45" s="173" t="s">
        <v>410</v>
      </c>
      <c r="B45" s="173" t="s">
        <v>411</v>
      </c>
      <c r="C45" s="173" t="s">
        <v>420</v>
      </c>
      <c r="D45" s="173" t="s">
        <v>423</v>
      </c>
      <c r="E45" s="174" t="s">
        <v>859</v>
      </c>
      <c r="F45" s="175" t="s">
        <v>2</v>
      </c>
      <c r="G45" s="123" t="s">
        <v>170</v>
      </c>
      <c r="H45" s="123" t="s">
        <v>170</v>
      </c>
      <c r="I45" s="123" t="s">
        <v>170</v>
      </c>
      <c r="J45" s="123" t="s">
        <v>170</v>
      </c>
      <c r="K45" s="123" t="s">
        <v>170</v>
      </c>
      <c r="L45" s="123"/>
      <c r="M45" s="175" t="s">
        <v>170</v>
      </c>
      <c r="N45" s="175" t="s">
        <v>170</v>
      </c>
      <c r="O45" s="175" t="s">
        <v>170</v>
      </c>
      <c r="P45" s="175" t="s">
        <v>170</v>
      </c>
      <c r="Q45" s="175" t="s">
        <v>170</v>
      </c>
      <c r="R45" s="175" t="s">
        <v>170</v>
      </c>
      <c r="S45" s="71"/>
    </row>
    <row r="46" spans="1:19">
      <c r="A46" s="173" t="s">
        <v>410</v>
      </c>
      <c r="B46" s="173" t="s">
        <v>411</v>
      </c>
      <c r="C46" s="173" t="s">
        <v>420</v>
      </c>
      <c r="D46" s="173" t="s">
        <v>423</v>
      </c>
      <c r="E46" s="174" t="s">
        <v>860</v>
      </c>
      <c r="F46" s="175" t="s">
        <v>2</v>
      </c>
      <c r="G46" s="175" t="s">
        <v>2</v>
      </c>
      <c r="H46" s="175" t="s">
        <v>2</v>
      </c>
      <c r="I46" s="175" t="s">
        <v>2</v>
      </c>
      <c r="J46" s="175" t="s">
        <v>2</v>
      </c>
      <c r="K46" s="175" t="s">
        <v>2</v>
      </c>
      <c r="L46" s="123"/>
      <c r="M46" s="175" t="s">
        <v>2</v>
      </c>
      <c r="N46" s="175" t="s">
        <v>2</v>
      </c>
      <c r="O46" s="175" t="s">
        <v>170</v>
      </c>
      <c r="P46" s="175"/>
      <c r="Q46" s="175" t="s">
        <v>2</v>
      </c>
      <c r="R46" s="175" t="s">
        <v>2</v>
      </c>
      <c r="S46" s="71"/>
    </row>
    <row r="47" spans="1:19">
      <c r="A47" s="173" t="s">
        <v>410</v>
      </c>
      <c r="B47" s="173" t="s">
        <v>411</v>
      </c>
      <c r="C47" s="173" t="s">
        <v>420</v>
      </c>
      <c r="D47" s="173" t="s">
        <v>423</v>
      </c>
      <c r="E47" s="174" t="s">
        <v>861</v>
      </c>
      <c r="F47" s="175" t="s">
        <v>2</v>
      </c>
      <c r="G47" s="175" t="s">
        <v>2</v>
      </c>
      <c r="H47" s="175" t="s">
        <v>2</v>
      </c>
      <c r="I47" s="175" t="s">
        <v>2</v>
      </c>
      <c r="J47" s="175" t="s">
        <v>2</v>
      </c>
      <c r="K47" s="175" t="s">
        <v>2</v>
      </c>
      <c r="L47" s="123"/>
      <c r="M47" s="175" t="s">
        <v>2</v>
      </c>
      <c r="N47" s="175" t="s">
        <v>2</v>
      </c>
      <c r="O47" s="175" t="s">
        <v>2</v>
      </c>
      <c r="P47" s="175" t="s">
        <v>170</v>
      </c>
      <c r="Q47" s="175" t="s">
        <v>2</v>
      </c>
      <c r="R47" s="175" t="s">
        <v>2</v>
      </c>
      <c r="S47" s="71"/>
    </row>
    <row r="48" spans="1:19">
      <c r="A48" s="173" t="s">
        <v>410</v>
      </c>
      <c r="B48" s="173" t="s">
        <v>411</v>
      </c>
      <c r="C48" s="173" t="s">
        <v>420</v>
      </c>
      <c r="D48" s="173" t="s">
        <v>423</v>
      </c>
      <c r="E48" s="174" t="s">
        <v>862</v>
      </c>
      <c r="F48" s="175" t="s">
        <v>2</v>
      </c>
      <c r="G48" s="175" t="s">
        <v>2</v>
      </c>
      <c r="H48" s="175" t="s">
        <v>2</v>
      </c>
      <c r="I48" s="175" t="s">
        <v>2</v>
      </c>
      <c r="J48" s="123" t="s">
        <v>170</v>
      </c>
      <c r="K48" s="175" t="s">
        <v>2</v>
      </c>
      <c r="L48" s="123"/>
      <c r="M48" s="175" t="s">
        <v>2</v>
      </c>
      <c r="N48" s="175" t="s">
        <v>2</v>
      </c>
      <c r="O48" s="175" t="s">
        <v>2</v>
      </c>
      <c r="P48" s="175" t="s">
        <v>2</v>
      </c>
      <c r="Q48" s="175" t="s">
        <v>2</v>
      </c>
      <c r="R48" s="175" t="s">
        <v>2</v>
      </c>
      <c r="S48" s="71"/>
    </row>
    <row r="49" spans="1:19">
      <c r="A49" s="173" t="s">
        <v>410</v>
      </c>
      <c r="B49" s="173" t="s">
        <v>411</v>
      </c>
      <c r="C49" s="173" t="s">
        <v>420</v>
      </c>
      <c r="D49" s="173" t="s">
        <v>423</v>
      </c>
      <c r="E49" s="174" t="s">
        <v>863</v>
      </c>
      <c r="F49" s="175" t="s">
        <v>2</v>
      </c>
      <c r="G49" s="175" t="s">
        <v>2</v>
      </c>
      <c r="H49" s="175" t="s">
        <v>2</v>
      </c>
      <c r="I49" s="175" t="s">
        <v>2</v>
      </c>
      <c r="J49" s="175" t="s">
        <v>2</v>
      </c>
      <c r="K49" s="175" t="s">
        <v>2</v>
      </c>
      <c r="L49" s="123"/>
      <c r="M49" s="175" t="s">
        <v>2</v>
      </c>
      <c r="N49" s="175" t="s">
        <v>2</v>
      </c>
      <c r="O49" s="175" t="s">
        <v>2</v>
      </c>
      <c r="P49" s="175" t="s">
        <v>170</v>
      </c>
      <c r="Q49" s="175" t="s">
        <v>2</v>
      </c>
      <c r="R49" s="175" t="s">
        <v>2</v>
      </c>
      <c r="S49" s="71"/>
    </row>
    <row r="50" spans="1:19">
      <c r="A50" s="173" t="s">
        <v>410</v>
      </c>
      <c r="B50" s="173" t="s">
        <v>411</v>
      </c>
      <c r="C50" s="173" t="s">
        <v>420</v>
      </c>
      <c r="D50" s="173" t="s">
        <v>423</v>
      </c>
      <c r="E50" s="174" t="s">
        <v>864</v>
      </c>
      <c r="F50" s="175" t="s">
        <v>2</v>
      </c>
      <c r="G50" s="175" t="s">
        <v>2</v>
      </c>
      <c r="H50" s="175" t="s">
        <v>2</v>
      </c>
      <c r="I50" s="175" t="s">
        <v>2</v>
      </c>
      <c r="J50" s="175" t="s">
        <v>2</v>
      </c>
      <c r="K50" s="175" t="s">
        <v>2</v>
      </c>
      <c r="L50" s="123"/>
      <c r="M50" s="175" t="s">
        <v>2</v>
      </c>
      <c r="N50" s="175" t="s">
        <v>2</v>
      </c>
      <c r="O50" s="175" t="s">
        <v>2</v>
      </c>
      <c r="P50" s="175" t="s">
        <v>2</v>
      </c>
      <c r="Q50" s="175" t="s">
        <v>2</v>
      </c>
      <c r="R50" s="175" t="s">
        <v>170</v>
      </c>
      <c r="S50" s="71"/>
    </row>
    <row r="51" spans="1:19">
      <c r="A51" s="173" t="s">
        <v>410</v>
      </c>
      <c r="B51" s="173" t="s">
        <v>411</v>
      </c>
      <c r="C51" s="173" t="s">
        <v>420</v>
      </c>
      <c r="D51" s="173" t="s">
        <v>423</v>
      </c>
      <c r="E51" s="174" t="s">
        <v>426</v>
      </c>
      <c r="F51" s="175" t="s">
        <v>2</v>
      </c>
      <c r="G51" s="175" t="s">
        <v>2</v>
      </c>
      <c r="H51" s="175" t="s">
        <v>2</v>
      </c>
      <c r="I51" s="175" t="s">
        <v>2</v>
      </c>
      <c r="J51" s="175" t="s">
        <v>2</v>
      </c>
      <c r="K51" s="175" t="s">
        <v>2</v>
      </c>
      <c r="L51" s="123"/>
      <c r="M51" s="175" t="s">
        <v>170</v>
      </c>
      <c r="N51" s="175" t="s">
        <v>170</v>
      </c>
      <c r="O51" s="175" t="s">
        <v>170</v>
      </c>
      <c r="P51" s="175" t="s">
        <v>170</v>
      </c>
      <c r="Q51" s="175" t="s">
        <v>170</v>
      </c>
      <c r="R51" s="175" t="s">
        <v>170</v>
      </c>
      <c r="S51" s="71"/>
    </row>
    <row r="52" spans="1:19">
      <c r="A52" s="173" t="s">
        <v>410</v>
      </c>
      <c r="B52" s="173" t="s">
        <v>411</v>
      </c>
      <c r="C52" s="173" t="s">
        <v>420</v>
      </c>
      <c r="D52" s="173" t="s">
        <v>423</v>
      </c>
      <c r="E52" s="174" t="s">
        <v>865</v>
      </c>
      <c r="F52" s="175" t="s">
        <v>2</v>
      </c>
      <c r="G52" s="175" t="s">
        <v>2</v>
      </c>
      <c r="H52" s="175" t="s">
        <v>2</v>
      </c>
      <c r="I52" s="175" t="s">
        <v>2</v>
      </c>
      <c r="J52" s="175" t="s">
        <v>2</v>
      </c>
      <c r="K52" s="175" t="s">
        <v>2</v>
      </c>
      <c r="L52" s="123"/>
      <c r="M52" s="175" t="s">
        <v>2</v>
      </c>
      <c r="N52" s="175" t="s">
        <v>2</v>
      </c>
      <c r="O52" s="175" t="s">
        <v>2</v>
      </c>
      <c r="P52" s="175" t="s">
        <v>2</v>
      </c>
      <c r="Q52" s="175" t="s">
        <v>170</v>
      </c>
      <c r="R52" s="175" t="s">
        <v>2</v>
      </c>
      <c r="S52" s="71"/>
    </row>
    <row r="53" spans="1:19">
      <c r="A53" s="173" t="s">
        <v>410</v>
      </c>
      <c r="B53" s="173" t="s">
        <v>411</v>
      </c>
      <c r="C53" s="173" t="s">
        <v>420</v>
      </c>
      <c r="D53" s="173" t="s">
        <v>423</v>
      </c>
      <c r="E53" s="174" t="s">
        <v>866</v>
      </c>
      <c r="F53" s="123" t="s">
        <v>170</v>
      </c>
      <c r="G53" s="175" t="s">
        <v>2</v>
      </c>
      <c r="H53" s="175" t="s">
        <v>2</v>
      </c>
      <c r="I53" s="175" t="s">
        <v>2</v>
      </c>
      <c r="J53" s="123" t="s">
        <v>170</v>
      </c>
      <c r="K53" s="123" t="s">
        <v>170</v>
      </c>
      <c r="L53" s="123"/>
      <c r="M53" s="175" t="s">
        <v>170</v>
      </c>
      <c r="N53" s="175" t="s">
        <v>170</v>
      </c>
      <c r="O53" s="175" t="s">
        <v>170</v>
      </c>
      <c r="P53" s="175" t="s">
        <v>170</v>
      </c>
      <c r="Q53" s="175" t="s">
        <v>170</v>
      </c>
      <c r="R53" s="175" t="s">
        <v>170</v>
      </c>
      <c r="S53" s="71"/>
    </row>
    <row r="54" spans="1:19">
      <c r="A54" s="173" t="s">
        <v>410</v>
      </c>
      <c r="B54" s="173" t="s">
        <v>411</v>
      </c>
      <c r="C54" s="173" t="s">
        <v>420</v>
      </c>
      <c r="D54" s="173" t="s">
        <v>423</v>
      </c>
      <c r="E54" s="174" t="s">
        <v>867</v>
      </c>
      <c r="F54" s="175" t="s">
        <v>2</v>
      </c>
      <c r="G54" s="175" t="s">
        <v>2</v>
      </c>
      <c r="H54" s="175" t="s">
        <v>2</v>
      </c>
      <c r="I54" s="175" t="s">
        <v>2</v>
      </c>
      <c r="J54" s="175" t="s">
        <v>2</v>
      </c>
      <c r="K54" s="175" t="s">
        <v>2</v>
      </c>
      <c r="L54" s="123"/>
      <c r="M54" s="175" t="s">
        <v>170</v>
      </c>
      <c r="N54" s="175" t="s">
        <v>2</v>
      </c>
      <c r="O54" s="175" t="s">
        <v>2</v>
      </c>
      <c r="P54" s="175" t="s">
        <v>2</v>
      </c>
      <c r="Q54" s="175" t="s">
        <v>170</v>
      </c>
      <c r="R54" s="175" t="s">
        <v>170</v>
      </c>
      <c r="S54" s="71"/>
    </row>
    <row r="55" spans="1:19">
      <c r="A55" s="173" t="s">
        <v>410</v>
      </c>
      <c r="B55" s="173" t="s">
        <v>411</v>
      </c>
      <c r="C55" s="173" t="s">
        <v>420</v>
      </c>
      <c r="D55" s="173" t="s">
        <v>423</v>
      </c>
      <c r="E55" s="174" t="s">
        <v>868</v>
      </c>
      <c r="F55" s="123" t="s">
        <v>170</v>
      </c>
      <c r="G55" s="123" t="s">
        <v>170</v>
      </c>
      <c r="H55" s="123" t="s">
        <v>170</v>
      </c>
      <c r="I55" s="123" t="s">
        <v>170</v>
      </c>
      <c r="J55" s="123" t="s">
        <v>170</v>
      </c>
      <c r="K55" s="123" t="s">
        <v>170</v>
      </c>
      <c r="L55" s="123"/>
      <c r="M55" s="175" t="s">
        <v>170</v>
      </c>
      <c r="N55" s="175" t="s">
        <v>170</v>
      </c>
      <c r="O55" s="175" t="s">
        <v>170</v>
      </c>
      <c r="P55" s="175" t="s">
        <v>170</v>
      </c>
      <c r="Q55" s="175" t="s">
        <v>170</v>
      </c>
      <c r="R55" s="175" t="s">
        <v>170</v>
      </c>
      <c r="S55" s="71"/>
    </row>
    <row r="56" spans="1:19">
      <c r="A56" s="173" t="s">
        <v>410</v>
      </c>
      <c r="B56" s="173" t="s">
        <v>411</v>
      </c>
      <c r="C56" s="173" t="s">
        <v>420</v>
      </c>
      <c r="D56" s="173" t="s">
        <v>423</v>
      </c>
      <c r="E56" s="174" t="s">
        <v>869</v>
      </c>
      <c r="F56" s="123" t="s">
        <v>170</v>
      </c>
      <c r="G56" s="123" t="s">
        <v>170</v>
      </c>
      <c r="H56" s="123" t="s">
        <v>170</v>
      </c>
      <c r="I56" s="123" t="s">
        <v>170</v>
      </c>
      <c r="J56" s="123" t="s">
        <v>170</v>
      </c>
      <c r="K56" s="123" t="s">
        <v>170</v>
      </c>
      <c r="L56" s="123"/>
      <c r="M56" s="175" t="s">
        <v>170</v>
      </c>
      <c r="N56" s="175" t="s">
        <v>170</v>
      </c>
      <c r="O56" s="175" t="s">
        <v>170</v>
      </c>
      <c r="P56" s="175" t="s">
        <v>170</v>
      </c>
      <c r="Q56" s="175" t="s">
        <v>170</v>
      </c>
      <c r="R56" s="175" t="s">
        <v>170</v>
      </c>
      <c r="S56" s="71"/>
    </row>
    <row r="57" spans="1:19">
      <c r="A57" s="173" t="s">
        <v>410</v>
      </c>
      <c r="B57" s="173" t="s">
        <v>411</v>
      </c>
      <c r="C57" s="173" t="s">
        <v>420</v>
      </c>
      <c r="D57" s="173" t="s">
        <v>423</v>
      </c>
      <c r="E57" s="174" t="s">
        <v>870</v>
      </c>
      <c r="F57" s="123" t="s">
        <v>170</v>
      </c>
      <c r="G57" s="175" t="s">
        <v>2</v>
      </c>
      <c r="H57" s="123" t="s">
        <v>170</v>
      </c>
      <c r="I57" s="175" t="s">
        <v>2</v>
      </c>
      <c r="J57" s="123" t="s">
        <v>170</v>
      </c>
      <c r="K57" s="175" t="s">
        <v>2</v>
      </c>
      <c r="L57" s="123"/>
      <c r="M57" s="175" t="s">
        <v>2</v>
      </c>
      <c r="N57" s="175" t="s">
        <v>2</v>
      </c>
      <c r="O57" s="175" t="s">
        <v>2</v>
      </c>
      <c r="P57" s="175" t="s">
        <v>170</v>
      </c>
      <c r="Q57" s="175" t="s">
        <v>2</v>
      </c>
      <c r="R57" s="175" t="s">
        <v>2</v>
      </c>
      <c r="S57" s="71"/>
    </row>
    <row r="58" spans="1:19">
      <c r="A58" s="173" t="s">
        <v>410</v>
      </c>
      <c r="B58" s="173" t="s">
        <v>411</v>
      </c>
      <c r="C58" s="173" t="s">
        <v>420</v>
      </c>
      <c r="D58" s="173" t="s">
        <v>423</v>
      </c>
      <c r="E58" s="174" t="s">
        <v>871</v>
      </c>
      <c r="F58" s="175" t="s">
        <v>2</v>
      </c>
      <c r="G58" s="175" t="s">
        <v>2</v>
      </c>
      <c r="H58" s="123" t="s">
        <v>170</v>
      </c>
      <c r="I58" s="175" t="s">
        <v>2</v>
      </c>
      <c r="J58" s="123" t="s">
        <v>170</v>
      </c>
      <c r="K58" s="123" t="s">
        <v>170</v>
      </c>
      <c r="L58" s="123"/>
      <c r="M58" s="175" t="s">
        <v>2</v>
      </c>
      <c r="N58" s="175" t="s">
        <v>2</v>
      </c>
      <c r="O58" s="175" t="s">
        <v>2</v>
      </c>
      <c r="P58" s="175" t="s">
        <v>2</v>
      </c>
      <c r="Q58" s="175" t="s">
        <v>170</v>
      </c>
      <c r="R58" s="175" t="s">
        <v>2</v>
      </c>
      <c r="S58" s="71"/>
    </row>
    <row r="59" spans="1:19">
      <c r="A59" s="173" t="s">
        <v>410</v>
      </c>
      <c r="B59" s="173" t="s">
        <v>411</v>
      </c>
      <c r="C59" s="173" t="s">
        <v>420</v>
      </c>
      <c r="D59" s="173" t="s">
        <v>423</v>
      </c>
      <c r="E59" s="174" t="s">
        <v>872</v>
      </c>
      <c r="F59" s="175" t="s">
        <v>2</v>
      </c>
      <c r="G59" s="175" t="s">
        <v>2</v>
      </c>
      <c r="H59" s="175" t="s">
        <v>2</v>
      </c>
      <c r="I59" s="175" t="s">
        <v>2</v>
      </c>
      <c r="J59" s="175" t="s">
        <v>2</v>
      </c>
      <c r="K59" s="175" t="s">
        <v>2</v>
      </c>
      <c r="L59" s="123"/>
      <c r="M59" s="175" t="s">
        <v>2</v>
      </c>
      <c r="N59" s="175" t="s">
        <v>2</v>
      </c>
      <c r="O59" s="175" t="s">
        <v>2</v>
      </c>
      <c r="P59" s="175" t="s">
        <v>2</v>
      </c>
      <c r="Q59" s="175" t="s">
        <v>170</v>
      </c>
      <c r="R59" s="175" t="s">
        <v>2</v>
      </c>
      <c r="S59" s="71"/>
    </row>
    <row r="60" spans="1:19">
      <c r="A60" s="173" t="s">
        <v>410</v>
      </c>
      <c r="B60" s="173" t="s">
        <v>411</v>
      </c>
      <c r="C60" s="173" t="s">
        <v>420</v>
      </c>
      <c r="D60" s="173" t="s">
        <v>423</v>
      </c>
      <c r="E60" s="174" t="s">
        <v>873</v>
      </c>
      <c r="F60" s="175" t="s">
        <v>2</v>
      </c>
      <c r="G60" s="123" t="s">
        <v>170</v>
      </c>
      <c r="H60" s="175" t="s">
        <v>2</v>
      </c>
      <c r="I60" s="175" t="s">
        <v>2</v>
      </c>
      <c r="J60" s="175" t="s">
        <v>2</v>
      </c>
      <c r="K60" s="175" t="s">
        <v>2</v>
      </c>
      <c r="L60" s="123"/>
      <c r="M60" s="175" t="s">
        <v>2</v>
      </c>
      <c r="N60" s="175" t="s">
        <v>2</v>
      </c>
      <c r="O60" s="175" t="s">
        <v>2</v>
      </c>
      <c r="P60" s="175" t="s">
        <v>2</v>
      </c>
      <c r="Q60" s="175" t="s">
        <v>2</v>
      </c>
      <c r="R60" s="175" t="s">
        <v>2</v>
      </c>
      <c r="S60" s="71"/>
    </row>
    <row r="61" spans="1:19">
      <c r="A61" s="173" t="s">
        <v>410</v>
      </c>
      <c r="B61" s="173" t="s">
        <v>411</v>
      </c>
      <c r="C61" s="173" t="s">
        <v>420</v>
      </c>
      <c r="D61" s="173" t="s">
        <v>423</v>
      </c>
      <c r="E61" s="174" t="s">
        <v>427</v>
      </c>
      <c r="F61" s="175" t="s">
        <v>2</v>
      </c>
      <c r="G61" s="175" t="s">
        <v>2</v>
      </c>
      <c r="H61" s="175" t="s">
        <v>2</v>
      </c>
      <c r="I61" s="123" t="s">
        <v>170</v>
      </c>
      <c r="J61" s="123" t="s">
        <v>170</v>
      </c>
      <c r="K61" s="175" t="s">
        <v>2</v>
      </c>
      <c r="L61" s="123"/>
      <c r="M61" s="175" t="s">
        <v>2</v>
      </c>
      <c r="N61" s="175" t="s">
        <v>2</v>
      </c>
      <c r="O61" s="175" t="s">
        <v>170</v>
      </c>
      <c r="P61" s="175" t="s">
        <v>2</v>
      </c>
      <c r="Q61" s="175" t="s">
        <v>170</v>
      </c>
      <c r="R61" s="175" t="s">
        <v>170</v>
      </c>
      <c r="S61" s="71"/>
    </row>
    <row r="62" spans="1:19">
      <c r="A62" s="173" t="s">
        <v>410</v>
      </c>
      <c r="B62" s="173" t="s">
        <v>411</v>
      </c>
      <c r="C62" s="173" t="s">
        <v>420</v>
      </c>
      <c r="D62" s="173" t="s">
        <v>423</v>
      </c>
      <c r="E62" s="174" t="s">
        <v>874</v>
      </c>
      <c r="F62" s="175" t="s">
        <v>2</v>
      </c>
      <c r="G62" s="175" t="s">
        <v>2</v>
      </c>
      <c r="H62" s="175" t="s">
        <v>2</v>
      </c>
      <c r="I62" s="123" t="s">
        <v>170</v>
      </c>
      <c r="J62" s="175" t="s">
        <v>2</v>
      </c>
      <c r="K62" s="175" t="s">
        <v>2</v>
      </c>
      <c r="L62" s="123"/>
      <c r="M62" s="175" t="s">
        <v>2</v>
      </c>
      <c r="N62" s="175" t="s">
        <v>2</v>
      </c>
      <c r="O62" s="175" t="s">
        <v>2</v>
      </c>
      <c r="P62" s="175" t="s">
        <v>2</v>
      </c>
      <c r="Q62" s="175" t="s">
        <v>2</v>
      </c>
      <c r="R62" s="175" t="s">
        <v>2</v>
      </c>
      <c r="S62" s="71"/>
    </row>
    <row r="63" spans="1:19">
      <c r="A63" s="173" t="s">
        <v>410</v>
      </c>
      <c r="B63" s="173" t="s">
        <v>411</v>
      </c>
      <c r="C63" s="173" t="s">
        <v>420</v>
      </c>
      <c r="D63" s="173" t="s">
        <v>423</v>
      </c>
      <c r="E63" s="174" t="s">
        <v>875</v>
      </c>
      <c r="F63" s="123" t="s">
        <v>170</v>
      </c>
      <c r="G63" s="123" t="s">
        <v>170</v>
      </c>
      <c r="H63" s="123" t="s">
        <v>170</v>
      </c>
      <c r="I63" s="175" t="s">
        <v>2</v>
      </c>
      <c r="J63" s="123" t="s">
        <v>170</v>
      </c>
      <c r="K63" s="175" t="s">
        <v>2</v>
      </c>
      <c r="L63" s="123"/>
      <c r="M63" s="175" t="s">
        <v>170</v>
      </c>
      <c r="N63" s="175" t="s">
        <v>2</v>
      </c>
      <c r="O63" s="175" t="s">
        <v>2</v>
      </c>
      <c r="P63" s="175" t="s">
        <v>170</v>
      </c>
      <c r="Q63" s="175" t="s">
        <v>170</v>
      </c>
      <c r="R63" s="175" t="s">
        <v>170</v>
      </c>
    </row>
    <row r="64" spans="1:19">
      <c r="A64" s="173" t="s">
        <v>410</v>
      </c>
      <c r="B64" s="173" t="s">
        <v>411</v>
      </c>
      <c r="C64" s="173" t="s">
        <v>420</v>
      </c>
      <c r="D64" s="173" t="s">
        <v>423</v>
      </c>
      <c r="E64" s="174" t="s">
        <v>876</v>
      </c>
      <c r="F64" s="175" t="s">
        <v>2</v>
      </c>
      <c r="G64" s="175" t="s">
        <v>2</v>
      </c>
      <c r="H64" s="175" t="s">
        <v>2</v>
      </c>
      <c r="I64" s="123" t="s">
        <v>170</v>
      </c>
      <c r="J64" s="175" t="s">
        <v>2</v>
      </c>
      <c r="K64" s="175" t="s">
        <v>2</v>
      </c>
      <c r="L64" s="123"/>
      <c r="M64" s="175" t="s">
        <v>2</v>
      </c>
      <c r="N64" s="175" t="s">
        <v>2</v>
      </c>
      <c r="O64" s="175" t="s">
        <v>2</v>
      </c>
      <c r="P64" s="175" t="s">
        <v>2</v>
      </c>
      <c r="Q64" s="175" t="s">
        <v>2</v>
      </c>
      <c r="R64" s="175" t="s">
        <v>2</v>
      </c>
    </row>
    <row r="65" spans="1:18">
      <c r="A65" s="173" t="s">
        <v>410</v>
      </c>
      <c r="B65" s="173" t="s">
        <v>411</v>
      </c>
      <c r="C65" s="173" t="s">
        <v>420</v>
      </c>
      <c r="D65" s="173" t="s">
        <v>423</v>
      </c>
      <c r="E65" s="174" t="s">
        <v>877</v>
      </c>
      <c r="F65" s="123" t="s">
        <v>170</v>
      </c>
      <c r="G65" s="175" t="s">
        <v>2</v>
      </c>
      <c r="H65" s="175" t="s">
        <v>2</v>
      </c>
      <c r="I65" s="175" t="s">
        <v>2</v>
      </c>
      <c r="J65" s="123" t="s">
        <v>170</v>
      </c>
      <c r="K65" s="175" t="s">
        <v>2</v>
      </c>
      <c r="L65" s="123"/>
      <c r="M65" s="175" t="s">
        <v>170</v>
      </c>
      <c r="N65" s="175" t="s">
        <v>2</v>
      </c>
      <c r="O65" s="175" t="s">
        <v>170</v>
      </c>
      <c r="P65" s="175" t="s">
        <v>170</v>
      </c>
      <c r="Q65" s="175" t="s">
        <v>170</v>
      </c>
      <c r="R65" s="175" t="s">
        <v>170</v>
      </c>
    </row>
    <row r="66" spans="1:18">
      <c r="A66" s="173" t="s">
        <v>410</v>
      </c>
      <c r="B66" s="173" t="s">
        <v>411</v>
      </c>
      <c r="C66" s="173" t="s">
        <v>420</v>
      </c>
      <c r="D66" s="173" t="s">
        <v>428</v>
      </c>
      <c r="E66" s="174" t="s">
        <v>878</v>
      </c>
      <c r="F66" s="175" t="s">
        <v>2</v>
      </c>
      <c r="G66" s="175" t="s">
        <v>2</v>
      </c>
      <c r="H66" s="175" t="s">
        <v>2</v>
      </c>
      <c r="I66" s="175" t="s">
        <v>2</v>
      </c>
      <c r="J66" s="175" t="s">
        <v>2</v>
      </c>
      <c r="K66" s="123" t="s">
        <v>170</v>
      </c>
      <c r="L66" s="123"/>
      <c r="M66" s="175" t="s">
        <v>2</v>
      </c>
      <c r="N66" s="175" t="s">
        <v>2</v>
      </c>
      <c r="O66" s="175" t="s">
        <v>2</v>
      </c>
      <c r="P66" s="175" t="s">
        <v>2</v>
      </c>
      <c r="Q66" s="175" t="s">
        <v>2</v>
      </c>
      <c r="R66" s="175" t="s">
        <v>2</v>
      </c>
    </row>
    <row r="67" spans="1:18">
      <c r="A67" s="173" t="s">
        <v>410</v>
      </c>
      <c r="B67" s="173" t="s">
        <v>411</v>
      </c>
      <c r="C67" s="173" t="s">
        <v>420</v>
      </c>
      <c r="D67" s="173" t="s">
        <v>429</v>
      </c>
      <c r="E67" s="174" t="s">
        <v>429</v>
      </c>
      <c r="F67" s="175" t="s">
        <v>2</v>
      </c>
      <c r="G67" s="175" t="s">
        <v>2</v>
      </c>
      <c r="H67" s="175" t="s">
        <v>2</v>
      </c>
      <c r="I67" s="175" t="s">
        <v>2</v>
      </c>
      <c r="J67" s="175" t="s">
        <v>2</v>
      </c>
      <c r="K67" s="175" t="s">
        <v>2</v>
      </c>
      <c r="L67" s="123"/>
      <c r="M67" s="175" t="s">
        <v>2</v>
      </c>
      <c r="N67" s="175" t="s">
        <v>170</v>
      </c>
      <c r="O67" s="175" t="s">
        <v>2</v>
      </c>
      <c r="P67" s="175" t="s">
        <v>2</v>
      </c>
      <c r="Q67" s="175" t="s">
        <v>2</v>
      </c>
      <c r="R67" s="175" t="s">
        <v>2</v>
      </c>
    </row>
    <row r="68" spans="1:18">
      <c r="A68" s="173" t="s">
        <v>410</v>
      </c>
      <c r="B68" s="173" t="s">
        <v>411</v>
      </c>
      <c r="C68" s="173" t="s">
        <v>420</v>
      </c>
      <c r="D68" s="173" t="s">
        <v>429</v>
      </c>
      <c r="E68" s="174" t="s">
        <v>879</v>
      </c>
      <c r="F68" s="123" t="s">
        <v>170</v>
      </c>
      <c r="G68" s="123" t="s">
        <v>170</v>
      </c>
      <c r="H68" s="175" t="s">
        <v>2</v>
      </c>
      <c r="I68" s="175" t="s">
        <v>2</v>
      </c>
      <c r="J68" s="175" t="s">
        <v>2</v>
      </c>
      <c r="K68" s="175" t="s">
        <v>2</v>
      </c>
      <c r="L68" s="123"/>
      <c r="M68" s="175" t="s">
        <v>170</v>
      </c>
      <c r="N68" s="175" t="s">
        <v>170</v>
      </c>
      <c r="O68" s="175" t="s">
        <v>170</v>
      </c>
      <c r="P68" s="175" t="s">
        <v>170</v>
      </c>
      <c r="Q68" s="175" t="s">
        <v>170</v>
      </c>
      <c r="R68" s="175" t="s">
        <v>170</v>
      </c>
    </row>
    <row r="69" spans="1:18">
      <c r="A69" s="173" t="s">
        <v>410</v>
      </c>
      <c r="B69" s="173" t="s">
        <v>411</v>
      </c>
      <c r="C69" s="173" t="s">
        <v>420</v>
      </c>
      <c r="D69" s="173" t="s">
        <v>430</v>
      </c>
      <c r="E69" s="174" t="s">
        <v>880</v>
      </c>
      <c r="F69" s="175" t="s">
        <v>2</v>
      </c>
      <c r="G69" s="175" t="s">
        <v>2</v>
      </c>
      <c r="H69" s="175" t="s">
        <v>2</v>
      </c>
      <c r="I69" s="175" t="s">
        <v>2</v>
      </c>
      <c r="J69" s="175" t="s">
        <v>2</v>
      </c>
      <c r="K69" s="175" t="s">
        <v>2</v>
      </c>
      <c r="L69" s="123"/>
      <c r="M69" s="175" t="s">
        <v>2</v>
      </c>
      <c r="N69" s="175" t="s">
        <v>170</v>
      </c>
      <c r="O69" s="175" t="s">
        <v>2</v>
      </c>
      <c r="P69" s="175" t="s">
        <v>2</v>
      </c>
      <c r="Q69" s="175" t="s">
        <v>2</v>
      </c>
      <c r="R69" s="175" t="s">
        <v>2</v>
      </c>
    </row>
    <row r="70" spans="1:18">
      <c r="A70" s="173" t="s">
        <v>410</v>
      </c>
      <c r="B70" s="173" t="s">
        <v>411</v>
      </c>
      <c r="C70" s="173" t="s">
        <v>420</v>
      </c>
      <c r="D70" s="173" t="s">
        <v>430</v>
      </c>
      <c r="E70" s="174" t="s">
        <v>881</v>
      </c>
      <c r="F70" s="175" t="s">
        <v>2</v>
      </c>
      <c r="G70" s="123" t="s">
        <v>170</v>
      </c>
      <c r="H70" s="175" t="s">
        <v>2</v>
      </c>
      <c r="I70" s="123" t="s">
        <v>170</v>
      </c>
      <c r="J70" s="123" t="s">
        <v>170</v>
      </c>
      <c r="K70" s="175" t="s">
        <v>2</v>
      </c>
      <c r="L70" s="123"/>
      <c r="M70" s="175" t="s">
        <v>2</v>
      </c>
      <c r="N70" s="175" t="s">
        <v>170</v>
      </c>
      <c r="O70" s="175" t="s">
        <v>2</v>
      </c>
      <c r="P70" s="175" t="s">
        <v>2</v>
      </c>
      <c r="Q70" s="175" t="s">
        <v>2</v>
      </c>
      <c r="R70" s="175" t="s">
        <v>2</v>
      </c>
    </row>
    <row r="71" spans="1:18">
      <c r="A71" s="173" t="s">
        <v>410</v>
      </c>
      <c r="B71" s="173" t="s">
        <v>411</v>
      </c>
      <c r="C71" s="173" t="s">
        <v>420</v>
      </c>
      <c r="D71" s="173" t="s">
        <v>430</v>
      </c>
      <c r="E71" s="174" t="s">
        <v>430</v>
      </c>
      <c r="F71" s="175" t="s">
        <v>2</v>
      </c>
      <c r="G71" s="175" t="s">
        <v>2</v>
      </c>
      <c r="H71" s="175" t="s">
        <v>2</v>
      </c>
      <c r="I71" s="175" t="s">
        <v>2</v>
      </c>
      <c r="J71" s="123" t="s">
        <v>170</v>
      </c>
      <c r="K71" s="175" t="s">
        <v>2</v>
      </c>
      <c r="L71" s="123"/>
      <c r="M71" s="175" t="s">
        <v>2</v>
      </c>
      <c r="N71" s="175" t="s">
        <v>2</v>
      </c>
      <c r="O71" s="175" t="s">
        <v>2</v>
      </c>
      <c r="P71" s="175" t="s">
        <v>2</v>
      </c>
      <c r="Q71" s="175" t="s">
        <v>2</v>
      </c>
      <c r="R71" s="175" t="s">
        <v>2</v>
      </c>
    </row>
    <row r="72" spans="1:18">
      <c r="A72" s="173" t="s">
        <v>410</v>
      </c>
      <c r="B72" s="173" t="s">
        <v>411</v>
      </c>
      <c r="C72" s="173" t="s">
        <v>431</v>
      </c>
      <c r="D72" s="173" t="s">
        <v>432</v>
      </c>
      <c r="E72" s="174" t="s">
        <v>432</v>
      </c>
      <c r="F72" s="175" t="s">
        <v>2</v>
      </c>
      <c r="G72" s="175" t="s">
        <v>2</v>
      </c>
      <c r="H72" s="123" t="s">
        <v>170</v>
      </c>
      <c r="I72" s="175" t="s">
        <v>2</v>
      </c>
      <c r="J72" s="123" t="s">
        <v>170</v>
      </c>
      <c r="K72" s="175" t="s">
        <v>2</v>
      </c>
      <c r="L72" s="123"/>
      <c r="M72" s="175" t="s">
        <v>2</v>
      </c>
      <c r="N72" s="175" t="s">
        <v>2</v>
      </c>
      <c r="O72" s="175" t="s">
        <v>2</v>
      </c>
      <c r="P72" s="175" t="s">
        <v>2</v>
      </c>
      <c r="Q72" s="175" t="s">
        <v>2</v>
      </c>
      <c r="R72" s="175" t="s">
        <v>2</v>
      </c>
    </row>
    <row r="73" spans="1:18">
      <c r="A73" s="173" t="s">
        <v>410</v>
      </c>
      <c r="B73" s="173" t="s">
        <v>411</v>
      </c>
      <c r="C73" s="173" t="s">
        <v>431</v>
      </c>
      <c r="D73" s="173" t="s">
        <v>432</v>
      </c>
      <c r="E73" s="174" t="s">
        <v>882</v>
      </c>
      <c r="F73" s="123" t="s">
        <v>170</v>
      </c>
      <c r="G73" s="123" t="s">
        <v>170</v>
      </c>
      <c r="H73" s="123" t="s">
        <v>170</v>
      </c>
      <c r="I73" s="123" t="s">
        <v>170</v>
      </c>
      <c r="J73" s="123" t="s">
        <v>170</v>
      </c>
      <c r="K73" s="123" t="s">
        <v>170</v>
      </c>
      <c r="L73" s="123"/>
      <c r="M73" s="175" t="s">
        <v>2</v>
      </c>
      <c r="N73" s="175" t="s">
        <v>2</v>
      </c>
      <c r="O73" s="175" t="s">
        <v>2</v>
      </c>
      <c r="P73" s="175" t="s">
        <v>2</v>
      </c>
      <c r="Q73" s="175" t="s">
        <v>2</v>
      </c>
      <c r="R73" s="175" t="s">
        <v>2</v>
      </c>
    </row>
    <row r="74" spans="1:18">
      <c r="A74" s="173" t="s">
        <v>410</v>
      </c>
      <c r="B74" s="173" t="s">
        <v>411</v>
      </c>
      <c r="C74" s="173" t="s">
        <v>431</v>
      </c>
      <c r="D74" s="173" t="s">
        <v>432</v>
      </c>
      <c r="E74" s="174" t="s">
        <v>883</v>
      </c>
      <c r="F74" s="175" t="s">
        <v>2</v>
      </c>
      <c r="G74" s="175" t="s">
        <v>2</v>
      </c>
      <c r="H74" s="123" t="s">
        <v>170</v>
      </c>
      <c r="I74" s="175" t="s">
        <v>2</v>
      </c>
      <c r="J74" s="175" t="s">
        <v>2</v>
      </c>
      <c r="K74" s="175" t="s">
        <v>2</v>
      </c>
      <c r="L74" s="123"/>
      <c r="M74" s="175" t="s">
        <v>2</v>
      </c>
      <c r="N74" s="175" t="s">
        <v>2</v>
      </c>
      <c r="O74" s="175" t="s">
        <v>2</v>
      </c>
      <c r="P74" s="175" t="s">
        <v>2</v>
      </c>
      <c r="Q74" s="175" t="s">
        <v>2</v>
      </c>
      <c r="R74" s="175" t="s">
        <v>2</v>
      </c>
    </row>
    <row r="75" spans="1:18">
      <c r="A75" s="173" t="s">
        <v>410</v>
      </c>
      <c r="B75" s="173" t="s">
        <v>411</v>
      </c>
      <c r="C75" s="173" t="s">
        <v>431</v>
      </c>
      <c r="D75" s="173" t="s">
        <v>432</v>
      </c>
      <c r="E75" s="174" t="s">
        <v>884</v>
      </c>
      <c r="F75" s="123" t="s">
        <v>170</v>
      </c>
      <c r="G75" s="175" t="s">
        <v>2</v>
      </c>
      <c r="H75" s="123" t="s">
        <v>170</v>
      </c>
      <c r="I75" s="123" t="s">
        <v>170</v>
      </c>
      <c r="J75" s="123" t="s">
        <v>170</v>
      </c>
      <c r="K75" s="123" t="s">
        <v>170</v>
      </c>
      <c r="L75" s="123"/>
      <c r="M75" s="175" t="s">
        <v>2</v>
      </c>
      <c r="N75" s="175" t="s">
        <v>2</v>
      </c>
      <c r="O75" s="175" t="s">
        <v>2</v>
      </c>
      <c r="P75" s="175" t="s">
        <v>2</v>
      </c>
      <c r="Q75" s="175" t="s">
        <v>2</v>
      </c>
      <c r="R75" s="175" t="s">
        <v>2</v>
      </c>
    </row>
    <row r="76" spans="1:18">
      <c r="A76" s="173" t="s">
        <v>410</v>
      </c>
      <c r="B76" s="173" t="s">
        <v>411</v>
      </c>
      <c r="C76" s="173" t="s">
        <v>431</v>
      </c>
      <c r="D76" s="173" t="s">
        <v>432</v>
      </c>
      <c r="E76" s="174" t="s">
        <v>885</v>
      </c>
      <c r="F76" s="123" t="s">
        <v>170</v>
      </c>
      <c r="G76" s="123" t="s">
        <v>170</v>
      </c>
      <c r="H76" s="123" t="s">
        <v>170</v>
      </c>
      <c r="I76" s="123" t="s">
        <v>170</v>
      </c>
      <c r="J76" s="123" t="s">
        <v>170</v>
      </c>
      <c r="K76" s="123" t="s">
        <v>170</v>
      </c>
      <c r="L76" s="123"/>
      <c r="M76" s="175" t="s">
        <v>2</v>
      </c>
      <c r="N76" s="175" t="s">
        <v>2</v>
      </c>
      <c r="O76" s="175" t="s">
        <v>170</v>
      </c>
      <c r="P76" s="175" t="s">
        <v>170</v>
      </c>
      <c r="Q76" s="175" t="s">
        <v>170</v>
      </c>
      <c r="R76" s="175" t="s">
        <v>170</v>
      </c>
    </row>
    <row r="77" spans="1:18">
      <c r="A77" s="173" t="s">
        <v>410</v>
      </c>
      <c r="B77" s="173" t="s">
        <v>411</v>
      </c>
      <c r="C77" s="173" t="s">
        <v>431</v>
      </c>
      <c r="D77" s="173" t="s">
        <v>433</v>
      </c>
      <c r="E77" s="174" t="s">
        <v>886</v>
      </c>
      <c r="F77" s="123" t="s">
        <v>170</v>
      </c>
      <c r="G77" s="175" t="s">
        <v>2</v>
      </c>
      <c r="H77" s="175" t="s">
        <v>2</v>
      </c>
      <c r="I77" s="175" t="s">
        <v>2</v>
      </c>
      <c r="J77" s="123" t="s">
        <v>170</v>
      </c>
      <c r="K77" s="175" t="s">
        <v>2</v>
      </c>
      <c r="L77" s="123"/>
      <c r="M77" s="175" t="s">
        <v>2</v>
      </c>
      <c r="N77" s="175" t="s">
        <v>2</v>
      </c>
      <c r="O77" s="175" t="s">
        <v>2</v>
      </c>
      <c r="P77" s="175" t="s">
        <v>170</v>
      </c>
      <c r="Q77" s="175" t="s">
        <v>170</v>
      </c>
      <c r="R77" s="175" t="s">
        <v>2</v>
      </c>
    </row>
    <row r="78" spans="1:18">
      <c r="A78" s="173" t="s">
        <v>410</v>
      </c>
      <c r="B78" s="173" t="s">
        <v>411</v>
      </c>
      <c r="C78" s="173" t="s">
        <v>431</v>
      </c>
      <c r="D78" s="173" t="s">
        <v>434</v>
      </c>
      <c r="E78" s="174" t="s">
        <v>887</v>
      </c>
      <c r="F78" s="123" t="s">
        <v>170</v>
      </c>
      <c r="G78" s="123" t="s">
        <v>170</v>
      </c>
      <c r="H78" s="175" t="s">
        <v>2</v>
      </c>
      <c r="I78" s="123" t="s">
        <v>170</v>
      </c>
      <c r="J78" s="175" t="s">
        <v>2</v>
      </c>
      <c r="K78" s="175" t="s">
        <v>2</v>
      </c>
      <c r="L78" s="123"/>
      <c r="M78" s="175" t="s">
        <v>2</v>
      </c>
      <c r="N78" s="175" t="s">
        <v>2</v>
      </c>
      <c r="O78" s="175" t="s">
        <v>2</v>
      </c>
      <c r="P78" s="175" t="s">
        <v>2</v>
      </c>
      <c r="Q78" s="175" t="s">
        <v>2</v>
      </c>
      <c r="R78" s="175" t="s">
        <v>2</v>
      </c>
    </row>
    <row r="79" spans="1:18">
      <c r="A79" s="173" t="s">
        <v>410</v>
      </c>
      <c r="B79" s="173" t="s">
        <v>411</v>
      </c>
      <c r="C79" s="173" t="s">
        <v>435</v>
      </c>
      <c r="D79" s="173" t="s">
        <v>436</v>
      </c>
      <c r="E79" s="174" t="s">
        <v>436</v>
      </c>
      <c r="F79" s="123" t="s">
        <v>170</v>
      </c>
      <c r="G79" s="175" t="s">
        <v>2</v>
      </c>
      <c r="H79" s="123" t="s">
        <v>170</v>
      </c>
      <c r="I79" s="123" t="s">
        <v>170</v>
      </c>
      <c r="J79" s="123" t="s">
        <v>170</v>
      </c>
      <c r="K79" s="123" t="s">
        <v>170</v>
      </c>
      <c r="L79" s="123"/>
      <c r="M79" s="175" t="s">
        <v>2</v>
      </c>
      <c r="N79" s="175" t="s">
        <v>2</v>
      </c>
      <c r="O79" s="175" t="s">
        <v>2</v>
      </c>
      <c r="P79" s="175" t="s">
        <v>2</v>
      </c>
      <c r="Q79" s="175" t="s">
        <v>2</v>
      </c>
      <c r="R79" s="175" t="s">
        <v>2</v>
      </c>
    </row>
    <row r="80" spans="1:18">
      <c r="A80" s="173" t="s">
        <v>410</v>
      </c>
      <c r="B80" s="173" t="s">
        <v>411</v>
      </c>
      <c r="C80" s="173" t="s">
        <v>435</v>
      </c>
      <c r="D80" s="173" t="s">
        <v>436</v>
      </c>
      <c r="E80" s="174" t="s">
        <v>888</v>
      </c>
      <c r="F80" s="175" t="s">
        <v>2</v>
      </c>
      <c r="G80" s="175" t="s">
        <v>2</v>
      </c>
      <c r="H80" s="175" t="s">
        <v>2</v>
      </c>
      <c r="I80" s="175" t="s">
        <v>2</v>
      </c>
      <c r="J80" s="175" t="s">
        <v>2</v>
      </c>
      <c r="K80" s="175" t="s">
        <v>2</v>
      </c>
      <c r="L80" s="123"/>
      <c r="M80" s="175" t="s">
        <v>2</v>
      </c>
      <c r="N80" s="175" t="s">
        <v>170</v>
      </c>
      <c r="O80" s="175" t="s">
        <v>2</v>
      </c>
      <c r="P80" s="175" t="s">
        <v>2</v>
      </c>
      <c r="Q80" s="175" t="s">
        <v>2</v>
      </c>
      <c r="R80" s="175" t="s">
        <v>2</v>
      </c>
    </row>
    <row r="81" spans="1:18">
      <c r="A81" s="173" t="s">
        <v>410</v>
      </c>
      <c r="B81" s="173" t="s">
        <v>411</v>
      </c>
      <c r="C81" s="173" t="s">
        <v>435</v>
      </c>
      <c r="D81" s="173" t="s">
        <v>436</v>
      </c>
      <c r="E81" s="174" t="s">
        <v>889</v>
      </c>
      <c r="F81" s="175" t="s">
        <v>2</v>
      </c>
      <c r="G81" s="123" t="s">
        <v>170</v>
      </c>
      <c r="H81" s="123" t="s">
        <v>170</v>
      </c>
      <c r="I81" s="123" t="s">
        <v>170</v>
      </c>
      <c r="J81" s="175" t="s">
        <v>2</v>
      </c>
      <c r="K81" s="123" t="s">
        <v>170</v>
      </c>
      <c r="L81" s="123"/>
      <c r="M81" s="175" t="s">
        <v>2</v>
      </c>
      <c r="N81" s="175" t="s">
        <v>2</v>
      </c>
      <c r="O81" s="175" t="s">
        <v>2</v>
      </c>
      <c r="P81" s="175" t="s">
        <v>2</v>
      </c>
      <c r="Q81" s="175" t="s">
        <v>2</v>
      </c>
      <c r="R81" s="175" t="s">
        <v>170</v>
      </c>
    </row>
    <row r="82" spans="1:18">
      <c r="A82" s="173" t="s">
        <v>410</v>
      </c>
      <c r="B82" s="173" t="s">
        <v>411</v>
      </c>
      <c r="C82" s="173" t="s">
        <v>435</v>
      </c>
      <c r="D82" s="173" t="s">
        <v>437</v>
      </c>
      <c r="E82" s="174" t="s">
        <v>890</v>
      </c>
      <c r="F82" s="175" t="s">
        <v>2</v>
      </c>
      <c r="G82" s="175" t="s">
        <v>2</v>
      </c>
      <c r="H82" s="175" t="s">
        <v>2</v>
      </c>
      <c r="I82" s="175" t="s">
        <v>2</v>
      </c>
      <c r="J82" s="175" t="s">
        <v>2</v>
      </c>
      <c r="K82" s="175" t="s">
        <v>2</v>
      </c>
      <c r="L82" s="123"/>
      <c r="M82" s="175" t="s">
        <v>2</v>
      </c>
      <c r="N82" s="175" t="s">
        <v>170</v>
      </c>
      <c r="O82" s="175" t="s">
        <v>2</v>
      </c>
      <c r="P82" s="175" t="s">
        <v>2</v>
      </c>
      <c r="Q82" s="175" t="s">
        <v>2</v>
      </c>
      <c r="R82" s="175" t="s">
        <v>2</v>
      </c>
    </row>
    <row r="83" spans="1:18" s="70" customFormat="1" ht="13.8">
      <c r="A83" s="173" t="s">
        <v>410</v>
      </c>
      <c r="B83" s="173" t="s">
        <v>411</v>
      </c>
      <c r="C83" s="173" t="s">
        <v>435</v>
      </c>
      <c r="D83" s="173" t="s">
        <v>437</v>
      </c>
      <c r="E83" s="174" t="s">
        <v>437</v>
      </c>
      <c r="F83" s="123" t="s">
        <v>170</v>
      </c>
      <c r="G83" s="123" t="s">
        <v>170</v>
      </c>
      <c r="H83" s="123" t="s">
        <v>170</v>
      </c>
      <c r="I83" s="175" t="s">
        <v>2</v>
      </c>
      <c r="J83" s="123" t="s">
        <v>170</v>
      </c>
      <c r="K83" s="123" t="s">
        <v>170</v>
      </c>
      <c r="L83" s="123"/>
      <c r="M83" s="175" t="s">
        <v>2</v>
      </c>
      <c r="N83" s="175" t="s">
        <v>2</v>
      </c>
      <c r="O83" s="175" t="s">
        <v>2</v>
      </c>
      <c r="P83" s="175" t="s">
        <v>2</v>
      </c>
      <c r="Q83" s="175" t="s">
        <v>2</v>
      </c>
      <c r="R83" s="175" t="s">
        <v>2</v>
      </c>
    </row>
    <row r="84" spans="1:18" s="70" customFormat="1" ht="13.8">
      <c r="A84" s="173" t="s">
        <v>410</v>
      </c>
      <c r="B84" s="173" t="s">
        <v>411</v>
      </c>
      <c r="C84" s="173" t="s">
        <v>435</v>
      </c>
      <c r="D84" s="173" t="s">
        <v>437</v>
      </c>
      <c r="E84" s="174" t="s">
        <v>438</v>
      </c>
      <c r="F84" s="175" t="s">
        <v>2</v>
      </c>
      <c r="G84" s="123" t="s">
        <v>170</v>
      </c>
      <c r="H84" s="175" t="s">
        <v>2</v>
      </c>
      <c r="I84" s="175" t="s">
        <v>2</v>
      </c>
      <c r="J84" s="175" t="s">
        <v>2</v>
      </c>
      <c r="K84" s="175" t="s">
        <v>2</v>
      </c>
      <c r="L84" s="123"/>
      <c r="M84" s="175" t="s">
        <v>2</v>
      </c>
      <c r="N84" s="175" t="s">
        <v>2</v>
      </c>
      <c r="O84" s="175" t="s">
        <v>2</v>
      </c>
      <c r="P84" s="175" t="s">
        <v>2</v>
      </c>
      <c r="Q84" s="175" t="s">
        <v>2</v>
      </c>
      <c r="R84" s="175" t="s">
        <v>2</v>
      </c>
    </row>
    <row r="85" spans="1:18" s="70" customFormat="1" ht="13.8">
      <c r="A85" s="173" t="s">
        <v>410</v>
      </c>
      <c r="B85" s="173" t="s">
        <v>411</v>
      </c>
      <c r="C85" s="173" t="s">
        <v>435</v>
      </c>
      <c r="D85" s="173" t="s">
        <v>437</v>
      </c>
      <c r="E85" s="174" t="s">
        <v>891</v>
      </c>
      <c r="F85" s="175" t="s">
        <v>2</v>
      </c>
      <c r="G85" s="175" t="s">
        <v>2</v>
      </c>
      <c r="H85" s="123" t="s">
        <v>170</v>
      </c>
      <c r="I85" s="123" t="s">
        <v>170</v>
      </c>
      <c r="J85" s="123" t="s">
        <v>170</v>
      </c>
      <c r="K85" s="175" t="s">
        <v>2</v>
      </c>
      <c r="L85" s="123"/>
      <c r="M85" s="175" t="s">
        <v>2</v>
      </c>
      <c r="N85" s="175" t="s">
        <v>2</v>
      </c>
      <c r="O85" s="175" t="s">
        <v>2</v>
      </c>
      <c r="P85" s="175" t="s">
        <v>2</v>
      </c>
      <c r="Q85" s="175" t="s">
        <v>2</v>
      </c>
      <c r="R85" s="175" t="s">
        <v>2</v>
      </c>
    </row>
    <row r="86" spans="1:18" s="70" customFormat="1" ht="13.8">
      <c r="A86" s="173" t="s">
        <v>410</v>
      </c>
      <c r="B86" s="173" t="s">
        <v>411</v>
      </c>
      <c r="C86" s="173" t="s">
        <v>435</v>
      </c>
      <c r="D86" s="173" t="s">
        <v>437</v>
      </c>
      <c r="E86" s="174" t="s">
        <v>892</v>
      </c>
      <c r="F86" s="175" t="s">
        <v>2</v>
      </c>
      <c r="G86" s="123" t="s">
        <v>170</v>
      </c>
      <c r="H86" s="175" t="s">
        <v>2</v>
      </c>
      <c r="I86" s="175" t="s">
        <v>2</v>
      </c>
      <c r="J86" s="175" t="s">
        <v>2</v>
      </c>
      <c r="K86" s="175" t="s">
        <v>2</v>
      </c>
      <c r="L86" s="123"/>
      <c r="M86" s="175" t="s">
        <v>2</v>
      </c>
      <c r="N86" s="175" t="s">
        <v>2</v>
      </c>
      <c r="O86" s="175" t="s">
        <v>2</v>
      </c>
      <c r="P86" s="175" t="s">
        <v>2</v>
      </c>
      <c r="Q86" s="175" t="s">
        <v>2</v>
      </c>
      <c r="R86" s="175" t="s">
        <v>2</v>
      </c>
    </row>
    <row r="87" spans="1:18" s="70" customFormat="1" ht="13.8">
      <c r="A87" s="173" t="s">
        <v>410</v>
      </c>
      <c r="B87" s="173" t="s">
        <v>411</v>
      </c>
      <c r="C87" s="173" t="s">
        <v>435</v>
      </c>
      <c r="D87" s="173" t="s">
        <v>437</v>
      </c>
      <c r="E87" s="174" t="s">
        <v>893</v>
      </c>
      <c r="F87" s="123" t="s">
        <v>170</v>
      </c>
      <c r="G87" s="123" t="s">
        <v>170</v>
      </c>
      <c r="H87" s="175" t="s">
        <v>2</v>
      </c>
      <c r="I87" s="175" t="s">
        <v>2</v>
      </c>
      <c r="J87" s="175" t="s">
        <v>2</v>
      </c>
      <c r="K87" s="123" t="s">
        <v>170</v>
      </c>
      <c r="L87" s="123"/>
      <c r="M87" s="175" t="s">
        <v>2</v>
      </c>
      <c r="N87" s="175" t="s">
        <v>2</v>
      </c>
      <c r="O87" s="175" t="s">
        <v>2</v>
      </c>
      <c r="P87" s="175" t="s">
        <v>2</v>
      </c>
      <c r="Q87" s="175" t="s">
        <v>2</v>
      </c>
      <c r="R87" s="175" t="s">
        <v>2</v>
      </c>
    </row>
    <row r="88" spans="1:18" s="70" customFormat="1" ht="13.8">
      <c r="A88" s="173" t="s">
        <v>410</v>
      </c>
      <c r="B88" s="173" t="s">
        <v>411</v>
      </c>
      <c r="C88" s="173" t="s">
        <v>435</v>
      </c>
      <c r="D88" s="173" t="s">
        <v>437</v>
      </c>
      <c r="E88" s="174" t="s">
        <v>894</v>
      </c>
      <c r="F88" s="123" t="s">
        <v>170</v>
      </c>
      <c r="G88" s="123" t="s">
        <v>170</v>
      </c>
      <c r="H88" s="123" t="s">
        <v>170</v>
      </c>
      <c r="I88" s="123" t="s">
        <v>170</v>
      </c>
      <c r="J88" s="123" t="s">
        <v>170</v>
      </c>
      <c r="K88" s="123" t="s">
        <v>170</v>
      </c>
      <c r="L88" s="123"/>
      <c r="M88" s="175" t="s">
        <v>2</v>
      </c>
      <c r="N88" s="175" t="s">
        <v>2</v>
      </c>
      <c r="O88" s="175" t="s">
        <v>2</v>
      </c>
      <c r="P88" s="175" t="s">
        <v>2</v>
      </c>
      <c r="Q88" s="175" t="s">
        <v>2</v>
      </c>
      <c r="R88" s="175" t="s">
        <v>2</v>
      </c>
    </row>
    <row r="89" spans="1:18" s="70" customFormat="1" ht="13.8">
      <c r="A89" s="173" t="s">
        <v>410</v>
      </c>
      <c r="B89" s="173" t="s">
        <v>411</v>
      </c>
      <c r="C89" s="173" t="s">
        <v>435</v>
      </c>
      <c r="D89" s="173" t="s">
        <v>439</v>
      </c>
      <c r="E89" s="174" t="s">
        <v>895</v>
      </c>
      <c r="F89" s="175" t="s">
        <v>2</v>
      </c>
      <c r="G89" s="175" t="s">
        <v>2</v>
      </c>
      <c r="H89" s="175" t="s">
        <v>2</v>
      </c>
      <c r="I89" s="175" t="s">
        <v>2</v>
      </c>
      <c r="J89" s="175" t="s">
        <v>2</v>
      </c>
      <c r="K89" s="175" t="s">
        <v>2</v>
      </c>
      <c r="L89" s="123"/>
      <c r="M89" s="175" t="s">
        <v>170</v>
      </c>
      <c r="N89" s="175" t="s">
        <v>2</v>
      </c>
      <c r="O89" s="175" t="s">
        <v>2</v>
      </c>
      <c r="P89" s="175" t="s">
        <v>2</v>
      </c>
      <c r="Q89" s="175" t="s">
        <v>2</v>
      </c>
      <c r="R89" s="175" t="s">
        <v>2</v>
      </c>
    </row>
    <row r="90" spans="1:18">
      <c r="A90" s="173" t="s">
        <v>410</v>
      </c>
      <c r="B90" s="173" t="s">
        <v>411</v>
      </c>
      <c r="C90" s="173" t="s">
        <v>435</v>
      </c>
      <c r="D90" s="173" t="s">
        <v>440</v>
      </c>
      <c r="E90" s="174" t="s">
        <v>896</v>
      </c>
      <c r="F90" s="175" t="s">
        <v>2</v>
      </c>
      <c r="G90" s="175" t="s">
        <v>2</v>
      </c>
      <c r="H90" s="175" t="s">
        <v>2</v>
      </c>
      <c r="I90" s="175" t="s">
        <v>2</v>
      </c>
      <c r="J90" s="175" t="s">
        <v>2</v>
      </c>
      <c r="K90" s="123" t="s">
        <v>170</v>
      </c>
      <c r="L90" s="123"/>
      <c r="M90" s="175" t="s">
        <v>2</v>
      </c>
      <c r="N90" s="175" t="s">
        <v>2</v>
      </c>
      <c r="O90" s="175" t="s">
        <v>2</v>
      </c>
      <c r="P90" s="175" t="s">
        <v>2</v>
      </c>
      <c r="Q90" s="175" t="s">
        <v>2</v>
      </c>
      <c r="R90" s="175" t="s">
        <v>2</v>
      </c>
    </row>
    <row r="91" spans="1:18">
      <c r="A91" s="173" t="s">
        <v>410</v>
      </c>
      <c r="B91" s="173" t="s">
        <v>411</v>
      </c>
      <c r="C91" s="173" t="s">
        <v>435</v>
      </c>
      <c r="D91" s="173" t="s">
        <v>441</v>
      </c>
      <c r="E91" s="174" t="s">
        <v>897</v>
      </c>
      <c r="F91" s="123" t="s">
        <v>170</v>
      </c>
      <c r="G91" s="123" t="s">
        <v>170</v>
      </c>
      <c r="H91" s="123" t="s">
        <v>170</v>
      </c>
      <c r="I91" s="175" t="s">
        <v>2</v>
      </c>
      <c r="J91" s="123" t="s">
        <v>170</v>
      </c>
      <c r="K91" s="123" t="s">
        <v>170</v>
      </c>
      <c r="L91" s="123"/>
      <c r="M91" s="175" t="s">
        <v>170</v>
      </c>
      <c r="N91" s="175" t="s">
        <v>170</v>
      </c>
      <c r="O91" s="175" t="s">
        <v>170</v>
      </c>
      <c r="P91" s="175" t="s">
        <v>2</v>
      </c>
      <c r="Q91" s="175" t="s">
        <v>170</v>
      </c>
      <c r="R91" s="175" t="s">
        <v>2</v>
      </c>
    </row>
    <row r="92" spans="1:18">
      <c r="A92" s="173" t="s">
        <v>410</v>
      </c>
      <c r="B92" s="173" t="s">
        <v>411</v>
      </c>
      <c r="C92" s="173" t="s">
        <v>435</v>
      </c>
      <c r="D92" s="173" t="s">
        <v>441</v>
      </c>
      <c r="E92" s="174" t="s">
        <v>898</v>
      </c>
      <c r="F92" s="175" t="s">
        <v>2</v>
      </c>
      <c r="G92" s="175" t="s">
        <v>2</v>
      </c>
      <c r="H92" s="123" t="s">
        <v>170</v>
      </c>
      <c r="I92" s="175" t="s">
        <v>2</v>
      </c>
      <c r="J92" s="175" t="s">
        <v>2</v>
      </c>
      <c r="K92" s="175" t="s">
        <v>2</v>
      </c>
      <c r="L92" s="123"/>
      <c r="M92" s="175" t="s">
        <v>2</v>
      </c>
      <c r="N92" s="175" t="s">
        <v>2</v>
      </c>
      <c r="O92" s="175" t="s">
        <v>2</v>
      </c>
      <c r="P92" s="175" t="s">
        <v>2</v>
      </c>
      <c r="Q92" s="175" t="s">
        <v>2</v>
      </c>
      <c r="R92" s="175" t="s">
        <v>2</v>
      </c>
    </row>
    <row r="93" spans="1:18">
      <c r="A93" s="173" t="s">
        <v>410</v>
      </c>
      <c r="B93" s="173" t="s">
        <v>411</v>
      </c>
      <c r="C93" s="173" t="s">
        <v>435</v>
      </c>
      <c r="D93" s="173" t="s">
        <v>441</v>
      </c>
      <c r="E93" s="174" t="s">
        <v>899</v>
      </c>
      <c r="F93" s="175" t="s">
        <v>2</v>
      </c>
      <c r="G93" s="175" t="s">
        <v>2</v>
      </c>
      <c r="H93" s="175" t="s">
        <v>2</v>
      </c>
      <c r="I93" s="123" t="s">
        <v>170</v>
      </c>
      <c r="J93" s="123" t="s">
        <v>170</v>
      </c>
      <c r="K93" s="175" t="s">
        <v>2</v>
      </c>
      <c r="L93" s="123"/>
      <c r="M93" s="175" t="s">
        <v>2</v>
      </c>
      <c r="N93" s="175" t="s">
        <v>2</v>
      </c>
      <c r="O93" s="175" t="s">
        <v>2</v>
      </c>
      <c r="P93" s="175" t="s">
        <v>2</v>
      </c>
      <c r="Q93" s="175" t="s">
        <v>2</v>
      </c>
      <c r="R93" s="175" t="s">
        <v>2</v>
      </c>
    </row>
    <row r="94" spans="1:18">
      <c r="A94" s="173" t="s">
        <v>410</v>
      </c>
      <c r="B94" s="173" t="s">
        <v>411</v>
      </c>
      <c r="C94" s="173" t="s">
        <v>435</v>
      </c>
      <c r="D94" s="173" t="s">
        <v>441</v>
      </c>
      <c r="E94" s="174" t="s">
        <v>900</v>
      </c>
      <c r="F94" s="123" t="s">
        <v>170</v>
      </c>
      <c r="G94" s="123" t="s">
        <v>170</v>
      </c>
      <c r="H94" s="175" t="s">
        <v>2</v>
      </c>
      <c r="I94" s="123" t="s">
        <v>170</v>
      </c>
      <c r="J94" s="123" t="s">
        <v>170</v>
      </c>
      <c r="K94" s="175" t="s">
        <v>2</v>
      </c>
      <c r="L94" s="123"/>
      <c r="M94" s="175" t="s">
        <v>2</v>
      </c>
      <c r="N94" s="175" t="s">
        <v>2</v>
      </c>
      <c r="O94" s="175" t="s">
        <v>2</v>
      </c>
      <c r="P94" s="175" t="s">
        <v>2</v>
      </c>
      <c r="Q94" s="175" t="s">
        <v>2</v>
      </c>
      <c r="R94" s="175" t="s">
        <v>2</v>
      </c>
    </row>
    <row r="95" spans="1:18">
      <c r="A95" s="173" t="s">
        <v>410</v>
      </c>
      <c r="B95" s="173" t="s">
        <v>411</v>
      </c>
      <c r="C95" s="173" t="s">
        <v>442</v>
      </c>
      <c r="D95" s="173" t="s">
        <v>443</v>
      </c>
      <c r="E95" s="174" t="s">
        <v>901</v>
      </c>
      <c r="F95" s="175" t="s">
        <v>2</v>
      </c>
      <c r="G95" s="175" t="s">
        <v>2</v>
      </c>
      <c r="H95" s="123" t="s">
        <v>170</v>
      </c>
      <c r="I95" s="175" t="s">
        <v>2</v>
      </c>
      <c r="J95" s="123" t="s">
        <v>170</v>
      </c>
      <c r="K95" s="175" t="s">
        <v>2</v>
      </c>
      <c r="L95" s="123"/>
      <c r="M95" s="175" t="s">
        <v>2</v>
      </c>
      <c r="N95" s="175" t="s">
        <v>2</v>
      </c>
      <c r="O95" s="175" t="s">
        <v>2</v>
      </c>
      <c r="P95" s="175" t="s">
        <v>2</v>
      </c>
      <c r="Q95" s="175" t="s">
        <v>2</v>
      </c>
      <c r="R95" s="175" t="s">
        <v>2</v>
      </c>
    </row>
    <row r="96" spans="1:18">
      <c r="A96" s="173" t="s">
        <v>410</v>
      </c>
      <c r="B96" s="173" t="s">
        <v>411</v>
      </c>
      <c r="C96" s="173" t="s">
        <v>444</v>
      </c>
      <c r="D96" s="173" t="s">
        <v>445</v>
      </c>
      <c r="E96" s="174" t="s">
        <v>902</v>
      </c>
      <c r="F96" s="175" t="s">
        <v>2</v>
      </c>
      <c r="G96" s="175" t="s">
        <v>2</v>
      </c>
      <c r="H96" s="175" t="s">
        <v>2</v>
      </c>
      <c r="I96" s="175" t="s">
        <v>2</v>
      </c>
      <c r="J96" s="175" t="s">
        <v>2</v>
      </c>
      <c r="K96" s="175" t="s">
        <v>2</v>
      </c>
      <c r="L96" s="123"/>
      <c r="M96" s="175" t="s">
        <v>2</v>
      </c>
      <c r="N96" s="175" t="s">
        <v>170</v>
      </c>
      <c r="O96" s="175" t="s">
        <v>2</v>
      </c>
      <c r="P96" s="175" t="s">
        <v>2</v>
      </c>
      <c r="Q96" s="175" t="s">
        <v>2</v>
      </c>
      <c r="R96" s="175" t="s">
        <v>2</v>
      </c>
    </row>
    <row r="97" spans="1:18">
      <c r="A97" s="173" t="s">
        <v>410</v>
      </c>
      <c r="B97" s="173" t="s">
        <v>411</v>
      </c>
      <c r="C97" s="173" t="s">
        <v>446</v>
      </c>
      <c r="D97" s="177" t="s">
        <v>2</v>
      </c>
      <c r="E97" s="174" t="s">
        <v>447</v>
      </c>
      <c r="F97" s="175" t="s">
        <v>2</v>
      </c>
      <c r="G97" s="175" t="s">
        <v>2</v>
      </c>
      <c r="H97" s="123" t="s">
        <v>170</v>
      </c>
      <c r="I97" s="123" t="s">
        <v>170</v>
      </c>
      <c r="J97" s="123" t="s">
        <v>170</v>
      </c>
      <c r="K97" s="123" t="s">
        <v>170</v>
      </c>
      <c r="L97" s="123"/>
      <c r="M97" s="175" t="s">
        <v>2</v>
      </c>
      <c r="N97" s="175" t="s">
        <v>2</v>
      </c>
      <c r="O97" s="175" t="s">
        <v>2</v>
      </c>
      <c r="P97" s="175" t="s">
        <v>2</v>
      </c>
      <c r="Q97" s="175" t="s">
        <v>2</v>
      </c>
      <c r="R97" s="175" t="s">
        <v>2</v>
      </c>
    </row>
    <row r="98" spans="1:18">
      <c r="A98" s="173" t="s">
        <v>410</v>
      </c>
      <c r="B98" s="173" t="s">
        <v>411</v>
      </c>
      <c r="C98" s="173" t="s">
        <v>446</v>
      </c>
      <c r="D98" s="177" t="s">
        <v>2</v>
      </c>
      <c r="E98" s="174" t="s">
        <v>448</v>
      </c>
      <c r="F98" s="175" t="s">
        <v>2</v>
      </c>
      <c r="G98" s="175" t="s">
        <v>2</v>
      </c>
      <c r="H98" s="175" t="s">
        <v>2</v>
      </c>
      <c r="I98" s="175" t="s">
        <v>2</v>
      </c>
      <c r="J98" s="175" t="s">
        <v>2</v>
      </c>
      <c r="K98" s="175" t="s">
        <v>2</v>
      </c>
      <c r="L98" s="123"/>
      <c r="M98" s="175" t="s">
        <v>2</v>
      </c>
      <c r="N98" s="175" t="s">
        <v>2</v>
      </c>
      <c r="O98" s="175" t="s">
        <v>2</v>
      </c>
      <c r="P98" s="175" t="s">
        <v>2</v>
      </c>
      <c r="Q98" s="175" t="s">
        <v>2</v>
      </c>
      <c r="R98" s="175" t="s">
        <v>2</v>
      </c>
    </row>
    <row r="99" spans="1:18">
      <c r="A99" s="173" t="s">
        <v>410</v>
      </c>
      <c r="B99" s="173" t="s">
        <v>411</v>
      </c>
      <c r="C99" s="173" t="s">
        <v>446</v>
      </c>
      <c r="D99" s="177" t="s">
        <v>2</v>
      </c>
      <c r="E99" s="174" t="s">
        <v>449</v>
      </c>
      <c r="F99" s="123" t="s">
        <v>170</v>
      </c>
      <c r="G99" s="175" t="s">
        <v>2</v>
      </c>
      <c r="H99" s="175" t="s">
        <v>2</v>
      </c>
      <c r="I99" s="175" t="s">
        <v>2</v>
      </c>
      <c r="J99" s="175" t="s">
        <v>2</v>
      </c>
      <c r="K99" s="175" t="s">
        <v>2</v>
      </c>
      <c r="L99" s="123"/>
      <c r="M99" s="175" t="s">
        <v>2</v>
      </c>
      <c r="N99" s="175" t="s">
        <v>2</v>
      </c>
      <c r="O99" s="175" t="s">
        <v>2</v>
      </c>
      <c r="P99" s="175" t="s">
        <v>2</v>
      </c>
      <c r="Q99" s="175" t="s">
        <v>2</v>
      </c>
      <c r="R99" s="175" t="s">
        <v>2</v>
      </c>
    </row>
    <row r="100" spans="1:18">
      <c r="A100" s="173" t="s">
        <v>410</v>
      </c>
      <c r="B100" s="173" t="s">
        <v>411</v>
      </c>
      <c r="C100" s="173" t="s">
        <v>446</v>
      </c>
      <c r="D100" s="173" t="s">
        <v>450</v>
      </c>
      <c r="E100" s="174" t="s">
        <v>450</v>
      </c>
      <c r="F100" s="175" t="s">
        <v>2</v>
      </c>
      <c r="G100" s="175" t="s">
        <v>2</v>
      </c>
      <c r="H100" s="175" t="s">
        <v>2</v>
      </c>
      <c r="I100" s="123" t="s">
        <v>170</v>
      </c>
      <c r="J100" s="175" t="s">
        <v>2</v>
      </c>
      <c r="K100" s="123" t="s">
        <v>170</v>
      </c>
      <c r="L100" s="123"/>
      <c r="M100" s="175" t="s">
        <v>2</v>
      </c>
      <c r="N100" s="175" t="s">
        <v>2</v>
      </c>
      <c r="O100" s="175" t="s">
        <v>2</v>
      </c>
      <c r="P100" s="175" t="s">
        <v>2</v>
      </c>
      <c r="Q100" s="175" t="s">
        <v>2</v>
      </c>
      <c r="R100" s="175" t="s">
        <v>2</v>
      </c>
    </row>
    <row r="101" spans="1:18">
      <c r="A101" s="173" t="s">
        <v>410</v>
      </c>
      <c r="B101" s="173" t="s">
        <v>411</v>
      </c>
      <c r="C101" s="173" t="s">
        <v>446</v>
      </c>
      <c r="D101" s="173" t="s">
        <v>450</v>
      </c>
      <c r="E101" s="174" t="s">
        <v>903</v>
      </c>
      <c r="F101" s="175" t="s">
        <v>2</v>
      </c>
      <c r="G101" s="175" t="s">
        <v>2</v>
      </c>
      <c r="H101" s="175" t="s">
        <v>2</v>
      </c>
      <c r="I101" s="175" t="s">
        <v>2</v>
      </c>
      <c r="J101" s="123" t="s">
        <v>170</v>
      </c>
      <c r="K101" s="175" t="s">
        <v>2</v>
      </c>
      <c r="L101" s="123"/>
      <c r="M101" s="175" t="s">
        <v>2</v>
      </c>
      <c r="N101" s="175" t="s">
        <v>2</v>
      </c>
      <c r="O101" s="175" t="s">
        <v>2</v>
      </c>
      <c r="P101" s="175" t="s">
        <v>2</v>
      </c>
      <c r="Q101" s="175" t="s">
        <v>2</v>
      </c>
      <c r="R101" s="175" t="s">
        <v>2</v>
      </c>
    </row>
    <row r="102" spans="1:18">
      <c r="A102" s="173" t="s">
        <v>410</v>
      </c>
      <c r="B102" s="173" t="s">
        <v>411</v>
      </c>
      <c r="C102" s="173" t="s">
        <v>446</v>
      </c>
      <c r="D102" s="173" t="s">
        <v>450</v>
      </c>
      <c r="E102" s="174" t="s">
        <v>904</v>
      </c>
      <c r="F102" s="175" t="s">
        <v>2</v>
      </c>
      <c r="G102" s="175" t="s">
        <v>2</v>
      </c>
      <c r="H102" s="123" t="s">
        <v>170</v>
      </c>
      <c r="I102" s="175" t="s">
        <v>2</v>
      </c>
      <c r="J102" s="123" t="s">
        <v>170</v>
      </c>
      <c r="K102" s="175" t="s">
        <v>2</v>
      </c>
      <c r="L102" s="123"/>
      <c r="M102" s="175" t="s">
        <v>2</v>
      </c>
      <c r="N102" s="175" t="s">
        <v>2</v>
      </c>
      <c r="O102" s="175" t="s">
        <v>2</v>
      </c>
      <c r="P102" s="175" t="s">
        <v>2</v>
      </c>
      <c r="Q102" s="175" t="s">
        <v>2</v>
      </c>
      <c r="R102" s="175" t="s">
        <v>2</v>
      </c>
    </row>
    <row r="103" spans="1:18">
      <c r="A103" s="173" t="s">
        <v>410</v>
      </c>
      <c r="B103" s="173" t="s">
        <v>411</v>
      </c>
      <c r="C103" s="173" t="s">
        <v>446</v>
      </c>
      <c r="D103" s="173" t="s">
        <v>451</v>
      </c>
      <c r="E103" s="174" t="s">
        <v>451</v>
      </c>
      <c r="F103" s="175" t="s">
        <v>2</v>
      </c>
      <c r="G103" s="175" t="s">
        <v>2</v>
      </c>
      <c r="H103" s="175" t="s">
        <v>2</v>
      </c>
      <c r="I103" s="175" t="s">
        <v>2</v>
      </c>
      <c r="J103" s="123" t="s">
        <v>170</v>
      </c>
      <c r="K103" s="175" t="s">
        <v>2</v>
      </c>
      <c r="L103" s="123"/>
      <c r="M103" s="175" t="s">
        <v>2</v>
      </c>
      <c r="N103" s="175" t="s">
        <v>2</v>
      </c>
      <c r="O103" s="175" t="s">
        <v>2</v>
      </c>
      <c r="P103" s="175" t="s">
        <v>2</v>
      </c>
      <c r="Q103" s="175" t="s">
        <v>2</v>
      </c>
      <c r="R103" s="175" t="s">
        <v>2</v>
      </c>
    </row>
    <row r="104" spans="1:18">
      <c r="A104" s="173" t="s">
        <v>410</v>
      </c>
      <c r="B104" s="173" t="s">
        <v>411</v>
      </c>
      <c r="C104" s="173" t="s">
        <v>446</v>
      </c>
      <c r="D104" s="173" t="s">
        <v>452</v>
      </c>
      <c r="E104" s="174" t="s">
        <v>905</v>
      </c>
      <c r="F104" s="175" t="s">
        <v>2</v>
      </c>
      <c r="G104" s="175" t="s">
        <v>2</v>
      </c>
      <c r="H104" s="175" t="s">
        <v>2</v>
      </c>
      <c r="I104" s="123" t="s">
        <v>170</v>
      </c>
      <c r="J104" s="175" t="s">
        <v>2</v>
      </c>
      <c r="K104" s="175" t="s">
        <v>2</v>
      </c>
      <c r="L104" s="123"/>
      <c r="M104" s="175" t="s">
        <v>2</v>
      </c>
      <c r="N104" s="175" t="s">
        <v>170</v>
      </c>
      <c r="O104" s="175" t="s">
        <v>2</v>
      </c>
      <c r="P104" s="175" t="s">
        <v>2</v>
      </c>
      <c r="Q104" s="175" t="s">
        <v>170</v>
      </c>
      <c r="R104" s="175" t="s">
        <v>2</v>
      </c>
    </row>
    <row r="105" spans="1:18">
      <c r="A105" s="173" t="s">
        <v>410</v>
      </c>
      <c r="B105" s="173" t="s">
        <v>411</v>
      </c>
      <c r="C105" s="173" t="s">
        <v>446</v>
      </c>
      <c r="D105" s="173" t="s">
        <v>452</v>
      </c>
      <c r="E105" s="174" t="s">
        <v>906</v>
      </c>
      <c r="F105" s="175" t="s">
        <v>2</v>
      </c>
      <c r="G105" s="175" t="s">
        <v>2</v>
      </c>
      <c r="H105" s="175" t="s">
        <v>2</v>
      </c>
      <c r="I105" s="175" t="s">
        <v>2</v>
      </c>
      <c r="J105" s="175" t="s">
        <v>2</v>
      </c>
      <c r="K105" s="175" t="s">
        <v>2</v>
      </c>
      <c r="L105" s="123"/>
      <c r="M105" s="175" t="s">
        <v>170</v>
      </c>
      <c r="N105" s="175" t="s">
        <v>2</v>
      </c>
      <c r="O105" s="175" t="s">
        <v>2</v>
      </c>
      <c r="P105" s="175" t="s">
        <v>2</v>
      </c>
      <c r="Q105" s="175" t="s">
        <v>2</v>
      </c>
      <c r="R105" s="175" t="s">
        <v>2</v>
      </c>
    </row>
    <row r="106" spans="1:18">
      <c r="A106" s="173" t="s">
        <v>410</v>
      </c>
      <c r="B106" s="173" t="s">
        <v>411</v>
      </c>
      <c r="C106" s="173" t="s">
        <v>446</v>
      </c>
      <c r="D106" s="173" t="s">
        <v>452</v>
      </c>
      <c r="E106" s="174" t="s">
        <v>907</v>
      </c>
      <c r="F106" s="123" t="s">
        <v>170</v>
      </c>
      <c r="G106" s="123" t="s">
        <v>170</v>
      </c>
      <c r="H106" s="123" t="s">
        <v>170</v>
      </c>
      <c r="I106" s="123" t="s">
        <v>170</v>
      </c>
      <c r="J106" s="123" t="s">
        <v>170</v>
      </c>
      <c r="K106" s="123" t="s">
        <v>170</v>
      </c>
      <c r="L106" s="123"/>
      <c r="M106" s="175" t="s">
        <v>170</v>
      </c>
      <c r="N106" s="175" t="s">
        <v>170</v>
      </c>
      <c r="O106" s="175" t="s">
        <v>170</v>
      </c>
      <c r="P106" s="175" t="s">
        <v>170</v>
      </c>
      <c r="Q106" s="175" t="s">
        <v>170</v>
      </c>
      <c r="R106" s="175" t="s">
        <v>170</v>
      </c>
    </row>
    <row r="107" spans="1:18">
      <c r="A107" s="173" t="s">
        <v>410</v>
      </c>
      <c r="B107" s="173" t="s">
        <v>411</v>
      </c>
      <c r="C107" s="173" t="s">
        <v>446</v>
      </c>
      <c r="D107" s="173" t="s">
        <v>452</v>
      </c>
      <c r="E107" s="174" t="s">
        <v>908</v>
      </c>
      <c r="F107" s="123" t="s">
        <v>170</v>
      </c>
      <c r="G107" s="123" t="s">
        <v>170</v>
      </c>
      <c r="H107" s="123" t="s">
        <v>170</v>
      </c>
      <c r="I107" s="123" t="s">
        <v>170</v>
      </c>
      <c r="J107" s="123" t="s">
        <v>170</v>
      </c>
      <c r="K107" s="123" t="s">
        <v>170</v>
      </c>
      <c r="L107" s="123"/>
      <c r="M107" s="175" t="s">
        <v>170</v>
      </c>
      <c r="N107" s="175" t="s">
        <v>170</v>
      </c>
      <c r="O107" s="175" t="s">
        <v>170</v>
      </c>
      <c r="P107" s="175" t="s">
        <v>170</v>
      </c>
      <c r="Q107" s="175" t="s">
        <v>170</v>
      </c>
      <c r="R107" s="175" t="s">
        <v>170</v>
      </c>
    </row>
    <row r="108" spans="1:18">
      <c r="A108" s="173" t="s">
        <v>410</v>
      </c>
      <c r="B108" s="173" t="s">
        <v>411</v>
      </c>
      <c r="C108" s="173" t="s">
        <v>446</v>
      </c>
      <c r="D108" s="173" t="s">
        <v>452</v>
      </c>
      <c r="E108" s="174" t="s">
        <v>452</v>
      </c>
      <c r="F108" s="123" t="s">
        <v>170</v>
      </c>
      <c r="G108" s="123" t="s">
        <v>170</v>
      </c>
      <c r="H108" s="123" t="s">
        <v>170</v>
      </c>
      <c r="I108" s="123" t="s">
        <v>170</v>
      </c>
      <c r="J108" s="123" t="s">
        <v>170</v>
      </c>
      <c r="K108" s="123" t="s">
        <v>170</v>
      </c>
      <c r="L108" s="123"/>
      <c r="M108" s="175" t="s">
        <v>170</v>
      </c>
      <c r="N108" s="175" t="s">
        <v>170</v>
      </c>
      <c r="O108" s="175" t="s">
        <v>2</v>
      </c>
      <c r="P108" s="175" t="s">
        <v>2</v>
      </c>
      <c r="Q108" s="175" t="s">
        <v>170</v>
      </c>
      <c r="R108" s="175" t="s">
        <v>170</v>
      </c>
    </row>
    <row r="109" spans="1:18">
      <c r="A109" s="173" t="s">
        <v>410</v>
      </c>
      <c r="B109" s="173" t="s">
        <v>411</v>
      </c>
      <c r="C109" s="173" t="s">
        <v>446</v>
      </c>
      <c r="D109" s="173" t="s">
        <v>452</v>
      </c>
      <c r="E109" s="174" t="s">
        <v>909</v>
      </c>
      <c r="F109" s="123" t="s">
        <v>170</v>
      </c>
      <c r="G109" s="123" t="s">
        <v>170</v>
      </c>
      <c r="H109" s="123" t="s">
        <v>170</v>
      </c>
      <c r="I109" s="123" t="s">
        <v>170</v>
      </c>
      <c r="J109" s="123" t="s">
        <v>170</v>
      </c>
      <c r="K109" s="123" t="s">
        <v>170</v>
      </c>
      <c r="L109" s="123"/>
      <c r="M109" s="175" t="s">
        <v>170</v>
      </c>
      <c r="N109" s="175" t="s">
        <v>170</v>
      </c>
      <c r="O109" s="175" t="s">
        <v>170</v>
      </c>
      <c r="P109" s="175" t="s">
        <v>170</v>
      </c>
      <c r="Q109" s="175" t="s">
        <v>170</v>
      </c>
      <c r="R109" s="175" t="s">
        <v>170</v>
      </c>
    </row>
    <row r="110" spans="1:18">
      <c r="A110" s="173" t="s">
        <v>410</v>
      </c>
      <c r="B110" s="173" t="s">
        <v>411</v>
      </c>
      <c r="C110" s="173" t="s">
        <v>446</v>
      </c>
      <c r="D110" s="173" t="s">
        <v>452</v>
      </c>
      <c r="E110" s="174" t="s">
        <v>910</v>
      </c>
      <c r="F110" s="123" t="s">
        <v>170</v>
      </c>
      <c r="G110" s="123" t="s">
        <v>170</v>
      </c>
      <c r="H110" s="123" t="s">
        <v>170</v>
      </c>
      <c r="I110" s="123" t="s">
        <v>170</v>
      </c>
      <c r="J110" s="123" t="s">
        <v>170</v>
      </c>
      <c r="K110" s="123" t="s">
        <v>170</v>
      </c>
      <c r="L110" s="123"/>
      <c r="M110" s="175" t="s">
        <v>170</v>
      </c>
      <c r="N110" s="175" t="s">
        <v>170</v>
      </c>
      <c r="O110" s="175" t="s">
        <v>170</v>
      </c>
      <c r="P110" s="175" t="s">
        <v>170</v>
      </c>
      <c r="Q110" s="175" t="s">
        <v>170</v>
      </c>
      <c r="R110" s="175" t="s">
        <v>170</v>
      </c>
    </row>
    <row r="111" spans="1:18">
      <c r="A111" s="173" t="s">
        <v>410</v>
      </c>
      <c r="B111" s="173" t="s">
        <v>411</v>
      </c>
      <c r="C111" s="173" t="s">
        <v>446</v>
      </c>
      <c r="D111" s="173" t="s">
        <v>453</v>
      </c>
      <c r="E111" s="174" t="s">
        <v>453</v>
      </c>
      <c r="F111" s="123" t="s">
        <v>170</v>
      </c>
      <c r="G111" s="175" t="s">
        <v>2</v>
      </c>
      <c r="H111" s="175" t="s">
        <v>2</v>
      </c>
      <c r="I111" s="175" t="s">
        <v>2</v>
      </c>
      <c r="J111" s="175" t="s">
        <v>2</v>
      </c>
      <c r="K111" s="175" t="s">
        <v>2</v>
      </c>
      <c r="L111" s="123"/>
      <c r="M111" s="175" t="s">
        <v>2</v>
      </c>
      <c r="N111" s="175" t="s">
        <v>2</v>
      </c>
      <c r="O111" s="175" t="s">
        <v>2</v>
      </c>
      <c r="P111" s="175" t="s">
        <v>2</v>
      </c>
      <c r="Q111" s="175" t="s">
        <v>2</v>
      </c>
      <c r="R111" s="175" t="s">
        <v>2</v>
      </c>
    </row>
    <row r="112" spans="1:18">
      <c r="A112" s="173" t="s">
        <v>410</v>
      </c>
      <c r="B112" s="173" t="s">
        <v>411</v>
      </c>
      <c r="C112" s="173" t="s">
        <v>446</v>
      </c>
      <c r="D112" s="173" t="s">
        <v>453</v>
      </c>
      <c r="E112" s="174" t="s">
        <v>911</v>
      </c>
      <c r="F112" s="175" t="s">
        <v>2</v>
      </c>
      <c r="G112" s="123" t="s">
        <v>170</v>
      </c>
      <c r="H112" s="123" t="s">
        <v>170</v>
      </c>
      <c r="I112" s="123" t="s">
        <v>170</v>
      </c>
      <c r="J112" s="123" t="s">
        <v>170</v>
      </c>
      <c r="K112" s="123" t="s">
        <v>170</v>
      </c>
      <c r="L112" s="123"/>
      <c r="M112" s="175" t="s">
        <v>170</v>
      </c>
      <c r="N112" s="175" t="s">
        <v>170</v>
      </c>
      <c r="O112" s="175" t="s">
        <v>2</v>
      </c>
      <c r="P112" s="175" t="s">
        <v>170</v>
      </c>
      <c r="Q112" s="175" t="s">
        <v>170</v>
      </c>
      <c r="R112" s="175" t="s">
        <v>2</v>
      </c>
    </row>
    <row r="113" spans="1:18">
      <c r="A113" s="173" t="s">
        <v>410</v>
      </c>
      <c r="B113" s="173" t="s">
        <v>411</v>
      </c>
      <c r="C113" s="173" t="s">
        <v>446</v>
      </c>
      <c r="D113" s="173" t="s">
        <v>454</v>
      </c>
      <c r="E113" s="174" t="s">
        <v>912</v>
      </c>
      <c r="F113" s="175" t="s">
        <v>2</v>
      </c>
      <c r="G113" s="175" t="s">
        <v>2</v>
      </c>
      <c r="H113" s="175" t="s">
        <v>2</v>
      </c>
      <c r="I113" s="175" t="s">
        <v>2</v>
      </c>
      <c r="J113" s="123" t="s">
        <v>170</v>
      </c>
      <c r="K113" s="175" t="s">
        <v>2</v>
      </c>
      <c r="L113" s="123"/>
      <c r="M113" s="175" t="s">
        <v>2</v>
      </c>
      <c r="N113" s="175" t="s">
        <v>2</v>
      </c>
      <c r="O113" s="175" t="s">
        <v>2</v>
      </c>
      <c r="P113" s="175" t="s">
        <v>2</v>
      </c>
      <c r="Q113" s="175" t="s">
        <v>2</v>
      </c>
      <c r="R113" s="175" t="s">
        <v>2</v>
      </c>
    </row>
    <row r="114" spans="1:18">
      <c r="A114" s="173" t="s">
        <v>410</v>
      </c>
      <c r="B114" s="173" t="s">
        <v>411</v>
      </c>
      <c r="C114" s="173" t="s">
        <v>446</v>
      </c>
      <c r="D114" s="173" t="s">
        <v>454</v>
      </c>
      <c r="E114" s="174" t="s">
        <v>913</v>
      </c>
      <c r="F114" s="175" t="s">
        <v>2</v>
      </c>
      <c r="G114" s="175" t="s">
        <v>2</v>
      </c>
      <c r="H114" s="175" t="s">
        <v>2</v>
      </c>
      <c r="I114" s="175" t="s">
        <v>2</v>
      </c>
      <c r="J114" s="175" t="s">
        <v>2</v>
      </c>
      <c r="K114" s="175" t="s">
        <v>2</v>
      </c>
      <c r="L114" s="123"/>
      <c r="M114" s="175" t="s">
        <v>170</v>
      </c>
      <c r="N114" s="175" t="s">
        <v>170</v>
      </c>
      <c r="O114" s="175" t="s">
        <v>2</v>
      </c>
      <c r="P114" s="175" t="s">
        <v>170</v>
      </c>
      <c r="Q114" s="175" t="s">
        <v>2</v>
      </c>
      <c r="R114" s="175" t="s">
        <v>2</v>
      </c>
    </row>
    <row r="115" spans="1:18">
      <c r="A115" s="173" t="s">
        <v>410</v>
      </c>
      <c r="B115" s="173" t="s">
        <v>411</v>
      </c>
      <c r="C115" s="173" t="s">
        <v>446</v>
      </c>
      <c r="D115" s="173" t="s">
        <v>454</v>
      </c>
      <c r="E115" s="174" t="s">
        <v>454</v>
      </c>
      <c r="F115" s="123" t="s">
        <v>170</v>
      </c>
      <c r="G115" s="175" t="s">
        <v>2</v>
      </c>
      <c r="H115" s="175" t="s">
        <v>2</v>
      </c>
      <c r="I115" s="175" t="s">
        <v>2</v>
      </c>
      <c r="J115" s="123" t="s">
        <v>170</v>
      </c>
      <c r="K115" s="123" t="s">
        <v>170</v>
      </c>
      <c r="L115" s="123"/>
      <c r="M115" s="175" t="s">
        <v>170</v>
      </c>
      <c r="N115" s="175" t="s">
        <v>2</v>
      </c>
      <c r="O115" s="175" t="s">
        <v>2</v>
      </c>
      <c r="P115" s="175" t="s">
        <v>2</v>
      </c>
      <c r="Q115" s="175" t="s">
        <v>2</v>
      </c>
      <c r="R115" s="175" t="s">
        <v>170</v>
      </c>
    </row>
    <row r="116" spans="1:18">
      <c r="A116" s="173" t="s">
        <v>410</v>
      </c>
      <c r="B116" s="173" t="s">
        <v>411</v>
      </c>
      <c r="C116" s="173" t="s">
        <v>446</v>
      </c>
      <c r="D116" s="173" t="s">
        <v>454</v>
      </c>
      <c r="E116" s="174" t="s">
        <v>914</v>
      </c>
      <c r="F116" s="175" t="s">
        <v>2</v>
      </c>
      <c r="G116" s="175" t="s">
        <v>2</v>
      </c>
      <c r="H116" s="175" t="s">
        <v>2</v>
      </c>
      <c r="I116" s="175" t="s">
        <v>2</v>
      </c>
      <c r="J116" s="175" t="s">
        <v>2</v>
      </c>
      <c r="K116" s="123" t="s">
        <v>170</v>
      </c>
      <c r="L116" s="123"/>
      <c r="M116" s="175" t="s">
        <v>2</v>
      </c>
      <c r="N116" s="175" t="s">
        <v>2</v>
      </c>
      <c r="O116" s="175" t="s">
        <v>2</v>
      </c>
      <c r="P116" s="175" t="s">
        <v>2</v>
      </c>
      <c r="Q116" s="175" t="s">
        <v>2</v>
      </c>
      <c r="R116" s="175" t="s">
        <v>2</v>
      </c>
    </row>
    <row r="117" spans="1:18">
      <c r="A117" s="173" t="s">
        <v>410</v>
      </c>
      <c r="B117" s="173" t="s">
        <v>411</v>
      </c>
      <c r="C117" s="173" t="s">
        <v>446</v>
      </c>
      <c r="D117" s="173" t="s">
        <v>454</v>
      </c>
      <c r="E117" s="174" t="s">
        <v>915</v>
      </c>
      <c r="F117" s="175" t="s">
        <v>2</v>
      </c>
      <c r="G117" s="175" t="s">
        <v>2</v>
      </c>
      <c r="H117" s="175" t="s">
        <v>2</v>
      </c>
      <c r="I117" s="175" t="s">
        <v>2</v>
      </c>
      <c r="J117" s="123" t="s">
        <v>170</v>
      </c>
      <c r="K117" s="175" t="s">
        <v>2</v>
      </c>
      <c r="L117" s="123"/>
      <c r="M117" s="175" t="s">
        <v>2</v>
      </c>
      <c r="N117" s="175" t="s">
        <v>2</v>
      </c>
      <c r="O117" s="175" t="s">
        <v>2</v>
      </c>
      <c r="P117" s="175" t="s">
        <v>2</v>
      </c>
      <c r="Q117" s="175" t="s">
        <v>2</v>
      </c>
      <c r="R117" s="175" t="s">
        <v>2</v>
      </c>
    </row>
    <row r="118" spans="1:18">
      <c r="A118" s="173" t="s">
        <v>410</v>
      </c>
      <c r="B118" s="173" t="s">
        <v>411</v>
      </c>
      <c r="C118" s="173" t="s">
        <v>455</v>
      </c>
      <c r="D118" s="173" t="s">
        <v>456</v>
      </c>
      <c r="E118" s="174" t="s">
        <v>916</v>
      </c>
      <c r="F118" s="123" t="s">
        <v>170</v>
      </c>
      <c r="G118" s="123" t="s">
        <v>170</v>
      </c>
      <c r="H118" s="123" t="s">
        <v>170</v>
      </c>
      <c r="I118" s="123" t="s">
        <v>170</v>
      </c>
      <c r="J118" s="123" t="s">
        <v>170</v>
      </c>
      <c r="K118" s="123" t="s">
        <v>170</v>
      </c>
      <c r="L118" s="123"/>
      <c r="M118" s="175" t="s">
        <v>170</v>
      </c>
      <c r="N118" s="175" t="s">
        <v>170</v>
      </c>
      <c r="O118" s="175" t="s">
        <v>170</v>
      </c>
      <c r="P118" s="175" t="s">
        <v>170</v>
      </c>
      <c r="Q118" s="175" t="s">
        <v>170</v>
      </c>
      <c r="R118" s="175" t="s">
        <v>2</v>
      </c>
    </row>
    <row r="119" spans="1:18">
      <c r="A119" s="173" t="s">
        <v>410</v>
      </c>
      <c r="B119" s="173" t="s">
        <v>411</v>
      </c>
      <c r="C119" s="173" t="s">
        <v>455</v>
      </c>
      <c r="D119" s="173" t="s">
        <v>456</v>
      </c>
      <c r="E119" s="174" t="s">
        <v>917</v>
      </c>
      <c r="F119" s="175" t="s">
        <v>2</v>
      </c>
      <c r="G119" s="123" t="s">
        <v>170</v>
      </c>
      <c r="H119" s="123" t="s">
        <v>170</v>
      </c>
      <c r="I119" s="175" t="s">
        <v>2</v>
      </c>
      <c r="J119" s="123" t="s">
        <v>170</v>
      </c>
      <c r="K119" s="175" t="s">
        <v>2</v>
      </c>
      <c r="L119" s="123"/>
      <c r="M119" s="175" t="s">
        <v>2</v>
      </c>
      <c r="N119" s="175" t="s">
        <v>2</v>
      </c>
      <c r="O119" s="175" t="s">
        <v>2</v>
      </c>
      <c r="P119" s="175" t="s">
        <v>2</v>
      </c>
      <c r="Q119" s="175" t="s">
        <v>2</v>
      </c>
      <c r="R119" s="175" t="s">
        <v>2</v>
      </c>
    </row>
    <row r="120" spans="1:18">
      <c r="A120" s="173" t="s">
        <v>410</v>
      </c>
      <c r="B120" s="173" t="s">
        <v>411</v>
      </c>
      <c r="C120" s="173" t="s">
        <v>455</v>
      </c>
      <c r="D120" s="173" t="s">
        <v>457</v>
      </c>
      <c r="E120" s="174" t="s">
        <v>918</v>
      </c>
      <c r="F120" s="123" t="s">
        <v>170</v>
      </c>
      <c r="G120" s="175" t="s">
        <v>2</v>
      </c>
      <c r="H120" s="123" t="s">
        <v>170</v>
      </c>
      <c r="I120" s="175" t="s">
        <v>2</v>
      </c>
      <c r="J120" s="123" t="s">
        <v>170</v>
      </c>
      <c r="K120" s="175" t="s">
        <v>2</v>
      </c>
      <c r="L120" s="123"/>
      <c r="M120" s="175" t="s">
        <v>2</v>
      </c>
      <c r="N120" s="175" t="s">
        <v>2</v>
      </c>
      <c r="O120" s="175" t="s">
        <v>170</v>
      </c>
      <c r="P120" s="175" t="s">
        <v>2</v>
      </c>
      <c r="Q120" s="175" t="s">
        <v>2</v>
      </c>
      <c r="R120" s="175" t="s">
        <v>2</v>
      </c>
    </row>
    <row r="121" spans="1:18">
      <c r="A121" s="173" t="s">
        <v>410</v>
      </c>
      <c r="B121" s="173" t="s">
        <v>458</v>
      </c>
      <c r="C121" s="173" t="s">
        <v>459</v>
      </c>
      <c r="D121" s="173" t="s">
        <v>460</v>
      </c>
      <c r="E121" s="174" t="s">
        <v>919</v>
      </c>
      <c r="F121" s="123" t="s">
        <v>170</v>
      </c>
      <c r="G121" s="123" t="s">
        <v>170</v>
      </c>
      <c r="H121" s="123" t="s">
        <v>170</v>
      </c>
      <c r="I121" s="123" t="s">
        <v>170</v>
      </c>
      <c r="J121" s="123" t="s">
        <v>170</v>
      </c>
      <c r="K121" s="123" t="s">
        <v>170</v>
      </c>
      <c r="L121" s="69"/>
      <c r="M121" s="175" t="s">
        <v>170</v>
      </c>
      <c r="N121" s="175" t="s">
        <v>170</v>
      </c>
      <c r="O121" s="175" t="s">
        <v>170</v>
      </c>
      <c r="P121" s="175" t="s">
        <v>170</v>
      </c>
      <c r="Q121" s="175" t="s">
        <v>170</v>
      </c>
      <c r="R121" s="175" t="s">
        <v>170</v>
      </c>
    </row>
    <row r="122" spans="1:18">
      <c r="A122" s="173" t="s">
        <v>410</v>
      </c>
      <c r="B122" s="173" t="s">
        <v>458</v>
      </c>
      <c r="C122" s="173" t="s">
        <v>461</v>
      </c>
      <c r="D122" s="173" t="s">
        <v>462</v>
      </c>
      <c r="E122" s="174" t="s">
        <v>462</v>
      </c>
      <c r="F122" s="175" t="s">
        <v>2</v>
      </c>
      <c r="G122" s="175" t="s">
        <v>2</v>
      </c>
      <c r="H122" s="175" t="s">
        <v>2</v>
      </c>
      <c r="I122" s="175" t="s">
        <v>2</v>
      </c>
      <c r="J122" s="123" t="s">
        <v>170</v>
      </c>
      <c r="K122" s="123" t="s">
        <v>170</v>
      </c>
      <c r="L122" s="69"/>
      <c r="M122" s="175" t="s">
        <v>2</v>
      </c>
      <c r="N122" s="175" t="s">
        <v>2</v>
      </c>
      <c r="O122" s="175" t="s">
        <v>170</v>
      </c>
      <c r="P122" s="175" t="s">
        <v>170</v>
      </c>
      <c r="Q122" s="175" t="s">
        <v>170</v>
      </c>
      <c r="R122" s="175" t="s">
        <v>2</v>
      </c>
    </row>
    <row r="123" spans="1:18">
      <c r="A123" s="173" t="s">
        <v>410</v>
      </c>
      <c r="B123" s="173" t="s">
        <v>458</v>
      </c>
      <c r="C123" s="173" t="s">
        <v>461</v>
      </c>
      <c r="D123" s="173" t="s">
        <v>462</v>
      </c>
      <c r="E123" s="174" t="s">
        <v>920</v>
      </c>
      <c r="F123" s="175" t="s">
        <v>2</v>
      </c>
      <c r="G123" s="175" t="s">
        <v>2</v>
      </c>
      <c r="H123" s="175" t="s">
        <v>2</v>
      </c>
      <c r="I123" s="123" t="s">
        <v>170</v>
      </c>
      <c r="J123" s="123" t="s">
        <v>170</v>
      </c>
      <c r="K123" s="175" t="s">
        <v>2</v>
      </c>
      <c r="L123" s="69"/>
      <c r="M123" s="175" t="s">
        <v>2</v>
      </c>
      <c r="N123" s="175" t="s">
        <v>2</v>
      </c>
      <c r="O123" s="175" t="s">
        <v>2</v>
      </c>
      <c r="P123" s="175" t="s">
        <v>2</v>
      </c>
      <c r="Q123" s="175" t="s">
        <v>2</v>
      </c>
      <c r="R123" s="175" t="s">
        <v>2</v>
      </c>
    </row>
    <row r="124" spans="1:18">
      <c r="A124" s="173" t="s">
        <v>463</v>
      </c>
      <c r="B124" s="173" t="s">
        <v>464</v>
      </c>
      <c r="C124" s="173" t="s">
        <v>465</v>
      </c>
      <c r="D124" s="173" t="s">
        <v>466</v>
      </c>
      <c r="E124" s="174" t="s">
        <v>921</v>
      </c>
      <c r="F124" s="123" t="s">
        <v>170</v>
      </c>
      <c r="G124" s="123" t="s">
        <v>170</v>
      </c>
      <c r="H124" s="123" t="s">
        <v>170</v>
      </c>
      <c r="I124" s="123" t="s">
        <v>170</v>
      </c>
      <c r="J124" s="123" t="s">
        <v>170</v>
      </c>
      <c r="K124" s="123" t="s">
        <v>170</v>
      </c>
      <c r="L124" s="69"/>
      <c r="M124" s="175" t="s">
        <v>170</v>
      </c>
      <c r="N124" s="175" t="s">
        <v>170</v>
      </c>
      <c r="O124" s="175" t="s">
        <v>170</v>
      </c>
      <c r="P124" s="175" t="s">
        <v>170</v>
      </c>
      <c r="Q124" s="175" t="s">
        <v>170</v>
      </c>
      <c r="R124" s="175" t="s">
        <v>170</v>
      </c>
    </row>
    <row r="125" spans="1:18">
      <c r="A125" s="173" t="s">
        <v>463</v>
      </c>
      <c r="B125" s="173" t="s">
        <v>464</v>
      </c>
      <c r="C125" s="173" t="s">
        <v>465</v>
      </c>
      <c r="D125" s="173" t="s">
        <v>467</v>
      </c>
      <c r="E125" s="174" t="s">
        <v>922</v>
      </c>
      <c r="F125" s="175" t="s">
        <v>2</v>
      </c>
      <c r="G125" s="123" t="s">
        <v>170</v>
      </c>
      <c r="H125" s="175" t="s">
        <v>2</v>
      </c>
      <c r="I125" s="175" t="s">
        <v>2</v>
      </c>
      <c r="J125" s="175" t="s">
        <v>2</v>
      </c>
      <c r="K125" s="175" t="s">
        <v>2</v>
      </c>
      <c r="L125" s="69"/>
      <c r="M125" s="175" t="s">
        <v>2</v>
      </c>
      <c r="N125" s="175" t="s">
        <v>170</v>
      </c>
      <c r="O125" s="175" t="s">
        <v>2</v>
      </c>
      <c r="P125" s="175" t="s">
        <v>2</v>
      </c>
      <c r="Q125" s="175" t="s">
        <v>2</v>
      </c>
      <c r="R125" s="175" t="s">
        <v>2</v>
      </c>
    </row>
    <row r="126" spans="1:18">
      <c r="A126" s="173" t="s">
        <v>463</v>
      </c>
      <c r="B126" s="173" t="s">
        <v>464</v>
      </c>
      <c r="C126" s="173" t="s">
        <v>465</v>
      </c>
      <c r="D126" s="173" t="s">
        <v>467</v>
      </c>
      <c r="E126" s="174" t="s">
        <v>923</v>
      </c>
      <c r="F126" s="175" t="s">
        <v>2</v>
      </c>
      <c r="G126" s="175" t="s">
        <v>2</v>
      </c>
      <c r="H126" s="175" t="s">
        <v>2</v>
      </c>
      <c r="I126" s="175" t="s">
        <v>2</v>
      </c>
      <c r="J126" s="123" t="s">
        <v>170</v>
      </c>
      <c r="K126" s="175" t="s">
        <v>2</v>
      </c>
      <c r="L126" s="69"/>
      <c r="M126" s="175" t="s">
        <v>2</v>
      </c>
      <c r="N126" s="175" t="s">
        <v>170</v>
      </c>
      <c r="O126" s="175" t="s">
        <v>2</v>
      </c>
      <c r="P126" s="175" t="s">
        <v>2</v>
      </c>
      <c r="Q126" s="175" t="s">
        <v>170</v>
      </c>
      <c r="R126" s="175" t="s">
        <v>2</v>
      </c>
    </row>
    <row r="127" spans="1:18">
      <c r="A127" s="173" t="s">
        <v>463</v>
      </c>
      <c r="B127" s="173" t="s">
        <v>464</v>
      </c>
      <c r="C127" s="173" t="s">
        <v>465</v>
      </c>
      <c r="D127" s="173" t="s">
        <v>467</v>
      </c>
      <c r="E127" s="174" t="s">
        <v>467</v>
      </c>
      <c r="F127" s="175" t="s">
        <v>2</v>
      </c>
      <c r="G127" s="175" t="s">
        <v>2</v>
      </c>
      <c r="H127" s="175" t="s">
        <v>2</v>
      </c>
      <c r="I127" s="175" t="s">
        <v>2</v>
      </c>
      <c r="J127" s="175" t="s">
        <v>2</v>
      </c>
      <c r="K127" s="175" t="s">
        <v>2</v>
      </c>
      <c r="L127" s="69"/>
      <c r="M127" s="175" t="s">
        <v>2</v>
      </c>
      <c r="N127" s="175" t="s">
        <v>170</v>
      </c>
      <c r="O127" s="175" t="s">
        <v>2</v>
      </c>
      <c r="P127" s="175" t="s">
        <v>2</v>
      </c>
      <c r="Q127" s="175" t="s">
        <v>2</v>
      </c>
      <c r="R127" s="175" t="s">
        <v>2</v>
      </c>
    </row>
    <row r="128" spans="1:18">
      <c r="A128" s="173" t="s">
        <v>463</v>
      </c>
      <c r="B128" s="173" t="s">
        <v>468</v>
      </c>
      <c r="C128" s="177" t="s">
        <v>2</v>
      </c>
      <c r="D128" s="177" t="s">
        <v>2</v>
      </c>
      <c r="E128" s="174" t="s">
        <v>468</v>
      </c>
      <c r="F128" s="175" t="s">
        <v>2</v>
      </c>
      <c r="G128" s="175" t="s">
        <v>2</v>
      </c>
      <c r="H128" s="123" t="s">
        <v>170</v>
      </c>
      <c r="I128" s="175" t="s">
        <v>2</v>
      </c>
      <c r="J128" s="175" t="s">
        <v>2</v>
      </c>
      <c r="K128" s="175" t="s">
        <v>2</v>
      </c>
      <c r="L128" s="69"/>
      <c r="M128" s="175" t="s">
        <v>2</v>
      </c>
      <c r="N128" s="175" t="s">
        <v>2</v>
      </c>
      <c r="O128" s="175" t="s">
        <v>2</v>
      </c>
      <c r="P128" s="175" t="s">
        <v>2</v>
      </c>
      <c r="Q128" s="175" t="s">
        <v>2</v>
      </c>
      <c r="R128" s="175" t="s">
        <v>2</v>
      </c>
    </row>
    <row r="129" spans="1:18">
      <c r="A129" s="173" t="s">
        <v>463</v>
      </c>
      <c r="B129" s="173" t="s">
        <v>468</v>
      </c>
      <c r="C129" s="173" t="s">
        <v>469</v>
      </c>
      <c r="D129" s="173" t="s">
        <v>470</v>
      </c>
      <c r="E129" s="174" t="s">
        <v>924</v>
      </c>
      <c r="F129" s="175" t="s">
        <v>2</v>
      </c>
      <c r="G129" s="175" t="s">
        <v>2</v>
      </c>
      <c r="H129" s="123" t="s">
        <v>170</v>
      </c>
      <c r="I129" s="123" t="s">
        <v>170</v>
      </c>
      <c r="J129" s="123" t="s">
        <v>170</v>
      </c>
      <c r="K129" s="123" t="s">
        <v>170</v>
      </c>
      <c r="L129" s="69"/>
      <c r="M129" s="175" t="s">
        <v>2</v>
      </c>
      <c r="N129" s="175" t="s">
        <v>2</v>
      </c>
      <c r="O129" s="175" t="s">
        <v>2</v>
      </c>
      <c r="P129" s="175" t="s">
        <v>2</v>
      </c>
      <c r="Q129" s="175" t="s">
        <v>2</v>
      </c>
      <c r="R129" s="175" t="s">
        <v>170</v>
      </c>
    </row>
    <row r="130" spans="1:18">
      <c r="A130" s="173" t="s">
        <v>463</v>
      </c>
      <c r="B130" s="173" t="s">
        <v>468</v>
      </c>
      <c r="C130" s="173" t="s">
        <v>469</v>
      </c>
      <c r="D130" s="173" t="s">
        <v>471</v>
      </c>
      <c r="E130" s="174" t="s">
        <v>925</v>
      </c>
      <c r="F130" s="175" t="s">
        <v>2</v>
      </c>
      <c r="G130" s="123" t="s">
        <v>170</v>
      </c>
      <c r="H130" s="123" t="s">
        <v>170</v>
      </c>
      <c r="I130" s="123" t="s">
        <v>170</v>
      </c>
      <c r="J130" s="175" t="s">
        <v>2</v>
      </c>
      <c r="K130" s="175" t="s">
        <v>2</v>
      </c>
      <c r="L130" s="69"/>
      <c r="M130" s="175" t="s">
        <v>170</v>
      </c>
      <c r="N130" s="175" t="s">
        <v>2</v>
      </c>
      <c r="O130" s="175" t="s">
        <v>2</v>
      </c>
      <c r="P130" s="175" t="s">
        <v>2</v>
      </c>
      <c r="Q130" s="175" t="s">
        <v>170</v>
      </c>
      <c r="R130" s="175" t="s">
        <v>2</v>
      </c>
    </row>
    <row r="131" spans="1:18">
      <c r="A131" s="173" t="s">
        <v>463</v>
      </c>
      <c r="B131" s="173" t="s">
        <v>468</v>
      </c>
      <c r="C131" s="173" t="s">
        <v>469</v>
      </c>
      <c r="D131" s="173" t="s">
        <v>471</v>
      </c>
      <c r="E131" s="174" t="s">
        <v>471</v>
      </c>
      <c r="F131" s="175" t="s">
        <v>2</v>
      </c>
      <c r="G131" s="175" t="s">
        <v>2</v>
      </c>
      <c r="H131" s="175" t="s">
        <v>2</v>
      </c>
      <c r="I131" s="175" t="s">
        <v>2</v>
      </c>
      <c r="J131" s="175" t="s">
        <v>2</v>
      </c>
      <c r="K131" s="175" t="s">
        <v>2</v>
      </c>
      <c r="L131" s="69"/>
      <c r="M131" s="175" t="s">
        <v>2</v>
      </c>
      <c r="N131" s="175" t="s">
        <v>2</v>
      </c>
      <c r="O131" s="175" t="s">
        <v>2</v>
      </c>
      <c r="P131" s="175" t="s">
        <v>2</v>
      </c>
      <c r="Q131" s="175" t="s">
        <v>170</v>
      </c>
      <c r="R131" s="175" t="s">
        <v>2</v>
      </c>
    </row>
    <row r="132" spans="1:18">
      <c r="A132" s="173" t="s">
        <v>463</v>
      </c>
      <c r="B132" s="173" t="s">
        <v>468</v>
      </c>
      <c r="C132" s="173" t="s">
        <v>469</v>
      </c>
      <c r="D132" s="173" t="s">
        <v>472</v>
      </c>
      <c r="E132" s="174" t="s">
        <v>926</v>
      </c>
      <c r="F132" s="175" t="s">
        <v>170</v>
      </c>
      <c r="G132" s="175" t="s">
        <v>170</v>
      </c>
      <c r="H132" s="175" t="s">
        <v>170</v>
      </c>
      <c r="I132" s="175" t="s">
        <v>170</v>
      </c>
      <c r="J132" s="175" t="s">
        <v>170</v>
      </c>
      <c r="K132" s="175" t="s">
        <v>170</v>
      </c>
      <c r="L132" s="69"/>
      <c r="M132" s="175" t="s">
        <v>170</v>
      </c>
      <c r="N132" s="175" t="s">
        <v>170</v>
      </c>
      <c r="O132" s="175" t="s">
        <v>170</v>
      </c>
      <c r="P132" s="175" t="s">
        <v>170</v>
      </c>
      <c r="Q132" s="175" t="s">
        <v>170</v>
      </c>
      <c r="R132" s="175" t="s">
        <v>170</v>
      </c>
    </row>
    <row r="133" spans="1:18">
      <c r="A133" s="173" t="s">
        <v>463</v>
      </c>
      <c r="B133" s="173" t="s">
        <v>468</v>
      </c>
      <c r="C133" s="173" t="s">
        <v>469</v>
      </c>
      <c r="D133" s="173" t="s">
        <v>473</v>
      </c>
      <c r="E133" s="174" t="s">
        <v>927</v>
      </c>
      <c r="F133" s="175" t="s">
        <v>170</v>
      </c>
      <c r="G133" s="175" t="s">
        <v>170</v>
      </c>
      <c r="H133" s="175" t="s">
        <v>170</v>
      </c>
      <c r="I133" s="175" t="s">
        <v>2</v>
      </c>
      <c r="J133" s="175" t="s">
        <v>170</v>
      </c>
      <c r="K133" s="175" t="s">
        <v>2</v>
      </c>
      <c r="L133" s="69"/>
      <c r="M133" s="175" t="s">
        <v>2</v>
      </c>
      <c r="N133" s="175" t="s">
        <v>170</v>
      </c>
      <c r="O133" s="175" t="s">
        <v>2</v>
      </c>
      <c r="P133" s="175" t="s">
        <v>2</v>
      </c>
      <c r="Q133" s="175" t="s">
        <v>2</v>
      </c>
      <c r="R133" s="175" t="s">
        <v>2</v>
      </c>
    </row>
    <row r="134" spans="1:18">
      <c r="A134" s="173" t="s">
        <v>463</v>
      </c>
      <c r="B134" s="173" t="s">
        <v>468</v>
      </c>
      <c r="C134" s="173" t="s">
        <v>469</v>
      </c>
      <c r="D134" s="173" t="s">
        <v>473</v>
      </c>
      <c r="E134" s="174" t="s">
        <v>928</v>
      </c>
      <c r="F134" s="175" t="s">
        <v>170</v>
      </c>
      <c r="G134" s="175" t="s">
        <v>170</v>
      </c>
      <c r="H134" s="175" t="s">
        <v>170</v>
      </c>
      <c r="I134" s="175" t="s">
        <v>170</v>
      </c>
      <c r="J134" s="175" t="s">
        <v>170</v>
      </c>
      <c r="K134" s="175" t="s">
        <v>170</v>
      </c>
      <c r="L134" s="69"/>
      <c r="M134" s="175" t="s">
        <v>2</v>
      </c>
      <c r="N134" s="175" t="s">
        <v>2</v>
      </c>
      <c r="O134" s="175" t="s">
        <v>2</v>
      </c>
      <c r="P134" s="175" t="s">
        <v>2</v>
      </c>
      <c r="Q134" s="175" t="s">
        <v>2</v>
      </c>
      <c r="R134" s="175" t="s">
        <v>170</v>
      </c>
    </row>
    <row r="135" spans="1:18">
      <c r="A135" s="173" t="s">
        <v>474</v>
      </c>
      <c r="B135" s="173" t="s">
        <v>475</v>
      </c>
      <c r="C135" s="173" t="s">
        <v>476</v>
      </c>
      <c r="D135" s="173" t="s">
        <v>477</v>
      </c>
      <c r="E135" s="174" t="s">
        <v>929</v>
      </c>
      <c r="F135" s="175" t="s">
        <v>170</v>
      </c>
      <c r="G135" s="175" t="s">
        <v>170</v>
      </c>
      <c r="H135" s="175" t="s">
        <v>2</v>
      </c>
      <c r="I135" s="175" t="s">
        <v>170</v>
      </c>
      <c r="J135" s="175" t="s">
        <v>2</v>
      </c>
      <c r="K135" s="175" t="s">
        <v>2</v>
      </c>
      <c r="L135" s="69"/>
      <c r="M135" s="175" t="s">
        <v>2</v>
      </c>
      <c r="N135" s="175" t="s">
        <v>2</v>
      </c>
      <c r="O135" s="175" t="s">
        <v>170</v>
      </c>
      <c r="P135" s="175" t="s">
        <v>2</v>
      </c>
      <c r="Q135" s="175" t="s">
        <v>170</v>
      </c>
      <c r="R135" s="175" t="s">
        <v>2</v>
      </c>
    </row>
    <row r="136" spans="1:18">
      <c r="A136" s="178" t="s">
        <v>478</v>
      </c>
      <c r="B136" s="178" t="s">
        <v>479</v>
      </c>
      <c r="C136" s="179" t="s">
        <v>2</v>
      </c>
      <c r="D136" s="179" t="s">
        <v>2</v>
      </c>
      <c r="E136" s="180" t="s">
        <v>479</v>
      </c>
      <c r="F136" s="181" t="s">
        <v>170</v>
      </c>
      <c r="G136" s="181" t="s">
        <v>170</v>
      </c>
      <c r="H136" s="181" t="s">
        <v>170</v>
      </c>
      <c r="I136" s="181" t="s">
        <v>170</v>
      </c>
      <c r="J136" s="181" t="s">
        <v>170</v>
      </c>
      <c r="K136" s="181" t="s">
        <v>170</v>
      </c>
      <c r="L136" s="143"/>
      <c r="M136" s="181" t="s">
        <v>170</v>
      </c>
      <c r="N136" s="181" t="s">
        <v>170</v>
      </c>
      <c r="O136" s="181" t="s">
        <v>170</v>
      </c>
      <c r="P136" s="181" t="s">
        <v>170</v>
      </c>
      <c r="Q136" s="181" t="s">
        <v>170</v>
      </c>
      <c r="R136" s="181" t="s">
        <v>170</v>
      </c>
    </row>
  </sheetData>
  <mergeCells count="19">
    <mergeCell ref="A4:A6"/>
    <mergeCell ref="B4:B6"/>
    <mergeCell ref="C4:C6"/>
    <mergeCell ref="D4:D6"/>
    <mergeCell ref="E4:E6"/>
    <mergeCell ref="Q5:Q6"/>
    <mergeCell ref="O5:O6"/>
    <mergeCell ref="R5:R6"/>
    <mergeCell ref="M4:R4"/>
    <mergeCell ref="F5:F6"/>
    <mergeCell ref="M5:M6"/>
    <mergeCell ref="G5:G6"/>
    <mergeCell ref="I5:I6"/>
    <mergeCell ref="N5:N6"/>
    <mergeCell ref="P5:P6"/>
    <mergeCell ref="K5:K6"/>
    <mergeCell ref="F4:K4"/>
    <mergeCell ref="H5:H6"/>
    <mergeCell ref="J5:J6"/>
  </mergeCells>
  <conditionalFormatting sqref="I7:I68 I74:I120 I70:I72 A7:E68 A70:E120 L74:L120 F124:G124 F7:G121 F127:G127 F131:G132 F136:G136 P7:P136 M74:N136 L7:N73">
    <cfRule type="expression" dxfId="61" priority="61">
      <formula>MOD(ROW(),2)=0</formula>
    </cfRule>
  </conditionalFormatting>
  <conditionalFormatting sqref="A121:E127 L121:L136 A129:E135 A128:B128 E128 A136:B136 E136">
    <cfRule type="expression" dxfId="60" priority="60">
      <formula>MOD(ROW(),2)=0</formula>
    </cfRule>
  </conditionalFormatting>
  <conditionalFormatting sqref="I121">
    <cfRule type="expression" dxfId="59" priority="59">
      <formula>MOD(ROW(),2)=0</formula>
    </cfRule>
  </conditionalFormatting>
  <conditionalFormatting sqref="I123">
    <cfRule type="expression" dxfId="58" priority="58">
      <formula>MOD(ROW(),2)=0</formula>
    </cfRule>
  </conditionalFormatting>
  <conditionalFormatting sqref="I136 I132">
    <cfRule type="expression" dxfId="57" priority="57">
      <formula>MOD(ROW(),2)=0</formula>
    </cfRule>
  </conditionalFormatting>
  <conditionalFormatting sqref="F122:F123 F125:F126 F128:F130">
    <cfRule type="expression" dxfId="56" priority="56">
      <formula>MOD(ROW(),2)=0</formula>
    </cfRule>
  </conditionalFormatting>
  <conditionalFormatting sqref="G122:G123 G126 G128:G129">
    <cfRule type="expression" dxfId="55" priority="55">
      <formula>MOD(ROW(),2)=0</formula>
    </cfRule>
  </conditionalFormatting>
  <conditionalFormatting sqref="I122">
    <cfRule type="expression" dxfId="54" priority="54">
      <formula>MOD(ROW(),2)=0</formula>
    </cfRule>
  </conditionalFormatting>
  <conditionalFormatting sqref="I125:I126 I133 I128">
    <cfRule type="expression" dxfId="53" priority="53">
      <formula>MOD(ROW(),2)=0</formula>
    </cfRule>
  </conditionalFormatting>
  <conditionalFormatting sqref="I124">
    <cfRule type="expression" dxfId="52" priority="52">
      <formula>MOD(ROW(),2)=0</formula>
    </cfRule>
  </conditionalFormatting>
  <conditionalFormatting sqref="G125">
    <cfRule type="expression" dxfId="51" priority="51">
      <formula>MOD(ROW(),2)=0</formula>
    </cfRule>
  </conditionalFormatting>
  <conditionalFormatting sqref="C128">
    <cfRule type="expression" dxfId="50" priority="50">
      <formula>MOD(ROW(),2)=0</formula>
    </cfRule>
  </conditionalFormatting>
  <conditionalFormatting sqref="D128">
    <cfRule type="expression" dxfId="49" priority="49">
      <formula>MOD(ROW(),2)=0</formula>
    </cfRule>
  </conditionalFormatting>
  <conditionalFormatting sqref="I129">
    <cfRule type="expression" dxfId="48" priority="48">
      <formula>MOD(ROW(),2)=0</formula>
    </cfRule>
  </conditionalFormatting>
  <conditionalFormatting sqref="G130">
    <cfRule type="expression" dxfId="47" priority="47">
      <formula>MOD(ROW(),2)=0</formula>
    </cfRule>
  </conditionalFormatting>
  <conditionalFormatting sqref="I130">
    <cfRule type="expression" dxfId="46" priority="46">
      <formula>MOD(ROW(),2)=0</formula>
    </cfRule>
  </conditionalFormatting>
  <conditionalFormatting sqref="F133">
    <cfRule type="expression" dxfId="45" priority="45">
      <formula>MOD(ROW(),2)=0</formula>
    </cfRule>
  </conditionalFormatting>
  <conditionalFormatting sqref="G133">
    <cfRule type="expression" dxfId="44" priority="44">
      <formula>MOD(ROW(),2)=0</formula>
    </cfRule>
  </conditionalFormatting>
  <conditionalFormatting sqref="F134">
    <cfRule type="expression" dxfId="43" priority="43">
      <formula>MOD(ROW(),2)=0</formula>
    </cfRule>
  </conditionalFormatting>
  <conditionalFormatting sqref="G134">
    <cfRule type="expression" dxfId="42" priority="42">
      <formula>MOD(ROW(),2)=0</formula>
    </cfRule>
  </conditionalFormatting>
  <conditionalFormatting sqref="I134">
    <cfRule type="expression" dxfId="41" priority="41">
      <formula>MOD(ROW(),2)=0</formula>
    </cfRule>
  </conditionalFormatting>
  <conditionalFormatting sqref="F135">
    <cfRule type="expression" dxfId="40" priority="40">
      <formula>MOD(ROW(),2)=0</formula>
    </cfRule>
  </conditionalFormatting>
  <conditionalFormatting sqref="G135">
    <cfRule type="expression" dxfId="39" priority="39">
      <formula>MOD(ROW(),2)=0</formula>
    </cfRule>
  </conditionalFormatting>
  <conditionalFormatting sqref="I135">
    <cfRule type="expression" dxfId="38" priority="38">
      <formula>MOD(ROW(),2)=0</formula>
    </cfRule>
  </conditionalFormatting>
  <conditionalFormatting sqref="C136">
    <cfRule type="expression" dxfId="37" priority="37">
      <formula>MOD(ROW(),2)=0</formula>
    </cfRule>
  </conditionalFormatting>
  <conditionalFormatting sqref="D136">
    <cfRule type="expression" dxfId="36" priority="36">
      <formula>MOD(ROW(),2)=0</formula>
    </cfRule>
  </conditionalFormatting>
  <conditionalFormatting sqref="A69:E69">
    <cfRule type="expression" dxfId="35" priority="35">
      <formula>MOD(ROW(),2)=0</formula>
    </cfRule>
  </conditionalFormatting>
  <conditionalFormatting sqref="I73">
    <cfRule type="expression" dxfId="34" priority="34">
      <formula>MOD(ROW(),2)=0</formula>
    </cfRule>
  </conditionalFormatting>
  <conditionalFormatting sqref="I69">
    <cfRule type="expression" dxfId="33" priority="33">
      <formula>MOD(ROW(),2)=0</formula>
    </cfRule>
  </conditionalFormatting>
  <conditionalFormatting sqref="I127">
    <cfRule type="expression" dxfId="32" priority="32">
      <formula>MOD(ROW(),2)=0</formula>
    </cfRule>
  </conditionalFormatting>
  <conditionalFormatting sqref="I131">
    <cfRule type="expression" dxfId="31" priority="31">
      <formula>MOD(ROW(),2)=0</formula>
    </cfRule>
  </conditionalFormatting>
  <conditionalFormatting sqref="H70:H72 H74:H120 H7:H68">
    <cfRule type="expression" dxfId="30" priority="30">
      <formula>MOD(ROW(),2)=0</formula>
    </cfRule>
  </conditionalFormatting>
  <conditionalFormatting sqref="H121">
    <cfRule type="expression" dxfId="29" priority="29">
      <formula>MOD(ROW(),2)=0</formula>
    </cfRule>
  </conditionalFormatting>
  <conditionalFormatting sqref="H122:H123 H125:H126 H132:H136">
    <cfRule type="expression" dxfId="28" priority="28">
      <formula>MOD(ROW(),2)=0</formula>
    </cfRule>
  </conditionalFormatting>
  <conditionalFormatting sqref="H124">
    <cfRule type="expression" dxfId="27" priority="27">
      <formula>MOD(ROW(),2)=0</formula>
    </cfRule>
  </conditionalFormatting>
  <conditionalFormatting sqref="H128">
    <cfRule type="expression" dxfId="26" priority="26">
      <formula>MOD(ROW(),2)=0</formula>
    </cfRule>
  </conditionalFormatting>
  <conditionalFormatting sqref="H129">
    <cfRule type="expression" dxfId="25" priority="25">
      <formula>MOD(ROW(),2)=0</formula>
    </cfRule>
  </conditionalFormatting>
  <conditionalFormatting sqref="H130">
    <cfRule type="expression" dxfId="24" priority="24">
      <formula>MOD(ROW(),2)=0</formula>
    </cfRule>
  </conditionalFormatting>
  <conditionalFormatting sqref="H73">
    <cfRule type="expression" dxfId="23" priority="23">
      <formula>MOD(ROW(),2)=0</formula>
    </cfRule>
  </conditionalFormatting>
  <conditionalFormatting sqref="H69">
    <cfRule type="expression" dxfId="22" priority="22">
      <formula>MOD(ROW(),2)=0</formula>
    </cfRule>
  </conditionalFormatting>
  <conditionalFormatting sqref="H127">
    <cfRule type="expression" dxfId="21" priority="21">
      <formula>MOD(ROW(),2)=0</formula>
    </cfRule>
  </conditionalFormatting>
  <conditionalFormatting sqref="H131">
    <cfRule type="expression" dxfId="20" priority="20">
      <formula>MOD(ROW(),2)=0</formula>
    </cfRule>
  </conditionalFormatting>
  <conditionalFormatting sqref="J124 J7:J121 J127 J131">
    <cfRule type="expression" dxfId="19" priority="19">
      <formula>MOD(ROW(),2)=0</formula>
    </cfRule>
  </conditionalFormatting>
  <conditionalFormatting sqref="J122">
    <cfRule type="expression" dxfId="18" priority="18">
      <formula>MOD(ROW(),2)=0</formula>
    </cfRule>
  </conditionalFormatting>
  <conditionalFormatting sqref="J123">
    <cfRule type="expression" dxfId="17" priority="17">
      <formula>MOD(ROW(),2)=0</formula>
    </cfRule>
  </conditionalFormatting>
  <conditionalFormatting sqref="J132 J136">
    <cfRule type="expression" dxfId="16" priority="16">
      <formula>MOD(ROW(),2)=0</formula>
    </cfRule>
  </conditionalFormatting>
  <conditionalFormatting sqref="J125 J128 J130 J135">
    <cfRule type="expression" dxfId="15" priority="15">
      <formula>MOD(ROW(),2)=0</formula>
    </cfRule>
  </conditionalFormatting>
  <conditionalFormatting sqref="J126">
    <cfRule type="expression" dxfId="14" priority="14">
      <formula>MOD(ROW(),2)=0</formula>
    </cfRule>
  </conditionalFormatting>
  <conditionalFormatting sqref="J129">
    <cfRule type="expression" dxfId="13" priority="13">
      <formula>MOD(ROW(),2)=0</formula>
    </cfRule>
  </conditionalFormatting>
  <conditionalFormatting sqref="J133">
    <cfRule type="expression" dxfId="12" priority="12">
      <formula>MOD(ROW(),2)=0</formula>
    </cfRule>
  </conditionalFormatting>
  <conditionalFormatting sqref="J134">
    <cfRule type="expression" dxfId="11" priority="11">
      <formula>MOD(ROW(),2)=0</formula>
    </cfRule>
  </conditionalFormatting>
  <conditionalFormatting sqref="K124 K7:K121 K127 K131:K132 K136">
    <cfRule type="expression" dxfId="10" priority="10">
      <formula>MOD(ROW(),2)=0</formula>
    </cfRule>
  </conditionalFormatting>
  <conditionalFormatting sqref="K122">
    <cfRule type="expression" dxfId="9" priority="9">
      <formula>MOD(ROW(),2)=0</formula>
    </cfRule>
  </conditionalFormatting>
  <conditionalFormatting sqref="K123 K125:K126 K130 K133 K135 K128">
    <cfRule type="expression" dxfId="8" priority="8">
      <formula>MOD(ROW(),2)=0</formula>
    </cfRule>
  </conditionalFormatting>
  <conditionalFormatting sqref="K129">
    <cfRule type="expression" dxfId="7" priority="7">
      <formula>MOD(ROW(),2)=0</formula>
    </cfRule>
  </conditionalFormatting>
  <conditionalFormatting sqref="K134">
    <cfRule type="expression" dxfId="6" priority="6">
      <formula>MOD(ROW(),2)=0</formula>
    </cfRule>
  </conditionalFormatting>
  <conditionalFormatting sqref="Q74:Q136 Q70:Q72 Q7:Q68">
    <cfRule type="expression" dxfId="5" priority="5">
      <formula>MOD(ROW(),2)=0</formula>
    </cfRule>
  </conditionalFormatting>
  <conditionalFormatting sqref="Q69">
    <cfRule type="expression" dxfId="4" priority="4">
      <formula>MOD(ROW(),2)=0</formula>
    </cfRule>
  </conditionalFormatting>
  <conditionalFormatting sqref="Q73">
    <cfRule type="expression" dxfId="3" priority="3">
      <formula>MOD(ROW(),2)=0</formula>
    </cfRule>
  </conditionalFormatting>
  <conditionalFormatting sqref="O7:O136">
    <cfRule type="expression" dxfId="2" priority="2">
      <formula>MOD(ROW(),2)=0</formula>
    </cfRule>
  </conditionalFormatting>
  <conditionalFormatting sqref="R7:R136">
    <cfRule type="expression" dxfId="1" priority="1">
      <formula>MOD(ROW(),2)=0</formula>
    </cfRule>
  </conditionalFormatting>
  <pageMargins left="0.7" right="0.7" top="0.75" bottom="0.75" header="0.3" footer="0.3"/>
  <pageSetup scale="41"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zoomScaleNormal="100" workbookViewId="0">
      <selection activeCell="F21" sqref="F21"/>
    </sheetView>
  </sheetViews>
  <sheetFormatPr defaultRowHeight="14.4"/>
  <cols>
    <col min="1" max="1" width="12" customWidth="1"/>
    <col min="2" max="2" width="14.109375" customWidth="1"/>
    <col min="12" max="12" width="20.44140625" customWidth="1"/>
  </cols>
  <sheetData>
    <row r="1" spans="1:12" ht="32.25" customHeight="1">
      <c r="A1" s="415" t="s">
        <v>1382</v>
      </c>
      <c r="B1" s="381"/>
      <c r="C1" s="381"/>
      <c r="D1" s="381"/>
      <c r="E1" s="381"/>
      <c r="F1" s="381"/>
      <c r="G1" s="381"/>
      <c r="H1" s="381"/>
      <c r="I1" s="381"/>
      <c r="J1" s="381"/>
      <c r="K1" s="381"/>
      <c r="L1" s="381"/>
    </row>
    <row r="2" spans="1:12">
      <c r="A2" s="69"/>
      <c r="B2" s="69"/>
      <c r="C2" s="69"/>
      <c r="D2" s="69"/>
      <c r="E2" s="69"/>
      <c r="F2" s="69"/>
      <c r="G2" s="69"/>
      <c r="H2" s="69"/>
      <c r="I2" s="69"/>
      <c r="J2" s="69"/>
      <c r="K2" s="69"/>
      <c r="L2" s="69"/>
    </row>
    <row r="3" spans="1:12">
      <c r="A3" s="70" t="s">
        <v>1719</v>
      </c>
      <c r="B3" s="69"/>
      <c r="C3" s="69"/>
      <c r="D3" s="69"/>
      <c r="E3" s="69"/>
      <c r="F3" s="69"/>
      <c r="G3" s="69"/>
      <c r="H3" s="69"/>
      <c r="I3" s="69"/>
      <c r="J3" s="69"/>
      <c r="K3" s="69"/>
      <c r="L3" s="69"/>
    </row>
    <row r="4" spans="1:12" s="182" customFormat="1">
      <c r="A4" s="170" t="s">
        <v>509</v>
      </c>
      <c r="B4" s="170" t="s">
        <v>508</v>
      </c>
      <c r="C4" s="385" t="s">
        <v>575</v>
      </c>
      <c r="D4" s="384"/>
      <c r="E4" s="384"/>
      <c r="F4" s="384"/>
      <c r="G4" s="384"/>
      <c r="H4" s="384"/>
      <c r="I4" s="384"/>
      <c r="J4" s="384"/>
      <c r="K4" s="384"/>
      <c r="L4" s="421"/>
    </row>
    <row r="5" spans="1:12" s="182" customFormat="1">
      <c r="A5" s="167" t="s">
        <v>395</v>
      </c>
      <c r="B5" s="69" t="s">
        <v>162</v>
      </c>
      <c r="C5" s="416" t="s">
        <v>1031</v>
      </c>
      <c r="D5" s="417"/>
      <c r="E5" s="417"/>
      <c r="F5" s="417"/>
      <c r="G5" s="417"/>
      <c r="H5" s="417"/>
      <c r="I5" s="417"/>
      <c r="J5" s="417"/>
      <c r="K5" s="417"/>
      <c r="L5" s="417"/>
    </row>
    <row r="6" spans="1:12" s="182" customFormat="1">
      <c r="A6" s="69"/>
      <c r="B6" s="69" t="s">
        <v>574</v>
      </c>
      <c r="C6" s="418" t="s">
        <v>1032</v>
      </c>
      <c r="D6" s="419"/>
      <c r="E6" s="419"/>
      <c r="F6" s="419"/>
      <c r="G6" s="419"/>
      <c r="H6" s="419"/>
      <c r="I6" s="419"/>
      <c r="J6" s="419"/>
      <c r="K6" s="420"/>
      <c r="L6" s="340"/>
    </row>
    <row r="7" spans="1:12" s="182" customFormat="1">
      <c r="A7" s="69"/>
      <c r="B7" s="69" t="s">
        <v>164</v>
      </c>
      <c r="C7" s="418" t="s">
        <v>1033</v>
      </c>
      <c r="D7" s="419"/>
      <c r="E7" s="419"/>
      <c r="F7" s="419"/>
      <c r="G7" s="419"/>
      <c r="H7" s="419"/>
      <c r="I7" s="419"/>
      <c r="J7" s="419"/>
      <c r="K7" s="420"/>
      <c r="L7" s="340"/>
    </row>
    <row r="8" spans="1:12" s="182" customFormat="1">
      <c r="A8" s="69"/>
      <c r="B8" s="69" t="s">
        <v>165</v>
      </c>
      <c r="C8" s="419" t="s">
        <v>1034</v>
      </c>
      <c r="D8" s="419"/>
      <c r="E8" s="419"/>
      <c r="F8" s="419"/>
      <c r="G8" s="419"/>
      <c r="H8" s="419"/>
      <c r="I8" s="419"/>
      <c r="J8" s="419"/>
      <c r="K8" s="420"/>
      <c r="L8" s="340"/>
    </row>
    <row r="9" spans="1:12" s="182" customFormat="1">
      <c r="A9" s="69"/>
      <c r="B9" s="69" t="s">
        <v>166</v>
      </c>
      <c r="C9" s="419" t="s">
        <v>1035</v>
      </c>
      <c r="D9" s="419"/>
      <c r="E9" s="419"/>
      <c r="F9" s="419"/>
      <c r="G9" s="419"/>
      <c r="H9" s="419"/>
      <c r="I9" s="419"/>
      <c r="J9" s="419"/>
      <c r="K9" s="420"/>
      <c r="L9" s="340"/>
    </row>
    <row r="10" spans="1:12" s="182" customFormat="1">
      <c r="A10" s="69"/>
      <c r="B10" s="69" t="s">
        <v>167</v>
      </c>
      <c r="C10" s="419" t="s">
        <v>1036</v>
      </c>
      <c r="D10" s="419"/>
      <c r="E10" s="419"/>
      <c r="F10" s="419"/>
      <c r="G10" s="419"/>
      <c r="H10" s="419"/>
      <c r="I10" s="419"/>
      <c r="J10" s="419"/>
      <c r="K10" s="420"/>
      <c r="L10" s="340"/>
    </row>
    <row r="11" spans="1:12" s="182" customFormat="1">
      <c r="A11" s="69"/>
      <c r="B11" s="69"/>
      <c r="C11" s="418"/>
      <c r="D11" s="419"/>
      <c r="E11" s="419"/>
      <c r="F11" s="419"/>
      <c r="G11" s="419"/>
      <c r="H11" s="419"/>
      <c r="I11" s="419"/>
      <c r="J11" s="419"/>
      <c r="K11" s="420"/>
      <c r="L11" s="340"/>
    </row>
    <row r="12" spans="1:12" s="182" customFormat="1">
      <c r="A12" s="167" t="s">
        <v>396</v>
      </c>
      <c r="B12" s="69" t="s">
        <v>162</v>
      </c>
      <c r="C12" s="418" t="s">
        <v>930</v>
      </c>
      <c r="D12" s="419"/>
      <c r="E12" s="419"/>
      <c r="F12" s="419"/>
      <c r="G12" s="419"/>
      <c r="H12" s="419"/>
      <c r="I12" s="419"/>
      <c r="J12" s="419"/>
      <c r="K12" s="420"/>
      <c r="L12" s="340"/>
    </row>
    <row r="13" spans="1:12" s="182" customFormat="1">
      <c r="A13" s="69"/>
      <c r="B13" s="69" t="s">
        <v>574</v>
      </c>
      <c r="C13" s="418" t="s">
        <v>931</v>
      </c>
      <c r="D13" s="419"/>
      <c r="E13" s="419"/>
      <c r="F13" s="419"/>
      <c r="G13" s="419"/>
      <c r="H13" s="419"/>
      <c r="I13" s="419"/>
      <c r="J13" s="419"/>
      <c r="K13" s="420"/>
      <c r="L13" s="340"/>
    </row>
    <row r="14" spans="1:12" s="182" customFormat="1">
      <c r="A14" s="69"/>
      <c r="B14" s="69" t="s">
        <v>164</v>
      </c>
      <c r="C14" s="418" t="s">
        <v>932</v>
      </c>
      <c r="D14" s="419"/>
      <c r="E14" s="419"/>
      <c r="F14" s="419"/>
      <c r="G14" s="419"/>
      <c r="H14" s="419"/>
      <c r="I14" s="419"/>
      <c r="J14" s="419"/>
      <c r="K14" s="420"/>
      <c r="L14" s="340"/>
    </row>
    <row r="15" spans="1:12" s="182" customFormat="1">
      <c r="A15" s="69"/>
      <c r="B15" s="69" t="s">
        <v>165</v>
      </c>
      <c r="C15" s="418" t="s">
        <v>933</v>
      </c>
      <c r="D15" s="419"/>
      <c r="E15" s="419"/>
      <c r="F15" s="419"/>
      <c r="G15" s="419"/>
      <c r="H15" s="419"/>
      <c r="I15" s="419"/>
      <c r="J15" s="419"/>
      <c r="K15" s="420"/>
      <c r="L15" s="340"/>
    </row>
    <row r="16" spans="1:12" s="182" customFormat="1">
      <c r="A16" s="69"/>
      <c r="B16" s="69" t="s">
        <v>166</v>
      </c>
      <c r="C16" s="419" t="s">
        <v>1037</v>
      </c>
      <c r="D16" s="419"/>
      <c r="E16" s="419"/>
      <c r="F16" s="419"/>
      <c r="G16" s="419"/>
      <c r="H16" s="419"/>
      <c r="I16" s="419"/>
      <c r="J16" s="419"/>
      <c r="K16" s="420"/>
      <c r="L16" s="340"/>
    </row>
    <row r="17" spans="1:12" s="182" customFormat="1">
      <c r="A17" s="143"/>
      <c r="B17" s="143" t="s">
        <v>167</v>
      </c>
      <c r="C17" s="422" t="s">
        <v>934</v>
      </c>
      <c r="D17" s="423"/>
      <c r="E17" s="423"/>
      <c r="F17" s="423"/>
      <c r="G17" s="423"/>
      <c r="H17" s="423"/>
      <c r="I17" s="423"/>
      <c r="J17" s="423"/>
      <c r="K17" s="424"/>
      <c r="L17" s="342"/>
    </row>
    <row r="18" spans="1:12">
      <c r="A18" s="70"/>
      <c r="B18" s="70"/>
      <c r="C18" s="70"/>
      <c r="D18" s="70"/>
      <c r="E18" s="70"/>
      <c r="F18" s="70"/>
      <c r="G18" s="70"/>
      <c r="H18" s="70"/>
      <c r="I18" s="70"/>
    </row>
    <row r="19" spans="1:12">
      <c r="A19" s="70"/>
      <c r="B19" s="70"/>
      <c r="C19" s="70"/>
      <c r="D19" s="70"/>
      <c r="E19" s="70"/>
      <c r="F19" s="70"/>
      <c r="G19" s="70"/>
      <c r="H19" s="70"/>
      <c r="I19" s="70"/>
    </row>
    <row r="20" spans="1:12">
      <c r="A20" s="70"/>
      <c r="B20" s="70"/>
      <c r="C20" s="70"/>
      <c r="D20" s="70"/>
      <c r="E20" s="70"/>
      <c r="F20" s="70"/>
      <c r="G20" s="70"/>
      <c r="H20" s="70"/>
      <c r="I20" s="70"/>
    </row>
    <row r="21" spans="1:12">
      <c r="A21" s="70"/>
      <c r="B21" s="70"/>
      <c r="C21" s="70"/>
      <c r="D21" s="70"/>
      <c r="E21" s="70"/>
      <c r="F21" s="70"/>
      <c r="G21" s="70"/>
      <c r="H21" s="70"/>
      <c r="I21" s="70"/>
    </row>
    <row r="22" spans="1:12">
      <c r="A22" s="70"/>
      <c r="B22" s="70"/>
      <c r="C22" s="84"/>
      <c r="D22" s="83"/>
      <c r="E22" s="84"/>
      <c r="F22" s="83"/>
      <c r="G22" s="84"/>
      <c r="H22" s="83"/>
      <c r="I22" s="84"/>
      <c r="J22" s="83"/>
    </row>
    <row r="23" spans="1:12">
      <c r="A23" s="70"/>
      <c r="B23" s="70"/>
      <c r="C23" s="70"/>
      <c r="D23" s="70"/>
      <c r="E23" s="70"/>
      <c r="F23" s="70"/>
      <c r="G23" s="70"/>
      <c r="H23" s="70"/>
      <c r="I23" s="70"/>
    </row>
    <row r="24" spans="1:12">
      <c r="A24" s="70"/>
      <c r="B24" s="70"/>
      <c r="C24" s="70"/>
      <c r="D24" s="70"/>
      <c r="E24" s="70"/>
      <c r="F24" s="70"/>
      <c r="G24" s="70"/>
      <c r="H24" s="70"/>
      <c r="I24" s="70"/>
    </row>
    <row r="25" spans="1:12">
      <c r="A25" s="70"/>
      <c r="B25" s="70"/>
      <c r="C25" s="70"/>
      <c r="D25" s="70"/>
      <c r="E25" s="70"/>
      <c r="F25" s="70"/>
      <c r="G25" s="70"/>
      <c r="H25" s="70"/>
      <c r="I25" s="70"/>
    </row>
    <row r="26" spans="1:12">
      <c r="A26" s="70"/>
      <c r="B26" s="70"/>
      <c r="C26" s="70"/>
      <c r="D26" s="70"/>
      <c r="E26" s="70"/>
      <c r="F26" s="70"/>
      <c r="G26" s="70"/>
      <c r="H26" s="70"/>
      <c r="I26" s="70"/>
    </row>
    <row r="27" spans="1:12">
      <c r="A27" s="70"/>
      <c r="B27" s="70"/>
      <c r="C27" s="70"/>
      <c r="D27" s="70"/>
      <c r="E27" s="70"/>
      <c r="F27" s="70"/>
      <c r="G27" s="70"/>
      <c r="H27" s="70"/>
      <c r="I27" s="70"/>
    </row>
    <row r="28" spans="1:12">
      <c r="A28" s="70"/>
      <c r="B28" s="70"/>
      <c r="C28" s="70"/>
      <c r="D28" s="70"/>
      <c r="E28" s="70"/>
      <c r="F28" s="70"/>
      <c r="G28" s="70"/>
      <c r="H28" s="70"/>
      <c r="I28" s="70"/>
    </row>
  </sheetData>
  <mergeCells count="15">
    <mergeCell ref="C16:L16"/>
    <mergeCell ref="C17:L17"/>
    <mergeCell ref="C10:L10"/>
    <mergeCell ref="C12:L12"/>
    <mergeCell ref="C13:L13"/>
    <mergeCell ref="C14:L14"/>
    <mergeCell ref="C15:L15"/>
    <mergeCell ref="A1:L1"/>
    <mergeCell ref="C5:L5"/>
    <mergeCell ref="C6:L6"/>
    <mergeCell ref="C11:L11"/>
    <mergeCell ref="C4:L4"/>
    <mergeCell ref="C7:L7"/>
    <mergeCell ref="C8:L8"/>
    <mergeCell ref="C9:L9"/>
  </mergeCells>
  <conditionalFormatting sqref="C5">
    <cfRule type="expression" dxfId="0" priority="1">
      <formula>MOD(ROW(),2)=0</formula>
    </cfRule>
  </conditionalFormatting>
  <pageMargins left="0.7" right="0.7" top="0.75" bottom="0.75" header="0.3" footer="0.3"/>
  <pageSetup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showGridLines="0" zoomScale="90" zoomScaleNormal="90" workbookViewId="0">
      <selection activeCell="T7" sqref="T7"/>
    </sheetView>
  </sheetViews>
  <sheetFormatPr defaultColWidth="9.109375" defaultRowHeight="14.4"/>
  <cols>
    <col min="1" max="1" width="29.33203125" style="69" customWidth="1"/>
    <col min="2" max="2" width="10.109375" style="69" customWidth="1"/>
    <col min="3" max="3" width="13.44140625" style="69" customWidth="1"/>
    <col min="4" max="4" width="12.6640625" style="69" customWidth="1"/>
    <col min="5" max="5" width="13.33203125" style="69" customWidth="1"/>
    <col min="6" max="6" width="13.5546875" style="69" customWidth="1"/>
    <col min="7" max="7" width="13.44140625" style="69" customWidth="1"/>
    <col min="8" max="8" width="13.33203125" style="69" customWidth="1"/>
    <col min="9" max="9" width="2.6640625" style="69" customWidth="1"/>
    <col min="10" max="10" width="9.6640625" style="69" customWidth="1"/>
    <col min="11" max="11" width="13.44140625" customWidth="1"/>
    <col min="12" max="12" width="12.6640625" customWidth="1"/>
    <col min="13" max="13" width="13.33203125" customWidth="1"/>
    <col min="14" max="14" width="13.5546875" customWidth="1"/>
    <col min="15" max="15" width="13.44140625" customWidth="1"/>
    <col min="16" max="16" width="13.33203125" customWidth="1"/>
  </cols>
  <sheetData>
    <row r="1" spans="1:16">
      <c r="A1" s="69" t="s">
        <v>1381</v>
      </c>
    </row>
    <row r="3" spans="1:16" ht="48" customHeight="1">
      <c r="A3" s="397" t="s">
        <v>1736</v>
      </c>
      <c r="B3" s="397"/>
      <c r="C3" s="383"/>
      <c r="D3" s="383"/>
      <c r="E3" s="383"/>
      <c r="F3" s="383"/>
      <c r="G3" s="383"/>
      <c r="H3" s="383"/>
      <c r="I3" s="383"/>
      <c r="J3" s="383"/>
      <c r="K3" s="383"/>
      <c r="L3" s="383"/>
      <c r="M3" s="383"/>
      <c r="N3" s="383"/>
      <c r="O3" s="383"/>
      <c r="P3" s="383"/>
    </row>
    <row r="4" spans="1:16" ht="18" customHeight="1">
      <c r="A4" s="425" t="s">
        <v>510</v>
      </c>
      <c r="B4" s="197"/>
      <c r="C4" s="387" t="s">
        <v>395</v>
      </c>
      <c r="D4" s="387"/>
      <c r="E4" s="387"/>
      <c r="F4" s="387"/>
      <c r="G4" s="387"/>
      <c r="H4" s="387"/>
      <c r="I4" s="183"/>
      <c r="J4" s="196"/>
      <c r="K4" s="387" t="s">
        <v>396</v>
      </c>
      <c r="L4" s="387"/>
      <c r="M4" s="387"/>
      <c r="N4" s="387"/>
      <c r="O4" s="387"/>
      <c r="P4" s="387"/>
    </row>
    <row r="5" spans="1:16" ht="14.4" customHeight="1">
      <c r="A5" s="426"/>
      <c r="B5" s="374" t="s">
        <v>1159</v>
      </c>
      <c r="C5" s="365" t="s">
        <v>162</v>
      </c>
      <c r="D5" s="365" t="s">
        <v>163</v>
      </c>
      <c r="E5" s="365" t="s">
        <v>164</v>
      </c>
      <c r="F5" s="365" t="s">
        <v>165</v>
      </c>
      <c r="G5" s="365" t="s">
        <v>166</v>
      </c>
      <c r="H5" s="365" t="s">
        <v>167</v>
      </c>
      <c r="I5" s="144"/>
      <c r="J5" s="374" t="s">
        <v>1159</v>
      </c>
      <c r="K5" s="365" t="s">
        <v>162</v>
      </c>
      <c r="L5" s="365" t="s">
        <v>163</v>
      </c>
      <c r="M5" s="365" t="s">
        <v>164</v>
      </c>
      <c r="N5" s="365" t="s">
        <v>165</v>
      </c>
      <c r="O5" s="365" t="s">
        <v>166</v>
      </c>
      <c r="P5" s="365" t="s">
        <v>167</v>
      </c>
    </row>
    <row r="6" spans="1:16" ht="15" customHeight="1">
      <c r="A6" s="427"/>
      <c r="B6" s="375"/>
      <c r="C6" s="410"/>
      <c r="D6" s="410"/>
      <c r="E6" s="366"/>
      <c r="F6" s="366"/>
      <c r="G6" s="366"/>
      <c r="H6" s="366"/>
      <c r="I6" s="143"/>
      <c r="J6" s="375"/>
      <c r="K6" s="410"/>
      <c r="L6" s="410"/>
      <c r="M6" s="366"/>
      <c r="N6" s="366"/>
      <c r="O6" s="366"/>
      <c r="P6" s="366"/>
    </row>
    <row r="7" spans="1:16">
      <c r="A7" s="413" t="s">
        <v>829</v>
      </c>
      <c r="B7" s="413"/>
      <c r="C7" s="413"/>
      <c r="D7" s="413"/>
      <c r="E7" s="413"/>
      <c r="F7" s="413"/>
      <c r="G7" s="413"/>
      <c r="H7" s="413"/>
      <c r="I7" s="413"/>
      <c r="J7" s="413"/>
      <c r="K7" s="430"/>
      <c r="L7" s="430"/>
      <c r="M7" s="430"/>
      <c r="N7" s="430"/>
      <c r="O7" s="430"/>
      <c r="P7" s="430"/>
    </row>
    <row r="8" spans="1:16" ht="17.399999999999999">
      <c r="A8" s="69" t="s">
        <v>600</v>
      </c>
      <c r="B8" s="123">
        <v>0.54</v>
      </c>
      <c r="C8" s="123" t="s">
        <v>1240</v>
      </c>
      <c r="D8" s="123" t="s">
        <v>1246</v>
      </c>
      <c r="E8" s="123" t="s">
        <v>1252</v>
      </c>
      <c r="F8" s="123" t="s">
        <v>1243</v>
      </c>
      <c r="G8" s="123" t="s">
        <v>1261</v>
      </c>
      <c r="H8" s="123" t="s">
        <v>1262</v>
      </c>
      <c r="I8" s="123"/>
      <c r="J8" s="109">
        <v>1E-3</v>
      </c>
      <c r="K8" s="123" t="s">
        <v>1158</v>
      </c>
      <c r="L8" s="123" t="s">
        <v>1157</v>
      </c>
      <c r="M8" s="123" t="s">
        <v>1156</v>
      </c>
      <c r="N8" s="123" t="s">
        <v>1155</v>
      </c>
      <c r="O8" s="123" t="s">
        <v>1154</v>
      </c>
      <c r="P8" s="123" t="s">
        <v>1153</v>
      </c>
    </row>
    <row r="9" spans="1:16">
      <c r="A9" s="69" t="s">
        <v>599</v>
      </c>
      <c r="B9" s="123">
        <v>0.68</v>
      </c>
      <c r="C9" s="123" t="s">
        <v>514</v>
      </c>
      <c r="D9" s="123" t="s">
        <v>514</v>
      </c>
      <c r="E9" s="123" t="s">
        <v>514</v>
      </c>
      <c r="F9" s="123" t="s">
        <v>514</v>
      </c>
      <c r="G9" s="123" t="s">
        <v>1263</v>
      </c>
      <c r="H9" s="123" t="s">
        <v>514</v>
      </c>
      <c r="I9" s="123"/>
      <c r="J9" s="109">
        <v>0.37</v>
      </c>
      <c r="K9" s="123" t="s">
        <v>514</v>
      </c>
      <c r="L9" s="123" t="s">
        <v>1263</v>
      </c>
      <c r="M9" s="123" t="s">
        <v>514</v>
      </c>
      <c r="N9" s="123" t="s">
        <v>514</v>
      </c>
      <c r="O9" s="123" t="s">
        <v>1272</v>
      </c>
      <c r="P9" s="123" t="s">
        <v>514</v>
      </c>
    </row>
    <row r="10" spans="1:16" ht="17.399999999999999">
      <c r="A10" s="69" t="s">
        <v>598</v>
      </c>
      <c r="B10" s="123">
        <v>0.33</v>
      </c>
      <c r="C10" s="123" t="s">
        <v>1241</v>
      </c>
      <c r="D10" s="123" t="s">
        <v>1247</v>
      </c>
      <c r="E10" s="123" t="s">
        <v>1252</v>
      </c>
      <c r="F10" s="123" t="s">
        <v>1257</v>
      </c>
      <c r="G10" s="123" t="s">
        <v>1264</v>
      </c>
      <c r="H10" s="123" t="s">
        <v>1265</v>
      </c>
      <c r="I10" s="123"/>
      <c r="J10" s="109">
        <v>4.0000000000000001E-3</v>
      </c>
      <c r="K10" s="123" t="s">
        <v>1152</v>
      </c>
      <c r="L10" s="123" t="s">
        <v>1151</v>
      </c>
      <c r="M10" s="123" t="s">
        <v>1150</v>
      </c>
      <c r="N10" s="123" t="s">
        <v>1149</v>
      </c>
      <c r="O10" s="123" t="s">
        <v>1148</v>
      </c>
      <c r="P10" s="123" t="s">
        <v>1147</v>
      </c>
    </row>
    <row r="11" spans="1:16" ht="17.399999999999999">
      <c r="A11" s="69" t="s">
        <v>597</v>
      </c>
      <c r="B11" s="123">
        <v>0.13</v>
      </c>
      <c r="C11" s="123" t="s">
        <v>1242</v>
      </c>
      <c r="D11" s="123" t="s">
        <v>1248</v>
      </c>
      <c r="E11" s="123" t="s">
        <v>1253</v>
      </c>
      <c r="F11" s="123" t="s">
        <v>1258</v>
      </c>
      <c r="G11" s="123" t="s">
        <v>1266</v>
      </c>
      <c r="H11" s="123" t="s">
        <v>1255</v>
      </c>
      <c r="I11" s="123"/>
      <c r="J11" s="109">
        <v>8.0000000000000002E-3</v>
      </c>
      <c r="K11" s="123" t="s">
        <v>1146</v>
      </c>
      <c r="L11" s="123" t="s">
        <v>971</v>
      </c>
      <c r="M11" s="123" t="s">
        <v>937</v>
      </c>
      <c r="N11" s="123" t="s">
        <v>1141</v>
      </c>
      <c r="O11" s="123" t="s">
        <v>1145</v>
      </c>
      <c r="P11" s="123" t="s">
        <v>937</v>
      </c>
    </row>
    <row r="12" spans="1:16" ht="17.399999999999999">
      <c r="A12" s="69" t="s">
        <v>936</v>
      </c>
      <c r="B12" s="123">
        <v>7.0000000000000007E-2</v>
      </c>
      <c r="C12" s="123" t="s">
        <v>1243</v>
      </c>
      <c r="D12" s="123" t="s">
        <v>1249</v>
      </c>
      <c r="E12" s="123" t="s">
        <v>1254</v>
      </c>
      <c r="F12" s="123" t="s">
        <v>1242</v>
      </c>
      <c r="G12" s="123" t="s">
        <v>1270</v>
      </c>
      <c r="H12" s="123" t="s">
        <v>1271</v>
      </c>
      <c r="I12" s="123"/>
      <c r="J12" s="109">
        <v>8.0000000000000002E-3</v>
      </c>
      <c r="K12" s="123" t="s">
        <v>1142</v>
      </c>
      <c r="L12" s="123" t="s">
        <v>1142</v>
      </c>
      <c r="M12" s="123" t="s">
        <v>1144</v>
      </c>
      <c r="N12" s="123" t="s">
        <v>1144</v>
      </c>
      <c r="O12" s="123" t="s">
        <v>1143</v>
      </c>
      <c r="P12" s="123" t="s">
        <v>1142</v>
      </c>
    </row>
    <row r="13" spans="1:16">
      <c r="A13" s="69" t="s">
        <v>596</v>
      </c>
      <c r="B13" s="123" t="s">
        <v>1108</v>
      </c>
      <c r="C13" s="123" t="s">
        <v>514</v>
      </c>
      <c r="D13" s="123" t="s">
        <v>514</v>
      </c>
      <c r="E13" s="123" t="s">
        <v>514</v>
      </c>
      <c r="F13" s="123" t="s">
        <v>514</v>
      </c>
      <c r="G13" s="123" t="s">
        <v>514</v>
      </c>
      <c r="H13" s="123" t="s">
        <v>514</v>
      </c>
      <c r="I13" s="123"/>
      <c r="J13" s="109" t="s">
        <v>1108</v>
      </c>
      <c r="K13" s="123" t="s">
        <v>514</v>
      </c>
      <c r="L13" s="123" t="s">
        <v>514</v>
      </c>
      <c r="M13" s="123" t="s">
        <v>514</v>
      </c>
      <c r="N13" s="123" t="s">
        <v>514</v>
      </c>
      <c r="O13" s="123" t="s">
        <v>514</v>
      </c>
      <c r="P13" s="123" t="s">
        <v>514</v>
      </c>
    </row>
    <row r="14" spans="1:16" ht="17.399999999999999">
      <c r="A14" s="69" t="s">
        <v>595</v>
      </c>
      <c r="B14" s="123">
        <v>0.33</v>
      </c>
      <c r="C14" s="123" t="s">
        <v>1244</v>
      </c>
      <c r="D14" s="123" t="s">
        <v>1250</v>
      </c>
      <c r="E14" s="123" t="s">
        <v>1255</v>
      </c>
      <c r="F14" s="123" t="s">
        <v>1259</v>
      </c>
      <c r="G14" s="123" t="s">
        <v>1267</v>
      </c>
      <c r="H14" s="195" t="s">
        <v>1268</v>
      </c>
      <c r="I14" s="123"/>
      <c r="J14" s="109">
        <v>6.0000000000000001E-3</v>
      </c>
      <c r="K14" s="123" t="s">
        <v>937</v>
      </c>
      <c r="L14" s="123" t="s">
        <v>937</v>
      </c>
      <c r="M14" s="123" t="s">
        <v>1141</v>
      </c>
      <c r="N14" s="123" t="s">
        <v>937</v>
      </c>
      <c r="O14" s="123" t="s">
        <v>937</v>
      </c>
      <c r="P14" s="123" t="s">
        <v>828</v>
      </c>
    </row>
    <row r="15" spans="1:16">
      <c r="A15" s="69" t="s">
        <v>594</v>
      </c>
      <c r="B15" s="123">
        <v>0.2</v>
      </c>
      <c r="C15" s="123" t="s">
        <v>1245</v>
      </c>
      <c r="D15" s="123" t="s">
        <v>1251</v>
      </c>
      <c r="E15" s="123" t="s">
        <v>1256</v>
      </c>
      <c r="F15" s="123" t="s">
        <v>1260</v>
      </c>
      <c r="G15" s="123" t="s">
        <v>1269</v>
      </c>
      <c r="H15" s="123" t="s">
        <v>1256</v>
      </c>
      <c r="I15" s="123"/>
      <c r="J15" s="109">
        <v>0.68</v>
      </c>
      <c r="K15" s="123" t="s">
        <v>1273</v>
      </c>
      <c r="L15" s="123" t="s">
        <v>1274</v>
      </c>
      <c r="M15" s="123" t="s">
        <v>1275</v>
      </c>
      <c r="N15" s="123" t="s">
        <v>1276</v>
      </c>
      <c r="O15" s="123" t="s">
        <v>1277</v>
      </c>
      <c r="P15" s="123" t="s">
        <v>1278</v>
      </c>
    </row>
    <row r="16" spans="1:16">
      <c r="A16" s="413" t="s">
        <v>830</v>
      </c>
      <c r="B16" s="413"/>
      <c r="C16" s="413"/>
      <c r="D16" s="413"/>
      <c r="E16" s="413"/>
      <c r="F16" s="413"/>
      <c r="G16" s="413"/>
      <c r="H16" s="413"/>
      <c r="I16" s="413"/>
      <c r="J16" s="413"/>
      <c r="K16" s="430"/>
      <c r="L16" s="430"/>
      <c r="M16" s="430"/>
      <c r="N16" s="430"/>
      <c r="O16" s="430"/>
      <c r="P16" s="430"/>
    </row>
    <row r="17" spans="1:16">
      <c r="A17" s="69" t="s">
        <v>593</v>
      </c>
      <c r="B17" s="109">
        <v>0.32</v>
      </c>
      <c r="C17" s="109" t="s">
        <v>1279</v>
      </c>
      <c r="D17" s="109" t="s">
        <v>1280</v>
      </c>
      <c r="E17" s="109" t="s">
        <v>1281</v>
      </c>
      <c r="F17" s="109" t="s">
        <v>1282</v>
      </c>
      <c r="G17" s="109" t="s">
        <v>1283</v>
      </c>
      <c r="H17" s="109" t="s">
        <v>1284</v>
      </c>
      <c r="I17" s="109"/>
      <c r="J17" s="109">
        <v>0.24</v>
      </c>
      <c r="K17" s="123" t="s">
        <v>1285</v>
      </c>
      <c r="L17" s="123" t="s">
        <v>1286</v>
      </c>
      <c r="M17" s="123" t="s">
        <v>1287</v>
      </c>
      <c r="N17" s="123" t="s">
        <v>1288</v>
      </c>
      <c r="O17" s="123" t="s">
        <v>1289</v>
      </c>
      <c r="P17" s="123" t="s">
        <v>1290</v>
      </c>
    </row>
    <row r="18" spans="1:16" ht="17.399999999999999">
      <c r="A18" s="69" t="s">
        <v>592</v>
      </c>
      <c r="B18" s="109">
        <v>0.03</v>
      </c>
      <c r="C18" s="109" t="s">
        <v>938</v>
      </c>
      <c r="D18" s="109" t="s">
        <v>939</v>
      </c>
      <c r="E18" s="109" t="s">
        <v>940</v>
      </c>
      <c r="F18" s="109" t="s">
        <v>941</v>
      </c>
      <c r="G18" s="109" t="s">
        <v>942</v>
      </c>
      <c r="H18" s="109" t="s">
        <v>943</v>
      </c>
      <c r="I18" s="109"/>
      <c r="J18" s="109">
        <v>1E-3</v>
      </c>
      <c r="K18" s="123" t="s">
        <v>1140</v>
      </c>
      <c r="L18" s="123" t="s">
        <v>1139</v>
      </c>
      <c r="M18" s="123" t="s">
        <v>1138</v>
      </c>
      <c r="N18" s="123" t="s">
        <v>1137</v>
      </c>
      <c r="O18" s="123" t="s">
        <v>1136</v>
      </c>
      <c r="P18" s="123" t="s">
        <v>1135</v>
      </c>
    </row>
    <row r="19" spans="1:16">
      <c r="A19" s="69" t="s">
        <v>591</v>
      </c>
      <c r="B19" s="109">
        <v>0.43</v>
      </c>
      <c r="C19" s="109" t="s">
        <v>1291</v>
      </c>
      <c r="D19" s="109" t="s">
        <v>1292</v>
      </c>
      <c r="E19" s="109" t="s">
        <v>1281</v>
      </c>
      <c r="F19" s="109" t="s">
        <v>1293</v>
      </c>
      <c r="G19" s="109" t="s">
        <v>1294</v>
      </c>
      <c r="H19" s="109" t="s">
        <v>1295</v>
      </c>
      <c r="I19" s="109"/>
      <c r="J19" s="109">
        <v>0.06</v>
      </c>
      <c r="K19" s="123" t="s">
        <v>1296</v>
      </c>
      <c r="L19" s="123" t="s">
        <v>1297</v>
      </c>
      <c r="M19" s="123" t="s">
        <v>1298</v>
      </c>
      <c r="N19" s="123" t="s">
        <v>1299</v>
      </c>
      <c r="O19" s="123" t="s">
        <v>1300</v>
      </c>
      <c r="P19" s="123" t="s">
        <v>1301</v>
      </c>
    </row>
    <row r="20" spans="1:16" ht="17.399999999999999">
      <c r="A20" s="69" t="s">
        <v>590</v>
      </c>
      <c r="B20" s="109">
        <v>0.27</v>
      </c>
      <c r="C20" s="109" t="s">
        <v>1303</v>
      </c>
      <c r="D20" s="109" t="s">
        <v>1302</v>
      </c>
      <c r="E20" s="109" t="s">
        <v>1304</v>
      </c>
      <c r="F20" s="109" t="s">
        <v>1305</v>
      </c>
      <c r="G20" s="109" t="s">
        <v>1306</v>
      </c>
      <c r="H20" s="109" t="s">
        <v>1307</v>
      </c>
      <c r="I20" s="109"/>
      <c r="J20" s="109">
        <v>6.0000000000000001E-3</v>
      </c>
      <c r="K20" s="123" t="s">
        <v>1134</v>
      </c>
      <c r="L20" s="123" t="s">
        <v>1133</v>
      </c>
      <c r="M20" s="123" t="s">
        <v>1132</v>
      </c>
      <c r="N20" s="123" t="s">
        <v>1131</v>
      </c>
      <c r="O20" s="123" t="s">
        <v>1130</v>
      </c>
      <c r="P20" s="123" t="s">
        <v>1129</v>
      </c>
    </row>
    <row r="21" spans="1:16" ht="17.399999999999999">
      <c r="A21" s="69" t="s">
        <v>589</v>
      </c>
      <c r="B21" s="109">
        <v>4.0000000000000001E-3</v>
      </c>
      <c r="C21" s="109" t="s">
        <v>944</v>
      </c>
      <c r="D21" s="109" t="s">
        <v>945</v>
      </c>
      <c r="E21" s="109" t="s">
        <v>946</v>
      </c>
      <c r="F21" s="109" t="s">
        <v>947</v>
      </c>
      <c r="G21" s="109" t="s">
        <v>948</v>
      </c>
      <c r="H21" s="109" t="s">
        <v>949</v>
      </c>
      <c r="I21" s="109"/>
      <c r="J21" s="109">
        <v>2E-3</v>
      </c>
      <c r="K21" s="123" t="s">
        <v>1098</v>
      </c>
      <c r="L21" s="123" t="s">
        <v>1098</v>
      </c>
      <c r="M21" s="123" t="s">
        <v>1128</v>
      </c>
      <c r="N21" s="123" t="s">
        <v>1127</v>
      </c>
      <c r="O21" s="123" t="s">
        <v>1126</v>
      </c>
      <c r="P21" s="123" t="s">
        <v>1125</v>
      </c>
    </row>
    <row r="22" spans="1:16" ht="17.399999999999999">
      <c r="A22" s="69" t="s">
        <v>834</v>
      </c>
      <c r="B22" s="109">
        <v>3.0000000000000001E-3</v>
      </c>
      <c r="C22" s="109" t="s">
        <v>944</v>
      </c>
      <c r="D22" s="109" t="s">
        <v>945</v>
      </c>
      <c r="E22" s="109" t="s">
        <v>946</v>
      </c>
      <c r="F22" s="109" t="s">
        <v>947</v>
      </c>
      <c r="G22" s="109" t="s">
        <v>948</v>
      </c>
      <c r="H22" s="109" t="s">
        <v>949</v>
      </c>
      <c r="I22" s="109"/>
      <c r="J22" s="109">
        <v>2E-3</v>
      </c>
      <c r="K22" s="123" t="s">
        <v>1098</v>
      </c>
      <c r="L22" s="123" t="s">
        <v>1098</v>
      </c>
      <c r="M22" s="123" t="s">
        <v>1128</v>
      </c>
      <c r="N22" s="123" t="s">
        <v>1127</v>
      </c>
      <c r="O22" s="123" t="s">
        <v>1126</v>
      </c>
      <c r="P22" s="123" t="s">
        <v>1125</v>
      </c>
    </row>
    <row r="23" spans="1:16" ht="17.399999999999999">
      <c r="A23" s="69" t="s">
        <v>950</v>
      </c>
      <c r="B23" s="109">
        <v>0.03</v>
      </c>
      <c r="C23" s="109" t="s">
        <v>951</v>
      </c>
      <c r="D23" s="109" t="s">
        <v>952</v>
      </c>
      <c r="E23" s="109" t="s">
        <v>953</v>
      </c>
      <c r="F23" s="109" t="s">
        <v>954</v>
      </c>
      <c r="G23" s="109" t="s">
        <v>955</v>
      </c>
      <c r="H23" s="109" t="s">
        <v>956</v>
      </c>
      <c r="I23" s="109"/>
      <c r="J23" s="109">
        <v>4.0000000000000001E-3</v>
      </c>
      <c r="K23" s="123" t="s">
        <v>1124</v>
      </c>
      <c r="L23" s="123" t="s">
        <v>1102</v>
      </c>
      <c r="M23" s="123" t="s">
        <v>1123</v>
      </c>
      <c r="N23" s="123" t="s">
        <v>1122</v>
      </c>
      <c r="O23" s="123" t="s">
        <v>1121</v>
      </c>
      <c r="P23" s="123" t="s">
        <v>1120</v>
      </c>
    </row>
    <row r="24" spans="1:16">
      <c r="A24" s="69" t="s">
        <v>588</v>
      </c>
      <c r="B24" s="109">
        <v>6.2E-2</v>
      </c>
      <c r="C24" s="109" t="s">
        <v>1308</v>
      </c>
      <c r="D24" s="109" t="s">
        <v>1314</v>
      </c>
      <c r="E24" s="109" t="s">
        <v>1315</v>
      </c>
      <c r="F24" s="109" t="s">
        <v>1309</v>
      </c>
      <c r="G24" s="109" t="s">
        <v>1310</v>
      </c>
      <c r="H24" s="109" t="s">
        <v>1316</v>
      </c>
      <c r="I24" s="109"/>
      <c r="J24" s="109">
        <v>1.4999999999999999E-2</v>
      </c>
      <c r="K24" s="123" t="s">
        <v>1311</v>
      </c>
      <c r="L24" s="123" t="s">
        <v>1318</v>
      </c>
      <c r="M24" s="123" t="s">
        <v>1317</v>
      </c>
      <c r="N24" s="123" t="s">
        <v>1312</v>
      </c>
      <c r="O24" s="123" t="s">
        <v>1319</v>
      </c>
      <c r="P24" s="123" t="s">
        <v>1313</v>
      </c>
    </row>
    <row r="25" spans="1:16" ht="17.399999999999999">
      <c r="A25" s="69" t="s">
        <v>835</v>
      </c>
      <c r="B25" s="109">
        <v>5.0000000000000001E-3</v>
      </c>
      <c r="C25" s="109" t="s">
        <v>957</v>
      </c>
      <c r="D25" s="109" t="s">
        <v>958</v>
      </c>
      <c r="E25" s="109" t="s">
        <v>959</v>
      </c>
      <c r="F25" s="109" t="s">
        <v>960</v>
      </c>
      <c r="G25" s="109" t="s">
        <v>961</v>
      </c>
      <c r="H25" s="109" t="s">
        <v>962</v>
      </c>
      <c r="I25" s="109"/>
      <c r="J25" s="109">
        <v>8.9999999999999993E-3</v>
      </c>
      <c r="K25" s="123" t="s">
        <v>1119</v>
      </c>
      <c r="L25" s="123" t="s">
        <v>1118</v>
      </c>
      <c r="M25" s="123" t="s">
        <v>1117</v>
      </c>
      <c r="N25" s="123" t="s">
        <v>1116</v>
      </c>
      <c r="O25" s="123" t="s">
        <v>1115</v>
      </c>
      <c r="P25" s="123" t="s">
        <v>1098</v>
      </c>
    </row>
    <row r="26" spans="1:16">
      <c r="A26" s="69" t="s">
        <v>587</v>
      </c>
      <c r="B26" s="109">
        <v>0.17</v>
      </c>
      <c r="C26" s="109" t="s">
        <v>1324</v>
      </c>
      <c r="D26" s="109" t="s">
        <v>1320</v>
      </c>
      <c r="E26" s="109" t="s">
        <v>1321</v>
      </c>
      <c r="F26" s="109" t="s">
        <v>1325</v>
      </c>
      <c r="G26" s="109" t="s">
        <v>1322</v>
      </c>
      <c r="H26" s="109" t="s">
        <v>1326</v>
      </c>
      <c r="I26" s="109"/>
      <c r="J26" s="109">
        <v>0.26</v>
      </c>
      <c r="K26" s="123" t="s">
        <v>1327</v>
      </c>
      <c r="L26" s="123" t="s">
        <v>1328</v>
      </c>
      <c r="M26" s="123" t="s">
        <v>1329</v>
      </c>
      <c r="N26" s="123" t="s">
        <v>1330</v>
      </c>
      <c r="O26" s="123" t="s">
        <v>1323</v>
      </c>
      <c r="P26" s="123" t="s">
        <v>1331</v>
      </c>
    </row>
    <row r="27" spans="1:16" ht="17.399999999999999">
      <c r="A27" s="69" t="s">
        <v>1735</v>
      </c>
      <c r="B27" s="109">
        <v>1E-3</v>
      </c>
      <c r="C27" s="109" t="s">
        <v>963</v>
      </c>
      <c r="D27" s="109" t="s">
        <v>964</v>
      </c>
      <c r="E27" s="109" t="s">
        <v>965</v>
      </c>
      <c r="F27" s="109" t="s">
        <v>966</v>
      </c>
      <c r="G27" s="109" t="s">
        <v>935</v>
      </c>
      <c r="H27" s="109" t="s">
        <v>967</v>
      </c>
      <c r="I27" s="109"/>
      <c r="J27" s="109">
        <v>1E-3</v>
      </c>
      <c r="K27" s="123" t="s">
        <v>1114</v>
      </c>
      <c r="L27" s="123" t="s">
        <v>1113</v>
      </c>
      <c r="M27" s="123" t="s">
        <v>1112</v>
      </c>
      <c r="N27" s="123" t="s">
        <v>1111</v>
      </c>
      <c r="O27" s="123" t="s">
        <v>1110</v>
      </c>
      <c r="P27" s="123" t="s">
        <v>1109</v>
      </c>
    </row>
    <row r="28" spans="1:16">
      <c r="A28" s="69" t="s">
        <v>586</v>
      </c>
      <c r="B28" s="109" t="s">
        <v>1108</v>
      </c>
      <c r="C28" s="109" t="s">
        <v>514</v>
      </c>
      <c r="D28" s="109" t="s">
        <v>514</v>
      </c>
      <c r="E28" s="109" t="s">
        <v>514</v>
      </c>
      <c r="F28" s="109" t="s">
        <v>514</v>
      </c>
      <c r="G28" s="109" t="s">
        <v>514</v>
      </c>
      <c r="H28" s="109" t="s">
        <v>514</v>
      </c>
      <c r="I28" s="109"/>
      <c r="J28" s="109" t="s">
        <v>1108</v>
      </c>
      <c r="K28" s="123" t="s">
        <v>514</v>
      </c>
      <c r="L28" s="123" t="s">
        <v>514</v>
      </c>
      <c r="M28" s="123" t="s">
        <v>514</v>
      </c>
      <c r="N28" s="123" t="s">
        <v>514</v>
      </c>
      <c r="O28" s="123" t="s">
        <v>514</v>
      </c>
      <c r="P28" s="123" t="s">
        <v>514</v>
      </c>
    </row>
    <row r="29" spans="1:16" ht="17.399999999999999">
      <c r="A29" s="69" t="s">
        <v>585</v>
      </c>
      <c r="B29" s="109">
        <v>0.09</v>
      </c>
      <c r="C29" s="109" t="s">
        <v>968</v>
      </c>
      <c r="D29" s="109" t="s">
        <v>969</v>
      </c>
      <c r="E29" s="109" t="s">
        <v>970</v>
      </c>
      <c r="F29" s="109" t="s">
        <v>971</v>
      </c>
      <c r="G29" s="109" t="s">
        <v>972</v>
      </c>
      <c r="H29" s="109" t="s">
        <v>973</v>
      </c>
      <c r="I29" s="109"/>
      <c r="J29" s="109">
        <v>2.0000000000000001E-4</v>
      </c>
      <c r="K29" s="123" t="s">
        <v>1107</v>
      </c>
      <c r="L29" s="123" t="s">
        <v>1098</v>
      </c>
      <c r="M29" s="123" t="s">
        <v>1098</v>
      </c>
      <c r="N29" s="123" t="s">
        <v>1106</v>
      </c>
      <c r="O29" s="123" t="s">
        <v>1105</v>
      </c>
      <c r="P29" s="123" t="s">
        <v>1104</v>
      </c>
    </row>
    <row r="30" spans="1:16" ht="17.399999999999999">
      <c r="A30" s="69" t="s">
        <v>584</v>
      </c>
      <c r="B30" s="109">
        <v>7.0000000000000001E-3</v>
      </c>
      <c r="C30" s="109" t="s">
        <v>974</v>
      </c>
      <c r="D30" s="109" t="s">
        <v>975</v>
      </c>
      <c r="E30" s="109" t="s">
        <v>976</v>
      </c>
      <c r="F30" s="109" t="s">
        <v>977</v>
      </c>
      <c r="G30" s="109" t="s">
        <v>978</v>
      </c>
      <c r="H30" s="109" t="s">
        <v>979</v>
      </c>
      <c r="I30" s="109"/>
      <c r="J30" s="109">
        <v>7.0000000000000001E-3</v>
      </c>
      <c r="K30" s="123" t="s">
        <v>1103</v>
      </c>
      <c r="L30" s="123" t="s">
        <v>1102</v>
      </c>
      <c r="M30" s="123" t="s">
        <v>1101</v>
      </c>
      <c r="N30" s="123" t="s">
        <v>1100</v>
      </c>
      <c r="O30" s="123" t="s">
        <v>1099</v>
      </c>
      <c r="P30" s="123" t="s">
        <v>1098</v>
      </c>
    </row>
    <row r="31" spans="1:16" ht="17.399999999999999">
      <c r="A31" s="69" t="s">
        <v>583</v>
      </c>
      <c r="B31" s="109">
        <v>0.02</v>
      </c>
      <c r="C31" s="109" t="s">
        <v>1332</v>
      </c>
      <c r="D31" s="109" t="s">
        <v>1336</v>
      </c>
      <c r="E31" s="109" t="s">
        <v>1337</v>
      </c>
      <c r="F31" s="109" t="s">
        <v>1333</v>
      </c>
      <c r="G31" s="109" t="s">
        <v>1334</v>
      </c>
      <c r="H31" s="109" t="s">
        <v>1335</v>
      </c>
      <c r="I31" s="109"/>
      <c r="J31" s="109">
        <v>0.03</v>
      </c>
      <c r="K31" s="123" t="s">
        <v>1097</v>
      </c>
      <c r="L31" s="123" t="s">
        <v>1096</v>
      </c>
      <c r="M31" s="123" t="s">
        <v>1095</v>
      </c>
      <c r="N31" s="123" t="s">
        <v>1094</v>
      </c>
      <c r="O31" s="123" t="s">
        <v>1093</v>
      </c>
      <c r="P31" s="123" t="s">
        <v>1092</v>
      </c>
    </row>
    <row r="32" spans="1:16">
      <c r="A32" s="413" t="s">
        <v>831</v>
      </c>
      <c r="B32" s="413"/>
      <c r="C32" s="413"/>
      <c r="D32" s="413"/>
      <c r="E32" s="413"/>
      <c r="F32" s="413"/>
      <c r="G32" s="413"/>
      <c r="H32" s="413"/>
      <c r="I32" s="413"/>
      <c r="J32" s="413"/>
      <c r="K32" s="430"/>
      <c r="L32" s="430"/>
      <c r="M32" s="430"/>
      <c r="N32" s="430"/>
      <c r="O32" s="430"/>
      <c r="P32" s="430"/>
    </row>
    <row r="33" spans="1:16">
      <c r="A33" s="86" t="s">
        <v>832</v>
      </c>
      <c r="B33" s="109">
        <v>0.68</v>
      </c>
      <c r="C33" s="109" t="s">
        <v>514</v>
      </c>
      <c r="D33" s="109" t="s">
        <v>514</v>
      </c>
      <c r="E33" s="109" t="s">
        <v>514</v>
      </c>
      <c r="F33" s="109" t="s">
        <v>514</v>
      </c>
      <c r="G33" s="109" t="s">
        <v>1338</v>
      </c>
      <c r="H33" s="109" t="s">
        <v>514</v>
      </c>
      <c r="I33" s="109"/>
      <c r="J33" s="109">
        <v>0.4</v>
      </c>
      <c r="K33" s="109" t="s">
        <v>514</v>
      </c>
      <c r="L33" s="109" t="s">
        <v>1339</v>
      </c>
      <c r="M33" s="109" t="s">
        <v>514</v>
      </c>
      <c r="N33" s="109" t="s">
        <v>514</v>
      </c>
      <c r="O33" s="109" t="s">
        <v>1340</v>
      </c>
      <c r="P33" s="109" t="s">
        <v>514</v>
      </c>
    </row>
    <row r="34" spans="1:16" ht="17.399999999999999">
      <c r="A34" s="86" t="s">
        <v>582</v>
      </c>
      <c r="B34" s="109">
        <v>0.01</v>
      </c>
      <c r="C34" s="109" t="s">
        <v>980</v>
      </c>
      <c r="D34" s="109" t="s">
        <v>981</v>
      </c>
      <c r="E34" s="109" t="s">
        <v>982</v>
      </c>
      <c r="F34" s="109" t="s">
        <v>983</v>
      </c>
      <c r="G34" s="109" t="s">
        <v>984</v>
      </c>
      <c r="H34" s="109" t="s">
        <v>985</v>
      </c>
      <c r="I34" s="109"/>
      <c r="J34" s="109">
        <v>0.01</v>
      </c>
      <c r="K34" s="109" t="s">
        <v>1091</v>
      </c>
      <c r="L34" s="109" t="s">
        <v>1090</v>
      </c>
      <c r="M34" s="109" t="s">
        <v>1089</v>
      </c>
      <c r="N34" s="109" t="s">
        <v>1088</v>
      </c>
      <c r="O34" s="109" t="s">
        <v>1087</v>
      </c>
      <c r="P34" s="109" t="s">
        <v>1086</v>
      </c>
    </row>
    <row r="35" spans="1:16" ht="17.399999999999999">
      <c r="A35" s="86" t="s">
        <v>581</v>
      </c>
      <c r="B35" s="109">
        <v>0.41</v>
      </c>
      <c r="C35" s="109" t="s">
        <v>1341</v>
      </c>
      <c r="D35" s="109" t="s">
        <v>1342</v>
      </c>
      <c r="E35" s="109" t="s">
        <v>1343</v>
      </c>
      <c r="F35" s="109" t="s">
        <v>1344</v>
      </c>
      <c r="G35" s="109" t="s">
        <v>1345</v>
      </c>
      <c r="H35" s="109" t="s">
        <v>1346</v>
      </c>
      <c r="I35" s="109"/>
      <c r="J35" s="109">
        <v>0.01</v>
      </c>
      <c r="K35" s="109" t="s">
        <v>1085</v>
      </c>
      <c r="L35" s="109" t="s">
        <v>1084</v>
      </c>
      <c r="M35" s="109" t="s">
        <v>1083</v>
      </c>
      <c r="N35" s="109" t="s">
        <v>1082</v>
      </c>
      <c r="O35" s="109" t="s">
        <v>1081</v>
      </c>
      <c r="P35" s="109" t="s">
        <v>1080</v>
      </c>
    </row>
    <row r="36" spans="1:16" ht="17.399999999999999">
      <c r="A36" s="86" t="s">
        <v>580</v>
      </c>
      <c r="B36" s="109">
        <v>0.03</v>
      </c>
      <c r="C36" s="109" t="s">
        <v>986</v>
      </c>
      <c r="D36" s="109" t="s">
        <v>987</v>
      </c>
      <c r="E36" s="109" t="s">
        <v>988</v>
      </c>
      <c r="F36" s="109" t="s">
        <v>989</v>
      </c>
      <c r="G36" s="109" t="s">
        <v>990</v>
      </c>
      <c r="H36" s="109" t="s">
        <v>991</v>
      </c>
      <c r="I36" s="109"/>
      <c r="J36" s="109">
        <v>5.9999999999999995E-4</v>
      </c>
      <c r="K36" s="109" t="s">
        <v>1079</v>
      </c>
      <c r="L36" s="109" t="s">
        <v>1078</v>
      </c>
      <c r="M36" s="109" t="s">
        <v>1077</v>
      </c>
      <c r="N36" s="109" t="s">
        <v>1076</v>
      </c>
      <c r="O36" s="109" t="s">
        <v>1075</v>
      </c>
      <c r="P36" s="109" t="s">
        <v>1074</v>
      </c>
    </row>
    <row r="37" spans="1:16" ht="17.399999999999999">
      <c r="A37" s="86" t="s">
        <v>579</v>
      </c>
      <c r="B37" s="109">
        <v>0.06</v>
      </c>
      <c r="C37" s="109" t="s">
        <v>1347</v>
      </c>
      <c r="D37" s="109" t="s">
        <v>1349</v>
      </c>
      <c r="E37" s="109" t="s">
        <v>1352</v>
      </c>
      <c r="F37" s="109" t="s">
        <v>1350</v>
      </c>
      <c r="G37" s="109" t="s">
        <v>1348</v>
      </c>
      <c r="H37" s="109" t="s">
        <v>1351</v>
      </c>
      <c r="I37" s="109"/>
      <c r="J37" s="109">
        <v>8.9999999999999998E-4</v>
      </c>
      <c r="K37" s="109" t="s">
        <v>1073</v>
      </c>
      <c r="L37" s="109" t="s">
        <v>1072</v>
      </c>
      <c r="M37" s="109" t="s">
        <v>1071</v>
      </c>
      <c r="N37" s="109" t="s">
        <v>1070</v>
      </c>
      <c r="O37" s="109" t="s">
        <v>1069</v>
      </c>
      <c r="P37" s="109" t="s">
        <v>1068</v>
      </c>
    </row>
    <row r="38" spans="1:16">
      <c r="A38" s="428" t="s">
        <v>833</v>
      </c>
      <c r="B38" s="428"/>
      <c r="C38" s="428"/>
      <c r="D38" s="428"/>
      <c r="E38" s="428"/>
      <c r="F38" s="428"/>
      <c r="G38" s="428"/>
      <c r="H38" s="428"/>
      <c r="I38" s="428"/>
      <c r="J38" s="428"/>
      <c r="K38" s="429"/>
      <c r="L38" s="429"/>
      <c r="M38" s="429"/>
      <c r="N38" s="429"/>
      <c r="O38" s="429"/>
      <c r="P38" s="429"/>
    </row>
    <row r="39" spans="1:16" ht="17.399999999999999">
      <c r="A39" s="86" t="s">
        <v>992</v>
      </c>
      <c r="B39" s="109">
        <v>0.12</v>
      </c>
      <c r="C39" s="109" t="s">
        <v>1353</v>
      </c>
      <c r="D39" s="109" t="s">
        <v>1354</v>
      </c>
      <c r="E39" s="109" t="s">
        <v>1355</v>
      </c>
      <c r="F39" s="109" t="s">
        <v>1356</v>
      </c>
      <c r="G39" s="109" t="s">
        <v>1357</v>
      </c>
      <c r="H39" s="109" t="s">
        <v>1358</v>
      </c>
      <c r="I39" s="109"/>
      <c r="J39" s="109">
        <v>0.01</v>
      </c>
      <c r="K39" s="109" t="s">
        <v>1067</v>
      </c>
      <c r="L39" s="109" t="s">
        <v>1066</v>
      </c>
      <c r="M39" s="109" t="s">
        <v>1065</v>
      </c>
      <c r="N39" s="109" t="s">
        <v>1064</v>
      </c>
      <c r="O39" s="109" t="s">
        <v>1063</v>
      </c>
      <c r="P39" s="109" t="s">
        <v>1062</v>
      </c>
    </row>
    <row r="40" spans="1:16" ht="17.399999999999999">
      <c r="A40" s="86" t="s">
        <v>836</v>
      </c>
      <c r="B40" s="109">
        <v>0.02</v>
      </c>
      <c r="C40" s="109" t="s">
        <v>993</v>
      </c>
      <c r="D40" s="109" t="s">
        <v>994</v>
      </c>
      <c r="E40" s="109" t="s">
        <v>995</v>
      </c>
      <c r="F40" s="109" t="s">
        <v>996</v>
      </c>
      <c r="G40" s="109" t="s">
        <v>997</v>
      </c>
      <c r="H40" s="109" t="s">
        <v>998</v>
      </c>
      <c r="I40" s="109"/>
      <c r="J40" s="109">
        <v>0.12</v>
      </c>
      <c r="K40" s="109" t="s">
        <v>1359</v>
      </c>
      <c r="L40" s="109" t="s">
        <v>1362</v>
      </c>
      <c r="M40" s="109" t="s">
        <v>1360</v>
      </c>
      <c r="N40" s="109" t="s">
        <v>1363</v>
      </c>
      <c r="O40" s="109" t="s">
        <v>1364</v>
      </c>
      <c r="P40" s="109" t="s">
        <v>1361</v>
      </c>
    </row>
    <row r="41" spans="1:16" ht="17.399999999999999">
      <c r="A41" s="86" t="s">
        <v>999</v>
      </c>
      <c r="B41" s="109">
        <v>1E-3</v>
      </c>
      <c r="C41" s="200" t="s">
        <v>1000</v>
      </c>
      <c r="D41" s="200" t="s">
        <v>1001</v>
      </c>
      <c r="E41" s="200" t="s">
        <v>1002</v>
      </c>
      <c r="F41" s="200" t="s">
        <v>1003</v>
      </c>
      <c r="G41" s="200" t="s">
        <v>1004</v>
      </c>
      <c r="H41" s="200" t="s">
        <v>1005</v>
      </c>
      <c r="I41" s="109"/>
      <c r="J41" s="109">
        <v>0.04</v>
      </c>
      <c r="K41" s="109" t="s">
        <v>1061</v>
      </c>
      <c r="L41" s="109" t="s">
        <v>1060</v>
      </c>
      <c r="M41" s="109" t="s">
        <v>1059</v>
      </c>
      <c r="N41" s="109" t="s">
        <v>1058</v>
      </c>
      <c r="O41" s="109" t="s">
        <v>1057</v>
      </c>
      <c r="P41" s="109" t="s">
        <v>1056</v>
      </c>
    </row>
    <row r="42" spans="1:16">
      <c r="A42" s="428" t="s">
        <v>578</v>
      </c>
      <c r="B42" s="428"/>
      <c r="C42" s="428"/>
      <c r="D42" s="428"/>
      <c r="E42" s="428"/>
      <c r="F42" s="428"/>
      <c r="G42" s="428"/>
      <c r="H42" s="428"/>
      <c r="I42" s="428"/>
      <c r="J42" s="428"/>
      <c r="K42" s="429"/>
      <c r="L42" s="429"/>
      <c r="M42" s="429"/>
      <c r="N42" s="429"/>
      <c r="O42" s="429"/>
      <c r="P42" s="429"/>
    </row>
    <row r="43" spans="1:16" ht="17.399999999999999">
      <c r="A43" s="86" t="s">
        <v>577</v>
      </c>
      <c r="B43" s="109">
        <v>0.23</v>
      </c>
      <c r="C43" s="109" t="s">
        <v>1365</v>
      </c>
      <c r="D43" s="109" t="s">
        <v>1369</v>
      </c>
      <c r="E43" s="109" t="s">
        <v>1366</v>
      </c>
      <c r="F43" s="109" t="s">
        <v>1367</v>
      </c>
      <c r="G43" s="109" t="s">
        <v>1368</v>
      </c>
      <c r="H43" s="109" t="s">
        <v>1370</v>
      </c>
      <c r="I43" s="109"/>
      <c r="J43" s="109">
        <v>0.05</v>
      </c>
      <c r="K43" s="109" t="s">
        <v>1055</v>
      </c>
      <c r="L43" s="109" t="s">
        <v>1054</v>
      </c>
      <c r="M43" s="109" t="s">
        <v>1053</v>
      </c>
      <c r="N43" s="109" t="s">
        <v>1052</v>
      </c>
      <c r="O43" s="109" t="s">
        <v>1051</v>
      </c>
      <c r="P43" s="109" t="s">
        <v>1050</v>
      </c>
    </row>
    <row r="44" spans="1:16" ht="17.399999999999999">
      <c r="A44" s="86" t="s">
        <v>576</v>
      </c>
      <c r="B44" s="109">
        <v>1E-3</v>
      </c>
      <c r="C44" s="109" t="s">
        <v>1006</v>
      </c>
      <c r="D44" s="109" t="s">
        <v>1007</v>
      </c>
      <c r="E44" s="109" t="s">
        <v>1008</v>
      </c>
      <c r="F44" s="109" t="s">
        <v>1009</v>
      </c>
      <c r="G44" s="109" t="s">
        <v>1010</v>
      </c>
      <c r="H44" s="109" t="s">
        <v>1011</v>
      </c>
      <c r="I44" s="109"/>
      <c r="J44" s="109">
        <v>8.0000000000000004E-4</v>
      </c>
      <c r="K44" s="109" t="s">
        <v>1049</v>
      </c>
      <c r="L44" s="109" t="s">
        <v>1048</v>
      </c>
      <c r="M44" s="109" t="s">
        <v>1047</v>
      </c>
      <c r="N44" s="109" t="s">
        <v>1046</v>
      </c>
      <c r="O44" s="109" t="s">
        <v>1045</v>
      </c>
      <c r="P44" s="109" t="s">
        <v>1044</v>
      </c>
    </row>
    <row r="45" spans="1:16" ht="17.399999999999999">
      <c r="A45" s="143" t="s">
        <v>548</v>
      </c>
      <c r="B45" s="129">
        <v>0.08</v>
      </c>
      <c r="C45" s="129" t="s">
        <v>1371</v>
      </c>
      <c r="D45" s="129" t="s">
        <v>1373</v>
      </c>
      <c r="E45" s="129" t="s">
        <v>1374</v>
      </c>
      <c r="F45" s="129" t="s">
        <v>1375</v>
      </c>
      <c r="G45" s="129" t="s">
        <v>1372</v>
      </c>
      <c r="H45" s="129" t="s">
        <v>1376</v>
      </c>
      <c r="I45" s="129"/>
      <c r="J45" s="201">
        <v>0.02</v>
      </c>
      <c r="K45" s="129" t="s">
        <v>1043</v>
      </c>
      <c r="L45" s="129" t="s">
        <v>1042</v>
      </c>
      <c r="M45" s="129" t="s">
        <v>1041</v>
      </c>
      <c r="N45" s="129" t="s">
        <v>1040</v>
      </c>
      <c r="O45" s="129" t="s">
        <v>1039</v>
      </c>
      <c r="P45" s="129" t="s">
        <v>1038</v>
      </c>
    </row>
    <row r="46" spans="1:16">
      <c r="A46" s="171" t="s">
        <v>1012</v>
      </c>
      <c r="B46" s="171"/>
    </row>
    <row r="47" spans="1:16" ht="16.2">
      <c r="A47" s="70" t="s">
        <v>1013</v>
      </c>
      <c r="B47" s="70"/>
    </row>
  </sheetData>
  <mergeCells count="23">
    <mergeCell ref="A42:P42"/>
    <mergeCell ref="N5:N6"/>
    <mergeCell ref="O5:O6"/>
    <mergeCell ref="A7:P7"/>
    <mergeCell ref="A16:P16"/>
    <mergeCell ref="A32:P32"/>
    <mergeCell ref="P5:P6"/>
    <mergeCell ref="B5:B6"/>
    <mergeCell ref="J5:J6"/>
    <mergeCell ref="K5:K6"/>
    <mergeCell ref="L5:L6"/>
    <mergeCell ref="M5:M6"/>
    <mergeCell ref="A38:P38"/>
    <mergeCell ref="A3:P3"/>
    <mergeCell ref="A4:A6"/>
    <mergeCell ref="C4:H4"/>
    <mergeCell ref="K4:P4"/>
    <mergeCell ref="C5:C6"/>
    <mergeCell ref="D5:D6"/>
    <mergeCell ref="E5:E6"/>
    <mergeCell ref="F5:F6"/>
    <mergeCell ref="G5:G6"/>
    <mergeCell ref="H5:H6"/>
  </mergeCells>
  <pageMargins left="0.25" right="0.25" top="0.75" bottom="0.75" header="0.3" footer="0.3"/>
  <pageSetup scale="6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workbookViewId="0">
      <selection activeCell="N36" sqref="N36"/>
    </sheetView>
  </sheetViews>
  <sheetFormatPr defaultColWidth="9.109375" defaultRowHeight="13.8"/>
  <cols>
    <col min="1" max="1" width="18.5546875" style="69" customWidth="1"/>
    <col min="2" max="2" width="6.6640625" style="69" customWidth="1"/>
    <col min="3" max="3" width="9.6640625" style="69" customWidth="1"/>
    <col min="4" max="4" width="8.6640625" style="69" customWidth="1"/>
    <col min="5" max="5" width="0.88671875" style="69" customWidth="1"/>
    <col min="6" max="6" width="6.6640625" style="69" customWidth="1"/>
    <col min="7" max="7" width="9.6640625" style="69" customWidth="1"/>
    <col min="8" max="8" width="8.6640625" style="69" customWidth="1"/>
    <col min="9" max="9" width="0.88671875" style="69" customWidth="1"/>
    <col min="10" max="10" width="6.6640625" style="69" customWidth="1"/>
    <col min="11" max="11" width="9.6640625" style="69" customWidth="1"/>
    <col min="12" max="12" width="8.6640625" style="69" customWidth="1"/>
    <col min="13" max="13" width="0.88671875" style="69" customWidth="1"/>
    <col min="14" max="14" width="6.6640625" style="69" customWidth="1"/>
    <col min="15" max="15" width="9.6640625" style="69" customWidth="1"/>
    <col min="16" max="16" width="8.6640625" style="69" customWidth="1"/>
    <col min="17" max="17" width="0.88671875" style="69" customWidth="1"/>
    <col min="18" max="18" width="6.6640625" style="69" customWidth="1"/>
    <col min="19" max="19" width="9.6640625" style="69" customWidth="1"/>
    <col min="20" max="20" width="8.6640625" style="69" customWidth="1"/>
    <col min="21" max="21" width="0.88671875" style="69" customWidth="1"/>
    <col min="22" max="22" width="6.6640625" style="69" customWidth="1"/>
    <col min="23" max="23" width="9.6640625" style="69" customWidth="1"/>
    <col min="24" max="24" width="8.6640625" style="69" customWidth="1"/>
    <col min="25" max="25" width="0.88671875" style="69" customWidth="1"/>
    <col min="26" max="26" width="9.109375" style="145"/>
    <col min="27" max="16384" width="9.109375" style="69"/>
  </cols>
  <sheetData>
    <row r="1" spans="1:28" ht="16.5" customHeight="1">
      <c r="A1" s="376" t="s">
        <v>1380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row>
    <row r="2" spans="1:28" ht="13.5" customHeight="1">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row>
    <row r="3" spans="1:28" ht="21" customHeight="1">
      <c r="A3" s="432" t="s">
        <v>1611</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row>
    <row r="4" spans="1:28">
      <c r="A4" s="365" t="s">
        <v>631</v>
      </c>
      <c r="B4" s="385" t="s">
        <v>162</v>
      </c>
      <c r="C4" s="385"/>
      <c r="D4" s="385"/>
      <c r="E4" s="122"/>
      <c r="F4" s="385" t="s">
        <v>163</v>
      </c>
      <c r="G4" s="385"/>
      <c r="H4" s="385"/>
      <c r="I4" s="122"/>
      <c r="J4" s="385" t="s">
        <v>164</v>
      </c>
      <c r="K4" s="385"/>
      <c r="L4" s="385"/>
      <c r="M4" s="122"/>
      <c r="N4" s="385" t="s">
        <v>165</v>
      </c>
      <c r="O4" s="385"/>
      <c r="P4" s="385"/>
      <c r="Q4" s="122"/>
      <c r="R4" s="385" t="s">
        <v>166</v>
      </c>
      <c r="S4" s="385"/>
      <c r="T4" s="385"/>
      <c r="U4" s="122"/>
      <c r="V4" s="385" t="s">
        <v>167</v>
      </c>
      <c r="W4" s="385"/>
      <c r="X4" s="385"/>
      <c r="Y4" s="124"/>
      <c r="Z4" s="385" t="s">
        <v>1014</v>
      </c>
      <c r="AA4" s="385"/>
      <c r="AB4" s="385"/>
    </row>
    <row r="5" spans="1:28" ht="14.4">
      <c r="A5" s="409"/>
      <c r="B5" s="188" t="s">
        <v>632</v>
      </c>
      <c r="C5" s="189" t="s">
        <v>633</v>
      </c>
      <c r="D5" s="189" t="s">
        <v>617</v>
      </c>
      <c r="E5" s="189"/>
      <c r="F5" s="188" t="s">
        <v>632</v>
      </c>
      <c r="G5" s="189" t="s">
        <v>633</v>
      </c>
      <c r="H5" s="189" t="s">
        <v>617</v>
      </c>
      <c r="I5" s="189"/>
      <c r="J5" s="188" t="s">
        <v>632</v>
      </c>
      <c r="K5" s="189" t="s">
        <v>633</v>
      </c>
      <c r="L5" s="189" t="s">
        <v>617</v>
      </c>
      <c r="M5" s="189"/>
      <c r="N5" s="188" t="s">
        <v>614</v>
      </c>
      <c r="O5" s="189" t="s">
        <v>633</v>
      </c>
      <c r="P5" s="189" t="s">
        <v>617</v>
      </c>
      <c r="Q5" s="189"/>
      <c r="R5" s="188" t="s">
        <v>614</v>
      </c>
      <c r="S5" s="189" t="s">
        <v>633</v>
      </c>
      <c r="T5" s="189" t="s">
        <v>617</v>
      </c>
      <c r="U5" s="189"/>
      <c r="V5" s="188" t="s">
        <v>614</v>
      </c>
      <c r="W5" s="189" t="s">
        <v>633</v>
      </c>
      <c r="X5" s="189" t="s">
        <v>617</v>
      </c>
      <c r="Y5" s="143"/>
      <c r="Z5" s="190" t="s">
        <v>614</v>
      </c>
      <c r="AA5" s="191" t="s">
        <v>633</v>
      </c>
      <c r="AB5" s="191" t="s">
        <v>617</v>
      </c>
    </row>
    <row r="6" spans="1:28" ht="18">
      <c r="A6" s="384" t="s">
        <v>1028</v>
      </c>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row>
    <row r="7" spans="1:28">
      <c r="A7" s="77" t="s">
        <v>654</v>
      </c>
      <c r="B7" s="91">
        <v>142</v>
      </c>
      <c r="C7" s="92" t="s">
        <v>655</v>
      </c>
      <c r="D7" s="93">
        <v>1.3</v>
      </c>
      <c r="E7" s="93"/>
      <c r="F7" s="91">
        <v>127</v>
      </c>
      <c r="G7" s="92" t="s">
        <v>656</v>
      </c>
      <c r="H7" s="93">
        <v>4.3</v>
      </c>
      <c r="I7" s="93"/>
      <c r="J7" s="91">
        <v>134</v>
      </c>
      <c r="K7" s="92" t="s">
        <v>657</v>
      </c>
      <c r="L7" s="93">
        <v>1.9</v>
      </c>
      <c r="M7" s="93"/>
      <c r="N7" s="91">
        <v>125</v>
      </c>
      <c r="O7" s="93" t="s">
        <v>658</v>
      </c>
      <c r="P7" s="93">
        <v>0.3</v>
      </c>
      <c r="Q7" s="93"/>
      <c r="R7" s="91">
        <v>125</v>
      </c>
      <c r="S7" s="93" t="s">
        <v>659</v>
      </c>
      <c r="T7" s="93">
        <v>0.6</v>
      </c>
      <c r="U7" s="93"/>
      <c r="V7" s="91">
        <v>118</v>
      </c>
      <c r="W7" s="93" t="s">
        <v>660</v>
      </c>
      <c r="X7" s="93">
        <v>2.1</v>
      </c>
      <c r="Z7" s="184">
        <f>SUM(B7,F7,J7,N7,R7,V7)</f>
        <v>771</v>
      </c>
      <c r="AA7" s="93" t="s">
        <v>656</v>
      </c>
      <c r="AB7" s="93">
        <v>1.3</v>
      </c>
    </row>
    <row r="8" spans="1:28">
      <c r="A8" s="77" t="s">
        <v>634</v>
      </c>
      <c r="B8" s="91">
        <v>159</v>
      </c>
      <c r="C8" s="92" t="s">
        <v>635</v>
      </c>
      <c r="D8" s="93">
        <v>0.4</v>
      </c>
      <c r="E8" s="93"/>
      <c r="F8" s="91">
        <v>155</v>
      </c>
      <c r="G8" s="92" t="s">
        <v>636</v>
      </c>
      <c r="H8" s="93">
        <v>4.3</v>
      </c>
      <c r="I8" s="93"/>
      <c r="J8" s="91">
        <v>147</v>
      </c>
      <c r="K8" s="92" t="s">
        <v>637</v>
      </c>
      <c r="L8" s="93">
        <v>1.3</v>
      </c>
      <c r="M8" s="93"/>
      <c r="N8" s="91">
        <v>150</v>
      </c>
      <c r="O8" s="93" t="s">
        <v>638</v>
      </c>
      <c r="P8" s="93">
        <v>0.3</v>
      </c>
      <c r="Q8" s="93"/>
      <c r="R8" s="91">
        <v>144</v>
      </c>
      <c r="S8" s="93" t="s">
        <v>639</v>
      </c>
      <c r="T8" s="93">
        <v>0.4</v>
      </c>
      <c r="U8" s="93"/>
      <c r="V8" s="91">
        <v>140</v>
      </c>
      <c r="W8" s="93" t="s">
        <v>640</v>
      </c>
      <c r="X8" s="93">
        <v>2.1500000000000004</v>
      </c>
      <c r="Z8" s="184">
        <f t="shared" ref="Z8:Z10" si="0">SUM(B8,F8,J8,N8,R8,V8)</f>
        <v>895</v>
      </c>
      <c r="AA8" s="93" t="s">
        <v>1015</v>
      </c>
      <c r="AB8" s="93">
        <v>0.8</v>
      </c>
    </row>
    <row r="9" spans="1:28">
      <c r="A9" s="77" t="s">
        <v>641</v>
      </c>
      <c r="B9" s="91">
        <v>167</v>
      </c>
      <c r="C9" s="92" t="s">
        <v>642</v>
      </c>
      <c r="D9" s="93">
        <v>0.1</v>
      </c>
      <c r="E9" s="93"/>
      <c r="F9" s="91">
        <v>161</v>
      </c>
      <c r="G9" s="92" t="s">
        <v>643</v>
      </c>
      <c r="H9" s="93">
        <v>3.4</v>
      </c>
      <c r="I9" s="93"/>
      <c r="J9" s="91">
        <v>155</v>
      </c>
      <c r="K9" s="92" t="s">
        <v>644</v>
      </c>
      <c r="L9" s="93">
        <v>0.6</v>
      </c>
      <c r="M9" s="93"/>
      <c r="N9" s="91">
        <v>156</v>
      </c>
      <c r="O9" s="93" t="s">
        <v>645</v>
      </c>
      <c r="P9" s="93">
        <v>0.2</v>
      </c>
      <c r="Q9" s="93"/>
      <c r="R9" s="91">
        <v>165</v>
      </c>
      <c r="S9" s="93" t="s">
        <v>646</v>
      </c>
      <c r="T9" s="93">
        <v>0.1</v>
      </c>
      <c r="U9" s="93"/>
      <c r="V9" s="91">
        <v>151</v>
      </c>
      <c r="W9" s="93" t="s">
        <v>647</v>
      </c>
      <c r="X9" s="93">
        <v>0.7</v>
      </c>
      <c r="Z9" s="184">
        <f t="shared" si="0"/>
        <v>955</v>
      </c>
      <c r="AA9" s="93" t="s">
        <v>1016</v>
      </c>
      <c r="AB9" s="93">
        <v>0.3</v>
      </c>
    </row>
    <row r="10" spans="1:28">
      <c r="A10" s="77" t="s">
        <v>648</v>
      </c>
      <c r="B10" s="91">
        <v>150</v>
      </c>
      <c r="C10" s="92" t="s">
        <v>649</v>
      </c>
      <c r="D10" s="93">
        <v>0.64999999999999991</v>
      </c>
      <c r="E10" s="93"/>
      <c r="F10" s="91">
        <v>139</v>
      </c>
      <c r="G10" s="92" t="s">
        <v>650</v>
      </c>
      <c r="H10" s="93">
        <v>5.5</v>
      </c>
      <c r="I10" s="93"/>
      <c r="J10" s="91">
        <v>141</v>
      </c>
      <c r="K10" s="92" t="s">
        <v>651</v>
      </c>
      <c r="L10" s="93">
        <v>1.5</v>
      </c>
      <c r="M10" s="93"/>
      <c r="N10" s="91">
        <v>129</v>
      </c>
      <c r="O10" s="93" t="s">
        <v>652</v>
      </c>
      <c r="P10" s="93">
        <v>0.3</v>
      </c>
      <c r="Q10" s="93"/>
      <c r="R10" s="91">
        <v>143</v>
      </c>
      <c r="S10" s="93" t="s">
        <v>644</v>
      </c>
      <c r="T10" s="93">
        <v>0.3</v>
      </c>
      <c r="U10" s="93"/>
      <c r="V10" s="91">
        <v>121</v>
      </c>
      <c r="W10" s="93" t="s">
        <v>653</v>
      </c>
      <c r="X10" s="93">
        <v>1.1000000000000001</v>
      </c>
      <c r="Z10" s="184">
        <f t="shared" si="0"/>
        <v>823</v>
      </c>
      <c r="AA10" s="93" t="s">
        <v>661</v>
      </c>
      <c r="AB10" s="93">
        <v>0.9</v>
      </c>
    </row>
    <row r="11" spans="1:28">
      <c r="A11" s="94" t="s">
        <v>1027</v>
      </c>
      <c r="B11" s="91">
        <v>618</v>
      </c>
      <c r="C11" s="92" t="s">
        <v>655</v>
      </c>
      <c r="D11" s="93">
        <v>0.4</v>
      </c>
      <c r="E11" s="93"/>
      <c r="F11" s="91">
        <v>582</v>
      </c>
      <c r="G11" s="92" t="s">
        <v>661</v>
      </c>
      <c r="H11" s="93">
        <v>4.25</v>
      </c>
      <c r="I11" s="93"/>
      <c r="J11" s="91">
        <v>577</v>
      </c>
      <c r="K11" s="92" t="s">
        <v>662</v>
      </c>
      <c r="L11" s="93">
        <v>1.3</v>
      </c>
      <c r="M11" s="93"/>
      <c r="N11" s="91">
        <v>560</v>
      </c>
      <c r="O11" s="93" t="s">
        <v>658</v>
      </c>
      <c r="P11" s="93">
        <v>0.2</v>
      </c>
      <c r="Q11" s="93"/>
      <c r="R11" s="91">
        <v>577</v>
      </c>
      <c r="S11" s="93" t="s">
        <v>644</v>
      </c>
      <c r="T11" s="93">
        <v>0.3</v>
      </c>
      <c r="U11" s="93"/>
      <c r="V11" s="91">
        <v>530</v>
      </c>
      <c r="W11" s="93" t="s">
        <v>663</v>
      </c>
      <c r="X11" s="93">
        <v>1.2</v>
      </c>
      <c r="Z11" s="184">
        <f>SUM(B11,F11,J11,N11,R11,V11)</f>
        <v>3444</v>
      </c>
      <c r="AA11" s="93" t="s">
        <v>661</v>
      </c>
      <c r="AB11" s="93">
        <v>0.7</v>
      </c>
    </row>
    <row r="12" spans="1:28" ht="18">
      <c r="A12" s="384" t="s">
        <v>1029</v>
      </c>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row>
    <row r="13" spans="1:28">
      <c r="A13" s="77" t="s">
        <v>654</v>
      </c>
      <c r="B13" s="91">
        <v>142</v>
      </c>
      <c r="C13" s="92" t="s">
        <v>682</v>
      </c>
      <c r="D13" s="93">
        <v>2.125</v>
      </c>
      <c r="E13" s="93"/>
      <c r="F13" s="91">
        <v>127</v>
      </c>
      <c r="G13" s="92" t="s">
        <v>683</v>
      </c>
      <c r="H13" s="95">
        <v>18.3</v>
      </c>
      <c r="I13" s="95"/>
      <c r="J13" s="91">
        <v>134</v>
      </c>
      <c r="K13" s="92" t="s">
        <v>684</v>
      </c>
      <c r="L13" s="93">
        <v>3.57</v>
      </c>
      <c r="M13" s="93"/>
      <c r="N13" s="91">
        <v>125</v>
      </c>
      <c r="O13" s="93" t="s">
        <v>685</v>
      </c>
      <c r="P13" s="93">
        <v>1.63</v>
      </c>
      <c r="Q13" s="93"/>
      <c r="R13" s="91">
        <v>125</v>
      </c>
      <c r="S13" s="93" t="s">
        <v>686</v>
      </c>
      <c r="T13" s="93">
        <v>1.91</v>
      </c>
      <c r="U13" s="93"/>
      <c r="V13" s="91">
        <v>118</v>
      </c>
      <c r="W13" s="93" t="s">
        <v>687</v>
      </c>
      <c r="X13" s="93">
        <v>2.95</v>
      </c>
      <c r="Z13" s="184">
        <f>SUM(B13,F13,J13,N13,R13,V13)</f>
        <v>771</v>
      </c>
      <c r="AA13" s="93" t="s">
        <v>1017</v>
      </c>
      <c r="AB13" s="93">
        <v>3.15</v>
      </c>
    </row>
    <row r="14" spans="1:28">
      <c r="A14" s="77" t="s">
        <v>634</v>
      </c>
      <c r="B14" s="91">
        <v>159</v>
      </c>
      <c r="C14" s="92" t="s">
        <v>664</v>
      </c>
      <c r="D14" s="93">
        <v>0.68</v>
      </c>
      <c r="E14" s="93"/>
      <c r="F14" s="91">
        <v>155</v>
      </c>
      <c r="G14" s="92" t="s">
        <v>665</v>
      </c>
      <c r="H14" s="95">
        <v>16.100000000000001</v>
      </c>
      <c r="I14" s="95"/>
      <c r="J14" s="91">
        <v>147</v>
      </c>
      <c r="K14" s="92" t="s">
        <v>666</v>
      </c>
      <c r="L14" s="93">
        <v>2.54</v>
      </c>
      <c r="M14" s="93"/>
      <c r="N14" s="91">
        <v>150</v>
      </c>
      <c r="O14" s="93" t="s">
        <v>667</v>
      </c>
      <c r="P14" s="93">
        <v>1.82</v>
      </c>
      <c r="Q14" s="93"/>
      <c r="R14" s="91">
        <v>144</v>
      </c>
      <c r="S14" s="93" t="s">
        <v>668</v>
      </c>
      <c r="T14" s="93">
        <v>1.39</v>
      </c>
      <c r="U14" s="93"/>
      <c r="V14" s="91">
        <v>140</v>
      </c>
      <c r="W14" s="93" t="s">
        <v>669</v>
      </c>
      <c r="X14" s="93">
        <v>4.5</v>
      </c>
      <c r="Z14" s="184">
        <f t="shared" ref="Z14:Z16" si="1">SUM(B14,F14,J14,N14,R14,V14)</f>
        <v>895</v>
      </c>
      <c r="AA14" s="93" t="s">
        <v>1018</v>
      </c>
      <c r="AB14" s="93">
        <v>2.27</v>
      </c>
    </row>
    <row r="15" spans="1:28">
      <c r="A15" s="77" t="s">
        <v>641</v>
      </c>
      <c r="B15" s="91">
        <v>167</v>
      </c>
      <c r="C15" s="92" t="s">
        <v>670</v>
      </c>
      <c r="D15" s="93">
        <v>0.93</v>
      </c>
      <c r="E15" s="93"/>
      <c r="F15" s="91">
        <v>161</v>
      </c>
      <c r="G15" s="92" t="s">
        <v>671</v>
      </c>
      <c r="H15" s="95">
        <v>16.8</v>
      </c>
      <c r="I15" s="95"/>
      <c r="J15" s="91">
        <v>155</v>
      </c>
      <c r="K15" s="92" t="s">
        <v>672</v>
      </c>
      <c r="L15" s="93">
        <v>3.1</v>
      </c>
      <c r="M15" s="93"/>
      <c r="N15" s="91">
        <v>156</v>
      </c>
      <c r="O15" s="93" t="s">
        <v>673</v>
      </c>
      <c r="P15" s="93">
        <v>1.42</v>
      </c>
      <c r="Q15" s="93"/>
      <c r="R15" s="91">
        <v>165</v>
      </c>
      <c r="S15" s="93" t="s">
        <v>674</v>
      </c>
      <c r="T15" s="93">
        <v>1.49</v>
      </c>
      <c r="U15" s="93"/>
      <c r="V15" s="91">
        <v>151</v>
      </c>
      <c r="W15" s="93" t="s">
        <v>675</v>
      </c>
      <c r="X15" s="93">
        <v>2.78</v>
      </c>
      <c r="Z15" s="184">
        <f t="shared" si="1"/>
        <v>955</v>
      </c>
      <c r="AA15" s="93" t="s">
        <v>1019</v>
      </c>
      <c r="AB15" s="93">
        <v>2.06</v>
      </c>
    </row>
    <row r="16" spans="1:28">
      <c r="A16" s="77" t="s">
        <v>648</v>
      </c>
      <c r="B16" s="91">
        <v>150</v>
      </c>
      <c r="C16" s="92" t="s">
        <v>676</v>
      </c>
      <c r="D16" s="93">
        <v>0.72499999999999998</v>
      </c>
      <c r="E16" s="93"/>
      <c r="F16" s="91">
        <v>139</v>
      </c>
      <c r="G16" s="92" t="s">
        <v>677</v>
      </c>
      <c r="H16" s="95">
        <v>14.2</v>
      </c>
      <c r="I16" s="95"/>
      <c r="J16" s="91">
        <v>141</v>
      </c>
      <c r="K16" s="92" t="s">
        <v>678</v>
      </c>
      <c r="L16" s="93">
        <v>1.93</v>
      </c>
      <c r="M16" s="93"/>
      <c r="N16" s="91">
        <v>129</v>
      </c>
      <c r="O16" s="93" t="s">
        <v>679</v>
      </c>
      <c r="P16" s="93">
        <v>0.54</v>
      </c>
      <c r="Q16" s="93"/>
      <c r="R16" s="91">
        <v>143</v>
      </c>
      <c r="S16" s="93" t="s">
        <v>680</v>
      </c>
      <c r="T16" s="93">
        <v>0.54</v>
      </c>
      <c r="U16" s="93"/>
      <c r="V16" s="91">
        <v>121</v>
      </c>
      <c r="W16" s="93" t="s">
        <v>681</v>
      </c>
      <c r="X16" s="93">
        <v>1.48</v>
      </c>
      <c r="Z16" s="184">
        <f t="shared" si="1"/>
        <v>823</v>
      </c>
      <c r="AA16" s="93" t="s">
        <v>1020</v>
      </c>
      <c r="AB16" s="93">
        <v>1.41</v>
      </c>
    </row>
    <row r="17" spans="1:28">
      <c r="A17" s="94" t="s">
        <v>1027</v>
      </c>
      <c r="B17" s="91">
        <v>618</v>
      </c>
      <c r="C17" s="92" t="s">
        <v>688</v>
      </c>
      <c r="D17" s="93">
        <v>0.94</v>
      </c>
      <c r="E17" s="93"/>
      <c r="F17" s="91">
        <v>582</v>
      </c>
      <c r="G17" s="92" t="s">
        <v>689</v>
      </c>
      <c r="H17" s="95">
        <v>16.2</v>
      </c>
      <c r="I17" s="95"/>
      <c r="J17" s="91">
        <v>577</v>
      </c>
      <c r="K17" s="92" t="s">
        <v>672</v>
      </c>
      <c r="L17" s="93">
        <v>2.79</v>
      </c>
      <c r="M17" s="93"/>
      <c r="N17" s="91">
        <v>560</v>
      </c>
      <c r="O17" s="93" t="s">
        <v>685</v>
      </c>
      <c r="P17" s="93">
        <v>1.375</v>
      </c>
      <c r="Q17" s="93"/>
      <c r="R17" s="91">
        <v>577</v>
      </c>
      <c r="S17" s="93" t="s">
        <v>690</v>
      </c>
      <c r="T17" s="93">
        <v>1.3</v>
      </c>
      <c r="U17" s="93"/>
      <c r="V17" s="91">
        <v>530</v>
      </c>
      <c r="W17" s="93" t="s">
        <v>691</v>
      </c>
      <c r="X17" s="93">
        <v>2.4950000000000001</v>
      </c>
      <c r="Z17" s="184">
        <f>SUM(B17,F17,J17,N17,R17,V17)</f>
        <v>3444</v>
      </c>
      <c r="AA17" s="93" t="s">
        <v>1021</v>
      </c>
      <c r="AB17" s="93">
        <v>2.19</v>
      </c>
    </row>
    <row r="18" spans="1:28" ht="18">
      <c r="A18" s="384" t="s">
        <v>1030</v>
      </c>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row>
    <row r="19" spans="1:28">
      <c r="A19" s="77" t="s">
        <v>654</v>
      </c>
      <c r="B19" s="91">
        <v>142</v>
      </c>
      <c r="C19" s="96" t="s">
        <v>710</v>
      </c>
      <c r="D19" s="93">
        <v>-0.62</v>
      </c>
      <c r="E19" s="93"/>
      <c r="F19" s="91">
        <v>127</v>
      </c>
      <c r="G19" s="96" t="s">
        <v>711</v>
      </c>
      <c r="H19" s="95">
        <v>-13.7</v>
      </c>
      <c r="I19" s="95"/>
      <c r="J19" s="91">
        <v>134</v>
      </c>
      <c r="K19" s="96" t="s">
        <v>712</v>
      </c>
      <c r="L19" s="93">
        <v>-1.61</v>
      </c>
      <c r="M19" s="93"/>
      <c r="N19" s="91">
        <v>125</v>
      </c>
      <c r="O19" s="96" t="s">
        <v>713</v>
      </c>
      <c r="P19" s="93">
        <v>-1.2999999999999998</v>
      </c>
      <c r="Q19" s="93"/>
      <c r="R19" s="91">
        <v>125</v>
      </c>
      <c r="S19" s="96" t="s">
        <v>714</v>
      </c>
      <c r="T19" s="93">
        <v>-1.3900000000000001</v>
      </c>
      <c r="U19" s="93"/>
      <c r="V19" s="91">
        <v>118</v>
      </c>
      <c r="W19" s="96" t="s">
        <v>715</v>
      </c>
      <c r="X19" s="93">
        <v>-1.0300000000000002</v>
      </c>
      <c r="Z19" s="184">
        <f>SUM(B19,F19,J19,N19,R19,V19)</f>
        <v>771</v>
      </c>
      <c r="AA19" s="185" t="s">
        <v>1022</v>
      </c>
      <c r="AB19" s="93">
        <v>-1.64</v>
      </c>
    </row>
    <row r="20" spans="1:28">
      <c r="A20" s="77" t="s">
        <v>634</v>
      </c>
      <c r="B20" s="91">
        <v>159</v>
      </c>
      <c r="C20" s="96" t="s">
        <v>692</v>
      </c>
      <c r="D20" s="93">
        <v>-0.31000000000000005</v>
      </c>
      <c r="E20" s="93"/>
      <c r="F20" s="91">
        <v>155</v>
      </c>
      <c r="G20" s="96" t="s">
        <v>693</v>
      </c>
      <c r="H20" s="95">
        <v>-11.1</v>
      </c>
      <c r="I20" s="95"/>
      <c r="J20" s="91">
        <v>147</v>
      </c>
      <c r="K20" s="96" t="s">
        <v>694</v>
      </c>
      <c r="L20" s="93">
        <v>-1.2000000000000002</v>
      </c>
      <c r="M20" s="93"/>
      <c r="N20" s="91">
        <v>150</v>
      </c>
      <c r="O20" s="96" t="s">
        <v>695</v>
      </c>
      <c r="P20" s="93">
        <v>-1.4249999999999998</v>
      </c>
      <c r="Q20" s="93"/>
      <c r="R20" s="91">
        <v>144</v>
      </c>
      <c r="S20" s="96" t="s">
        <v>696</v>
      </c>
      <c r="T20" s="93">
        <v>-0.84000000000000008</v>
      </c>
      <c r="U20" s="93"/>
      <c r="V20" s="91">
        <v>140</v>
      </c>
      <c r="W20" s="96" t="s">
        <v>697</v>
      </c>
      <c r="X20" s="93">
        <v>-0.98499999999999988</v>
      </c>
      <c r="Z20" s="184">
        <f t="shared" ref="Z20:Z22" si="2">SUM(B20,F20,J20,N20,R20,V20)</f>
        <v>895</v>
      </c>
      <c r="AA20" s="185" t="s">
        <v>1023</v>
      </c>
      <c r="AB20" s="93">
        <v>-1.27</v>
      </c>
    </row>
    <row r="21" spans="1:28">
      <c r="A21" s="77" t="s">
        <v>641</v>
      </c>
      <c r="B21" s="91">
        <v>167</v>
      </c>
      <c r="C21" s="96" t="s">
        <v>698</v>
      </c>
      <c r="D21" s="93">
        <v>-0.87</v>
      </c>
      <c r="E21" s="93"/>
      <c r="F21" s="91">
        <v>161</v>
      </c>
      <c r="G21" s="96" t="s">
        <v>699</v>
      </c>
      <c r="H21" s="95">
        <v>-12.6</v>
      </c>
      <c r="I21" s="95"/>
      <c r="J21" s="91">
        <v>155</v>
      </c>
      <c r="K21" s="96" t="s">
        <v>700</v>
      </c>
      <c r="L21" s="93">
        <v>-2.2799999999999998</v>
      </c>
      <c r="M21" s="93"/>
      <c r="N21" s="91">
        <v>156</v>
      </c>
      <c r="O21" s="96" t="s">
        <v>701</v>
      </c>
      <c r="P21" s="93">
        <v>-1.24</v>
      </c>
      <c r="Q21" s="93"/>
      <c r="R21" s="91">
        <v>165</v>
      </c>
      <c r="S21" s="96" t="s">
        <v>702</v>
      </c>
      <c r="T21" s="93">
        <v>-1.41</v>
      </c>
      <c r="U21" s="93"/>
      <c r="V21" s="91">
        <v>151</v>
      </c>
      <c r="W21" s="96" t="s">
        <v>703</v>
      </c>
      <c r="X21" s="93">
        <v>-1.9900000000000002</v>
      </c>
      <c r="Z21" s="184">
        <f t="shared" si="2"/>
        <v>955</v>
      </c>
      <c r="AA21" s="185" t="s">
        <v>1024</v>
      </c>
      <c r="AB21" s="93">
        <v>-1.76</v>
      </c>
    </row>
    <row r="22" spans="1:28">
      <c r="A22" s="77" t="s">
        <v>648</v>
      </c>
      <c r="B22" s="91">
        <v>150</v>
      </c>
      <c r="C22" s="96" t="s">
        <v>704</v>
      </c>
      <c r="D22" s="93">
        <v>-8.4999999999999992E-2</v>
      </c>
      <c r="E22" s="93"/>
      <c r="F22" s="91">
        <v>139</v>
      </c>
      <c r="G22" s="96" t="s">
        <v>705</v>
      </c>
      <c r="H22" s="93">
        <v>-8.39</v>
      </c>
      <c r="I22" s="93"/>
      <c r="J22" s="91">
        <v>141</v>
      </c>
      <c r="K22" s="96" t="s">
        <v>706</v>
      </c>
      <c r="L22" s="93">
        <v>-0.34999999999999987</v>
      </c>
      <c r="M22" s="93"/>
      <c r="N22" s="91">
        <v>129</v>
      </c>
      <c r="O22" s="96" t="s">
        <v>707</v>
      </c>
      <c r="P22" s="93">
        <v>-0.21999999999999997</v>
      </c>
      <c r="Q22" s="93"/>
      <c r="R22" s="91">
        <v>143</v>
      </c>
      <c r="S22" s="96" t="s">
        <v>708</v>
      </c>
      <c r="T22" s="93">
        <v>-0.22</v>
      </c>
      <c r="U22" s="93"/>
      <c r="V22" s="91">
        <v>121</v>
      </c>
      <c r="W22" s="96" t="s">
        <v>709</v>
      </c>
      <c r="X22" s="93">
        <v>-0.1399999999999999</v>
      </c>
      <c r="Z22" s="184">
        <f t="shared" si="2"/>
        <v>823</v>
      </c>
      <c r="AA22" s="185" t="s">
        <v>1025</v>
      </c>
      <c r="AB22" s="93">
        <v>-0.46</v>
      </c>
    </row>
    <row r="23" spans="1:28">
      <c r="A23" s="94" t="s">
        <v>1027</v>
      </c>
      <c r="B23" s="91">
        <v>618</v>
      </c>
      <c r="C23" s="96" t="s">
        <v>716</v>
      </c>
      <c r="D23" s="93">
        <v>-0.47499999999999998</v>
      </c>
      <c r="E23" s="93"/>
      <c r="F23" s="91">
        <v>582</v>
      </c>
      <c r="G23" s="96" t="s">
        <v>717</v>
      </c>
      <c r="H23" s="95">
        <v>-11.6</v>
      </c>
      <c r="I23" s="95"/>
      <c r="J23" s="91">
        <v>577</v>
      </c>
      <c r="K23" s="96" t="s">
        <v>718</v>
      </c>
      <c r="L23" s="93">
        <v>-1.31</v>
      </c>
      <c r="M23" s="93"/>
      <c r="N23" s="91">
        <v>560</v>
      </c>
      <c r="O23" s="96" t="s">
        <v>719</v>
      </c>
      <c r="P23" s="93">
        <v>-1.125</v>
      </c>
      <c r="Q23" s="93"/>
      <c r="R23" s="91">
        <v>577</v>
      </c>
      <c r="S23" s="96" t="s">
        <v>720</v>
      </c>
      <c r="T23" s="93">
        <v>-0.88000000000000012</v>
      </c>
      <c r="U23" s="93"/>
      <c r="V23" s="91">
        <v>530</v>
      </c>
      <c r="W23" s="96" t="s">
        <v>721</v>
      </c>
      <c r="X23" s="93">
        <v>-1.0549999999999999</v>
      </c>
      <c r="Z23" s="184">
        <f>SUM(B23,F23,J23,N23,R23,V23)</f>
        <v>3444</v>
      </c>
      <c r="AA23" s="185" t="s">
        <v>1026</v>
      </c>
      <c r="AB23" s="93">
        <v>-1.31</v>
      </c>
    </row>
    <row r="24" spans="1:28">
      <c r="A24" s="384" t="s">
        <v>722</v>
      </c>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431"/>
      <c r="AA24" s="384"/>
      <c r="AB24" s="384"/>
    </row>
    <row r="25" spans="1:28">
      <c r="A25" s="77" t="s">
        <v>654</v>
      </c>
      <c r="B25" s="91">
        <v>142</v>
      </c>
      <c r="C25" s="93" t="s">
        <v>740</v>
      </c>
      <c r="D25" s="93">
        <v>0.65407828057755479</v>
      </c>
      <c r="E25" s="93"/>
      <c r="F25" s="91">
        <v>127</v>
      </c>
      <c r="G25" s="93" t="s">
        <v>652</v>
      </c>
      <c r="H25" s="93">
        <v>0.24221453287197234</v>
      </c>
      <c r="I25" s="93"/>
      <c r="J25" s="91">
        <v>134</v>
      </c>
      <c r="K25" s="93" t="s">
        <v>741</v>
      </c>
      <c r="L25" s="93">
        <v>0.55411255411255422</v>
      </c>
      <c r="M25" s="93"/>
      <c r="N25" s="91">
        <v>125</v>
      </c>
      <c r="O25" s="93" t="s">
        <v>742</v>
      </c>
      <c r="P25" s="93">
        <v>0.17167381974248927</v>
      </c>
      <c r="Q25" s="93"/>
      <c r="R25" s="91">
        <v>125</v>
      </c>
      <c r="S25" s="93" t="s">
        <v>743</v>
      </c>
      <c r="T25" s="93">
        <v>0.3</v>
      </c>
      <c r="U25" s="93"/>
      <c r="V25" s="91">
        <v>118</v>
      </c>
      <c r="W25" s="93" t="s">
        <v>744</v>
      </c>
      <c r="X25" s="93">
        <v>0.70095329648321714</v>
      </c>
      <c r="Z25" s="186">
        <f>SUM(B25,F25,J25,N25,R25,V25)</f>
        <v>771</v>
      </c>
      <c r="AA25" s="93" t="s">
        <v>740</v>
      </c>
      <c r="AB25" s="93">
        <v>0.4</v>
      </c>
    </row>
    <row r="26" spans="1:28">
      <c r="A26" s="77" t="s">
        <v>634</v>
      </c>
      <c r="B26" s="91">
        <v>159</v>
      </c>
      <c r="C26" s="93" t="s">
        <v>723</v>
      </c>
      <c r="D26" s="93">
        <v>0.46875</v>
      </c>
      <c r="E26" s="93"/>
      <c r="F26" s="91">
        <v>155</v>
      </c>
      <c r="G26" s="93" t="s">
        <v>724</v>
      </c>
      <c r="H26" s="93">
        <v>0.26266416510318952</v>
      </c>
      <c r="I26" s="93"/>
      <c r="J26" s="91">
        <v>147</v>
      </c>
      <c r="K26" s="93" t="s">
        <v>725</v>
      </c>
      <c r="L26" s="93">
        <v>0.50359712230215825</v>
      </c>
      <c r="M26" s="93"/>
      <c r="N26" s="91">
        <v>150</v>
      </c>
      <c r="O26" s="93" t="s">
        <v>726</v>
      </c>
      <c r="P26" s="93">
        <v>0.14504940088290941</v>
      </c>
      <c r="Q26" s="93"/>
      <c r="R26" s="91">
        <v>144</v>
      </c>
      <c r="S26" s="93" t="s">
        <v>727</v>
      </c>
      <c r="T26" s="93">
        <v>0.34565148136349155</v>
      </c>
      <c r="U26" s="93"/>
      <c r="V26" s="91">
        <v>140</v>
      </c>
      <c r="W26" s="93" t="s">
        <v>728</v>
      </c>
      <c r="X26" s="93">
        <v>0.55336832895888011</v>
      </c>
      <c r="Z26" s="184">
        <f t="shared" ref="Z26:Z28" si="3">SUM(B26,F26,J26,N26,R26,V26)</f>
        <v>895</v>
      </c>
      <c r="AA26" s="93" t="s">
        <v>723</v>
      </c>
      <c r="AB26" s="93">
        <v>0.38</v>
      </c>
    </row>
    <row r="27" spans="1:28">
      <c r="A27" s="77" t="s">
        <v>641</v>
      </c>
      <c r="B27" s="91">
        <v>167</v>
      </c>
      <c r="C27" s="93" t="s">
        <v>729</v>
      </c>
      <c r="D27" s="93">
        <v>2.2805017103762829E-2</v>
      </c>
      <c r="E27" s="93"/>
      <c r="F27" s="91">
        <v>161</v>
      </c>
      <c r="G27" s="93" t="s">
        <v>730</v>
      </c>
      <c r="H27" s="93">
        <v>0.20512820512820515</v>
      </c>
      <c r="I27" s="93"/>
      <c r="J27" s="91">
        <v>155</v>
      </c>
      <c r="K27" s="93" t="s">
        <v>731</v>
      </c>
      <c r="L27" s="93">
        <v>0.19354838709677419</v>
      </c>
      <c r="M27" s="93"/>
      <c r="N27" s="91">
        <v>156</v>
      </c>
      <c r="O27" s="93" t="s">
        <v>732</v>
      </c>
      <c r="P27" s="93">
        <v>0.11874559548978156</v>
      </c>
      <c r="Q27" s="93"/>
      <c r="R27" s="91">
        <v>165</v>
      </c>
      <c r="S27" s="93" t="s">
        <v>645</v>
      </c>
      <c r="T27" s="93">
        <v>5.4945054945054944E-2</v>
      </c>
      <c r="U27" s="93"/>
      <c r="V27" s="91">
        <v>151</v>
      </c>
      <c r="W27" s="93" t="s">
        <v>733</v>
      </c>
      <c r="X27" s="93">
        <v>0.25773195876288663</v>
      </c>
      <c r="Z27" s="184">
        <f t="shared" si="3"/>
        <v>955</v>
      </c>
      <c r="AA27" s="93" t="s">
        <v>729</v>
      </c>
      <c r="AB27" s="93">
        <v>0.16</v>
      </c>
    </row>
    <row r="28" spans="1:28">
      <c r="A28" s="77" t="s">
        <v>648</v>
      </c>
      <c r="B28" s="91">
        <v>150</v>
      </c>
      <c r="C28" s="93" t="s">
        <v>734</v>
      </c>
      <c r="D28" s="93">
        <v>0.73444804027328292</v>
      </c>
      <c r="E28" s="93"/>
      <c r="F28" s="91">
        <v>139</v>
      </c>
      <c r="G28" s="93" t="s">
        <v>735</v>
      </c>
      <c r="H28" s="93">
        <v>0.355270821199767</v>
      </c>
      <c r="I28" s="93"/>
      <c r="J28" s="91">
        <v>141</v>
      </c>
      <c r="K28" s="93" t="s">
        <v>736</v>
      </c>
      <c r="L28" s="93">
        <v>0.8292682926829269</v>
      </c>
      <c r="M28" s="93"/>
      <c r="N28" s="91">
        <v>129</v>
      </c>
      <c r="O28" s="93" t="s">
        <v>737</v>
      </c>
      <c r="P28" s="93">
        <v>0.48387096774193544</v>
      </c>
      <c r="Q28" s="93"/>
      <c r="R28" s="91">
        <v>143</v>
      </c>
      <c r="S28" s="93" t="s">
        <v>738</v>
      </c>
      <c r="T28" s="93">
        <v>0.4580152671755725</v>
      </c>
      <c r="U28" s="93"/>
      <c r="V28" s="91">
        <v>121</v>
      </c>
      <c r="W28" s="93" t="s">
        <v>739</v>
      </c>
      <c r="X28" s="93">
        <v>0.88709677419354849</v>
      </c>
      <c r="Z28" s="184">
        <f t="shared" si="3"/>
        <v>823</v>
      </c>
      <c r="AA28" s="93" t="s">
        <v>734</v>
      </c>
      <c r="AB28" s="93">
        <v>0.56000000000000005</v>
      </c>
    </row>
    <row r="29" spans="1:28">
      <c r="A29" s="97" t="s">
        <v>1027</v>
      </c>
      <c r="B29" s="98">
        <v>618</v>
      </c>
      <c r="C29" s="99" t="s">
        <v>740</v>
      </c>
      <c r="D29" s="99">
        <v>0.39344685242518063</v>
      </c>
      <c r="E29" s="99"/>
      <c r="F29" s="98">
        <v>582</v>
      </c>
      <c r="G29" s="99" t="s">
        <v>745</v>
      </c>
      <c r="H29" s="99">
        <v>0.25920376741194062</v>
      </c>
      <c r="I29" s="99"/>
      <c r="J29" s="98">
        <v>577</v>
      </c>
      <c r="K29" s="99" t="s">
        <v>746</v>
      </c>
      <c r="L29" s="99">
        <v>0.48458149779735687</v>
      </c>
      <c r="M29" s="99"/>
      <c r="N29" s="98">
        <v>560</v>
      </c>
      <c r="O29" s="99" t="s">
        <v>742</v>
      </c>
      <c r="P29" s="99">
        <v>0.16792623089504261</v>
      </c>
      <c r="Q29" s="99"/>
      <c r="R29" s="98">
        <v>577</v>
      </c>
      <c r="S29" s="99" t="s">
        <v>747</v>
      </c>
      <c r="T29" s="99">
        <v>0.23584905660377356</v>
      </c>
      <c r="U29" s="99"/>
      <c r="V29" s="98">
        <v>530</v>
      </c>
      <c r="W29" s="99" t="s">
        <v>739</v>
      </c>
      <c r="X29" s="99">
        <v>0.5497133581986462</v>
      </c>
      <c r="Y29" s="143"/>
      <c r="Z29" s="187">
        <f>SUM(B29,F29,J29,N29,R29,V29)</f>
        <v>3444</v>
      </c>
      <c r="AA29" s="99" t="s">
        <v>740</v>
      </c>
      <c r="AB29" s="99">
        <v>0.32</v>
      </c>
    </row>
    <row r="30" spans="1:28">
      <c r="A30" s="144"/>
      <c r="B30" s="144"/>
      <c r="C30" s="144"/>
      <c r="D30" s="144"/>
      <c r="E30" s="144"/>
      <c r="F30" s="144"/>
      <c r="G30" s="144"/>
      <c r="H30" s="144"/>
      <c r="I30" s="144"/>
      <c r="J30" s="144"/>
      <c r="K30" s="192"/>
      <c r="L30" s="144"/>
      <c r="M30" s="144"/>
      <c r="N30" s="144"/>
      <c r="O30" s="144"/>
      <c r="P30" s="144"/>
      <c r="Q30" s="144"/>
      <c r="R30" s="144"/>
      <c r="S30" s="144"/>
      <c r="T30" s="144"/>
      <c r="U30" s="144"/>
      <c r="V30" s="144"/>
      <c r="W30" s="144"/>
      <c r="X30" s="144"/>
    </row>
    <row r="31" spans="1:28">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sheetData>
  <mergeCells count="14">
    <mergeCell ref="A6:AB6"/>
    <mergeCell ref="A12:AB12"/>
    <mergeCell ref="A18:AB18"/>
    <mergeCell ref="A24:AB24"/>
    <mergeCell ref="A1:AB1"/>
    <mergeCell ref="A3:AB3"/>
    <mergeCell ref="A4:A5"/>
    <mergeCell ref="B4:D4"/>
    <mergeCell ref="F4:H4"/>
    <mergeCell ref="J4:L4"/>
    <mergeCell ref="N4:P4"/>
    <mergeCell ref="R4:T4"/>
    <mergeCell ref="V4:X4"/>
    <mergeCell ref="Z4:AB4"/>
  </mergeCells>
  <pageMargins left="0.25" right="0.25" top="0.75" bottom="0.75" header="0.3" footer="0.3"/>
  <pageSetup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3"/>
  <sheetViews>
    <sheetView showGridLines="0" zoomScaleNormal="100" workbookViewId="0">
      <pane ySplit="6" topLeftCell="A7" activePane="bottomLeft" state="frozen"/>
      <selection pane="bottomLeft" sqref="A1:O1"/>
    </sheetView>
  </sheetViews>
  <sheetFormatPr defaultColWidth="9.109375" defaultRowHeight="15" customHeight="1"/>
  <cols>
    <col min="1" max="1" width="75.6640625" style="109" customWidth="1"/>
    <col min="2" max="2" width="10.6640625" style="109" customWidth="1"/>
    <col min="3" max="3" width="9.44140625" style="202" customWidth="1"/>
    <col min="4" max="4" width="9.5546875" style="202" customWidth="1"/>
    <col min="5" max="5" width="11.6640625" style="254" customWidth="1"/>
    <col min="6" max="6" width="11.88671875" style="268" customWidth="1"/>
    <col min="7" max="8" width="8.88671875" style="209" customWidth="1"/>
    <col min="9" max="10" width="12.109375" style="202" customWidth="1"/>
    <col min="11" max="11" width="4.44140625" style="109" customWidth="1"/>
    <col min="12" max="12" width="21.109375" style="109" customWidth="1"/>
    <col min="13" max="13" width="10.88671875" style="109" bestFit="1" customWidth="1"/>
    <col min="14" max="15" width="10.109375" style="109" bestFit="1" customWidth="1"/>
    <col min="16" max="16384" width="9.109375" style="86"/>
  </cols>
  <sheetData>
    <row r="1" spans="1:15" ht="15" customHeight="1">
      <c r="A1" s="327" t="s">
        <v>1610</v>
      </c>
      <c r="B1" s="327"/>
      <c r="C1" s="327"/>
      <c r="D1" s="327"/>
      <c r="E1" s="327"/>
      <c r="F1" s="327"/>
      <c r="G1" s="327"/>
      <c r="H1" s="327"/>
      <c r="I1" s="327"/>
      <c r="J1" s="327"/>
      <c r="K1" s="327"/>
      <c r="L1" s="327"/>
      <c r="M1" s="327"/>
      <c r="N1" s="327"/>
      <c r="O1" s="327"/>
    </row>
    <row r="2" spans="1:15" ht="15" customHeight="1">
      <c r="A2" s="215"/>
      <c r="B2" s="215"/>
      <c r="C2" s="215"/>
      <c r="D2" s="215"/>
      <c r="E2" s="270"/>
      <c r="F2" s="270"/>
      <c r="G2" s="215"/>
      <c r="H2" s="215"/>
      <c r="I2" s="215"/>
      <c r="J2" s="215"/>
      <c r="K2" s="215"/>
      <c r="L2" s="215"/>
      <c r="M2" s="215"/>
      <c r="N2" s="215"/>
      <c r="O2" s="215"/>
    </row>
    <row r="3" spans="1:15" ht="15" customHeight="1">
      <c r="A3" s="345" t="s">
        <v>1655</v>
      </c>
      <c r="B3" s="345"/>
      <c r="C3" s="345"/>
      <c r="D3" s="345"/>
      <c r="E3" s="345"/>
      <c r="F3" s="345"/>
      <c r="G3" s="345"/>
      <c r="H3" s="345"/>
      <c r="I3" s="345"/>
      <c r="J3" s="345"/>
      <c r="K3" s="345"/>
      <c r="L3" s="345"/>
      <c r="M3" s="345"/>
      <c r="N3" s="345"/>
      <c r="O3" s="345"/>
    </row>
    <row r="4" spans="1:15" ht="31.5" customHeight="1">
      <c r="A4" s="341"/>
      <c r="B4" s="341"/>
      <c r="C4" s="341"/>
      <c r="D4" s="341"/>
      <c r="E4" s="341"/>
      <c r="F4" s="341"/>
      <c r="G4" s="341"/>
      <c r="H4" s="341"/>
      <c r="I4" s="341"/>
      <c r="J4" s="341"/>
      <c r="K4" s="341"/>
      <c r="L4" s="341"/>
      <c r="M4" s="341"/>
      <c r="N4" s="341"/>
      <c r="O4" s="341"/>
    </row>
    <row r="5" spans="1:15" ht="15" customHeight="1">
      <c r="A5" s="346" t="s">
        <v>607</v>
      </c>
      <c r="B5" s="346" t="s">
        <v>608</v>
      </c>
      <c r="C5" s="348" t="s">
        <v>1401</v>
      </c>
      <c r="D5" s="348" t="s">
        <v>1402</v>
      </c>
      <c r="E5" s="351" t="s">
        <v>609</v>
      </c>
      <c r="F5" s="353" t="s">
        <v>610</v>
      </c>
      <c r="G5" s="355" t="s">
        <v>1403</v>
      </c>
      <c r="H5" s="355" t="s">
        <v>1404</v>
      </c>
      <c r="I5" s="348" t="s">
        <v>611</v>
      </c>
      <c r="J5" s="348" t="s">
        <v>612</v>
      </c>
      <c r="K5" s="343" t="s">
        <v>613</v>
      </c>
      <c r="L5" s="344"/>
      <c r="M5" s="344"/>
      <c r="N5" s="344"/>
      <c r="O5" s="344"/>
    </row>
    <row r="6" spans="1:15" ht="58.5" customHeight="1">
      <c r="A6" s="347"/>
      <c r="B6" s="347"/>
      <c r="C6" s="349"/>
      <c r="D6" s="350"/>
      <c r="E6" s="352"/>
      <c r="F6" s="354"/>
      <c r="G6" s="356"/>
      <c r="H6" s="356"/>
      <c r="I6" s="357"/>
      <c r="J6" s="350"/>
      <c r="K6" s="212" t="s">
        <v>614</v>
      </c>
      <c r="L6" s="213" t="s">
        <v>615</v>
      </c>
      <c r="M6" s="214" t="s">
        <v>616</v>
      </c>
      <c r="N6" s="214" t="s">
        <v>617</v>
      </c>
      <c r="O6" s="214" t="s">
        <v>618</v>
      </c>
    </row>
    <row r="7" spans="1:15" ht="15" customHeight="1">
      <c r="A7" s="358" t="s">
        <v>1405</v>
      </c>
      <c r="B7" s="358"/>
      <c r="C7" s="358"/>
      <c r="D7" s="358"/>
      <c r="E7" s="358"/>
      <c r="F7" s="358"/>
      <c r="G7" s="358"/>
      <c r="H7" s="358"/>
      <c r="I7" s="358"/>
      <c r="J7" s="358"/>
      <c r="K7" s="358"/>
      <c r="L7" s="358"/>
      <c r="M7" s="358"/>
      <c r="N7" s="358"/>
      <c r="O7" s="358"/>
    </row>
    <row r="8" spans="1:15" ht="15" customHeight="1">
      <c r="A8" s="359" t="s">
        <v>162</v>
      </c>
      <c r="B8" s="359"/>
      <c r="C8" s="359"/>
      <c r="D8" s="359"/>
      <c r="E8" s="359"/>
      <c r="F8" s="359"/>
      <c r="G8" s="359"/>
      <c r="H8" s="359"/>
      <c r="I8" s="359"/>
      <c r="J8" s="359"/>
      <c r="K8" s="359"/>
      <c r="L8" s="359"/>
      <c r="M8" s="359"/>
      <c r="N8" s="359"/>
      <c r="O8" s="359"/>
    </row>
    <row r="9" spans="1:15" ht="15" customHeight="1">
      <c r="A9" s="251" t="s">
        <v>1622</v>
      </c>
      <c r="B9" s="231">
        <v>16</v>
      </c>
      <c r="C9" s="253">
        <v>0.73529999999999995</v>
      </c>
      <c r="D9" s="254">
        <v>0.71970000000000001</v>
      </c>
      <c r="E9" s="268">
        <f>F9^2</f>
        <v>0.42055224999999996</v>
      </c>
      <c r="F9" s="268">
        <v>0.64849999999999997</v>
      </c>
      <c r="G9" s="256">
        <f>(10^F9-1)*100</f>
        <v>345.14346292011282</v>
      </c>
      <c r="H9" s="218">
        <f>(1-10^-F9)*100</f>
        <v>77.53533224008136</v>
      </c>
      <c r="I9" s="254">
        <v>1</v>
      </c>
      <c r="J9" s="219">
        <v>56</v>
      </c>
      <c r="K9" s="220">
        <v>19</v>
      </c>
      <c r="L9" s="252" t="s">
        <v>793</v>
      </c>
      <c r="M9" s="221">
        <v>1.96</v>
      </c>
      <c r="N9" s="221">
        <v>1.96</v>
      </c>
      <c r="O9" s="222">
        <v>1.22</v>
      </c>
    </row>
    <row r="10" spans="1:15" ht="15" customHeight="1">
      <c r="A10" s="257"/>
      <c r="B10" s="257"/>
      <c r="C10" s="257"/>
      <c r="D10" s="257"/>
      <c r="E10" s="252"/>
      <c r="F10" s="252"/>
      <c r="G10" s="258"/>
      <c r="H10" s="258"/>
      <c r="I10" s="253"/>
      <c r="J10" s="259"/>
      <c r="K10" s="257"/>
      <c r="L10" s="251" t="s">
        <v>782</v>
      </c>
      <c r="M10" s="211">
        <v>241</v>
      </c>
      <c r="N10" s="223">
        <v>29.1</v>
      </c>
      <c r="O10" s="211">
        <v>455</v>
      </c>
    </row>
    <row r="11" spans="1:15" ht="15" customHeight="1">
      <c r="A11" s="359" t="s">
        <v>166</v>
      </c>
      <c r="B11" s="359"/>
      <c r="C11" s="359"/>
      <c r="D11" s="359"/>
      <c r="E11" s="359"/>
      <c r="F11" s="359"/>
      <c r="G11" s="359"/>
      <c r="H11" s="359"/>
      <c r="I11" s="359"/>
      <c r="J11" s="359"/>
      <c r="K11" s="359"/>
      <c r="L11" s="359"/>
      <c r="M11" s="359"/>
      <c r="N11" s="359"/>
      <c r="O11" s="359"/>
    </row>
    <row r="12" spans="1:15" ht="15" customHeight="1">
      <c r="A12" s="251" t="s">
        <v>1623</v>
      </c>
      <c r="B12" s="231">
        <v>13</v>
      </c>
      <c r="C12" s="253">
        <v>0.87609999999999999</v>
      </c>
      <c r="D12" s="254">
        <v>0.86729999999999996</v>
      </c>
      <c r="E12" s="268">
        <f>F12^2</f>
        <v>0.15405625000000001</v>
      </c>
      <c r="F12" s="268">
        <v>0.39250000000000002</v>
      </c>
      <c r="G12" s="218">
        <f>(F12/M12)*100</f>
        <v>21.102150537634408</v>
      </c>
      <c r="H12" s="227">
        <f>-((F12/M12)*100)</f>
        <v>-21.102150537634408</v>
      </c>
      <c r="I12" s="262">
        <v>1</v>
      </c>
      <c r="J12" s="219">
        <v>36</v>
      </c>
      <c r="K12" s="244">
        <v>16</v>
      </c>
      <c r="L12" s="252" t="s">
        <v>792</v>
      </c>
      <c r="M12" s="222">
        <v>1.86</v>
      </c>
      <c r="N12" s="222">
        <v>2.0150000000000001</v>
      </c>
      <c r="O12" s="222">
        <v>1.077</v>
      </c>
    </row>
    <row r="13" spans="1:15" ht="15" customHeight="1">
      <c r="A13" s="257"/>
      <c r="B13" s="257"/>
      <c r="C13" s="257"/>
      <c r="D13" s="257"/>
      <c r="E13" s="252"/>
      <c r="F13" s="252"/>
      <c r="G13" s="258"/>
      <c r="H13" s="258"/>
      <c r="I13" s="253"/>
      <c r="J13" s="259"/>
      <c r="K13" s="257"/>
      <c r="L13" s="251" t="s">
        <v>791</v>
      </c>
      <c r="M13" s="211">
        <v>212</v>
      </c>
      <c r="N13" s="223">
        <v>47.5</v>
      </c>
      <c r="O13" s="211">
        <v>385</v>
      </c>
    </row>
    <row r="14" spans="1:15" ht="15" customHeight="1">
      <c r="A14" s="360" t="s">
        <v>1414</v>
      </c>
      <c r="B14" s="360"/>
      <c r="C14" s="360"/>
      <c r="D14" s="360"/>
      <c r="E14" s="360"/>
      <c r="F14" s="360"/>
      <c r="G14" s="360"/>
      <c r="H14" s="360"/>
      <c r="I14" s="360"/>
      <c r="J14" s="360"/>
      <c r="K14" s="360"/>
      <c r="L14" s="360"/>
      <c r="M14" s="360"/>
      <c r="N14" s="360"/>
      <c r="O14" s="360"/>
    </row>
    <row r="15" spans="1:15" ht="15" customHeight="1">
      <c r="A15" s="251" t="s">
        <v>1624</v>
      </c>
      <c r="B15" s="216">
        <v>0</v>
      </c>
      <c r="C15" s="253">
        <v>0.7288</v>
      </c>
      <c r="D15" s="254">
        <v>0.69689999999999996</v>
      </c>
      <c r="E15" s="271">
        <f>F15^2</f>
        <v>3.1187559999999999</v>
      </c>
      <c r="F15" s="271">
        <v>1.766</v>
      </c>
      <c r="G15" s="218">
        <f>(F15/M15)*100</f>
        <v>30.136518771331055</v>
      </c>
      <c r="H15" s="218">
        <f>-((F15/M15)*100)</f>
        <v>-30.136518771331055</v>
      </c>
      <c r="I15" s="254">
        <v>4.1544999999999996</v>
      </c>
      <c r="J15" s="219">
        <v>50</v>
      </c>
      <c r="K15" s="220">
        <v>20</v>
      </c>
      <c r="L15" s="252" t="s">
        <v>790</v>
      </c>
      <c r="M15" s="221">
        <v>5.86</v>
      </c>
      <c r="N15" s="221">
        <v>4.6500000000000004</v>
      </c>
      <c r="O15" s="222">
        <v>3.21</v>
      </c>
    </row>
    <row r="16" spans="1:15" ht="15" customHeight="1">
      <c r="A16" s="102"/>
      <c r="B16" s="102"/>
      <c r="C16" s="102"/>
      <c r="D16" s="102"/>
      <c r="E16" s="201"/>
      <c r="F16" s="201"/>
      <c r="G16" s="241"/>
      <c r="H16" s="241"/>
      <c r="I16" s="204"/>
      <c r="J16" s="235"/>
      <c r="K16" s="102"/>
      <c r="L16" s="201" t="s">
        <v>777</v>
      </c>
      <c r="M16" s="242">
        <v>691</v>
      </c>
      <c r="N16" s="242">
        <v>361</v>
      </c>
      <c r="O16" s="242">
        <v>729</v>
      </c>
    </row>
    <row r="17" spans="1:15" ht="15" customHeight="1">
      <c r="A17" s="361" t="s">
        <v>789</v>
      </c>
      <c r="B17" s="361"/>
      <c r="C17" s="361"/>
      <c r="D17" s="361"/>
      <c r="E17" s="361"/>
      <c r="F17" s="361"/>
      <c r="G17" s="361"/>
      <c r="H17" s="361"/>
      <c r="I17" s="361"/>
      <c r="J17" s="361"/>
      <c r="K17" s="361"/>
      <c r="L17" s="361"/>
      <c r="M17" s="361"/>
      <c r="N17" s="361"/>
      <c r="O17" s="361"/>
    </row>
    <row r="18" spans="1:15" ht="15" customHeight="1">
      <c r="A18" s="359" t="s">
        <v>163</v>
      </c>
      <c r="B18" s="359"/>
      <c r="C18" s="359"/>
      <c r="D18" s="359"/>
      <c r="E18" s="359"/>
      <c r="F18" s="359"/>
      <c r="G18" s="359"/>
      <c r="H18" s="359"/>
      <c r="I18" s="359"/>
      <c r="J18" s="359"/>
      <c r="K18" s="359"/>
      <c r="L18" s="359"/>
      <c r="M18" s="359"/>
      <c r="N18" s="359"/>
      <c r="O18" s="359"/>
    </row>
    <row r="19" spans="1:15" ht="15" customHeight="1">
      <c r="A19" s="251" t="s">
        <v>1625</v>
      </c>
      <c r="B19" s="226">
        <v>0</v>
      </c>
      <c r="C19" s="262">
        <v>0.75970000000000004</v>
      </c>
      <c r="D19" s="262">
        <v>0.74370000000000003</v>
      </c>
      <c r="E19" s="269">
        <f>F19^2</f>
        <v>1.1491840000000001E-2</v>
      </c>
      <c r="F19" s="268">
        <v>0.1072</v>
      </c>
      <c r="G19" s="218">
        <f>(10^F19-1)*100</f>
        <v>27.997061670518029</v>
      </c>
      <c r="H19" s="218">
        <f>(1-10^-F19)*100</f>
        <v>21.873206544839519</v>
      </c>
      <c r="I19" s="262">
        <v>1.0270999999999999</v>
      </c>
      <c r="J19" s="227">
        <v>44</v>
      </c>
      <c r="K19" s="228">
        <v>17</v>
      </c>
      <c r="L19" s="229" t="s">
        <v>788</v>
      </c>
      <c r="M19" s="221">
        <v>2.1</v>
      </c>
      <c r="N19" s="221">
        <v>1.4</v>
      </c>
      <c r="O19" s="230">
        <v>1.17</v>
      </c>
    </row>
    <row r="20" spans="1:15" ht="15" customHeight="1">
      <c r="A20" s="251"/>
      <c r="B20" s="261"/>
      <c r="C20" s="262"/>
      <c r="D20" s="262"/>
      <c r="E20" s="262"/>
      <c r="F20" s="263"/>
      <c r="G20" s="267"/>
      <c r="H20" s="267"/>
      <c r="I20" s="262"/>
      <c r="J20" s="265"/>
      <c r="K20" s="266"/>
      <c r="L20" s="251" t="s">
        <v>763</v>
      </c>
      <c r="M20" s="211">
        <v>173</v>
      </c>
      <c r="N20" s="223">
        <v>33</v>
      </c>
      <c r="O20" s="260">
        <v>242</v>
      </c>
    </row>
    <row r="21" spans="1:15" ht="15" customHeight="1">
      <c r="A21" s="257"/>
      <c r="B21" s="257"/>
      <c r="C21" s="257"/>
      <c r="D21" s="257"/>
      <c r="E21" s="252"/>
      <c r="F21" s="252"/>
      <c r="G21" s="258"/>
      <c r="H21" s="258"/>
      <c r="I21" s="253"/>
      <c r="J21" s="259"/>
      <c r="K21" s="257"/>
      <c r="L21" s="251"/>
      <c r="M21" s="260"/>
      <c r="N21" s="260"/>
      <c r="O21" s="260"/>
    </row>
    <row r="22" spans="1:15" ht="15" customHeight="1">
      <c r="A22" s="251" t="s">
        <v>1626</v>
      </c>
      <c r="B22" s="216">
        <v>0</v>
      </c>
      <c r="C22" s="253">
        <v>0.69359999999999999</v>
      </c>
      <c r="D22" s="254">
        <v>0.67320000000000002</v>
      </c>
      <c r="E22" s="268">
        <f>F22^2</f>
        <v>1.4641E-2</v>
      </c>
      <c r="F22" s="268">
        <v>0.121</v>
      </c>
      <c r="G22" s="218">
        <f>(10^F22-1)*100</f>
        <v>32.129563418657511</v>
      </c>
      <c r="H22" s="218">
        <f>(1-10^-F22)*100</f>
        <v>24.316710497902562</v>
      </c>
      <c r="I22" s="254">
        <v>1.0361</v>
      </c>
      <c r="J22" s="224">
        <v>67</v>
      </c>
      <c r="K22" s="220">
        <v>17</v>
      </c>
      <c r="L22" s="252" t="s">
        <v>788</v>
      </c>
      <c r="M22" s="221">
        <v>2.1</v>
      </c>
      <c r="N22" s="221">
        <v>1.4</v>
      </c>
      <c r="O22" s="222">
        <v>1.17</v>
      </c>
    </row>
    <row r="23" spans="1:15" ht="15" customHeight="1">
      <c r="A23" s="257"/>
      <c r="B23" s="257"/>
      <c r="C23" s="257"/>
      <c r="D23" s="257"/>
      <c r="E23" s="252"/>
      <c r="F23" s="252"/>
      <c r="G23" s="258"/>
      <c r="H23" s="258"/>
      <c r="I23" s="253"/>
      <c r="J23" s="259"/>
      <c r="K23" s="257"/>
      <c r="L23" s="251" t="s">
        <v>787</v>
      </c>
      <c r="M23" s="260">
        <v>423</v>
      </c>
      <c r="N23" s="225">
        <v>91</v>
      </c>
      <c r="O23" s="260">
        <v>712</v>
      </c>
    </row>
    <row r="24" spans="1:15" ht="15" customHeight="1">
      <c r="A24" s="359" t="s">
        <v>164</v>
      </c>
      <c r="B24" s="359"/>
      <c r="C24" s="359"/>
      <c r="D24" s="359"/>
      <c r="E24" s="359"/>
      <c r="F24" s="359"/>
      <c r="G24" s="359"/>
      <c r="H24" s="359"/>
      <c r="I24" s="359"/>
      <c r="J24" s="359"/>
      <c r="K24" s="359"/>
      <c r="L24" s="359"/>
      <c r="M24" s="359"/>
      <c r="N24" s="359"/>
      <c r="O24" s="359"/>
    </row>
    <row r="25" spans="1:15" ht="15" customHeight="1">
      <c r="A25" s="251" t="s">
        <v>1627</v>
      </c>
      <c r="B25" s="226">
        <v>0</v>
      </c>
      <c r="C25" s="262">
        <v>0.65949999999999998</v>
      </c>
      <c r="D25" s="262">
        <v>0.63819999999999999</v>
      </c>
      <c r="E25" s="268">
        <f>F25^2</f>
        <v>0.58308495999999987</v>
      </c>
      <c r="F25" s="268">
        <v>0.76359999999999995</v>
      </c>
      <c r="G25" s="218">
        <f>(F25/M25)*100</f>
        <v>37.067961165048544</v>
      </c>
      <c r="H25" s="218">
        <f>-((F25/M25)*100)</f>
        <v>-37.067961165048544</v>
      </c>
      <c r="I25" s="262">
        <v>1</v>
      </c>
      <c r="J25" s="227">
        <v>63</v>
      </c>
      <c r="K25" s="228">
        <v>18</v>
      </c>
      <c r="L25" s="229" t="s">
        <v>786</v>
      </c>
      <c r="M25" s="221">
        <v>2.06</v>
      </c>
      <c r="N25" s="221">
        <v>1.3</v>
      </c>
      <c r="O25" s="230">
        <v>1.27</v>
      </c>
    </row>
    <row r="26" spans="1:15" ht="15" customHeight="1">
      <c r="A26" s="264"/>
      <c r="B26" s="264"/>
      <c r="C26" s="262"/>
      <c r="D26" s="262"/>
      <c r="E26" s="262"/>
      <c r="F26" s="263"/>
      <c r="G26" s="265"/>
      <c r="H26" s="265"/>
      <c r="I26" s="262"/>
      <c r="J26" s="262"/>
      <c r="K26" s="266"/>
      <c r="L26" s="251" t="s">
        <v>785</v>
      </c>
      <c r="M26" s="260">
        <v>293</v>
      </c>
      <c r="N26" s="260">
        <v>153</v>
      </c>
      <c r="O26" s="260">
        <v>309</v>
      </c>
    </row>
    <row r="27" spans="1:15" ht="15" customHeight="1">
      <c r="A27" s="359" t="s">
        <v>165</v>
      </c>
      <c r="B27" s="359"/>
      <c r="C27" s="359"/>
      <c r="D27" s="359"/>
      <c r="E27" s="359"/>
      <c r="F27" s="359"/>
      <c r="G27" s="359"/>
      <c r="H27" s="359"/>
      <c r="I27" s="359"/>
      <c r="J27" s="359"/>
      <c r="K27" s="359"/>
      <c r="L27" s="359"/>
      <c r="M27" s="359"/>
      <c r="N27" s="359"/>
      <c r="O27" s="359"/>
    </row>
    <row r="28" spans="1:15" ht="15" customHeight="1">
      <c r="A28" s="251" t="s">
        <v>1628</v>
      </c>
      <c r="B28" s="226">
        <v>0</v>
      </c>
      <c r="C28" s="262">
        <v>0.88370000000000004</v>
      </c>
      <c r="D28" s="262">
        <v>0.87639999999999996</v>
      </c>
      <c r="E28" s="268">
        <f>F28^2</f>
        <v>0.23541904000000002</v>
      </c>
      <c r="F28" s="268">
        <v>0.48520000000000002</v>
      </c>
      <c r="G28" s="218">
        <f>(F28/M28)*100</f>
        <v>25.403141361256548</v>
      </c>
      <c r="H28" s="218">
        <f>-((F28/M28)*100)</f>
        <v>-25.403141361256548</v>
      </c>
      <c r="I28" s="262">
        <v>1</v>
      </c>
      <c r="J28" s="227">
        <v>43</v>
      </c>
      <c r="K28" s="228">
        <v>18</v>
      </c>
      <c r="L28" s="229" t="s">
        <v>784</v>
      </c>
      <c r="M28" s="221">
        <v>1.91</v>
      </c>
      <c r="N28" s="221">
        <v>1.2</v>
      </c>
      <c r="O28" s="230">
        <v>1.39</v>
      </c>
    </row>
    <row r="29" spans="1:15" ht="15" customHeight="1">
      <c r="A29" s="251"/>
      <c r="B29" s="261"/>
      <c r="C29" s="262"/>
      <c r="D29" s="262"/>
      <c r="E29" s="268"/>
      <c r="G29" s="256"/>
      <c r="H29" s="256"/>
      <c r="I29" s="262"/>
      <c r="J29" s="265"/>
      <c r="K29" s="266"/>
      <c r="L29" s="251" t="s">
        <v>757</v>
      </c>
      <c r="M29" s="211">
        <v>115</v>
      </c>
      <c r="N29" s="223">
        <v>36.5</v>
      </c>
      <c r="O29" s="260">
        <v>167</v>
      </c>
    </row>
    <row r="30" spans="1:15" ht="15" customHeight="1">
      <c r="A30" s="359" t="s">
        <v>1413</v>
      </c>
      <c r="B30" s="359"/>
      <c r="C30" s="359"/>
      <c r="D30" s="359"/>
      <c r="E30" s="359"/>
      <c r="F30" s="359"/>
      <c r="G30" s="359"/>
      <c r="H30" s="359"/>
      <c r="I30" s="359"/>
      <c r="J30" s="359"/>
      <c r="K30" s="359"/>
      <c r="L30" s="359"/>
      <c r="M30" s="359"/>
      <c r="N30" s="359"/>
      <c r="O30" s="359"/>
    </row>
    <row r="31" spans="1:15" ht="15" customHeight="1">
      <c r="A31" s="251" t="s">
        <v>1629</v>
      </c>
      <c r="B31" s="226">
        <v>0</v>
      </c>
      <c r="C31" s="262">
        <v>0.49619999999999997</v>
      </c>
      <c r="D31" s="262">
        <v>0.48049999999999998</v>
      </c>
      <c r="E31" s="271">
        <f>F31^2</f>
        <v>1.2232360000000002</v>
      </c>
      <c r="F31" s="271">
        <v>1.1060000000000001</v>
      </c>
      <c r="G31" s="227">
        <f>(F31/M31)*100</f>
        <v>45.702479338842984</v>
      </c>
      <c r="H31" s="227">
        <f>-((F31/M31)*100)</f>
        <v>-45.702479338842984</v>
      </c>
      <c r="I31" s="262">
        <v>1</v>
      </c>
      <c r="J31" s="227">
        <v>76</v>
      </c>
      <c r="K31" s="228">
        <v>34</v>
      </c>
      <c r="L31" s="229" t="s">
        <v>783</v>
      </c>
      <c r="M31" s="221">
        <v>2.42</v>
      </c>
      <c r="N31" s="221">
        <v>1.9</v>
      </c>
      <c r="O31" s="230">
        <v>1.53</v>
      </c>
    </row>
    <row r="32" spans="1:15" ht="15" customHeight="1">
      <c r="A32" s="252"/>
      <c r="B32" s="261"/>
      <c r="C32" s="262"/>
      <c r="D32" s="262"/>
      <c r="E32" s="268"/>
      <c r="G32" s="267"/>
      <c r="H32" s="267"/>
      <c r="I32" s="262"/>
      <c r="J32" s="265"/>
      <c r="K32" s="266"/>
      <c r="L32" s="252" t="s">
        <v>753</v>
      </c>
      <c r="M32" s="260">
        <v>214</v>
      </c>
      <c r="N32" s="260">
        <v>113</v>
      </c>
      <c r="O32" s="260">
        <v>261</v>
      </c>
    </row>
    <row r="33" spans="1:16" ht="15" customHeight="1">
      <c r="A33" s="257"/>
      <c r="B33" s="257"/>
      <c r="C33" s="257"/>
      <c r="D33" s="257"/>
      <c r="E33" s="272"/>
      <c r="F33" s="252"/>
      <c r="G33" s="258"/>
      <c r="H33" s="258"/>
      <c r="I33" s="253"/>
      <c r="J33" s="259"/>
      <c r="K33" s="257"/>
      <c r="L33" s="252"/>
      <c r="M33" s="260"/>
      <c r="N33" s="260"/>
      <c r="O33" s="260"/>
    </row>
    <row r="34" spans="1:16" ht="15" customHeight="1">
      <c r="A34" s="251" t="s">
        <v>1630</v>
      </c>
      <c r="B34" s="226">
        <v>0</v>
      </c>
      <c r="C34" s="262">
        <v>0.11070000000000001</v>
      </c>
      <c r="D34" s="262">
        <v>8.2900000000000001E-2</v>
      </c>
      <c r="E34" s="271">
        <f>F34^2</f>
        <v>2.1579610000000002</v>
      </c>
      <c r="F34" s="271">
        <v>1.4690000000000001</v>
      </c>
      <c r="G34" s="227">
        <f>(F34/M34)*100</f>
        <v>60.702479338842984</v>
      </c>
      <c r="H34" s="227">
        <f>-((F34/M34)*100)</f>
        <v>-60.702479338842984</v>
      </c>
      <c r="I34" s="262">
        <v>1</v>
      </c>
      <c r="J34" s="227">
        <v>101</v>
      </c>
      <c r="K34" s="228">
        <v>11</v>
      </c>
      <c r="L34" s="252" t="s">
        <v>783</v>
      </c>
      <c r="M34" s="222">
        <v>2.42</v>
      </c>
      <c r="N34" s="222">
        <v>1.9</v>
      </c>
      <c r="O34" s="222">
        <v>1.53</v>
      </c>
      <c r="P34" s="257"/>
    </row>
    <row r="35" spans="1:16" ht="15" customHeight="1">
      <c r="A35" s="251"/>
      <c r="B35" s="261"/>
      <c r="C35" s="262"/>
      <c r="D35" s="262"/>
      <c r="E35" s="268"/>
      <c r="F35" s="271"/>
      <c r="G35" s="267"/>
      <c r="H35" s="267"/>
      <c r="I35" s="262"/>
      <c r="J35" s="265"/>
      <c r="K35" s="266"/>
      <c r="L35" s="251" t="s">
        <v>751</v>
      </c>
      <c r="M35" s="232">
        <v>1580</v>
      </c>
      <c r="N35" s="211">
        <v>671</v>
      </c>
      <c r="O35" s="232">
        <v>2465</v>
      </c>
      <c r="P35" s="257"/>
    </row>
    <row r="36" spans="1:16" ht="15" customHeight="1">
      <c r="A36" s="358" t="s">
        <v>1406</v>
      </c>
      <c r="B36" s="358"/>
      <c r="C36" s="358"/>
      <c r="D36" s="358"/>
      <c r="E36" s="358"/>
      <c r="F36" s="358"/>
      <c r="G36" s="358"/>
      <c r="H36" s="358"/>
      <c r="I36" s="358"/>
      <c r="J36" s="358"/>
      <c r="K36" s="358"/>
      <c r="L36" s="358"/>
      <c r="M36" s="358"/>
      <c r="N36" s="358"/>
      <c r="O36" s="358"/>
    </row>
    <row r="37" spans="1:16" ht="15" customHeight="1">
      <c r="A37" s="359" t="s">
        <v>163</v>
      </c>
      <c r="B37" s="359"/>
      <c r="C37" s="359"/>
      <c r="D37" s="359"/>
      <c r="E37" s="359"/>
      <c r="F37" s="359"/>
      <c r="G37" s="359"/>
      <c r="H37" s="359"/>
      <c r="I37" s="359"/>
      <c r="J37" s="359"/>
      <c r="K37" s="359"/>
      <c r="L37" s="359"/>
      <c r="M37" s="359"/>
      <c r="N37" s="359"/>
      <c r="O37" s="359"/>
    </row>
    <row r="38" spans="1:16" ht="15" customHeight="1">
      <c r="A38" s="251" t="s">
        <v>1631</v>
      </c>
      <c r="B38" s="216">
        <v>0</v>
      </c>
      <c r="C38" s="253">
        <v>0.86080000000000001</v>
      </c>
      <c r="D38" s="254">
        <v>0.85219999999999996</v>
      </c>
      <c r="E38" s="268">
        <f>F38^2</f>
        <v>3.0275999999999997E-2</v>
      </c>
      <c r="F38" s="268">
        <v>0.17399999999999999</v>
      </c>
      <c r="G38" s="227">
        <f>(10^F38-1)*100</f>
        <v>49.279440957899624</v>
      </c>
      <c r="H38" s="227">
        <f>(1-10^-F38)*100</f>
        <v>33.01153905834736</v>
      </c>
      <c r="I38" s="254">
        <v>1.0740000000000001</v>
      </c>
      <c r="J38" s="224">
        <v>79</v>
      </c>
      <c r="K38" s="220">
        <v>18</v>
      </c>
      <c r="L38" s="251" t="s">
        <v>1407</v>
      </c>
      <c r="M38" s="222">
        <v>4.1500000000000004</v>
      </c>
      <c r="N38" s="222">
        <v>2.84</v>
      </c>
      <c r="O38" s="222">
        <v>3.48</v>
      </c>
    </row>
    <row r="39" spans="1:16" ht="15" customHeight="1">
      <c r="A39" s="257"/>
      <c r="B39" s="257"/>
      <c r="C39" s="257"/>
      <c r="D39" s="257"/>
      <c r="E39" s="252"/>
      <c r="F39" s="252"/>
      <c r="G39" s="258"/>
      <c r="H39" s="258"/>
      <c r="I39" s="253"/>
      <c r="J39" s="259"/>
      <c r="K39" s="257"/>
      <c r="L39" s="251" t="s">
        <v>781</v>
      </c>
      <c r="M39" s="211">
        <v>330</v>
      </c>
      <c r="N39" s="223">
        <v>25.3</v>
      </c>
      <c r="O39" s="211">
        <v>581</v>
      </c>
    </row>
    <row r="40" spans="1:16" ht="15" customHeight="1">
      <c r="A40" s="359" t="s">
        <v>164</v>
      </c>
      <c r="B40" s="359"/>
      <c r="C40" s="359"/>
      <c r="D40" s="359"/>
      <c r="E40" s="359"/>
      <c r="F40" s="359"/>
      <c r="G40" s="359"/>
      <c r="H40" s="359"/>
      <c r="I40" s="359"/>
      <c r="J40" s="359"/>
      <c r="K40" s="359"/>
      <c r="L40" s="359"/>
      <c r="M40" s="359"/>
      <c r="N40" s="359"/>
      <c r="O40" s="359"/>
    </row>
    <row r="41" spans="1:16" ht="15" customHeight="1">
      <c r="A41" s="251" t="s">
        <v>1632</v>
      </c>
      <c r="B41" s="216">
        <v>0</v>
      </c>
      <c r="C41" s="253">
        <v>0.83550000000000002</v>
      </c>
      <c r="D41" s="254">
        <v>0.82579999999999998</v>
      </c>
      <c r="E41" s="271">
        <f>F41^2</f>
        <v>1.5850809999999997</v>
      </c>
      <c r="F41" s="271">
        <v>1.2589999999999999</v>
      </c>
      <c r="G41" s="218">
        <f>(F41/M41)*100</f>
        <v>34.972222222222221</v>
      </c>
      <c r="H41" s="218">
        <f>-((F41/M41)*100)</f>
        <v>-34.972222222222221</v>
      </c>
      <c r="I41" s="254">
        <v>1</v>
      </c>
      <c r="J41" s="224">
        <v>59</v>
      </c>
      <c r="K41" s="220">
        <v>19</v>
      </c>
      <c r="L41" s="251" t="s">
        <v>1408</v>
      </c>
      <c r="M41" s="222">
        <v>3.6</v>
      </c>
      <c r="N41" s="222">
        <v>2.0299999999999998</v>
      </c>
      <c r="O41" s="222">
        <v>3.02</v>
      </c>
    </row>
    <row r="42" spans="1:16" ht="15" customHeight="1">
      <c r="A42" s="257"/>
      <c r="B42" s="257"/>
      <c r="C42" s="257"/>
      <c r="D42" s="257"/>
      <c r="E42" s="252"/>
      <c r="F42" s="252"/>
      <c r="G42" s="258"/>
      <c r="H42" s="258"/>
      <c r="I42" s="253"/>
      <c r="J42" s="259"/>
      <c r="K42" s="257"/>
      <c r="L42" s="251" t="s">
        <v>780</v>
      </c>
      <c r="M42" s="211">
        <v>279</v>
      </c>
      <c r="N42" s="211">
        <v>113</v>
      </c>
      <c r="O42" s="211">
        <v>307</v>
      </c>
    </row>
    <row r="43" spans="1:16" ht="15" customHeight="1">
      <c r="A43" s="359" t="s">
        <v>165</v>
      </c>
      <c r="B43" s="359"/>
      <c r="C43" s="359"/>
      <c r="D43" s="359"/>
      <c r="E43" s="359"/>
      <c r="F43" s="359"/>
      <c r="G43" s="359"/>
      <c r="H43" s="359"/>
      <c r="I43" s="359"/>
      <c r="J43" s="359"/>
      <c r="K43" s="359"/>
      <c r="L43" s="359"/>
      <c r="M43" s="359"/>
      <c r="N43" s="359"/>
      <c r="O43" s="359"/>
    </row>
    <row r="44" spans="1:16" ht="15" customHeight="1">
      <c r="A44" s="251" t="s">
        <v>1633</v>
      </c>
      <c r="B44" s="216">
        <v>0</v>
      </c>
      <c r="C44" s="253">
        <v>0.86309999999999998</v>
      </c>
      <c r="D44" s="254">
        <v>0.85499999999999998</v>
      </c>
      <c r="E44" s="268">
        <f>F44^2</f>
        <v>2.8291239999999995E-2</v>
      </c>
      <c r="F44" s="268">
        <v>0.16819999999999999</v>
      </c>
      <c r="G44" s="218">
        <f>(10^F44-1)*100</f>
        <v>47.299068354177052</v>
      </c>
      <c r="H44" s="218">
        <f>(1-10^-F44)*100</f>
        <v>32.110908020441506</v>
      </c>
      <c r="I44" s="254">
        <v>1.0605</v>
      </c>
      <c r="J44" s="224">
        <v>75</v>
      </c>
      <c r="K44" s="220">
        <v>19</v>
      </c>
      <c r="L44" s="251" t="s">
        <v>1409</v>
      </c>
      <c r="M44" s="222">
        <v>3.3</v>
      </c>
      <c r="N44" s="222">
        <v>1.78</v>
      </c>
      <c r="O44" s="222">
        <v>2.81</v>
      </c>
    </row>
    <row r="45" spans="1:16" ht="15" customHeight="1">
      <c r="A45" s="257"/>
      <c r="B45" s="257"/>
      <c r="C45" s="257"/>
      <c r="D45" s="257"/>
      <c r="E45" s="252"/>
      <c r="F45" s="252"/>
      <c r="G45" s="258"/>
      <c r="H45" s="258"/>
      <c r="I45" s="253"/>
      <c r="J45" s="259"/>
      <c r="K45" s="257"/>
      <c r="L45" s="251" t="s">
        <v>779</v>
      </c>
      <c r="M45" s="211">
        <v>409</v>
      </c>
      <c r="N45" s="211">
        <v>103</v>
      </c>
      <c r="O45" s="211">
        <v>737</v>
      </c>
    </row>
    <row r="46" spans="1:16" ht="15" customHeight="1">
      <c r="A46" s="359" t="s">
        <v>1413</v>
      </c>
      <c r="B46" s="359"/>
      <c r="C46" s="359"/>
      <c r="D46" s="359"/>
      <c r="E46" s="359"/>
      <c r="F46" s="359"/>
      <c r="G46" s="359"/>
      <c r="H46" s="359"/>
      <c r="I46" s="359"/>
      <c r="J46" s="359"/>
      <c r="K46" s="359"/>
      <c r="L46" s="359"/>
      <c r="M46" s="359"/>
      <c r="N46" s="359"/>
      <c r="O46" s="359"/>
    </row>
    <row r="47" spans="1:16" ht="15" customHeight="1">
      <c r="A47" s="252" t="s">
        <v>1634</v>
      </c>
      <c r="B47" s="226">
        <v>0</v>
      </c>
      <c r="C47" s="262">
        <v>0.57640000000000002</v>
      </c>
      <c r="D47" s="262">
        <v>0.56320000000000003</v>
      </c>
      <c r="E47" s="259">
        <f>F47^2</f>
        <v>6.9432250000000001E-2</v>
      </c>
      <c r="F47" s="259">
        <v>0.26350000000000001</v>
      </c>
      <c r="G47" s="227">
        <f>(10^F47-1)*100</f>
        <v>83.442516711772896</v>
      </c>
      <c r="H47" s="227">
        <f>(1-10^-F47)*100</f>
        <v>45.487010431108942</v>
      </c>
      <c r="I47" s="262">
        <v>1.1785000000000001</v>
      </c>
      <c r="J47" s="267">
        <v>141</v>
      </c>
      <c r="K47" s="228">
        <v>34</v>
      </c>
      <c r="L47" s="252" t="s">
        <v>1410</v>
      </c>
      <c r="M47" s="222">
        <v>2.5649999999999999</v>
      </c>
      <c r="N47" s="222">
        <v>1.2949999999999999</v>
      </c>
      <c r="O47" s="222">
        <v>2.5099999999999998</v>
      </c>
    </row>
    <row r="48" spans="1:16" s="102" customFormat="1" ht="15" customHeight="1">
      <c r="A48" s="201"/>
      <c r="B48" s="233"/>
      <c r="C48" s="234"/>
      <c r="D48" s="234"/>
      <c r="E48" s="235"/>
      <c r="F48" s="235"/>
      <c r="G48" s="236"/>
      <c r="H48" s="236"/>
      <c r="I48" s="234"/>
      <c r="J48" s="237"/>
      <c r="K48" s="238"/>
      <c r="L48" s="201" t="s">
        <v>778</v>
      </c>
      <c r="M48" s="317">
        <v>1580</v>
      </c>
      <c r="N48" s="242">
        <v>670</v>
      </c>
      <c r="O48" s="317">
        <v>2465</v>
      </c>
    </row>
    <row r="49" spans="1:15" ht="15" customHeight="1">
      <c r="A49" s="358" t="s">
        <v>776</v>
      </c>
      <c r="B49" s="358"/>
      <c r="C49" s="358"/>
      <c r="D49" s="358"/>
      <c r="E49" s="358"/>
      <c r="F49" s="358"/>
      <c r="G49" s="358"/>
      <c r="H49" s="358"/>
      <c r="I49" s="358"/>
      <c r="J49" s="358"/>
      <c r="K49" s="358"/>
      <c r="L49" s="358"/>
      <c r="M49" s="358"/>
      <c r="N49" s="358"/>
      <c r="O49" s="358"/>
    </row>
    <row r="50" spans="1:15" ht="15" customHeight="1">
      <c r="A50" s="359" t="s">
        <v>162</v>
      </c>
      <c r="B50" s="359"/>
      <c r="C50" s="359"/>
      <c r="D50" s="359"/>
      <c r="E50" s="359"/>
      <c r="F50" s="359"/>
      <c r="G50" s="359"/>
      <c r="H50" s="359"/>
      <c r="I50" s="359"/>
      <c r="J50" s="359"/>
      <c r="K50" s="359"/>
      <c r="L50" s="359"/>
      <c r="M50" s="359"/>
      <c r="N50" s="359"/>
      <c r="O50" s="359"/>
    </row>
    <row r="51" spans="1:15" ht="15" customHeight="1">
      <c r="A51" s="251" t="s">
        <v>1635</v>
      </c>
      <c r="B51" s="231">
        <v>30</v>
      </c>
      <c r="C51" s="253">
        <v>0.87990000000000002</v>
      </c>
      <c r="D51" s="254">
        <v>0.87319999999999998</v>
      </c>
      <c r="E51" s="268">
        <f>F51^2</f>
        <v>1.4376010000000002E-2</v>
      </c>
      <c r="F51" s="268">
        <v>0.11990000000000001</v>
      </c>
      <c r="G51" s="218">
        <f>(F51/M51)*100</f>
        <v>42.218309859154935</v>
      </c>
      <c r="H51" s="218">
        <f>-((F51/M51)*100)</f>
        <v>-42.218309859154935</v>
      </c>
      <c r="I51" s="254">
        <v>1</v>
      </c>
      <c r="J51" s="224">
        <v>71</v>
      </c>
      <c r="K51" s="220">
        <v>20</v>
      </c>
      <c r="L51" s="251" t="s">
        <v>775</v>
      </c>
      <c r="M51" s="243">
        <v>0.28399999999999997</v>
      </c>
      <c r="N51" s="243">
        <v>7.4999999999999997E-2</v>
      </c>
      <c r="O51" s="243">
        <v>0.34</v>
      </c>
    </row>
    <row r="52" spans="1:15" ht="15" customHeight="1">
      <c r="A52" s="257"/>
      <c r="B52" s="257"/>
      <c r="C52" s="257"/>
      <c r="D52" s="257"/>
      <c r="E52" s="252"/>
      <c r="F52" s="252"/>
      <c r="G52" s="258"/>
      <c r="H52" s="258"/>
      <c r="I52" s="253"/>
      <c r="J52" s="259"/>
      <c r="K52" s="257"/>
      <c r="L52" s="251" t="s">
        <v>764</v>
      </c>
      <c r="M52" s="260">
        <v>114</v>
      </c>
      <c r="N52" s="225">
        <v>40</v>
      </c>
      <c r="O52" s="260">
        <v>160</v>
      </c>
    </row>
    <row r="53" spans="1:15" ht="15" customHeight="1">
      <c r="A53" s="257"/>
      <c r="B53" s="257"/>
      <c r="C53" s="257"/>
      <c r="D53" s="257"/>
      <c r="E53" s="252"/>
      <c r="F53" s="252"/>
      <c r="G53" s="258"/>
      <c r="H53" s="258"/>
      <c r="I53" s="253"/>
      <c r="J53" s="259"/>
      <c r="K53" s="257"/>
      <c r="L53" s="251"/>
      <c r="M53" s="260"/>
      <c r="N53" s="260"/>
      <c r="O53" s="260"/>
    </row>
    <row r="54" spans="1:15" ht="15" customHeight="1">
      <c r="A54" s="251" t="s">
        <v>1636</v>
      </c>
      <c r="B54" s="231">
        <v>32</v>
      </c>
      <c r="C54" s="253">
        <v>0.71950000000000003</v>
      </c>
      <c r="D54" s="254">
        <v>0.70299999999999996</v>
      </c>
      <c r="E54" s="268">
        <f>F54^2</f>
        <v>0.11923209</v>
      </c>
      <c r="F54" s="268">
        <v>0.3453</v>
      </c>
      <c r="G54" s="256">
        <f>(10^F54-1)*100</f>
        <v>121.46239894056743</v>
      </c>
      <c r="H54" s="218">
        <f>(1-10^-F54)*100</f>
        <v>54.845607887216815</v>
      </c>
      <c r="I54" s="254">
        <v>1.23</v>
      </c>
      <c r="J54" s="240">
        <v>220</v>
      </c>
      <c r="K54" s="220">
        <v>19</v>
      </c>
      <c r="L54" s="251" t="s">
        <v>775</v>
      </c>
      <c r="M54" s="243">
        <v>0.29580000000000001</v>
      </c>
      <c r="N54" s="243">
        <v>0.09</v>
      </c>
      <c r="O54" s="243">
        <v>0.34</v>
      </c>
    </row>
    <row r="55" spans="1:15" ht="15" customHeight="1">
      <c r="A55" s="257"/>
      <c r="B55" s="257"/>
      <c r="C55" s="257"/>
      <c r="D55" s="257"/>
      <c r="E55" s="252"/>
      <c r="F55" s="252"/>
      <c r="G55" s="258"/>
      <c r="H55" s="258"/>
      <c r="I55" s="253"/>
      <c r="J55" s="259"/>
      <c r="K55" s="257"/>
      <c r="L55" s="251" t="s">
        <v>774</v>
      </c>
      <c r="M55" s="260">
        <v>241</v>
      </c>
      <c r="N55" s="225">
        <v>29.1</v>
      </c>
      <c r="O55" s="260">
        <v>455</v>
      </c>
    </row>
    <row r="56" spans="1:15" ht="15" customHeight="1">
      <c r="A56" s="359" t="s">
        <v>166</v>
      </c>
      <c r="B56" s="359"/>
      <c r="C56" s="359"/>
      <c r="D56" s="359"/>
      <c r="E56" s="359"/>
      <c r="F56" s="359"/>
      <c r="G56" s="359"/>
      <c r="H56" s="359"/>
      <c r="I56" s="359"/>
      <c r="J56" s="359"/>
      <c r="K56" s="359"/>
      <c r="L56" s="359"/>
      <c r="M56" s="359"/>
      <c r="N56" s="359"/>
      <c r="O56" s="359"/>
    </row>
    <row r="57" spans="1:15" ht="15" customHeight="1">
      <c r="A57" s="251" t="s">
        <v>1637</v>
      </c>
      <c r="B57" s="245">
        <v>35</v>
      </c>
      <c r="C57" s="262">
        <v>0.96919999999999995</v>
      </c>
      <c r="D57" s="262">
        <v>0.96709999999999996</v>
      </c>
      <c r="E57" s="268">
        <f>F57^2</f>
        <v>2.3931663999999997E-3</v>
      </c>
      <c r="F57" s="268">
        <v>4.8919999999999998E-2</v>
      </c>
      <c r="G57" s="227">
        <f>(F57/M57)*100</f>
        <v>25.747368421052631</v>
      </c>
      <c r="H57" s="227">
        <f>-((F57/M57)*100)</f>
        <v>-25.747368421052631</v>
      </c>
      <c r="I57" s="262">
        <v>1</v>
      </c>
      <c r="J57" s="227">
        <v>45</v>
      </c>
      <c r="K57" s="228">
        <v>17</v>
      </c>
      <c r="L57" s="251" t="s">
        <v>773</v>
      </c>
      <c r="M57" s="243">
        <v>0.19</v>
      </c>
      <c r="N57" s="243">
        <v>0.06</v>
      </c>
      <c r="O57" s="243">
        <v>0.3</v>
      </c>
    </row>
    <row r="58" spans="1:15" ht="15" customHeight="1">
      <c r="A58" s="264"/>
      <c r="B58" s="264"/>
      <c r="C58" s="262"/>
      <c r="D58" s="262"/>
      <c r="E58" s="262"/>
      <c r="F58" s="263"/>
      <c r="G58" s="267"/>
      <c r="H58" s="267"/>
      <c r="I58" s="262"/>
      <c r="J58" s="265"/>
      <c r="K58" s="266"/>
      <c r="L58" s="251" t="s">
        <v>754</v>
      </c>
      <c r="M58" s="225">
        <v>66</v>
      </c>
      <c r="N58" s="225">
        <v>21</v>
      </c>
      <c r="O58" s="260">
        <v>118</v>
      </c>
    </row>
    <row r="59" spans="1:15" ht="15" customHeight="1">
      <c r="A59" s="257"/>
      <c r="B59" s="257"/>
      <c r="C59" s="257"/>
      <c r="D59" s="257"/>
      <c r="E59" s="252"/>
      <c r="F59" s="252"/>
      <c r="G59" s="258"/>
      <c r="H59" s="258"/>
      <c r="I59" s="253"/>
      <c r="J59" s="259"/>
      <c r="K59" s="257"/>
      <c r="L59" s="251"/>
      <c r="M59" s="260"/>
      <c r="N59" s="260"/>
      <c r="O59" s="260"/>
    </row>
    <row r="60" spans="1:15" ht="15" customHeight="1">
      <c r="A60" s="251" t="s">
        <v>1638</v>
      </c>
      <c r="B60" s="231">
        <v>38</v>
      </c>
      <c r="C60" s="253">
        <v>0.92930000000000001</v>
      </c>
      <c r="D60" s="254">
        <v>0.92430000000000001</v>
      </c>
      <c r="E60" s="268">
        <f>F60^2</f>
        <v>5.8430735999999992E-3</v>
      </c>
      <c r="F60" s="268">
        <v>7.6439999999999994E-2</v>
      </c>
      <c r="G60" s="218">
        <f>(F60/M60)*100</f>
        <v>40.231578947368419</v>
      </c>
      <c r="H60" s="218">
        <f>-((F60/M60)*100)</f>
        <v>-40.231578947368419</v>
      </c>
      <c r="I60" s="254">
        <v>1</v>
      </c>
      <c r="J60" s="224">
        <v>68</v>
      </c>
      <c r="K60" s="220">
        <v>16</v>
      </c>
      <c r="L60" s="251" t="s">
        <v>773</v>
      </c>
      <c r="M60" s="243">
        <v>0.19</v>
      </c>
      <c r="N60" s="243">
        <v>0.06</v>
      </c>
      <c r="O60" s="243">
        <v>0.28000000000000003</v>
      </c>
    </row>
    <row r="61" spans="1:15" ht="15" customHeight="1">
      <c r="A61" s="257"/>
      <c r="B61" s="257"/>
      <c r="C61" s="257"/>
      <c r="D61" s="257"/>
      <c r="E61" s="252"/>
      <c r="F61" s="252"/>
      <c r="G61" s="258"/>
      <c r="H61" s="258"/>
      <c r="I61" s="253"/>
      <c r="J61" s="259"/>
      <c r="K61" s="257"/>
      <c r="L61" s="251" t="s">
        <v>768</v>
      </c>
      <c r="M61" s="260">
        <v>213</v>
      </c>
      <c r="N61" s="225">
        <v>47.5</v>
      </c>
      <c r="O61" s="260">
        <v>385</v>
      </c>
    </row>
    <row r="62" spans="1:15" ht="15" customHeight="1">
      <c r="A62" s="361" t="s">
        <v>772</v>
      </c>
      <c r="B62" s="361"/>
      <c r="C62" s="361"/>
      <c r="D62" s="361"/>
      <c r="E62" s="361"/>
      <c r="F62" s="361"/>
      <c r="G62" s="361"/>
      <c r="H62" s="361"/>
      <c r="I62" s="361"/>
      <c r="J62" s="361"/>
      <c r="K62" s="361"/>
      <c r="L62" s="361"/>
      <c r="M62" s="361"/>
      <c r="N62" s="361"/>
      <c r="O62" s="361"/>
    </row>
    <row r="63" spans="1:15" ht="15" customHeight="1">
      <c r="A63" s="359" t="s">
        <v>163</v>
      </c>
      <c r="B63" s="359"/>
      <c r="C63" s="359"/>
      <c r="D63" s="359"/>
      <c r="E63" s="359"/>
      <c r="F63" s="359"/>
      <c r="G63" s="359"/>
      <c r="H63" s="359"/>
      <c r="I63" s="359"/>
      <c r="J63" s="359"/>
      <c r="K63" s="359"/>
      <c r="L63" s="359"/>
      <c r="M63" s="359"/>
      <c r="N63" s="359"/>
      <c r="O63" s="359"/>
    </row>
    <row r="64" spans="1:15" ht="15" customHeight="1">
      <c r="A64" s="251" t="s">
        <v>1639</v>
      </c>
      <c r="B64" s="226">
        <v>0</v>
      </c>
      <c r="C64" s="262">
        <v>0.34029999999999999</v>
      </c>
      <c r="D64" s="262">
        <v>0.26700000000000002</v>
      </c>
      <c r="E64" s="269">
        <f>F64^2</f>
        <v>0.13793796</v>
      </c>
      <c r="F64" s="268">
        <v>0.37140000000000001</v>
      </c>
      <c r="G64" s="256">
        <f>(10^F64-1)*100</f>
        <v>135.17979095583689</v>
      </c>
      <c r="H64" s="218">
        <f>(1-10^-F64)*100</f>
        <v>57.479339702798505</v>
      </c>
      <c r="I64" s="262">
        <v>1.3252999999999999</v>
      </c>
      <c r="J64" s="267">
        <v>278</v>
      </c>
      <c r="K64" s="228">
        <v>11</v>
      </c>
      <c r="L64" s="251" t="s">
        <v>771</v>
      </c>
      <c r="M64" s="243">
        <v>0.33</v>
      </c>
      <c r="N64" s="243">
        <v>0.15</v>
      </c>
      <c r="O64" s="243">
        <v>0.4</v>
      </c>
    </row>
    <row r="65" spans="1:15" ht="15" customHeight="1">
      <c r="A65" s="251"/>
      <c r="B65" s="261"/>
      <c r="C65" s="262"/>
      <c r="D65" s="262"/>
      <c r="E65" s="262"/>
      <c r="F65" s="263"/>
      <c r="G65" s="267"/>
      <c r="H65" s="267"/>
      <c r="I65" s="262"/>
      <c r="J65" s="265"/>
      <c r="K65" s="266"/>
      <c r="L65" s="251" t="s">
        <v>761</v>
      </c>
      <c r="M65" s="260">
        <v>679</v>
      </c>
      <c r="N65" s="260">
        <v>317</v>
      </c>
      <c r="O65" s="260">
        <v>807</v>
      </c>
    </row>
    <row r="66" spans="1:15" ht="15" customHeight="1">
      <c r="A66" s="359" t="s">
        <v>164</v>
      </c>
      <c r="B66" s="359"/>
      <c r="C66" s="359"/>
      <c r="D66" s="359"/>
      <c r="E66" s="359"/>
      <c r="F66" s="359"/>
      <c r="G66" s="359"/>
      <c r="H66" s="359"/>
      <c r="I66" s="359"/>
      <c r="J66" s="359"/>
      <c r="K66" s="359"/>
      <c r="L66" s="359"/>
      <c r="M66" s="359"/>
      <c r="N66" s="359"/>
      <c r="O66" s="359"/>
    </row>
    <row r="67" spans="1:15" ht="15" customHeight="1">
      <c r="A67" s="251" t="s">
        <v>1640</v>
      </c>
      <c r="B67" s="226">
        <v>0</v>
      </c>
      <c r="C67" s="262">
        <v>0.56999999999999995</v>
      </c>
      <c r="D67" s="262">
        <v>0.42670000000000002</v>
      </c>
      <c r="E67" s="268">
        <f>F67^2</f>
        <v>0.13454224000000001</v>
      </c>
      <c r="F67" s="268">
        <v>0.36680000000000001</v>
      </c>
      <c r="G67" s="256">
        <f>(10^F67-1)*100</f>
        <v>132.70193788481643</v>
      </c>
      <c r="H67" s="218">
        <f>(1-10^-F67)*100</f>
        <v>57.026571884631949</v>
      </c>
      <c r="I67" s="262">
        <v>1</v>
      </c>
      <c r="J67" s="267">
        <v>117</v>
      </c>
      <c r="K67" s="228">
        <v>13</v>
      </c>
      <c r="L67" s="251" t="s">
        <v>770</v>
      </c>
      <c r="M67" s="243">
        <v>0.5</v>
      </c>
      <c r="N67" s="243">
        <v>0.26</v>
      </c>
      <c r="O67" s="243">
        <v>0.48</v>
      </c>
    </row>
    <row r="68" spans="1:15" ht="15" customHeight="1">
      <c r="A68" s="264"/>
      <c r="B68" s="264"/>
      <c r="C68" s="262"/>
      <c r="D68" s="262"/>
      <c r="E68" s="262"/>
      <c r="F68" s="263"/>
      <c r="G68" s="265"/>
      <c r="H68" s="265"/>
      <c r="I68" s="262"/>
      <c r="J68" s="262"/>
      <c r="K68" s="266"/>
      <c r="L68" s="251" t="s">
        <v>758</v>
      </c>
      <c r="M68" s="260">
        <v>328</v>
      </c>
      <c r="N68" s="260">
        <v>354</v>
      </c>
      <c r="O68" s="260">
        <v>313</v>
      </c>
    </row>
    <row r="69" spans="1:15" ht="15" customHeight="1">
      <c r="A69" s="359" t="s">
        <v>165</v>
      </c>
      <c r="B69" s="359"/>
      <c r="C69" s="359"/>
      <c r="D69" s="359"/>
      <c r="E69" s="359"/>
      <c r="F69" s="359"/>
      <c r="G69" s="359"/>
      <c r="H69" s="359"/>
      <c r="I69" s="359"/>
      <c r="J69" s="359"/>
      <c r="K69" s="359"/>
      <c r="L69" s="359"/>
      <c r="M69" s="359"/>
      <c r="N69" s="359"/>
      <c r="O69" s="359"/>
    </row>
    <row r="70" spans="1:15" ht="15" customHeight="1">
      <c r="A70" s="251" t="s">
        <v>1641</v>
      </c>
      <c r="B70" s="226">
        <v>7</v>
      </c>
      <c r="C70" s="262">
        <v>0.55400000000000005</v>
      </c>
      <c r="D70" s="262">
        <v>0.51680000000000004</v>
      </c>
      <c r="E70" s="268">
        <f>F70^2</f>
        <v>0.15768841</v>
      </c>
      <c r="F70" s="268">
        <v>0.39710000000000001</v>
      </c>
      <c r="G70" s="256">
        <f>(10^F70-1)*100</f>
        <v>149.51691947415986</v>
      </c>
      <c r="H70" s="218">
        <f>(1-10^-F70)*100</f>
        <v>59.922557471956893</v>
      </c>
      <c r="I70" s="262">
        <v>1.3208</v>
      </c>
      <c r="J70" s="267">
        <v>302</v>
      </c>
      <c r="K70" s="228">
        <v>14</v>
      </c>
      <c r="L70" s="251" t="s">
        <v>769</v>
      </c>
      <c r="M70" s="243">
        <v>0.7</v>
      </c>
      <c r="N70" s="243">
        <v>0.41499999999999998</v>
      </c>
      <c r="O70" s="243">
        <v>0.86</v>
      </c>
    </row>
    <row r="71" spans="1:15" ht="15" customHeight="1">
      <c r="A71" s="251"/>
      <c r="B71" s="261"/>
      <c r="C71" s="262"/>
      <c r="D71" s="262"/>
      <c r="E71" s="263"/>
      <c r="F71" s="263"/>
      <c r="G71" s="256"/>
      <c r="H71" s="256"/>
      <c r="I71" s="262"/>
      <c r="J71" s="265"/>
      <c r="K71" s="266"/>
      <c r="L71" s="251" t="s">
        <v>755</v>
      </c>
      <c r="M71" s="211">
        <v>453</v>
      </c>
      <c r="N71" s="211">
        <v>138</v>
      </c>
      <c r="O71" s="211">
        <v>825</v>
      </c>
    </row>
    <row r="72" spans="1:15" ht="15" customHeight="1">
      <c r="A72" s="359" t="s">
        <v>1413</v>
      </c>
      <c r="B72" s="359"/>
      <c r="C72" s="359"/>
      <c r="D72" s="359"/>
      <c r="E72" s="359"/>
      <c r="F72" s="359"/>
      <c r="G72" s="359"/>
      <c r="H72" s="359"/>
      <c r="I72" s="359"/>
      <c r="J72" s="359"/>
      <c r="K72" s="359"/>
      <c r="L72" s="359"/>
      <c r="M72" s="359"/>
      <c r="N72" s="359"/>
      <c r="O72" s="359"/>
    </row>
    <row r="73" spans="1:15" ht="15" customHeight="1">
      <c r="A73" s="251" t="s">
        <v>1642</v>
      </c>
      <c r="B73" s="226">
        <v>0</v>
      </c>
      <c r="C73" s="262">
        <v>0.7329</v>
      </c>
      <c r="D73" s="262">
        <v>0.70320000000000005</v>
      </c>
      <c r="E73" s="269">
        <f>F73^2</f>
        <v>5.7696039999999997E-2</v>
      </c>
      <c r="F73" s="268">
        <v>0.2402</v>
      </c>
      <c r="G73" s="218">
        <f>(10^F73-1)*100</f>
        <v>73.860129990709851</v>
      </c>
      <c r="H73" s="218">
        <f>(1-10^-F73)*100</f>
        <v>42.48250015380556</v>
      </c>
      <c r="I73" s="262">
        <v>1.1596</v>
      </c>
      <c r="J73" s="267">
        <v>118</v>
      </c>
      <c r="K73" s="228">
        <v>31</v>
      </c>
      <c r="L73" s="251" t="s">
        <v>767</v>
      </c>
      <c r="M73" s="243">
        <v>0.56000000000000005</v>
      </c>
      <c r="N73" s="243">
        <v>0.2</v>
      </c>
      <c r="O73" s="243">
        <v>0.67</v>
      </c>
    </row>
    <row r="74" spans="1:15" ht="15" customHeight="1">
      <c r="A74" s="251"/>
      <c r="B74" s="261"/>
      <c r="C74" s="262"/>
      <c r="D74" s="262"/>
      <c r="E74" s="262"/>
      <c r="F74" s="263"/>
      <c r="G74" s="267"/>
      <c r="H74" s="267"/>
      <c r="I74" s="262"/>
      <c r="J74" s="265"/>
      <c r="K74" s="266"/>
      <c r="L74" s="251" t="s">
        <v>753</v>
      </c>
      <c r="M74" s="260">
        <v>227</v>
      </c>
      <c r="N74" s="260">
        <v>140</v>
      </c>
      <c r="O74" s="260">
        <v>269</v>
      </c>
    </row>
    <row r="75" spans="1:15" ht="15" customHeight="1">
      <c r="A75" s="251"/>
      <c r="B75" s="261"/>
      <c r="C75" s="262"/>
      <c r="D75" s="262"/>
      <c r="E75" s="262"/>
      <c r="F75" s="263"/>
      <c r="G75" s="267"/>
      <c r="H75" s="267"/>
      <c r="I75" s="262"/>
      <c r="J75" s="265"/>
      <c r="K75" s="266"/>
      <c r="L75" s="251"/>
      <c r="M75" s="210"/>
      <c r="N75" s="210"/>
      <c r="O75" s="210"/>
    </row>
    <row r="76" spans="1:15" ht="15" customHeight="1">
      <c r="A76" s="251" t="s">
        <v>1643</v>
      </c>
      <c r="B76" s="226">
        <v>0</v>
      </c>
      <c r="C76" s="262">
        <v>0.62629999999999997</v>
      </c>
      <c r="D76" s="262">
        <v>0.61339999999999995</v>
      </c>
      <c r="E76" s="269">
        <f>F76^2</f>
        <v>7.5185639999999998E-2</v>
      </c>
      <c r="F76" s="268">
        <v>0.2742</v>
      </c>
      <c r="G76" s="218">
        <f>(10^F76-1)*100</f>
        <v>88.018247349026495</v>
      </c>
      <c r="H76" s="218">
        <f>(1-10^-F76)*100</f>
        <v>46.81367292273201</v>
      </c>
      <c r="I76" s="262">
        <v>1.1958</v>
      </c>
      <c r="J76" s="267">
        <v>151</v>
      </c>
      <c r="K76" s="228">
        <v>31</v>
      </c>
      <c r="L76" s="251" t="s">
        <v>767</v>
      </c>
      <c r="M76" s="243">
        <v>0.56000000000000005</v>
      </c>
      <c r="N76" s="243">
        <v>0.2</v>
      </c>
      <c r="O76" s="243">
        <v>0.67</v>
      </c>
    </row>
    <row r="77" spans="1:15" ht="15" customHeight="1">
      <c r="A77" s="252"/>
      <c r="B77" s="261"/>
      <c r="C77" s="262"/>
      <c r="D77" s="262"/>
      <c r="E77" s="262"/>
      <c r="F77" s="263"/>
      <c r="G77" s="267"/>
      <c r="H77" s="267"/>
      <c r="I77" s="262"/>
      <c r="J77" s="265"/>
      <c r="K77" s="266"/>
      <c r="L77" s="252" t="s">
        <v>751</v>
      </c>
      <c r="M77" s="232">
        <v>1699</v>
      </c>
      <c r="N77" s="232">
        <v>1048</v>
      </c>
      <c r="O77" s="246">
        <v>2551</v>
      </c>
    </row>
    <row r="78" spans="1:15" ht="15" customHeight="1">
      <c r="A78" s="359" t="s">
        <v>1414</v>
      </c>
      <c r="B78" s="359"/>
      <c r="C78" s="359"/>
      <c r="D78" s="359"/>
      <c r="E78" s="359"/>
      <c r="F78" s="359"/>
      <c r="G78" s="359"/>
      <c r="H78" s="359"/>
      <c r="I78" s="359"/>
      <c r="J78" s="359"/>
      <c r="K78" s="359"/>
      <c r="L78" s="359"/>
      <c r="M78" s="359"/>
      <c r="N78" s="359"/>
      <c r="O78" s="359"/>
    </row>
    <row r="79" spans="1:15" ht="15" customHeight="1">
      <c r="A79" s="251" t="s">
        <v>1644</v>
      </c>
      <c r="B79" s="226">
        <v>0</v>
      </c>
      <c r="C79" s="262">
        <v>0.80369999999999997</v>
      </c>
      <c r="D79" s="262">
        <v>0.75839999999999996</v>
      </c>
      <c r="E79" s="269">
        <f>F79^2</f>
        <v>6.0417639999999995E-2</v>
      </c>
      <c r="F79" s="268">
        <v>0.24579999999999999</v>
      </c>
      <c r="G79" s="218">
        <f>(10^F79-1)*100</f>
        <v>76.116481326356549</v>
      </c>
      <c r="H79" s="218">
        <f>(1-10^-F79)*100</f>
        <v>43.219397045133569</v>
      </c>
      <c r="I79" s="262">
        <v>1</v>
      </c>
      <c r="J79" s="267">
        <v>73</v>
      </c>
      <c r="K79" s="228">
        <v>17</v>
      </c>
      <c r="L79" s="251" t="s">
        <v>766</v>
      </c>
      <c r="M79" s="243">
        <v>0.54</v>
      </c>
      <c r="N79" s="243">
        <v>0.36</v>
      </c>
      <c r="O79" s="243">
        <v>0.5</v>
      </c>
    </row>
    <row r="80" spans="1:15" ht="15" customHeight="1">
      <c r="A80" s="201"/>
      <c r="B80" s="233"/>
      <c r="C80" s="234"/>
      <c r="D80" s="234"/>
      <c r="E80" s="234"/>
      <c r="F80" s="318"/>
      <c r="G80" s="236"/>
      <c r="H80" s="236"/>
      <c r="I80" s="234"/>
      <c r="J80" s="237"/>
      <c r="K80" s="238"/>
      <c r="L80" s="201" t="s">
        <v>748</v>
      </c>
      <c r="M80" s="239">
        <v>775</v>
      </c>
      <c r="N80" s="239">
        <v>423</v>
      </c>
      <c r="O80" s="239">
        <v>756</v>
      </c>
    </row>
    <row r="81" spans="1:15" ht="15" customHeight="1">
      <c r="A81" s="361" t="s">
        <v>765</v>
      </c>
      <c r="B81" s="361"/>
      <c r="C81" s="361"/>
      <c r="D81" s="361"/>
      <c r="E81" s="361"/>
      <c r="F81" s="361"/>
      <c r="G81" s="361"/>
      <c r="H81" s="361"/>
      <c r="I81" s="361"/>
      <c r="J81" s="361"/>
      <c r="K81" s="361"/>
      <c r="L81" s="361"/>
      <c r="M81" s="361"/>
      <c r="N81" s="361"/>
      <c r="O81" s="361"/>
    </row>
    <row r="82" spans="1:15" ht="15" customHeight="1">
      <c r="A82" s="359" t="s">
        <v>163</v>
      </c>
      <c r="B82" s="359"/>
      <c r="C82" s="359"/>
      <c r="D82" s="359"/>
      <c r="E82" s="359"/>
      <c r="F82" s="359"/>
      <c r="G82" s="359"/>
      <c r="H82" s="359"/>
      <c r="I82" s="359"/>
      <c r="J82" s="359"/>
      <c r="K82" s="359"/>
      <c r="L82" s="359"/>
      <c r="M82" s="359"/>
      <c r="N82" s="359"/>
      <c r="O82" s="359"/>
    </row>
    <row r="83" spans="1:15" ht="15" customHeight="1">
      <c r="A83" s="251" t="s">
        <v>1645</v>
      </c>
      <c r="B83" s="226">
        <v>0</v>
      </c>
      <c r="C83" s="262">
        <v>0.83389999999999997</v>
      </c>
      <c r="D83" s="262">
        <v>0.81540000000000001</v>
      </c>
      <c r="E83" s="269">
        <f>F83^2</f>
        <v>4.7567609999999996E-2</v>
      </c>
      <c r="F83" s="268">
        <v>0.21809999999999999</v>
      </c>
      <c r="G83" s="256">
        <f>(F83/M83)*100</f>
        <v>33.553846153846152</v>
      </c>
      <c r="H83" s="256">
        <f>-((F83/M83)*100)</f>
        <v>-33.553846153846152</v>
      </c>
      <c r="I83" s="262">
        <v>1</v>
      </c>
      <c r="J83" s="227">
        <v>59</v>
      </c>
      <c r="K83" s="228">
        <v>11</v>
      </c>
      <c r="L83" s="251" t="s">
        <v>762</v>
      </c>
      <c r="M83" s="243">
        <v>0.65</v>
      </c>
      <c r="N83" s="243">
        <v>0.63</v>
      </c>
      <c r="O83" s="243">
        <v>0.51</v>
      </c>
    </row>
    <row r="84" spans="1:15" ht="15" customHeight="1">
      <c r="A84" s="251"/>
      <c r="B84" s="261"/>
      <c r="C84" s="262"/>
      <c r="D84" s="262"/>
      <c r="E84" s="262"/>
      <c r="F84" s="263"/>
      <c r="G84" s="267"/>
      <c r="H84" s="267"/>
      <c r="I84" s="262"/>
      <c r="J84" s="265"/>
      <c r="K84" s="266"/>
      <c r="L84" s="251" t="s">
        <v>763</v>
      </c>
      <c r="M84" s="260">
        <v>263</v>
      </c>
      <c r="N84" s="225">
        <v>260</v>
      </c>
      <c r="O84" s="260">
        <v>263</v>
      </c>
    </row>
    <row r="85" spans="1:15" ht="15" customHeight="1">
      <c r="A85" s="257"/>
      <c r="B85" s="257"/>
      <c r="C85" s="257"/>
      <c r="D85" s="257"/>
      <c r="E85" s="252"/>
      <c r="F85" s="252"/>
      <c r="G85" s="258"/>
      <c r="H85" s="258"/>
      <c r="I85" s="253"/>
      <c r="J85" s="259"/>
      <c r="K85" s="257"/>
      <c r="L85" s="251"/>
      <c r="M85" s="260"/>
      <c r="N85" s="260"/>
      <c r="O85" s="260"/>
    </row>
    <row r="86" spans="1:15" ht="15" customHeight="1">
      <c r="A86" s="251" t="s">
        <v>1646</v>
      </c>
      <c r="B86" s="216">
        <v>0</v>
      </c>
      <c r="C86" s="253">
        <v>0.71970000000000001</v>
      </c>
      <c r="D86" s="254">
        <v>0.68859999999999999</v>
      </c>
      <c r="E86" s="268">
        <f>F86^2</f>
        <v>0.13845840999999998</v>
      </c>
      <c r="F86" s="268">
        <v>0.37209999999999999</v>
      </c>
      <c r="G86" s="256">
        <f>(10^F86-1)*100</f>
        <v>135.55916164693951</v>
      </c>
      <c r="H86" s="256">
        <f>(1-10^-F86)*100</f>
        <v>57.547819706591639</v>
      </c>
      <c r="I86" s="254">
        <v>1.5893999999999999</v>
      </c>
      <c r="J86" s="240">
        <v>273</v>
      </c>
      <c r="K86" s="220">
        <v>11</v>
      </c>
      <c r="L86" s="251" t="s">
        <v>762</v>
      </c>
      <c r="M86" s="243">
        <v>0.65</v>
      </c>
      <c r="N86" s="243">
        <v>0.63</v>
      </c>
      <c r="O86" s="243">
        <v>0.51</v>
      </c>
    </row>
    <row r="87" spans="1:15" ht="15" customHeight="1">
      <c r="A87" s="257"/>
      <c r="B87" s="257"/>
      <c r="C87" s="257"/>
      <c r="D87" s="257"/>
      <c r="E87" s="252"/>
      <c r="F87" s="252"/>
      <c r="G87" s="258"/>
      <c r="H87" s="258"/>
      <c r="I87" s="253"/>
      <c r="J87" s="259"/>
      <c r="K87" s="257"/>
      <c r="L87" s="251" t="s">
        <v>761</v>
      </c>
      <c r="M87" s="260">
        <v>679</v>
      </c>
      <c r="N87" s="260">
        <v>317</v>
      </c>
      <c r="O87" s="260">
        <v>807</v>
      </c>
    </row>
    <row r="88" spans="1:15" ht="15" customHeight="1">
      <c r="A88" s="359" t="s">
        <v>164</v>
      </c>
      <c r="B88" s="359"/>
      <c r="C88" s="359"/>
      <c r="D88" s="359"/>
      <c r="E88" s="359"/>
      <c r="F88" s="359"/>
      <c r="G88" s="359"/>
      <c r="H88" s="359"/>
      <c r="I88" s="359"/>
      <c r="J88" s="359"/>
      <c r="K88" s="359"/>
      <c r="L88" s="359"/>
      <c r="M88" s="359"/>
      <c r="N88" s="359"/>
      <c r="O88" s="359"/>
    </row>
    <row r="89" spans="1:15" ht="15" customHeight="1">
      <c r="A89" s="251" t="s">
        <v>1647</v>
      </c>
      <c r="B89" s="226">
        <v>0</v>
      </c>
      <c r="C89" s="262">
        <v>0.88819999999999999</v>
      </c>
      <c r="D89" s="262">
        <v>0.86329999999999996</v>
      </c>
      <c r="E89" s="268">
        <f>F89^2</f>
        <v>3.8337639999999999E-2</v>
      </c>
      <c r="F89" s="268">
        <v>0.1958</v>
      </c>
      <c r="G89" s="256">
        <f>(F89/M89)*100</f>
        <v>36.943396226415089</v>
      </c>
      <c r="H89" s="256">
        <f>-((F89/M89)*100)</f>
        <v>-36.943396226415089</v>
      </c>
      <c r="I89" s="262">
        <v>1</v>
      </c>
      <c r="J89" s="227">
        <v>61</v>
      </c>
      <c r="K89" s="228">
        <v>12</v>
      </c>
      <c r="L89" s="251" t="s">
        <v>759</v>
      </c>
      <c r="M89" s="243">
        <v>0.53</v>
      </c>
      <c r="N89" s="243">
        <v>0.54</v>
      </c>
      <c r="O89" s="243">
        <v>0.53</v>
      </c>
    </row>
    <row r="90" spans="1:15" ht="15" customHeight="1">
      <c r="A90" s="264"/>
      <c r="B90" s="264"/>
      <c r="C90" s="262"/>
      <c r="D90" s="262"/>
      <c r="E90" s="262"/>
      <c r="F90" s="263"/>
      <c r="G90" s="265"/>
      <c r="H90" s="265"/>
      <c r="I90" s="262"/>
      <c r="J90" s="262"/>
      <c r="K90" s="266"/>
      <c r="L90" s="251" t="s">
        <v>758</v>
      </c>
      <c r="M90" s="260">
        <v>297</v>
      </c>
      <c r="N90" s="260">
        <v>233</v>
      </c>
      <c r="O90" s="260">
        <v>306</v>
      </c>
    </row>
    <row r="91" spans="1:15" ht="15" customHeight="1">
      <c r="A91" s="264"/>
      <c r="B91" s="264"/>
      <c r="C91" s="262"/>
      <c r="D91" s="262"/>
      <c r="E91" s="262"/>
      <c r="F91" s="263"/>
      <c r="G91" s="265"/>
      <c r="H91" s="265"/>
      <c r="I91" s="262"/>
      <c r="J91" s="262"/>
      <c r="K91" s="266"/>
      <c r="L91" s="251" t="s">
        <v>760</v>
      </c>
      <c r="M91" s="260">
        <v>223</v>
      </c>
      <c r="N91" s="225">
        <v>146</v>
      </c>
      <c r="O91" s="260">
        <v>245</v>
      </c>
    </row>
    <row r="92" spans="1:15" ht="15" customHeight="1">
      <c r="A92" s="257"/>
      <c r="B92" s="257"/>
      <c r="C92" s="257"/>
      <c r="D92" s="257"/>
      <c r="E92" s="252"/>
      <c r="F92" s="252"/>
      <c r="G92" s="258"/>
      <c r="H92" s="258"/>
      <c r="I92" s="253"/>
      <c r="J92" s="259"/>
      <c r="K92" s="257"/>
      <c r="L92" s="251"/>
      <c r="M92" s="260"/>
      <c r="N92" s="260"/>
      <c r="O92" s="260"/>
    </row>
    <row r="93" spans="1:15" ht="15" customHeight="1">
      <c r="A93" s="251" t="s">
        <v>1648</v>
      </c>
      <c r="B93" s="216">
        <v>0</v>
      </c>
      <c r="C93" s="253">
        <v>0.69230000000000003</v>
      </c>
      <c r="D93" s="254">
        <v>0.6643</v>
      </c>
      <c r="E93" s="268">
        <f>F93^2</f>
        <v>8.6848090000000017E-2</v>
      </c>
      <c r="F93" s="268">
        <v>0.29470000000000002</v>
      </c>
      <c r="G93" s="256">
        <f>(F93/M93)*100</f>
        <v>57.7843137254902</v>
      </c>
      <c r="H93" s="256">
        <f>-((F93/M93)*100)</f>
        <v>-57.7843137254902</v>
      </c>
      <c r="I93" s="254">
        <v>1</v>
      </c>
      <c r="J93" s="240">
        <v>98</v>
      </c>
      <c r="K93" s="220">
        <v>13</v>
      </c>
      <c r="L93" s="251" t="s">
        <v>759</v>
      </c>
      <c r="M93" s="243">
        <v>0.51</v>
      </c>
      <c r="N93" s="243">
        <v>0.53</v>
      </c>
      <c r="O93" s="243">
        <v>0.51</v>
      </c>
    </row>
    <row r="94" spans="1:15" ht="15" customHeight="1">
      <c r="A94" s="257"/>
      <c r="B94" s="257"/>
      <c r="C94" s="257"/>
      <c r="D94" s="257"/>
      <c r="E94" s="252"/>
      <c r="F94" s="252"/>
      <c r="G94" s="258"/>
      <c r="H94" s="258"/>
      <c r="I94" s="253"/>
      <c r="J94" s="259"/>
      <c r="K94" s="257"/>
      <c r="L94" s="251" t="s">
        <v>758</v>
      </c>
      <c r="M94" s="260">
        <v>328</v>
      </c>
      <c r="N94" s="260">
        <v>354</v>
      </c>
      <c r="O94" s="260">
        <v>313</v>
      </c>
    </row>
    <row r="95" spans="1:15" ht="15" customHeight="1">
      <c r="A95" s="359" t="s">
        <v>165</v>
      </c>
      <c r="B95" s="359"/>
      <c r="C95" s="359"/>
      <c r="D95" s="359"/>
      <c r="E95" s="359"/>
      <c r="F95" s="359"/>
      <c r="G95" s="359"/>
      <c r="H95" s="359"/>
      <c r="I95" s="359"/>
      <c r="J95" s="359"/>
      <c r="K95" s="359"/>
      <c r="L95" s="359"/>
      <c r="M95" s="359"/>
      <c r="N95" s="359"/>
      <c r="O95" s="359"/>
    </row>
    <row r="96" spans="1:15" ht="15" customHeight="1">
      <c r="A96" s="251" t="s">
        <v>1649</v>
      </c>
      <c r="B96" s="226">
        <v>7</v>
      </c>
      <c r="C96" s="262">
        <v>0.95550000000000002</v>
      </c>
      <c r="D96" s="262">
        <v>0.95169999999999999</v>
      </c>
      <c r="E96" s="268">
        <f>F96^2</f>
        <v>1.2678760000000001E-2</v>
      </c>
      <c r="F96" s="268">
        <v>0.11260000000000001</v>
      </c>
      <c r="G96" s="256">
        <f>(F96/M96)*100</f>
        <v>30.432432432432432</v>
      </c>
      <c r="H96" s="256">
        <f>-((F96/M96)*100)</f>
        <v>-30.432432432432432</v>
      </c>
      <c r="I96" s="262">
        <v>1</v>
      </c>
      <c r="J96" s="227">
        <v>52</v>
      </c>
      <c r="K96" s="228">
        <v>14</v>
      </c>
      <c r="L96" s="251" t="s">
        <v>756</v>
      </c>
      <c r="M96" s="243">
        <v>0.37</v>
      </c>
      <c r="N96" s="243">
        <v>0.12</v>
      </c>
      <c r="O96" s="243">
        <v>0.51</v>
      </c>
    </row>
    <row r="97" spans="1:15" ht="15" customHeight="1">
      <c r="A97" s="251"/>
      <c r="B97" s="261"/>
      <c r="C97" s="262"/>
      <c r="D97" s="262"/>
      <c r="E97" s="263"/>
      <c r="F97" s="263"/>
      <c r="G97" s="256"/>
      <c r="H97" s="256"/>
      <c r="I97" s="262"/>
      <c r="J97" s="265"/>
      <c r="K97" s="266"/>
      <c r="L97" s="251" t="s">
        <v>757</v>
      </c>
      <c r="M97" s="211">
        <v>121</v>
      </c>
      <c r="N97" s="223">
        <v>36.5</v>
      </c>
      <c r="O97" s="211">
        <v>178</v>
      </c>
    </row>
    <row r="98" spans="1:15" ht="15" customHeight="1">
      <c r="A98" s="257"/>
      <c r="B98" s="257"/>
      <c r="C98" s="257"/>
      <c r="D98" s="257"/>
      <c r="E98" s="252"/>
      <c r="F98" s="252"/>
      <c r="G98" s="258"/>
      <c r="H98" s="258"/>
      <c r="I98" s="253"/>
      <c r="J98" s="259"/>
      <c r="K98" s="257"/>
      <c r="L98" s="251"/>
      <c r="M98" s="260"/>
      <c r="N98" s="260"/>
      <c r="O98" s="260"/>
    </row>
    <row r="99" spans="1:15" ht="15" customHeight="1">
      <c r="A99" s="251" t="s">
        <v>1650</v>
      </c>
      <c r="B99" s="216">
        <v>7</v>
      </c>
      <c r="C99" s="253">
        <v>0.8327</v>
      </c>
      <c r="D99" s="254">
        <v>0.81879999999999997</v>
      </c>
      <c r="E99" s="268">
        <f>F99^2</f>
        <v>9.847044000000002E-2</v>
      </c>
      <c r="F99" s="268">
        <v>0.31380000000000002</v>
      </c>
      <c r="G99" s="256">
        <f>(10^F99-1)*100</f>
        <v>105.96811765973651</v>
      </c>
      <c r="H99" s="256">
        <f>(1-10^-F99)*100</f>
        <v>51.448796475772028</v>
      </c>
      <c r="I99" s="254">
        <v>1.3081</v>
      </c>
      <c r="J99" s="240">
        <v>198</v>
      </c>
      <c r="K99" s="220">
        <v>14</v>
      </c>
      <c r="L99" s="251" t="s">
        <v>756</v>
      </c>
      <c r="M99" s="243">
        <v>0.36</v>
      </c>
      <c r="N99" s="243">
        <v>0.12</v>
      </c>
      <c r="O99" s="243">
        <v>0.51</v>
      </c>
    </row>
    <row r="100" spans="1:15" ht="15" customHeight="1">
      <c r="A100" s="257"/>
      <c r="B100" s="257"/>
      <c r="C100" s="257"/>
      <c r="D100" s="257"/>
      <c r="E100" s="252"/>
      <c r="F100" s="252"/>
      <c r="G100" s="258"/>
      <c r="H100" s="258"/>
      <c r="I100" s="253"/>
      <c r="J100" s="259"/>
      <c r="K100" s="257"/>
      <c r="L100" s="251" t="s">
        <v>755</v>
      </c>
      <c r="M100" s="260">
        <v>453</v>
      </c>
      <c r="N100" s="260">
        <v>138</v>
      </c>
      <c r="O100" s="260">
        <v>825</v>
      </c>
    </row>
    <row r="101" spans="1:15" ht="15" customHeight="1">
      <c r="A101" s="359" t="s">
        <v>1413</v>
      </c>
      <c r="B101" s="359"/>
      <c r="C101" s="359"/>
      <c r="D101" s="359"/>
      <c r="E101" s="359"/>
      <c r="F101" s="359"/>
      <c r="G101" s="359"/>
      <c r="H101" s="359"/>
      <c r="I101" s="359"/>
      <c r="J101" s="359"/>
      <c r="K101" s="359"/>
      <c r="L101" s="359"/>
      <c r="M101" s="359"/>
      <c r="N101" s="359"/>
      <c r="O101" s="359"/>
    </row>
    <row r="102" spans="1:15" ht="15" customHeight="1">
      <c r="A102" s="251" t="s">
        <v>1651</v>
      </c>
      <c r="B102" s="226">
        <v>0</v>
      </c>
      <c r="C102" s="262">
        <v>0.65859999999999996</v>
      </c>
      <c r="D102" s="262">
        <v>0.65680000000000005</v>
      </c>
      <c r="E102" s="269">
        <f>F102^2</f>
        <v>0.10857025000000001</v>
      </c>
      <c r="F102" s="268">
        <v>0.32950000000000002</v>
      </c>
      <c r="G102" s="256">
        <f>(F102/M102)*100</f>
        <v>67.244897959183675</v>
      </c>
      <c r="H102" s="256">
        <f>-((F102/M102)*100)</f>
        <v>-67.244897959183675</v>
      </c>
      <c r="I102" s="262">
        <v>1</v>
      </c>
      <c r="J102" s="267">
        <v>113</v>
      </c>
      <c r="K102" s="228">
        <v>31</v>
      </c>
      <c r="L102" s="251" t="s">
        <v>752</v>
      </c>
      <c r="M102" s="243">
        <v>0.49</v>
      </c>
      <c r="N102" s="243">
        <v>0.34</v>
      </c>
      <c r="O102" s="243">
        <v>0.55000000000000004</v>
      </c>
    </row>
    <row r="103" spans="1:15" ht="15" customHeight="1">
      <c r="A103" s="252"/>
      <c r="B103" s="261"/>
      <c r="C103" s="262"/>
      <c r="D103" s="262"/>
      <c r="E103" s="262"/>
      <c r="F103" s="263"/>
      <c r="G103" s="267"/>
      <c r="H103" s="267"/>
      <c r="I103" s="262"/>
      <c r="J103" s="265"/>
      <c r="K103" s="266"/>
      <c r="L103" s="252" t="s">
        <v>753</v>
      </c>
      <c r="M103" s="260">
        <v>227</v>
      </c>
      <c r="N103" s="260">
        <v>140</v>
      </c>
      <c r="O103" s="260">
        <v>269</v>
      </c>
    </row>
    <row r="104" spans="1:15" ht="15" customHeight="1">
      <c r="A104" s="257"/>
      <c r="B104" s="257"/>
      <c r="C104" s="257"/>
      <c r="D104" s="257"/>
      <c r="E104" s="252"/>
      <c r="F104" s="252"/>
      <c r="G104" s="258"/>
      <c r="H104" s="258"/>
      <c r="I104" s="253"/>
      <c r="J104" s="259"/>
      <c r="K104" s="257"/>
      <c r="L104" s="252"/>
      <c r="M104" s="260"/>
      <c r="N104" s="260"/>
      <c r="O104" s="260"/>
    </row>
    <row r="105" spans="1:15" ht="15" customHeight="1">
      <c r="A105" s="252" t="s">
        <v>1652</v>
      </c>
      <c r="B105" s="216">
        <v>0</v>
      </c>
      <c r="C105" s="253">
        <v>0.54220000000000002</v>
      </c>
      <c r="D105" s="253">
        <v>0.52639999999999998</v>
      </c>
      <c r="E105" s="259">
        <f>F105^2</f>
        <v>0.24571848999999998</v>
      </c>
      <c r="F105" s="259">
        <v>0.49569999999999997</v>
      </c>
      <c r="G105" s="256">
        <f>(10^F105-1)*100</f>
        <v>213.11220745994888</v>
      </c>
      <c r="H105" s="256">
        <f>(1-10^-F105)*100</f>
        <v>68.062567470228302</v>
      </c>
      <c r="I105" s="253">
        <v>2.1221999999999999</v>
      </c>
      <c r="J105" s="260">
        <v>698</v>
      </c>
      <c r="K105" s="244">
        <v>31</v>
      </c>
      <c r="L105" s="252" t="s">
        <v>752</v>
      </c>
      <c r="M105" s="243">
        <v>0.49</v>
      </c>
      <c r="N105" s="243">
        <v>0.34</v>
      </c>
      <c r="O105" s="243">
        <v>0.55000000000000004</v>
      </c>
    </row>
    <row r="106" spans="1:15" ht="15" customHeight="1">
      <c r="A106" s="257"/>
      <c r="B106" s="257"/>
      <c r="C106" s="257"/>
      <c r="D106" s="257"/>
      <c r="E106" s="252"/>
      <c r="F106" s="252"/>
      <c r="G106" s="258"/>
      <c r="H106" s="258"/>
      <c r="I106" s="253"/>
      <c r="J106" s="259"/>
      <c r="K106" s="257"/>
      <c r="L106" s="251" t="s">
        <v>751</v>
      </c>
      <c r="M106" s="232">
        <v>1699</v>
      </c>
      <c r="N106" s="232">
        <v>1048</v>
      </c>
      <c r="O106" s="232">
        <v>2550</v>
      </c>
    </row>
    <row r="107" spans="1:15" ht="15" customHeight="1">
      <c r="A107" s="359" t="s">
        <v>1414</v>
      </c>
      <c r="B107" s="359"/>
      <c r="C107" s="359"/>
      <c r="D107" s="359"/>
      <c r="E107" s="359"/>
      <c r="F107" s="359"/>
      <c r="G107" s="359"/>
      <c r="H107" s="359"/>
      <c r="I107" s="359"/>
      <c r="J107" s="359"/>
      <c r="K107" s="359"/>
      <c r="L107" s="359"/>
      <c r="M107" s="359"/>
      <c r="N107" s="359"/>
      <c r="O107" s="359"/>
    </row>
    <row r="108" spans="1:15" ht="15" customHeight="1">
      <c r="A108" s="251" t="s">
        <v>1653</v>
      </c>
      <c r="B108" s="226">
        <v>0</v>
      </c>
      <c r="C108" s="262">
        <v>0.87450000000000006</v>
      </c>
      <c r="D108" s="262">
        <v>0.86560000000000004</v>
      </c>
      <c r="E108" s="269">
        <f>F108^2</f>
        <v>1.8144089999999995E-2</v>
      </c>
      <c r="F108" s="268">
        <v>0.13469999999999999</v>
      </c>
      <c r="G108" s="256">
        <f>(F108/M108)*100</f>
        <v>31.144508670520228</v>
      </c>
      <c r="H108" s="256">
        <f>-((F108/M108)*100)</f>
        <v>-31.144508670520228</v>
      </c>
      <c r="I108" s="262">
        <v>1</v>
      </c>
      <c r="J108" s="267">
        <v>100</v>
      </c>
      <c r="K108" s="228">
        <v>16</v>
      </c>
      <c r="L108" s="251" t="s">
        <v>749</v>
      </c>
      <c r="M108" s="243">
        <v>0.4325</v>
      </c>
      <c r="N108" s="243">
        <v>0.375</v>
      </c>
      <c r="O108" s="243">
        <v>0.36699999999999999</v>
      </c>
    </row>
    <row r="109" spans="1:15" ht="15" customHeight="1">
      <c r="A109" s="252"/>
      <c r="B109" s="261"/>
      <c r="C109" s="262"/>
      <c r="D109" s="262"/>
      <c r="E109" s="262"/>
      <c r="F109" s="263"/>
      <c r="G109" s="267"/>
      <c r="H109" s="267"/>
      <c r="I109" s="262"/>
      <c r="J109" s="265"/>
      <c r="K109" s="266"/>
      <c r="L109" s="252" t="s">
        <v>750</v>
      </c>
      <c r="M109" s="260">
        <v>158</v>
      </c>
      <c r="N109" s="260">
        <v>150</v>
      </c>
      <c r="O109" s="260">
        <v>146</v>
      </c>
    </row>
    <row r="110" spans="1:15" ht="15" customHeight="1">
      <c r="A110" s="257"/>
      <c r="B110" s="257"/>
      <c r="C110" s="257"/>
      <c r="D110" s="257"/>
      <c r="E110" s="252"/>
      <c r="F110" s="252"/>
      <c r="G110" s="258"/>
      <c r="H110" s="258"/>
      <c r="I110" s="253"/>
      <c r="J110" s="259"/>
      <c r="K110" s="257"/>
      <c r="L110" s="252"/>
      <c r="M110" s="260"/>
      <c r="N110" s="260"/>
      <c r="O110" s="260"/>
    </row>
    <row r="111" spans="1:15" ht="15" customHeight="1">
      <c r="A111" s="252" t="s">
        <v>1654</v>
      </c>
      <c r="B111" s="216">
        <v>0</v>
      </c>
      <c r="C111" s="253">
        <v>0.82050000000000001</v>
      </c>
      <c r="D111" s="253">
        <v>0.8085</v>
      </c>
      <c r="E111" s="259">
        <f>F111^2</f>
        <v>5.2212250000000002E-2</v>
      </c>
      <c r="F111" s="259">
        <v>0.22850000000000001</v>
      </c>
      <c r="G111" s="256">
        <f>(10^F111-1)*100</f>
        <v>69.238824443641803</v>
      </c>
      <c r="H111" s="256">
        <f>(1-10^-F111)*100</f>
        <v>40.911903442521847</v>
      </c>
      <c r="I111" s="253">
        <v>1.1186</v>
      </c>
      <c r="J111" s="260">
        <v>114</v>
      </c>
      <c r="K111" s="244">
        <v>17</v>
      </c>
      <c r="L111" s="252" t="s">
        <v>749</v>
      </c>
      <c r="M111" s="243">
        <v>0.41</v>
      </c>
      <c r="N111" s="243">
        <v>0.3</v>
      </c>
      <c r="O111" s="243">
        <v>0.36</v>
      </c>
    </row>
    <row r="112" spans="1:15" ht="15" customHeight="1">
      <c r="A112" s="102"/>
      <c r="B112" s="102"/>
      <c r="C112" s="102"/>
      <c r="D112" s="102"/>
      <c r="E112" s="201"/>
      <c r="F112" s="201"/>
      <c r="G112" s="241"/>
      <c r="H112" s="241"/>
      <c r="I112" s="204"/>
      <c r="J112" s="235"/>
      <c r="K112" s="102"/>
      <c r="L112" s="201" t="s">
        <v>748</v>
      </c>
      <c r="M112" s="239">
        <v>775</v>
      </c>
      <c r="N112" s="239">
        <v>423</v>
      </c>
      <c r="O112" s="239">
        <v>756</v>
      </c>
    </row>
    <row r="113" spans="1:14" ht="15" customHeight="1">
      <c r="A113" s="362"/>
      <c r="B113" s="362"/>
      <c r="C113" s="362"/>
      <c r="D113" s="362"/>
      <c r="E113" s="362"/>
      <c r="F113" s="362"/>
      <c r="G113" s="362"/>
      <c r="H113" s="362"/>
      <c r="I113" s="362"/>
      <c r="J113" s="362"/>
      <c r="K113" s="362"/>
      <c r="L113" s="362"/>
      <c r="M113" s="362"/>
      <c r="N113" s="362"/>
    </row>
  </sheetData>
  <mergeCells count="43">
    <mergeCell ref="A72:O72"/>
    <mergeCell ref="A78:O78"/>
    <mergeCell ref="A81:O81"/>
    <mergeCell ref="A82:O82"/>
    <mergeCell ref="A113:N113"/>
    <mergeCell ref="A88:O88"/>
    <mergeCell ref="A95:O95"/>
    <mergeCell ref="A101:O101"/>
    <mergeCell ref="A107:O107"/>
    <mergeCell ref="A56:O56"/>
    <mergeCell ref="A62:O62"/>
    <mergeCell ref="A63:O63"/>
    <mergeCell ref="A66:O66"/>
    <mergeCell ref="A69:O69"/>
    <mergeCell ref="A46:O46"/>
    <mergeCell ref="A36:O36"/>
    <mergeCell ref="A37:O37"/>
    <mergeCell ref="A49:O49"/>
    <mergeCell ref="A50:O50"/>
    <mergeCell ref="A30:O30"/>
    <mergeCell ref="A17:O17"/>
    <mergeCell ref="A18:O18"/>
    <mergeCell ref="A40:O40"/>
    <mergeCell ref="A43:O43"/>
    <mergeCell ref="A7:O7"/>
    <mergeCell ref="A8:O8"/>
    <mergeCell ref="A24:O24"/>
    <mergeCell ref="A27:O27"/>
    <mergeCell ref="A11:O11"/>
    <mergeCell ref="A14:O14"/>
    <mergeCell ref="K5:O5"/>
    <mergeCell ref="A1:O1"/>
    <mergeCell ref="A3:O4"/>
    <mergeCell ref="A5:A6"/>
    <mergeCell ref="B5:B6"/>
    <mergeCell ref="C5:C6"/>
    <mergeCell ref="D5:D6"/>
    <mergeCell ref="E5:E6"/>
    <mergeCell ref="F5:F6"/>
    <mergeCell ref="G5:G6"/>
    <mergeCell ref="H5:H6"/>
    <mergeCell ref="I5:I6"/>
    <mergeCell ref="J5:J6"/>
  </mergeCells>
  <pageMargins left="0.2" right="0.2" top="0.8" bottom="0.8" header="0.3" footer="0.3"/>
  <pageSetup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
  <sheetViews>
    <sheetView workbookViewId="0">
      <selection sqref="A1:AD1"/>
    </sheetView>
  </sheetViews>
  <sheetFormatPr defaultColWidth="9.109375" defaultRowHeight="13.8"/>
  <cols>
    <col min="1" max="1" width="26.109375" style="69" customWidth="1"/>
    <col min="2" max="2" width="7" style="145" customWidth="1"/>
    <col min="3" max="4" width="10.44140625" style="146" customWidth="1"/>
    <col min="5" max="5" width="12.6640625" style="146" customWidth="1"/>
    <col min="6" max="6" width="0.88671875" style="146" customWidth="1"/>
    <col min="7" max="7" width="7" style="146" customWidth="1"/>
    <col min="8" max="9" width="10.44140625" style="146" customWidth="1"/>
    <col min="10" max="10" width="12.6640625" style="146" customWidth="1"/>
    <col min="11" max="11" width="0.88671875" style="146" customWidth="1"/>
    <col min="12" max="12" width="7" style="146" customWidth="1"/>
    <col min="13" max="14" width="10.44140625" style="146" customWidth="1"/>
    <col min="15" max="15" width="12.6640625" style="69" customWidth="1"/>
    <col min="16" max="16" width="0.88671875" style="69" customWidth="1"/>
    <col min="17" max="17" width="7" style="69" customWidth="1"/>
    <col min="18" max="19" width="10.44140625" style="69" customWidth="1"/>
    <col min="20" max="20" width="12.6640625" style="69" customWidth="1"/>
    <col min="21" max="21" width="0.88671875" style="69" customWidth="1"/>
    <col min="22" max="22" width="7" style="69" customWidth="1"/>
    <col min="23" max="24" width="10.44140625" style="69" customWidth="1"/>
    <col min="25" max="25" width="12.6640625" style="69" customWidth="1"/>
    <col min="26" max="26" width="0.88671875" style="69" customWidth="1"/>
    <col min="27" max="27" width="7" style="69" customWidth="1"/>
    <col min="28" max="29" width="10.44140625" style="69" customWidth="1"/>
    <col min="30" max="30" width="12.6640625" style="69" customWidth="1"/>
    <col min="31" max="33" width="7.5546875" style="69" customWidth="1"/>
    <col min="34" max="16384" width="9.109375" style="69"/>
  </cols>
  <sheetData>
    <row r="1" spans="1:30" ht="18" customHeight="1">
      <c r="A1" s="363" t="s">
        <v>826</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row>
    <row r="2" spans="1:30" ht="18" customHeight="1">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row>
    <row r="3" spans="1:30" ht="14.25" customHeight="1">
      <c r="A3" s="364" t="s">
        <v>1657</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row>
    <row r="4" spans="1:30">
      <c r="A4" s="365" t="s">
        <v>797</v>
      </c>
      <c r="B4" s="367" t="s">
        <v>162</v>
      </c>
      <c r="C4" s="367"/>
      <c r="D4" s="367"/>
      <c r="E4" s="367"/>
      <c r="F4" s="139"/>
      <c r="G4" s="367" t="s">
        <v>163</v>
      </c>
      <c r="H4" s="367"/>
      <c r="I4" s="367"/>
      <c r="J4" s="367"/>
      <c r="K4" s="139"/>
      <c r="L4" s="367" t="s">
        <v>164</v>
      </c>
      <c r="M4" s="367"/>
      <c r="N4" s="367"/>
      <c r="O4" s="367"/>
      <c r="P4" s="124"/>
      <c r="Q4" s="367" t="s">
        <v>165</v>
      </c>
      <c r="R4" s="367"/>
      <c r="S4" s="367"/>
      <c r="T4" s="367"/>
      <c r="U4" s="124"/>
      <c r="V4" s="367" t="s">
        <v>166</v>
      </c>
      <c r="W4" s="367"/>
      <c r="X4" s="367"/>
      <c r="Y4" s="367"/>
      <c r="Z4" s="124"/>
      <c r="AA4" s="367" t="s">
        <v>167</v>
      </c>
      <c r="AB4" s="367"/>
      <c r="AC4" s="367"/>
      <c r="AD4" s="367"/>
    </row>
    <row r="5" spans="1:30" ht="14.4">
      <c r="A5" s="366"/>
      <c r="B5" s="140" t="s">
        <v>632</v>
      </c>
      <c r="C5" s="141" t="s">
        <v>616</v>
      </c>
      <c r="D5" s="141" t="s">
        <v>617</v>
      </c>
      <c r="E5" s="141" t="s">
        <v>633</v>
      </c>
      <c r="F5" s="142"/>
      <c r="G5" s="140" t="s">
        <v>632</v>
      </c>
      <c r="H5" s="141" t="s">
        <v>616</v>
      </c>
      <c r="I5" s="141" t="s">
        <v>617</v>
      </c>
      <c r="J5" s="141" t="s">
        <v>633</v>
      </c>
      <c r="K5" s="142"/>
      <c r="L5" s="140" t="s">
        <v>632</v>
      </c>
      <c r="M5" s="141" t="s">
        <v>616</v>
      </c>
      <c r="N5" s="141" t="s">
        <v>617</v>
      </c>
      <c r="O5" s="141" t="s">
        <v>633</v>
      </c>
      <c r="P5" s="143"/>
      <c r="Q5" s="140" t="s">
        <v>632</v>
      </c>
      <c r="R5" s="141" t="s">
        <v>616</v>
      </c>
      <c r="S5" s="141" t="s">
        <v>617</v>
      </c>
      <c r="T5" s="141" t="s">
        <v>633</v>
      </c>
      <c r="U5" s="143"/>
      <c r="V5" s="140" t="s">
        <v>632</v>
      </c>
      <c r="W5" s="141" t="s">
        <v>616</v>
      </c>
      <c r="X5" s="141" t="s">
        <v>617</v>
      </c>
      <c r="Y5" s="141" t="s">
        <v>633</v>
      </c>
      <c r="Z5" s="143"/>
      <c r="AA5" s="140" t="s">
        <v>632</v>
      </c>
      <c r="AB5" s="141" t="s">
        <v>616</v>
      </c>
      <c r="AC5" s="141" t="s">
        <v>617</v>
      </c>
      <c r="AD5" s="141" t="s">
        <v>633</v>
      </c>
    </row>
    <row r="6" spans="1:30">
      <c r="A6" s="77" t="s">
        <v>798</v>
      </c>
      <c r="B6" s="130">
        <v>618</v>
      </c>
      <c r="C6" s="131">
        <v>2.3E-2</v>
      </c>
      <c r="D6" s="131">
        <v>1.2999999999999999E-2</v>
      </c>
      <c r="E6" s="93" t="s">
        <v>799</v>
      </c>
      <c r="F6" s="93"/>
      <c r="G6" s="130">
        <v>582</v>
      </c>
      <c r="H6" s="131">
        <v>0.21</v>
      </c>
      <c r="I6" s="131">
        <v>0.2</v>
      </c>
      <c r="J6" s="93" t="s">
        <v>800</v>
      </c>
      <c r="K6" s="93"/>
      <c r="L6" s="130">
        <v>577</v>
      </c>
      <c r="M6" s="131">
        <v>0.17</v>
      </c>
      <c r="N6" s="131">
        <v>0.16</v>
      </c>
      <c r="O6" s="93" t="s">
        <v>801</v>
      </c>
      <c r="Q6" s="130">
        <v>560</v>
      </c>
      <c r="R6" s="131">
        <v>0.17</v>
      </c>
      <c r="S6" s="131">
        <v>0.17</v>
      </c>
      <c r="T6" s="93" t="s">
        <v>802</v>
      </c>
      <c r="V6" s="130">
        <v>577</v>
      </c>
      <c r="W6" s="131">
        <v>0.11</v>
      </c>
      <c r="X6" s="131">
        <v>0.1</v>
      </c>
      <c r="Y6" s="93" t="s">
        <v>803</v>
      </c>
      <c r="AA6" s="130">
        <v>530</v>
      </c>
      <c r="AB6" s="131">
        <v>0.16</v>
      </c>
      <c r="AC6" s="131">
        <v>0.14000000000000001</v>
      </c>
      <c r="AD6" s="93" t="s">
        <v>804</v>
      </c>
    </row>
    <row r="7" spans="1:30">
      <c r="A7" s="77" t="s">
        <v>805</v>
      </c>
      <c r="B7" s="130">
        <v>618</v>
      </c>
      <c r="C7" s="132">
        <v>7.2</v>
      </c>
      <c r="D7" s="132">
        <v>7.1</v>
      </c>
      <c r="E7" s="93" t="s">
        <v>806</v>
      </c>
      <c r="F7" s="93"/>
      <c r="G7" s="130">
        <v>582</v>
      </c>
      <c r="H7" s="132">
        <v>8.8000000000000007</v>
      </c>
      <c r="I7" s="132">
        <v>8.8000000000000007</v>
      </c>
      <c r="J7" s="93" t="s">
        <v>807</v>
      </c>
      <c r="K7" s="93"/>
      <c r="L7" s="130">
        <v>577</v>
      </c>
      <c r="M7" s="133">
        <v>14</v>
      </c>
      <c r="N7" s="133">
        <v>14</v>
      </c>
      <c r="O7" s="93" t="s">
        <v>808</v>
      </c>
      <c r="Q7" s="130">
        <v>560</v>
      </c>
      <c r="R7" s="133">
        <v>28</v>
      </c>
      <c r="S7" s="133">
        <v>28</v>
      </c>
      <c r="T7" s="93" t="s">
        <v>809</v>
      </c>
      <c r="V7" s="130">
        <v>577</v>
      </c>
      <c r="W7" s="132">
        <v>7.7</v>
      </c>
      <c r="X7" s="132">
        <v>7.6</v>
      </c>
      <c r="Y7" s="93" t="s">
        <v>810</v>
      </c>
      <c r="AA7" s="130">
        <v>530</v>
      </c>
      <c r="AB7" s="132">
        <v>5.3</v>
      </c>
      <c r="AC7" s="132">
        <v>5.2</v>
      </c>
      <c r="AD7" s="93" t="s">
        <v>811</v>
      </c>
    </row>
    <row r="8" spans="1:30">
      <c r="A8" s="77" t="s">
        <v>812</v>
      </c>
      <c r="B8" s="130">
        <v>618</v>
      </c>
      <c r="C8" s="131">
        <v>0.43</v>
      </c>
      <c r="D8" s="131">
        <v>0.43</v>
      </c>
      <c r="E8" s="93" t="s">
        <v>813</v>
      </c>
      <c r="F8" s="93"/>
      <c r="G8" s="130">
        <v>582</v>
      </c>
      <c r="H8" s="131">
        <v>0.2</v>
      </c>
      <c r="I8" s="131">
        <v>0.2</v>
      </c>
      <c r="J8" s="93" t="s">
        <v>814</v>
      </c>
      <c r="K8" s="93"/>
      <c r="L8" s="130">
        <v>577</v>
      </c>
      <c r="M8" s="131">
        <v>0.23</v>
      </c>
      <c r="N8" s="131">
        <v>0.22</v>
      </c>
      <c r="O8" s="93" t="s">
        <v>815</v>
      </c>
      <c r="Q8" s="130">
        <v>560</v>
      </c>
      <c r="R8" s="131">
        <v>0.25</v>
      </c>
      <c r="S8" s="131">
        <v>0.25</v>
      </c>
      <c r="T8" s="93" t="s">
        <v>816</v>
      </c>
      <c r="V8" s="130">
        <v>577</v>
      </c>
      <c r="W8" s="131">
        <v>0.16</v>
      </c>
      <c r="X8" s="131">
        <v>0.15</v>
      </c>
      <c r="Y8" s="93" t="s">
        <v>817</v>
      </c>
      <c r="AA8" s="130">
        <v>530</v>
      </c>
      <c r="AB8" s="132">
        <v>1.1000000000000001</v>
      </c>
      <c r="AC8" s="132">
        <v>1.1000000000000001</v>
      </c>
      <c r="AD8" s="93" t="s">
        <v>818</v>
      </c>
    </row>
    <row r="9" spans="1:30">
      <c r="A9" s="77" t="s">
        <v>819</v>
      </c>
      <c r="B9" s="130">
        <v>618</v>
      </c>
      <c r="C9" s="133">
        <v>21</v>
      </c>
      <c r="D9" s="133">
        <v>12</v>
      </c>
      <c r="E9" s="93" t="s">
        <v>820</v>
      </c>
      <c r="F9" s="93"/>
      <c r="G9" s="130">
        <v>582</v>
      </c>
      <c r="H9" s="134">
        <v>190</v>
      </c>
      <c r="I9" s="134">
        <v>176</v>
      </c>
      <c r="J9" s="93" t="s">
        <v>821</v>
      </c>
      <c r="K9" s="93"/>
      <c r="L9" s="130">
        <v>577</v>
      </c>
      <c r="M9" s="134">
        <v>154</v>
      </c>
      <c r="N9" s="134">
        <v>145</v>
      </c>
      <c r="O9" s="93" t="s">
        <v>822</v>
      </c>
      <c r="Q9" s="130">
        <v>560</v>
      </c>
      <c r="R9" s="134">
        <v>152</v>
      </c>
      <c r="S9" s="134">
        <v>152</v>
      </c>
      <c r="T9" s="93" t="s">
        <v>823</v>
      </c>
      <c r="V9" s="130">
        <v>577</v>
      </c>
      <c r="W9" s="133">
        <v>99</v>
      </c>
      <c r="X9" s="133">
        <v>90</v>
      </c>
      <c r="Y9" s="93" t="s">
        <v>824</v>
      </c>
      <c r="AA9" s="130">
        <v>530</v>
      </c>
      <c r="AB9" s="134">
        <v>141</v>
      </c>
      <c r="AC9" s="134">
        <v>124</v>
      </c>
      <c r="AD9" s="93" t="s">
        <v>825</v>
      </c>
    </row>
    <row r="10" spans="1:30" ht="16.2">
      <c r="A10" s="77" t="s">
        <v>1656</v>
      </c>
      <c r="B10" s="130">
        <v>618</v>
      </c>
      <c r="C10" s="296">
        <v>2E-3</v>
      </c>
      <c r="D10" s="296">
        <v>1.2999999999999999E-3</v>
      </c>
      <c r="E10" s="93" t="s">
        <v>1419</v>
      </c>
      <c r="F10" s="93"/>
      <c r="G10" s="130">
        <v>582</v>
      </c>
      <c r="H10" s="296">
        <v>2.07E-2</v>
      </c>
      <c r="I10" s="296">
        <v>2.0500000000000001E-2</v>
      </c>
      <c r="J10" s="93" t="s">
        <v>1420</v>
      </c>
      <c r="K10" s="93"/>
      <c r="L10" s="130">
        <v>577</v>
      </c>
      <c r="M10" s="296">
        <v>4.1999999999999997E-3</v>
      </c>
      <c r="N10" s="296">
        <v>1.0500000000000001E-2</v>
      </c>
      <c r="O10" s="93" t="s">
        <v>1421</v>
      </c>
      <c r="P10" s="144"/>
      <c r="Q10" s="130">
        <v>560</v>
      </c>
      <c r="R10" s="296">
        <v>9.7000000000000003E-3</v>
      </c>
      <c r="S10" s="296">
        <v>9.7999999999999997E-3</v>
      </c>
      <c r="T10" s="93" t="s">
        <v>1422</v>
      </c>
      <c r="U10" s="144"/>
      <c r="V10" s="130">
        <v>577</v>
      </c>
      <c r="W10" s="296">
        <v>4.1999999999999997E-3</v>
      </c>
      <c r="X10" s="296">
        <v>4.1000000000000003E-3</v>
      </c>
      <c r="Y10" s="93" t="s">
        <v>1423</v>
      </c>
      <c r="Z10" s="144"/>
      <c r="AA10" s="130">
        <v>530</v>
      </c>
      <c r="AB10" s="296">
        <v>1E-3</v>
      </c>
      <c r="AC10" s="296">
        <v>8.9999999999999998E-4</v>
      </c>
      <c r="AD10" s="93" t="s">
        <v>1424</v>
      </c>
    </row>
    <row r="11" spans="1:30">
      <c r="A11" s="74" t="s">
        <v>1738</v>
      </c>
      <c r="B11" s="135">
        <v>1</v>
      </c>
      <c r="C11" s="136" t="s">
        <v>2</v>
      </c>
      <c r="D11" s="136" t="s">
        <v>2</v>
      </c>
      <c r="E11" s="297">
        <v>4.8999999999999998E-3</v>
      </c>
      <c r="F11" s="99"/>
      <c r="G11" s="135">
        <v>1</v>
      </c>
      <c r="H11" s="136" t="s">
        <v>2</v>
      </c>
      <c r="I11" s="136" t="s">
        <v>2</v>
      </c>
      <c r="J11" s="297">
        <v>7.3200000000000001E-3</v>
      </c>
      <c r="K11" s="99"/>
      <c r="L11" s="135">
        <v>1</v>
      </c>
      <c r="M11" s="136" t="s">
        <v>2</v>
      </c>
      <c r="N11" s="136" t="s">
        <v>2</v>
      </c>
      <c r="O11" s="297">
        <v>2.6800000000000001E-3</v>
      </c>
      <c r="P11" s="143"/>
      <c r="Q11" s="135">
        <v>1</v>
      </c>
      <c r="R11" s="136" t="s">
        <v>2</v>
      </c>
      <c r="S11" s="136" t="s">
        <v>2</v>
      </c>
      <c r="T11" s="297">
        <v>4.3299999999999996E-3</v>
      </c>
      <c r="U11" s="143"/>
      <c r="V11" s="135">
        <v>1</v>
      </c>
      <c r="W11" s="136" t="s">
        <v>2</v>
      </c>
      <c r="X11" s="136" t="s">
        <v>2</v>
      </c>
      <c r="Y11" s="297">
        <v>2.1099999999999999E-3</v>
      </c>
      <c r="Z11" s="143"/>
      <c r="AA11" s="138">
        <v>1</v>
      </c>
      <c r="AB11" s="136" t="s">
        <v>2</v>
      </c>
      <c r="AC11" s="136" t="s">
        <v>2</v>
      </c>
      <c r="AD11" s="297">
        <v>5.9999999999999995E-4</v>
      </c>
    </row>
    <row r="12" spans="1:30">
      <c r="J12" s="298"/>
    </row>
  </sheetData>
  <mergeCells count="9">
    <mergeCell ref="A1:AD1"/>
    <mergeCell ref="A3:AD3"/>
    <mergeCell ref="A4:A5"/>
    <mergeCell ref="B4:E4"/>
    <mergeCell ref="G4:J4"/>
    <mergeCell ref="L4:O4"/>
    <mergeCell ref="Q4:T4"/>
    <mergeCell ref="V4:Y4"/>
    <mergeCell ref="AA4:AD4"/>
  </mergeCells>
  <pageMargins left="0.25" right="0.25" top="0.75" bottom="0.75" header="0.3" footer="0.3"/>
  <pageSetup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zoomScaleNormal="100" workbookViewId="0">
      <pane ySplit="6" topLeftCell="A7" activePane="bottomLeft" state="frozen"/>
      <selection pane="bottomLeft" sqref="A1:XFD1"/>
    </sheetView>
  </sheetViews>
  <sheetFormatPr defaultColWidth="9.109375" defaultRowHeight="13.8"/>
  <cols>
    <col min="1" max="1" width="75.6640625" style="87" customWidth="1"/>
    <col min="2" max="2" width="11.109375" style="87" customWidth="1"/>
    <col min="3" max="3" width="9.109375" style="88" customWidth="1"/>
    <col min="4" max="4" width="10.109375" style="88" customWidth="1"/>
    <col min="5" max="5" width="17.44140625" style="88" customWidth="1"/>
    <col min="6" max="6" width="16.88671875" style="89" customWidth="1"/>
    <col min="7" max="7" width="10.109375" style="90" customWidth="1"/>
    <col min="8" max="8" width="10.44140625" style="90" customWidth="1"/>
    <col min="9" max="10" width="12.109375" style="88" customWidth="1"/>
    <col min="11" max="11" width="4.44140625" style="87" customWidth="1"/>
    <col min="12" max="12" width="21.109375" style="87" customWidth="1"/>
    <col min="13" max="13" width="10.88671875" style="87" bestFit="1" customWidth="1"/>
    <col min="14" max="15" width="10.109375" style="87" bestFit="1" customWidth="1"/>
    <col min="16" max="16384" width="9.109375" style="86"/>
  </cols>
  <sheetData>
    <row r="1" spans="1:15" ht="15" customHeight="1">
      <c r="A1" s="327" t="s">
        <v>1737</v>
      </c>
      <c r="B1" s="327"/>
      <c r="C1" s="327"/>
      <c r="D1" s="327"/>
      <c r="E1" s="327"/>
      <c r="F1" s="327"/>
      <c r="G1" s="327"/>
      <c r="H1" s="327"/>
      <c r="I1" s="327"/>
      <c r="J1" s="327"/>
      <c r="K1" s="327"/>
      <c r="L1" s="327"/>
      <c r="M1" s="327"/>
      <c r="N1" s="327"/>
      <c r="O1" s="86"/>
    </row>
    <row r="2" spans="1:15" ht="15" customHeight="1">
      <c r="A2" s="247"/>
      <c r="B2" s="247"/>
      <c r="C2" s="247"/>
      <c r="D2" s="247"/>
      <c r="E2" s="247"/>
      <c r="F2" s="247"/>
      <c r="G2" s="247"/>
      <c r="H2" s="247"/>
      <c r="I2" s="247"/>
      <c r="J2" s="247"/>
      <c r="K2" s="247"/>
      <c r="L2" s="247"/>
      <c r="M2" s="247"/>
      <c r="N2" s="247"/>
      <c r="O2" s="86"/>
    </row>
    <row r="3" spans="1:15" ht="15" customHeight="1">
      <c r="A3" s="345" t="s">
        <v>1673</v>
      </c>
      <c r="B3" s="345"/>
      <c r="C3" s="345"/>
      <c r="D3" s="345"/>
      <c r="E3" s="345"/>
      <c r="F3" s="345"/>
      <c r="G3" s="345"/>
      <c r="H3" s="345"/>
      <c r="I3" s="345"/>
      <c r="J3" s="345"/>
      <c r="K3" s="345"/>
      <c r="L3" s="345"/>
      <c r="M3" s="345"/>
      <c r="N3" s="345"/>
      <c r="O3" s="86"/>
    </row>
    <row r="4" spans="1:15" ht="17.25" customHeight="1">
      <c r="A4" s="341"/>
      <c r="B4" s="341"/>
      <c r="C4" s="341"/>
      <c r="D4" s="341"/>
      <c r="E4" s="341"/>
      <c r="F4" s="341"/>
      <c r="G4" s="341"/>
      <c r="H4" s="341"/>
      <c r="I4" s="341"/>
      <c r="J4" s="341"/>
      <c r="K4" s="341"/>
      <c r="L4" s="341"/>
      <c r="M4" s="341"/>
      <c r="N4" s="341"/>
      <c r="O4" s="86"/>
    </row>
    <row r="5" spans="1:15" ht="15" customHeight="1">
      <c r="A5" s="346" t="s">
        <v>607</v>
      </c>
      <c r="B5" s="346" t="s">
        <v>608</v>
      </c>
      <c r="C5" s="348" t="s">
        <v>1401</v>
      </c>
      <c r="D5" s="348" t="s">
        <v>1402</v>
      </c>
      <c r="E5" s="348" t="s">
        <v>609</v>
      </c>
      <c r="F5" s="368" t="s">
        <v>610</v>
      </c>
      <c r="G5" s="355" t="s">
        <v>1619</v>
      </c>
      <c r="H5" s="355" t="s">
        <v>1674</v>
      </c>
      <c r="I5" s="348" t="s">
        <v>611</v>
      </c>
      <c r="J5" s="348" t="s">
        <v>612</v>
      </c>
      <c r="K5" s="343" t="s">
        <v>613</v>
      </c>
      <c r="L5" s="343"/>
      <c r="M5" s="343"/>
      <c r="N5" s="343"/>
      <c r="O5" s="343"/>
    </row>
    <row r="6" spans="1:15" ht="53.25" customHeight="1">
      <c r="A6" s="347"/>
      <c r="B6" s="347"/>
      <c r="C6" s="349"/>
      <c r="D6" s="350"/>
      <c r="E6" s="350"/>
      <c r="F6" s="369"/>
      <c r="G6" s="356"/>
      <c r="H6" s="356"/>
      <c r="I6" s="357"/>
      <c r="J6" s="350"/>
      <c r="K6" s="212" t="s">
        <v>614</v>
      </c>
      <c r="L6" s="248" t="s">
        <v>615</v>
      </c>
      <c r="M6" s="249" t="s">
        <v>616</v>
      </c>
      <c r="N6" s="249" t="s">
        <v>617</v>
      </c>
      <c r="O6" s="249" t="s">
        <v>618</v>
      </c>
    </row>
    <row r="7" spans="1:15" ht="15" customHeight="1">
      <c r="A7" s="326" t="s">
        <v>162</v>
      </c>
      <c r="B7" s="326"/>
      <c r="C7" s="326"/>
      <c r="D7" s="326"/>
      <c r="E7" s="326"/>
      <c r="F7" s="326"/>
      <c r="G7" s="326"/>
      <c r="H7" s="326"/>
      <c r="I7" s="326"/>
      <c r="J7" s="326"/>
      <c r="K7" s="326"/>
      <c r="L7" s="326"/>
      <c r="M7" s="326"/>
      <c r="N7" s="326"/>
      <c r="O7" s="326"/>
    </row>
    <row r="8" spans="1:15" ht="15" customHeight="1">
      <c r="A8" s="252" t="s">
        <v>1666</v>
      </c>
      <c r="B8" s="216">
        <v>0</v>
      </c>
      <c r="C8" s="253">
        <v>0.94930000000000003</v>
      </c>
      <c r="D8" s="253">
        <v>0.94650000000000001</v>
      </c>
      <c r="E8" s="292">
        <v>1.3947609999999999E-2</v>
      </c>
      <c r="F8" s="292">
        <v>0.1181</v>
      </c>
      <c r="G8" s="291">
        <v>31.250207900027505</v>
      </c>
      <c r="H8" s="291">
        <v>23.809644495062898</v>
      </c>
      <c r="I8" s="253">
        <v>1.0357000000000001</v>
      </c>
      <c r="J8" s="225">
        <v>49</v>
      </c>
      <c r="K8" s="244">
        <v>20</v>
      </c>
      <c r="L8" s="252" t="s">
        <v>619</v>
      </c>
      <c r="M8" s="260">
        <v>157</v>
      </c>
      <c r="N8" s="225">
        <v>77.599999999999994</v>
      </c>
      <c r="O8" s="260">
        <v>251</v>
      </c>
    </row>
    <row r="9" spans="1:15" ht="15" customHeight="1">
      <c r="A9" s="257"/>
      <c r="B9" s="257"/>
      <c r="C9" s="257"/>
      <c r="D9" s="257"/>
      <c r="E9" s="257"/>
      <c r="F9" s="257"/>
      <c r="G9" s="258"/>
      <c r="H9" s="258"/>
      <c r="I9" s="253"/>
      <c r="J9" s="259"/>
      <c r="K9" s="257"/>
      <c r="L9" s="252" t="s">
        <v>620</v>
      </c>
      <c r="M9" s="260">
        <v>822</v>
      </c>
      <c r="N9" s="260">
        <v>550</v>
      </c>
      <c r="O9" s="260">
        <v>869</v>
      </c>
    </row>
    <row r="10" spans="1:15" ht="15" customHeight="1">
      <c r="A10" s="325" t="s">
        <v>163</v>
      </c>
      <c r="B10" s="325"/>
      <c r="C10" s="325"/>
      <c r="D10" s="325"/>
      <c r="E10" s="325"/>
      <c r="F10" s="325"/>
      <c r="G10" s="325"/>
      <c r="H10" s="325"/>
      <c r="I10" s="325"/>
      <c r="J10" s="325"/>
      <c r="K10" s="325"/>
      <c r="L10" s="325"/>
      <c r="M10" s="325"/>
      <c r="N10" s="325"/>
      <c r="O10" s="325"/>
    </row>
    <row r="11" spans="1:15" ht="15" customHeight="1">
      <c r="A11" s="252" t="s">
        <v>1667</v>
      </c>
      <c r="B11" s="226">
        <v>0</v>
      </c>
      <c r="C11" s="262">
        <v>0.95240000000000002</v>
      </c>
      <c r="D11" s="262">
        <v>0.94930000000000003</v>
      </c>
      <c r="E11" s="292">
        <v>1.2144040000000002E-2</v>
      </c>
      <c r="F11" s="292">
        <v>0.11020000000000001</v>
      </c>
      <c r="G11" s="291">
        <v>28.884294916022</v>
      </c>
      <c r="H11" s="291">
        <v>22.411027608012546</v>
      </c>
      <c r="I11" s="262">
        <v>1.03</v>
      </c>
      <c r="J11" s="227">
        <v>46</v>
      </c>
      <c r="K11" s="228">
        <v>17</v>
      </c>
      <c r="L11" s="266" t="s">
        <v>621</v>
      </c>
      <c r="M11" s="267">
        <v>144</v>
      </c>
      <c r="N11" s="267">
        <v>121</v>
      </c>
      <c r="O11" s="267">
        <v>155</v>
      </c>
    </row>
    <row r="12" spans="1:15" ht="15" customHeight="1">
      <c r="A12" s="252"/>
      <c r="B12" s="261"/>
      <c r="C12" s="262"/>
      <c r="D12" s="262"/>
      <c r="E12" s="262"/>
      <c r="F12" s="263"/>
      <c r="G12" s="267"/>
      <c r="H12" s="267"/>
      <c r="I12" s="262"/>
      <c r="J12" s="265"/>
      <c r="K12" s="266"/>
      <c r="L12" s="266" t="s">
        <v>1415</v>
      </c>
      <c r="M12" s="267">
        <v>827</v>
      </c>
      <c r="N12" s="267">
        <v>634</v>
      </c>
      <c r="O12" s="267">
        <v>560</v>
      </c>
    </row>
    <row r="13" spans="1:15" ht="15" customHeight="1">
      <c r="A13" s="325" t="s">
        <v>164</v>
      </c>
      <c r="B13" s="325"/>
      <c r="C13" s="325"/>
      <c r="D13" s="325"/>
      <c r="E13" s="325"/>
      <c r="F13" s="325"/>
      <c r="G13" s="325"/>
      <c r="H13" s="325"/>
      <c r="I13" s="325"/>
      <c r="J13" s="325"/>
      <c r="K13" s="325"/>
      <c r="L13" s="325"/>
      <c r="M13" s="325"/>
      <c r="N13" s="325"/>
      <c r="O13" s="325"/>
    </row>
    <row r="14" spans="1:15" ht="15" customHeight="1">
      <c r="A14" s="252" t="s">
        <v>1668</v>
      </c>
      <c r="B14" s="226">
        <v>0</v>
      </c>
      <c r="C14" s="262">
        <v>0.97170000000000001</v>
      </c>
      <c r="D14" s="262">
        <v>0.97</v>
      </c>
      <c r="E14" s="292">
        <v>6.1199328999999988E-3</v>
      </c>
      <c r="F14" s="292">
        <v>7.8229999999999994E-2</v>
      </c>
      <c r="G14" s="291">
        <v>19.737448645076871</v>
      </c>
      <c r="H14" s="291">
        <v>16.483939543076609</v>
      </c>
      <c r="I14" s="262">
        <v>1.0221</v>
      </c>
      <c r="J14" s="227">
        <v>32</v>
      </c>
      <c r="K14" s="228">
        <v>18</v>
      </c>
      <c r="L14" s="266" t="s">
        <v>622</v>
      </c>
      <c r="M14" s="267">
        <v>152</v>
      </c>
      <c r="N14" s="267">
        <v>109</v>
      </c>
      <c r="O14" s="267">
        <v>208</v>
      </c>
    </row>
    <row r="15" spans="1:15" ht="15" customHeight="1">
      <c r="A15" s="264"/>
      <c r="B15" s="264"/>
      <c r="C15" s="262"/>
      <c r="D15" s="262"/>
      <c r="E15" s="262"/>
      <c r="F15" s="263"/>
      <c r="G15" s="265"/>
      <c r="H15" s="265"/>
      <c r="I15" s="262"/>
      <c r="J15" s="262"/>
      <c r="K15" s="266"/>
      <c r="L15" s="266" t="s">
        <v>623</v>
      </c>
      <c r="M15" s="267">
        <v>857</v>
      </c>
      <c r="N15" s="267">
        <v>646</v>
      </c>
      <c r="O15" s="267">
        <v>762</v>
      </c>
    </row>
    <row r="16" spans="1:15" ht="15" customHeight="1">
      <c r="A16" s="325" t="s">
        <v>165</v>
      </c>
      <c r="B16" s="325"/>
      <c r="C16" s="325"/>
      <c r="D16" s="325"/>
      <c r="E16" s="325"/>
      <c r="F16" s="325"/>
      <c r="G16" s="325"/>
      <c r="H16" s="325"/>
      <c r="I16" s="325"/>
      <c r="J16" s="325"/>
      <c r="K16" s="325"/>
      <c r="L16" s="325"/>
      <c r="M16" s="325"/>
      <c r="N16" s="325"/>
      <c r="O16" s="325"/>
    </row>
    <row r="17" spans="1:15" ht="15" customHeight="1">
      <c r="A17" s="252" t="s">
        <v>1669</v>
      </c>
      <c r="B17" s="226">
        <v>0</v>
      </c>
      <c r="C17" s="262">
        <v>0.97570000000000001</v>
      </c>
      <c r="D17" s="262">
        <v>0.97409999999999997</v>
      </c>
      <c r="E17" s="292">
        <v>5.4213769000000002E-3</v>
      </c>
      <c r="F17" s="292">
        <v>7.3630000000000001E-2</v>
      </c>
      <c r="G17" s="291">
        <v>18.475895500414573</v>
      </c>
      <c r="H17" s="291">
        <v>15.594645157461517</v>
      </c>
      <c r="I17" s="262">
        <v>1.0135000000000001</v>
      </c>
      <c r="J17" s="227">
        <v>30</v>
      </c>
      <c r="K17" s="228">
        <v>18</v>
      </c>
      <c r="L17" s="266" t="s">
        <v>624</v>
      </c>
      <c r="M17" s="267">
        <v>183</v>
      </c>
      <c r="N17" s="267">
        <v>134</v>
      </c>
      <c r="O17" s="267">
        <v>244</v>
      </c>
    </row>
    <row r="18" spans="1:15" ht="15" customHeight="1">
      <c r="A18" s="252"/>
      <c r="B18" s="261"/>
      <c r="C18" s="262"/>
      <c r="D18" s="262"/>
      <c r="E18" s="263"/>
      <c r="F18" s="263"/>
      <c r="G18" s="256"/>
      <c r="H18" s="256"/>
      <c r="I18" s="262"/>
      <c r="J18" s="265"/>
      <c r="K18" s="266"/>
      <c r="L18" s="266" t="s">
        <v>625</v>
      </c>
      <c r="M18" s="267">
        <v>996</v>
      </c>
      <c r="N18" s="267">
        <v>797</v>
      </c>
      <c r="O18" s="267">
        <v>913</v>
      </c>
    </row>
    <row r="19" spans="1:15" ht="15" customHeight="1">
      <c r="A19" s="325" t="s">
        <v>166</v>
      </c>
      <c r="B19" s="325"/>
      <c r="C19" s="325"/>
      <c r="D19" s="325"/>
      <c r="E19" s="325"/>
      <c r="F19" s="325"/>
      <c r="G19" s="325"/>
      <c r="H19" s="325"/>
      <c r="I19" s="325"/>
      <c r="J19" s="325"/>
      <c r="K19" s="325"/>
      <c r="L19" s="325"/>
      <c r="M19" s="325"/>
      <c r="N19" s="325"/>
      <c r="O19" s="325"/>
    </row>
    <row r="20" spans="1:15" ht="15" customHeight="1">
      <c r="A20" s="252" t="s">
        <v>1670</v>
      </c>
      <c r="B20" s="226">
        <v>0</v>
      </c>
      <c r="C20" s="262">
        <v>0.94869999999999999</v>
      </c>
      <c r="D20" s="262">
        <v>0.94530000000000003</v>
      </c>
      <c r="E20" s="292">
        <v>1.2210250000000001E-2</v>
      </c>
      <c r="F20" s="292">
        <v>0.1105</v>
      </c>
      <c r="G20" s="291">
        <v>28.973355789875054</v>
      </c>
      <c r="H20" s="291">
        <v>22.464605664040249</v>
      </c>
      <c r="I20" s="262">
        <v>1.0308999999999999</v>
      </c>
      <c r="J20" s="227">
        <v>46</v>
      </c>
      <c r="K20" s="228">
        <v>17</v>
      </c>
      <c r="L20" s="266" t="s">
        <v>626</v>
      </c>
      <c r="M20" s="267">
        <v>179</v>
      </c>
      <c r="N20" s="227">
        <v>88.9</v>
      </c>
      <c r="O20" s="267">
        <v>222</v>
      </c>
    </row>
    <row r="21" spans="1:15" ht="15" customHeight="1">
      <c r="A21" s="264"/>
      <c r="B21" s="264"/>
      <c r="C21" s="262"/>
      <c r="D21" s="262"/>
      <c r="E21" s="262"/>
      <c r="F21" s="263"/>
      <c r="G21" s="267"/>
      <c r="H21" s="267"/>
      <c r="I21" s="262"/>
      <c r="J21" s="265"/>
      <c r="K21" s="266"/>
      <c r="L21" s="266" t="s">
        <v>1416</v>
      </c>
      <c r="M21" s="267">
        <v>984</v>
      </c>
      <c r="N21" s="267">
        <v>821</v>
      </c>
      <c r="O21" s="267">
        <v>769</v>
      </c>
    </row>
    <row r="22" spans="1:15" ht="15" customHeight="1">
      <c r="A22" s="325" t="s">
        <v>1417</v>
      </c>
      <c r="B22" s="325"/>
      <c r="C22" s="325"/>
      <c r="D22" s="325"/>
      <c r="E22" s="325"/>
      <c r="F22" s="325"/>
      <c r="G22" s="325"/>
      <c r="H22" s="325"/>
      <c r="I22" s="325"/>
      <c r="J22" s="325"/>
      <c r="K22" s="325"/>
      <c r="L22" s="325"/>
      <c r="M22" s="325"/>
      <c r="N22" s="325"/>
      <c r="O22" s="325"/>
    </row>
    <row r="23" spans="1:15" ht="15" customHeight="1">
      <c r="A23" s="252" t="s">
        <v>1671</v>
      </c>
      <c r="B23" s="226">
        <v>0</v>
      </c>
      <c r="C23" s="262">
        <v>0.88470000000000004</v>
      </c>
      <c r="D23" s="262">
        <v>0.88160000000000005</v>
      </c>
      <c r="E23" s="292">
        <v>4.3180840000000005E-2</v>
      </c>
      <c r="F23" s="292">
        <v>0.20780000000000001</v>
      </c>
      <c r="G23" s="291">
        <v>61.361528839396428</v>
      </c>
      <c r="H23" s="291">
        <v>38.027359607177324</v>
      </c>
      <c r="I23" s="262">
        <v>1.0899000000000001</v>
      </c>
      <c r="J23" s="227">
        <v>96</v>
      </c>
      <c r="K23" s="228">
        <v>39</v>
      </c>
      <c r="L23" s="266" t="s">
        <v>627</v>
      </c>
      <c r="M23" s="267">
        <v>192</v>
      </c>
      <c r="N23" s="227">
        <v>70</v>
      </c>
      <c r="O23" s="267">
        <v>318</v>
      </c>
    </row>
    <row r="24" spans="1:15" ht="15" customHeight="1">
      <c r="A24" s="252"/>
      <c r="B24" s="261"/>
      <c r="C24" s="262"/>
      <c r="D24" s="262"/>
      <c r="E24" s="293"/>
      <c r="F24" s="294"/>
      <c r="G24" s="267"/>
      <c r="H24" s="267"/>
      <c r="I24" s="262"/>
      <c r="J24" s="265"/>
      <c r="K24" s="266"/>
      <c r="L24" s="266" t="s">
        <v>628</v>
      </c>
      <c r="M24" s="267">
        <v>973</v>
      </c>
      <c r="N24" s="267">
        <v>711</v>
      </c>
      <c r="O24" s="295">
        <v>1017</v>
      </c>
    </row>
    <row r="25" spans="1:15" ht="15" customHeight="1">
      <c r="A25" s="325" t="s">
        <v>1418</v>
      </c>
      <c r="B25" s="325"/>
      <c r="C25" s="325"/>
      <c r="D25" s="325"/>
      <c r="E25" s="325"/>
      <c r="F25" s="325"/>
      <c r="G25" s="325"/>
      <c r="H25" s="325"/>
      <c r="I25" s="325"/>
      <c r="J25" s="325"/>
      <c r="K25" s="325"/>
      <c r="L25" s="325"/>
      <c r="M25" s="325"/>
      <c r="N25" s="325"/>
      <c r="O25" s="325"/>
    </row>
    <row r="26" spans="1:15" ht="15" customHeight="1">
      <c r="A26" s="251" t="s">
        <v>1672</v>
      </c>
      <c r="B26" s="226">
        <v>0</v>
      </c>
      <c r="C26" s="262">
        <v>0.96250000000000002</v>
      </c>
      <c r="D26" s="262">
        <v>0.96040000000000003</v>
      </c>
      <c r="E26" s="217">
        <v>7.0560000000000006E-3</v>
      </c>
      <c r="F26" s="217">
        <v>8.4000000000000005E-2</v>
      </c>
      <c r="G26" s="291">
        <v>21.338885046497722</v>
      </c>
      <c r="H26" s="291">
        <v>17.586188498699773</v>
      </c>
      <c r="I26" s="262">
        <v>1.0167999999999999</v>
      </c>
      <c r="J26" s="227">
        <v>34</v>
      </c>
      <c r="K26" s="228">
        <v>20</v>
      </c>
      <c r="L26" s="273" t="s">
        <v>629</v>
      </c>
      <c r="M26" s="274">
        <v>168</v>
      </c>
      <c r="N26" s="274">
        <v>115</v>
      </c>
      <c r="O26" s="274">
        <v>220</v>
      </c>
    </row>
    <row r="27" spans="1:15" ht="15" customHeight="1">
      <c r="A27" s="201"/>
      <c r="B27" s="233"/>
      <c r="C27" s="234"/>
      <c r="D27" s="234"/>
      <c r="E27" s="275"/>
      <c r="F27" s="276"/>
      <c r="G27" s="236"/>
      <c r="H27" s="236"/>
      <c r="I27" s="234"/>
      <c r="J27" s="237"/>
      <c r="K27" s="238"/>
      <c r="L27" s="238" t="s">
        <v>630</v>
      </c>
      <c r="M27" s="236">
        <v>905</v>
      </c>
      <c r="N27" s="236">
        <v>687</v>
      </c>
      <c r="O27" s="236">
        <v>791</v>
      </c>
    </row>
    <row r="28" spans="1:15" ht="15" customHeight="1">
      <c r="A28" s="251"/>
      <c r="B28" s="251"/>
      <c r="C28" s="254"/>
      <c r="D28" s="254"/>
      <c r="E28" s="254"/>
      <c r="F28" s="268"/>
      <c r="G28" s="255"/>
      <c r="H28" s="255"/>
      <c r="I28" s="254"/>
      <c r="J28" s="254"/>
      <c r="K28" s="251"/>
      <c r="L28" s="251"/>
      <c r="M28" s="251"/>
      <c r="N28" s="251"/>
      <c r="O28" s="251"/>
    </row>
  </sheetData>
  <mergeCells count="20">
    <mergeCell ref="A16:O16"/>
    <mergeCell ref="A19:O19"/>
    <mergeCell ref="A22:O22"/>
    <mergeCell ref="A25:O25"/>
    <mergeCell ref="A13:O13"/>
    <mergeCell ref="A7:O7"/>
    <mergeCell ref="A10:O10"/>
    <mergeCell ref="A1:N1"/>
    <mergeCell ref="A3:N4"/>
    <mergeCell ref="A5:A6"/>
    <mergeCell ref="B5:B6"/>
    <mergeCell ref="C5:C6"/>
    <mergeCell ref="D5:D6"/>
    <mergeCell ref="E5:E6"/>
    <mergeCell ref="F5:F6"/>
    <mergeCell ref="G5:G6"/>
    <mergeCell ref="H5:H6"/>
    <mergeCell ref="I5:I6"/>
    <mergeCell ref="J5:J6"/>
    <mergeCell ref="K5:O5"/>
  </mergeCells>
  <pageMargins left="0.2" right="0.2" top="0.8" bottom="0.8" header="0.3" footer="0.3"/>
  <pageSetup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sqref="A1:I2"/>
    </sheetView>
  </sheetViews>
  <sheetFormatPr defaultRowHeight="14.4"/>
  <cols>
    <col min="1" max="9" width="13.6640625" customWidth="1"/>
  </cols>
  <sheetData>
    <row r="1" spans="1:9" ht="15" customHeight="1">
      <c r="A1" s="376" t="s">
        <v>1749</v>
      </c>
      <c r="B1" s="376"/>
      <c r="C1" s="376"/>
      <c r="D1" s="376"/>
      <c r="E1" s="376"/>
      <c r="F1" s="376"/>
      <c r="G1" s="376"/>
      <c r="H1" s="376"/>
      <c r="I1" s="376"/>
    </row>
    <row r="2" spans="1:9">
      <c r="A2" s="376"/>
      <c r="B2" s="376"/>
      <c r="C2" s="376"/>
      <c r="D2" s="376"/>
      <c r="E2" s="376"/>
      <c r="F2" s="376"/>
      <c r="G2" s="376"/>
      <c r="H2" s="376"/>
      <c r="I2" s="376"/>
    </row>
    <row r="3" spans="1:9">
      <c r="A3" s="198"/>
      <c r="B3" s="198"/>
      <c r="C3" s="198"/>
      <c r="D3" s="198"/>
      <c r="E3" s="198"/>
      <c r="F3" s="198"/>
      <c r="G3" s="198"/>
      <c r="H3" s="198"/>
      <c r="I3" s="198"/>
    </row>
    <row r="4" spans="1:9" ht="15" customHeight="1">
      <c r="A4" s="370" t="s">
        <v>1384</v>
      </c>
      <c r="B4" s="371"/>
      <c r="C4" s="371"/>
      <c r="D4" s="371"/>
      <c r="E4" s="371"/>
      <c r="F4" s="371"/>
      <c r="G4" s="371"/>
      <c r="H4" s="371"/>
      <c r="I4" s="371"/>
    </row>
    <row r="5" spans="1:9" ht="60" customHeight="1">
      <c r="A5" s="374" t="s">
        <v>509</v>
      </c>
      <c r="B5" s="321" t="s">
        <v>162</v>
      </c>
      <c r="C5" s="322" t="s">
        <v>1385</v>
      </c>
      <c r="D5" s="323" t="s">
        <v>163</v>
      </c>
      <c r="E5" s="323" t="s">
        <v>164</v>
      </c>
      <c r="F5" s="323" t="s">
        <v>165</v>
      </c>
      <c r="G5" s="324" t="s">
        <v>1675</v>
      </c>
      <c r="H5" s="323" t="s">
        <v>166</v>
      </c>
      <c r="I5" s="323" t="s">
        <v>167</v>
      </c>
    </row>
    <row r="6" spans="1:9">
      <c r="A6" s="375"/>
      <c r="B6" s="373" t="s">
        <v>1379</v>
      </c>
      <c r="C6" s="373"/>
      <c r="D6" s="373"/>
      <c r="E6" s="373"/>
      <c r="F6" s="373"/>
      <c r="G6" s="373"/>
      <c r="H6" s="373"/>
      <c r="I6" s="373"/>
    </row>
    <row r="7" spans="1:9" ht="15" customHeight="1">
      <c r="A7" s="206" t="s">
        <v>1386</v>
      </c>
      <c r="B7" s="202">
        <v>0.43338351698399497</v>
      </c>
      <c r="C7" s="299">
        <v>11.666075101104918</v>
      </c>
      <c r="D7" s="299">
        <v>11.387352149624505</v>
      </c>
      <c r="E7" s="299">
        <v>11.303167260674204</v>
      </c>
      <c r="F7" s="299">
        <v>12.83088455619027</v>
      </c>
      <c r="G7" s="254">
        <v>9.1559986207891946</v>
      </c>
      <c r="H7" s="202">
        <v>0.40085985672121544</v>
      </c>
      <c r="I7" s="299">
        <v>23.89592784910128</v>
      </c>
    </row>
    <row r="8" spans="1:9">
      <c r="A8" s="206" t="s">
        <v>1</v>
      </c>
      <c r="B8" s="202">
        <v>5.5358477185325743</v>
      </c>
      <c r="C8" s="299">
        <v>11.60908437705184</v>
      </c>
      <c r="D8" s="299">
        <v>21.721773964897739</v>
      </c>
      <c r="E8" s="299">
        <v>25.520516737221605</v>
      </c>
      <c r="F8" s="299">
        <v>30.190448874320087</v>
      </c>
      <c r="G8" s="255">
        <v>0</v>
      </c>
      <c r="H8" s="299">
        <v>13.97441856357951</v>
      </c>
      <c r="I8" s="299">
        <v>51.076907783563023</v>
      </c>
    </row>
    <row r="9" spans="1:9">
      <c r="A9" s="206" t="s">
        <v>1387</v>
      </c>
      <c r="B9" s="202">
        <v>0.59507028681422913</v>
      </c>
      <c r="C9" s="299">
        <v>10.769557288312539</v>
      </c>
      <c r="D9" s="202">
        <v>9.9158225791233168</v>
      </c>
      <c r="E9" s="299">
        <v>10.979975468561479</v>
      </c>
      <c r="F9" s="202">
        <v>9.7320839063712885</v>
      </c>
      <c r="G9" s="202">
        <v>9.410951101013417</v>
      </c>
      <c r="H9" s="202">
        <v>1.2398463792594898</v>
      </c>
      <c r="I9" s="299">
        <v>22.66992441494223</v>
      </c>
    </row>
    <row r="10" spans="1:9">
      <c r="A10" s="206" t="s">
        <v>1388</v>
      </c>
      <c r="B10" s="202">
        <v>2.1086410612304932E-2</v>
      </c>
      <c r="C10" s="299">
        <v>10.456149974270675</v>
      </c>
      <c r="D10" s="202">
        <v>9.9287297831104784</v>
      </c>
      <c r="E10" s="202">
        <v>9.0985866121787069</v>
      </c>
      <c r="F10" s="202">
        <v>7.3223670965376026</v>
      </c>
      <c r="G10" s="299">
        <v>13.688363362797116</v>
      </c>
      <c r="H10" s="202">
        <v>0.15041366574712373</v>
      </c>
      <c r="I10" s="299">
        <v>17.193251480786653</v>
      </c>
    </row>
    <row r="11" spans="1:9">
      <c r="A11" s="206" t="s">
        <v>1389</v>
      </c>
      <c r="B11" s="202">
        <v>3.5789065995253448</v>
      </c>
      <c r="C11" s="299">
        <v>10.452723263013384</v>
      </c>
      <c r="D11" s="299">
        <v>18.041608700281081</v>
      </c>
      <c r="E11" s="299">
        <v>21.537903491498266</v>
      </c>
      <c r="F11" s="299">
        <v>21.992547977522921</v>
      </c>
      <c r="G11" s="299">
        <v>14.50734967758139</v>
      </c>
      <c r="H11" s="202">
        <v>8.8729747525151357</v>
      </c>
      <c r="I11" s="299">
        <v>47.63953487710419</v>
      </c>
    </row>
    <row r="12" spans="1:9">
      <c r="A12" s="206" t="s">
        <v>1390</v>
      </c>
      <c r="B12" s="202">
        <v>2.8058254940577729</v>
      </c>
      <c r="C12" s="299">
        <v>12.309160351476907</v>
      </c>
      <c r="D12" s="299">
        <v>18.077492370530173</v>
      </c>
      <c r="E12" s="299">
        <v>21.055286578787964</v>
      </c>
      <c r="F12" s="299">
        <v>19.564041474873434</v>
      </c>
      <c r="G12" s="299">
        <v>13.778439057127228</v>
      </c>
      <c r="H12" s="202">
        <v>5.914099259862299</v>
      </c>
      <c r="I12" s="299">
        <v>45.280751234972563</v>
      </c>
    </row>
    <row r="13" spans="1:9">
      <c r="A13" s="206" t="s">
        <v>1391</v>
      </c>
      <c r="B13" s="202">
        <v>0.14479744818692947</v>
      </c>
      <c r="C13" s="299">
        <v>12.964374440558352</v>
      </c>
      <c r="D13" s="299">
        <v>10.369737332489519</v>
      </c>
      <c r="E13" s="254">
        <v>9.2304079216511585</v>
      </c>
      <c r="F13" s="254">
        <v>8.0827822773608684</v>
      </c>
      <c r="G13" s="299">
        <v>15.239987371492978</v>
      </c>
      <c r="H13" s="202">
        <v>0.26178709365914754</v>
      </c>
      <c r="I13" s="299">
        <v>19.993975652396571</v>
      </c>
    </row>
    <row r="14" spans="1:9">
      <c r="A14" s="206" t="s">
        <v>1392</v>
      </c>
      <c r="B14" s="202">
        <v>1.7343185788714992</v>
      </c>
      <c r="C14" s="299">
        <v>10.606667198095327</v>
      </c>
      <c r="D14" s="299">
        <v>15.40948881141404</v>
      </c>
      <c r="E14" s="299">
        <v>15.814690329171563</v>
      </c>
      <c r="F14" s="299">
        <v>15.439068528452644</v>
      </c>
      <c r="G14" s="299">
        <v>12.242137500171985</v>
      </c>
      <c r="H14" s="202">
        <v>2.9590830778879296</v>
      </c>
      <c r="I14" s="299">
        <v>32.894532385965682</v>
      </c>
    </row>
    <row r="15" spans="1:9">
      <c r="A15" s="206" t="s">
        <v>1393</v>
      </c>
      <c r="B15" s="202">
        <v>6.3160477506696999</v>
      </c>
      <c r="C15" s="299">
        <v>14.522465460699371</v>
      </c>
      <c r="D15" s="299">
        <v>25.52682249948414</v>
      </c>
      <c r="E15" s="299">
        <v>28.457005401214214</v>
      </c>
      <c r="F15" s="299">
        <v>27.155431934091517</v>
      </c>
      <c r="G15" s="299">
        <v>12.453669539842913</v>
      </c>
      <c r="H15" s="202">
        <v>8.7635213099476204</v>
      </c>
      <c r="I15" s="299">
        <v>53.525411894946757</v>
      </c>
    </row>
    <row r="16" spans="1:9">
      <c r="A16" s="206" t="s">
        <v>0</v>
      </c>
      <c r="B16" s="202">
        <v>0.80958844747456571</v>
      </c>
      <c r="C16" s="299">
        <v>12.187294021100964</v>
      </c>
      <c r="D16" s="299">
        <v>11.800595917120912</v>
      </c>
      <c r="E16" s="299">
        <v>11.046658916891152</v>
      </c>
      <c r="F16" s="299">
        <v>10.601645724058882</v>
      </c>
      <c r="G16" s="299">
        <v>12.594626776434</v>
      </c>
      <c r="H16" s="202">
        <v>1.6965867517424174</v>
      </c>
      <c r="I16" s="299">
        <v>26.395279321793069</v>
      </c>
    </row>
    <row r="17" spans="1:9">
      <c r="A17" s="206" t="s">
        <v>1377</v>
      </c>
      <c r="B17" s="299">
        <v>10.290789436636032</v>
      </c>
      <c r="C17" s="299">
        <v>12.404835210388345</v>
      </c>
      <c r="D17" s="299">
        <v>27.471350667358976</v>
      </c>
      <c r="E17" s="299">
        <v>35.26478331934107</v>
      </c>
      <c r="F17" s="299">
        <v>43.149378602841431</v>
      </c>
      <c r="G17" s="299">
        <v>11.482323953424032</v>
      </c>
      <c r="H17" s="299">
        <v>12.443065297527943</v>
      </c>
      <c r="I17" s="299">
        <v>82.366389079299992</v>
      </c>
    </row>
    <row r="18" spans="1:9">
      <c r="A18" s="207" t="s">
        <v>1394</v>
      </c>
      <c r="B18" s="204">
        <v>0.84117479589107624</v>
      </c>
      <c r="C18" s="300">
        <v>11.240434730049703</v>
      </c>
      <c r="D18" s="300">
        <v>11.600404630351282</v>
      </c>
      <c r="E18" s="300">
        <v>11.95683185634098</v>
      </c>
      <c r="F18" s="300">
        <v>12.412907832632881</v>
      </c>
      <c r="G18" s="300">
        <v>12.156051074987531</v>
      </c>
      <c r="H18" s="204">
        <v>1.6107898311619617</v>
      </c>
      <c r="I18" s="300">
        <v>25.461647429596376</v>
      </c>
    </row>
    <row r="19" spans="1:9">
      <c r="A19" s="208"/>
      <c r="B19" s="372" t="s">
        <v>1378</v>
      </c>
      <c r="C19" s="372"/>
      <c r="D19" s="372"/>
      <c r="E19" s="372"/>
      <c r="F19" s="372"/>
      <c r="G19" s="372"/>
      <c r="H19" s="372"/>
      <c r="I19" s="372"/>
    </row>
    <row r="20" spans="1:9">
      <c r="A20" s="206" t="s">
        <v>1386</v>
      </c>
      <c r="B20" s="202">
        <v>6.9587750737611961E-2</v>
      </c>
      <c r="C20" s="299">
        <v>11.705175012949821</v>
      </c>
      <c r="D20" s="202">
        <v>9.2886452833999336</v>
      </c>
      <c r="E20" s="202">
        <v>8.9632809511418827</v>
      </c>
      <c r="F20" s="202">
        <v>7.8477648383647685</v>
      </c>
      <c r="G20" s="299">
        <v>10.84124951447294</v>
      </c>
      <c r="H20" s="202">
        <v>0.41246627667982</v>
      </c>
      <c r="I20" s="299">
        <v>20.068008964100173</v>
      </c>
    </row>
    <row r="21" spans="1:9">
      <c r="A21" s="206" t="s">
        <v>1</v>
      </c>
      <c r="B21" s="202">
        <v>1.4121831801336888</v>
      </c>
      <c r="C21" s="202">
        <v>9.2459351288511638</v>
      </c>
      <c r="D21" s="299">
        <v>10.993172722730371</v>
      </c>
      <c r="E21" s="299">
        <v>12.53173927552481</v>
      </c>
      <c r="F21" s="299">
        <v>12.963745022254077</v>
      </c>
      <c r="G21" s="299">
        <v>10.767940017319168</v>
      </c>
      <c r="H21" s="202">
        <v>2.5496856424238632</v>
      </c>
      <c r="I21" s="299">
        <v>28.31376850466755</v>
      </c>
    </row>
    <row r="22" spans="1:9">
      <c r="A22" s="206" t="s">
        <v>1387</v>
      </c>
      <c r="B22" s="202">
        <v>5.5190901115260687</v>
      </c>
      <c r="C22" s="202">
        <v>9.3704039774639885</v>
      </c>
      <c r="D22" s="299">
        <v>19.504819648660309</v>
      </c>
      <c r="E22" s="299">
        <v>25.463341478981334</v>
      </c>
      <c r="F22" s="299">
        <v>26.04062800504575</v>
      </c>
      <c r="G22" s="299">
        <v>10.727461871404651</v>
      </c>
      <c r="H22" s="202">
        <v>9.8665921895532502</v>
      </c>
      <c r="I22" s="299">
        <v>68.164836762118526</v>
      </c>
    </row>
    <row r="23" spans="1:9">
      <c r="A23" s="206" t="s">
        <v>1388</v>
      </c>
      <c r="B23" s="202">
        <v>0.31488957600424006</v>
      </c>
      <c r="C23" s="299">
        <v>10.969520207520524</v>
      </c>
      <c r="D23" s="299">
        <v>11.014572948654823</v>
      </c>
      <c r="E23" s="299">
        <v>10.957217501414267</v>
      </c>
      <c r="F23" s="202">
        <v>8.0607745767835581</v>
      </c>
      <c r="G23" s="299">
        <v>11.95808964430066</v>
      </c>
      <c r="H23" s="202">
        <v>1.1704514143102336</v>
      </c>
      <c r="I23" s="299">
        <v>22.623526118491228</v>
      </c>
    </row>
    <row r="24" spans="1:9">
      <c r="A24" s="206" t="s">
        <v>1389</v>
      </c>
      <c r="B24" s="202">
        <v>1.2441224063468443</v>
      </c>
      <c r="C24" s="202">
        <v>9.275672803954361</v>
      </c>
      <c r="D24" s="299">
        <v>12.222359698646503</v>
      </c>
      <c r="E24" s="299">
        <v>11.794659245639822</v>
      </c>
      <c r="F24" s="299">
        <v>11.640542982893988</v>
      </c>
      <c r="G24" s="299">
        <v>12.213973719019471</v>
      </c>
      <c r="H24" s="202">
        <v>1.7811932823172241</v>
      </c>
      <c r="I24" s="299">
        <v>25.485764065615747</v>
      </c>
    </row>
    <row r="25" spans="1:9">
      <c r="A25" s="206" t="s">
        <v>1390</v>
      </c>
      <c r="B25" s="202">
        <v>0.34605561622934478</v>
      </c>
      <c r="C25" s="202">
        <v>7.8069322845120528</v>
      </c>
      <c r="D25" s="299">
        <v>10.831660521358831</v>
      </c>
      <c r="E25" s="202">
        <v>9.6113388726139686</v>
      </c>
      <c r="F25" s="202">
        <v>9.269013617769394</v>
      </c>
      <c r="G25" s="299">
        <v>13.390680148820836</v>
      </c>
      <c r="H25" s="202">
        <v>0.45849856567554897</v>
      </c>
      <c r="I25" s="299">
        <v>21.596104326807808</v>
      </c>
    </row>
    <row r="26" spans="1:9">
      <c r="A26" s="206" t="s">
        <v>1391</v>
      </c>
      <c r="B26" s="202">
        <v>1.731504561055639</v>
      </c>
      <c r="C26" s="299">
        <v>10.85073247181251</v>
      </c>
      <c r="D26" s="299">
        <v>14.022630998859409</v>
      </c>
      <c r="E26" s="299">
        <v>13.815090096667824</v>
      </c>
      <c r="F26" s="299">
        <v>14.912006280463888</v>
      </c>
      <c r="G26" s="299">
        <v>13.552974411507298</v>
      </c>
      <c r="H26" s="202">
        <v>2.413408481480221</v>
      </c>
      <c r="I26" s="299">
        <v>29.539069809328669</v>
      </c>
    </row>
    <row r="27" spans="1:9">
      <c r="A27" s="206" t="s">
        <v>1392</v>
      </c>
      <c r="B27" s="202">
        <v>1.2149286214131012</v>
      </c>
      <c r="C27" s="202">
        <v>8.7531095190341333</v>
      </c>
      <c r="D27" s="299">
        <v>13.106548512724514</v>
      </c>
      <c r="E27" s="299">
        <v>14.436221656282434</v>
      </c>
      <c r="F27" s="299">
        <v>13.015636375936984</v>
      </c>
      <c r="G27" s="299">
        <v>10.88774098287954</v>
      </c>
      <c r="H27" s="202">
        <v>2.3214321936584317</v>
      </c>
      <c r="I27" s="299">
        <v>30.600391058628382</v>
      </c>
    </row>
    <row r="28" spans="1:9">
      <c r="A28" s="206" t="s">
        <v>1393</v>
      </c>
      <c r="B28" s="202">
        <v>3.8338081149998753</v>
      </c>
      <c r="C28" s="299">
        <v>11.201388078703484</v>
      </c>
      <c r="D28" s="299">
        <v>20.686388111231768</v>
      </c>
      <c r="E28" s="299">
        <v>26.170863827677554</v>
      </c>
      <c r="F28" s="299">
        <v>23.197501365160999</v>
      </c>
      <c r="G28" s="299">
        <v>11.424096341728164</v>
      </c>
      <c r="H28" s="202">
        <v>7.7127904909512681</v>
      </c>
      <c r="I28" s="299">
        <v>54.451156226940043</v>
      </c>
    </row>
    <row r="29" spans="1:9">
      <c r="A29" s="206" t="s">
        <v>0</v>
      </c>
      <c r="B29" s="202">
        <v>4.4739734508179074</v>
      </c>
      <c r="C29" s="299">
        <v>13.569862540110936</v>
      </c>
      <c r="D29" s="299">
        <v>21.233072101656013</v>
      </c>
      <c r="E29" s="299">
        <v>29.202823821361591</v>
      </c>
      <c r="F29" s="299">
        <v>26.643195724423524</v>
      </c>
      <c r="G29" s="299">
        <v>10.806776741722375</v>
      </c>
      <c r="H29" s="202">
        <v>8.5888294042320119</v>
      </c>
      <c r="I29" s="299">
        <v>57.344412192633584</v>
      </c>
    </row>
    <row r="30" spans="1:9">
      <c r="A30" s="206" t="s">
        <v>1377</v>
      </c>
      <c r="B30" s="299">
        <v>19.154048086502556</v>
      </c>
      <c r="C30" s="299">
        <v>13.131527780505975</v>
      </c>
      <c r="D30" s="299">
        <v>40.786645984167301</v>
      </c>
      <c r="E30" s="299">
        <v>48.875893948727857</v>
      </c>
      <c r="F30" s="299">
        <v>65.813936385286766</v>
      </c>
      <c r="G30" s="299">
        <v>11.536507353111141</v>
      </c>
      <c r="H30" s="299">
        <v>29.012814941813488</v>
      </c>
      <c r="I30" s="255">
        <v>121.97047726408702</v>
      </c>
    </row>
    <row r="31" spans="1:9">
      <c r="A31" s="207" t="s">
        <v>1394</v>
      </c>
      <c r="B31" s="204">
        <v>3.7074520847488075</v>
      </c>
      <c r="C31" s="300">
        <v>12.64524809816788</v>
      </c>
      <c r="D31" s="300">
        <v>19.718288064076301</v>
      </c>
      <c r="E31" s="300">
        <v>22.180270307172147</v>
      </c>
      <c r="F31" s="300">
        <v>24.813703572578856</v>
      </c>
      <c r="G31" s="300">
        <v>10.776975127731593</v>
      </c>
      <c r="H31" s="300">
        <v>11.847771106118181</v>
      </c>
      <c r="I31" s="300">
        <v>59.259087143491428</v>
      </c>
    </row>
  </sheetData>
  <mergeCells count="5">
    <mergeCell ref="A4:I4"/>
    <mergeCell ref="B19:I19"/>
    <mergeCell ref="B6:I6"/>
    <mergeCell ref="A5:A6"/>
    <mergeCell ref="A1:I2"/>
  </mergeCells>
  <pageMargins left="0.7" right="0.7" top="0.75" bottom="0.75" header="0.3" footer="0.3"/>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sqref="A1:I2"/>
    </sheetView>
  </sheetViews>
  <sheetFormatPr defaultColWidth="9.109375" defaultRowHeight="13.8"/>
  <cols>
    <col min="1" max="9" width="13.6640625" style="69" customWidth="1"/>
    <col min="10" max="16384" width="9.109375" style="69"/>
  </cols>
  <sheetData>
    <row r="1" spans="1:9">
      <c r="A1" s="376" t="s">
        <v>1750</v>
      </c>
      <c r="B1" s="376"/>
      <c r="C1" s="376"/>
      <c r="D1" s="376"/>
      <c r="E1" s="376"/>
      <c r="F1" s="376"/>
      <c r="G1" s="376"/>
      <c r="H1" s="376"/>
      <c r="I1" s="376"/>
    </row>
    <row r="2" spans="1:9">
      <c r="A2" s="376"/>
      <c r="B2" s="376"/>
      <c r="C2" s="376"/>
      <c r="D2" s="376"/>
      <c r="E2" s="376"/>
      <c r="F2" s="376"/>
      <c r="G2" s="376"/>
      <c r="H2" s="376"/>
      <c r="I2" s="376"/>
    </row>
    <row r="3" spans="1:9">
      <c r="A3" s="198"/>
      <c r="B3" s="198"/>
      <c r="C3" s="198"/>
      <c r="D3" s="198"/>
      <c r="E3" s="198"/>
      <c r="F3" s="198"/>
      <c r="G3" s="198"/>
      <c r="H3" s="198"/>
      <c r="I3" s="198"/>
    </row>
    <row r="4" spans="1:9">
      <c r="A4" s="370" t="s">
        <v>1384</v>
      </c>
      <c r="B4" s="370"/>
      <c r="C4" s="370"/>
      <c r="D4" s="370"/>
      <c r="E4" s="370"/>
      <c r="F4" s="370"/>
      <c r="G4" s="370"/>
      <c r="H4" s="370"/>
      <c r="I4" s="370"/>
    </row>
    <row r="5" spans="1:9" ht="27.6">
      <c r="A5" s="374" t="s">
        <v>509</v>
      </c>
      <c r="B5" s="321" t="s">
        <v>162</v>
      </c>
      <c r="C5" s="322" t="s">
        <v>1385</v>
      </c>
      <c r="D5" s="323" t="s">
        <v>163</v>
      </c>
      <c r="E5" s="323" t="s">
        <v>164</v>
      </c>
      <c r="F5" s="323" t="s">
        <v>165</v>
      </c>
      <c r="G5" s="324" t="s">
        <v>1675</v>
      </c>
      <c r="H5" s="323" t="s">
        <v>166</v>
      </c>
      <c r="I5" s="323" t="s">
        <v>167</v>
      </c>
    </row>
    <row r="6" spans="1:9">
      <c r="A6" s="375"/>
      <c r="B6" s="372" t="s">
        <v>1379</v>
      </c>
      <c r="C6" s="372"/>
      <c r="D6" s="372"/>
      <c r="E6" s="372"/>
      <c r="F6" s="372"/>
      <c r="G6" s="372"/>
      <c r="H6" s="372"/>
      <c r="I6" s="372"/>
    </row>
    <row r="7" spans="1:9">
      <c r="A7" s="206" t="s">
        <v>1386</v>
      </c>
      <c r="B7" s="202">
        <v>3.0718039798837544E-2</v>
      </c>
      <c r="C7" s="195">
        <v>1.8396063577648307</v>
      </c>
      <c r="D7" s="202">
        <v>1.0736347162739202</v>
      </c>
      <c r="E7" s="202">
        <v>0.83653091052851736</v>
      </c>
      <c r="F7" s="195">
        <v>2.4889276302127086</v>
      </c>
      <c r="G7" s="195">
        <v>0.6121817259660276</v>
      </c>
      <c r="H7" s="202">
        <v>1.9801878570442202E-2</v>
      </c>
      <c r="I7" s="202">
        <v>2.5160980223293352</v>
      </c>
    </row>
    <row r="8" spans="1:9">
      <c r="A8" s="206" t="s">
        <v>1</v>
      </c>
      <c r="B8" s="202">
        <v>1.2624821120519745</v>
      </c>
      <c r="C8" s="195">
        <v>2.0135616603241724</v>
      </c>
      <c r="D8" s="202">
        <v>3.9927479812411106</v>
      </c>
      <c r="E8" s="202">
        <v>5.2733568373334547</v>
      </c>
      <c r="F8" s="195">
        <v>6.8978914855778557</v>
      </c>
      <c r="G8" s="195">
        <v>0</v>
      </c>
      <c r="H8" s="202">
        <v>3.4339072637859624</v>
      </c>
      <c r="I8" s="202">
        <v>7.4557084718811542</v>
      </c>
    </row>
    <row r="9" spans="1:9">
      <c r="A9" s="206" t="s">
        <v>1387</v>
      </c>
      <c r="B9" s="202">
        <v>4.7702278143634667E-2</v>
      </c>
      <c r="C9" s="195">
        <v>2.174854501005524</v>
      </c>
      <c r="D9" s="202">
        <v>0.91390681102749438</v>
      </c>
      <c r="E9" s="202">
        <v>0.90943262684650439</v>
      </c>
      <c r="F9" s="195">
        <v>1.7619661302194887</v>
      </c>
      <c r="G9" s="195">
        <v>0.73372924864036293</v>
      </c>
      <c r="H9" s="202">
        <v>7.7913728960822853E-2</v>
      </c>
      <c r="I9" s="202">
        <v>1.9201371859748697</v>
      </c>
    </row>
    <row r="10" spans="1:9">
      <c r="A10" s="206" t="s">
        <v>1388</v>
      </c>
      <c r="B10" s="202">
        <v>2.4070016883164487E-3</v>
      </c>
      <c r="C10" s="195">
        <v>2.9577408552068456</v>
      </c>
      <c r="D10" s="202">
        <v>0.89747187325177791</v>
      </c>
      <c r="E10" s="202">
        <v>0.97879184746316217</v>
      </c>
      <c r="F10" s="195">
        <v>1.3716528150670328</v>
      </c>
      <c r="G10" s="195">
        <v>1.1760115069055486</v>
      </c>
      <c r="H10" s="202">
        <v>7.502119875427482E-3</v>
      </c>
      <c r="I10" s="202">
        <v>1.6558001951049091</v>
      </c>
    </row>
    <row r="11" spans="1:9">
      <c r="A11" s="206" t="s">
        <v>1389</v>
      </c>
      <c r="B11" s="202">
        <v>0.49295628116261642</v>
      </c>
      <c r="C11" s="195">
        <v>2.9040684686568943</v>
      </c>
      <c r="D11" s="202">
        <v>2.3141158572737779</v>
      </c>
      <c r="E11" s="202">
        <v>4.6862479066860736</v>
      </c>
      <c r="F11" s="195">
        <v>4.3795466486097387</v>
      </c>
      <c r="G11" s="195">
        <v>0.97961907747266341</v>
      </c>
      <c r="H11" s="202">
        <v>0.67960130974597999</v>
      </c>
      <c r="I11" s="202">
        <v>6.0952885961810894</v>
      </c>
    </row>
    <row r="12" spans="1:9">
      <c r="A12" s="206" t="s">
        <v>1390</v>
      </c>
      <c r="B12" s="202">
        <v>0.48089657433542637</v>
      </c>
      <c r="C12" s="195">
        <v>2.1541030615084593</v>
      </c>
      <c r="D12" s="202">
        <v>2.3331228026338655</v>
      </c>
      <c r="E12" s="202">
        <v>4.9973568523702641</v>
      </c>
      <c r="F12" s="195">
        <v>3.8831944019242317</v>
      </c>
      <c r="G12" s="195">
        <v>0.66360963674875884</v>
      </c>
      <c r="H12" s="202">
        <v>0.51866481212751836</v>
      </c>
      <c r="I12" s="202">
        <v>7.358229919988494</v>
      </c>
    </row>
    <row r="13" spans="1:9">
      <c r="A13" s="206" t="s">
        <v>1391</v>
      </c>
      <c r="B13" s="202">
        <v>1.5936589753609166E-2</v>
      </c>
      <c r="C13" s="195">
        <v>2.8673954150653809</v>
      </c>
      <c r="D13" s="202">
        <v>0.94418470052309666</v>
      </c>
      <c r="E13" s="202">
        <v>1.5709655943887642</v>
      </c>
      <c r="F13" s="202">
        <v>1.5035462211841084</v>
      </c>
      <c r="G13" s="195">
        <v>1.1840896378297852</v>
      </c>
      <c r="H13" s="202">
        <v>1.6122684884637532E-2</v>
      </c>
      <c r="I13" s="202">
        <v>3.1157104349065046</v>
      </c>
    </row>
    <row r="14" spans="1:9">
      <c r="A14" s="206" t="s">
        <v>1392</v>
      </c>
      <c r="B14" s="202">
        <v>0.28224952344710635</v>
      </c>
      <c r="C14" s="195">
        <v>2.1859996677320406</v>
      </c>
      <c r="D14" s="202">
        <v>1.8876209224061078</v>
      </c>
      <c r="E14" s="202">
        <v>3.4116575563740357</v>
      </c>
      <c r="F14" s="202">
        <v>3.1297720810248815</v>
      </c>
      <c r="G14" s="195">
        <v>0.9149113375924709</v>
      </c>
      <c r="H14" s="202">
        <v>0.26971235051918901</v>
      </c>
      <c r="I14" s="202">
        <v>7.1666242442322483</v>
      </c>
    </row>
    <row r="15" spans="1:9">
      <c r="A15" s="206" t="s">
        <v>1393</v>
      </c>
      <c r="B15" s="202">
        <v>0.8948555484712758</v>
      </c>
      <c r="C15" s="195">
        <v>0.82824171130365853</v>
      </c>
      <c r="D15" s="202">
        <v>3.7766795533842514</v>
      </c>
      <c r="E15" s="202">
        <v>7.2035849731573229</v>
      </c>
      <c r="F15" s="202">
        <v>5.4346462797242872</v>
      </c>
      <c r="G15" s="195">
        <v>0.89162356166673595</v>
      </c>
      <c r="H15" s="202">
        <v>0.7057341105625512</v>
      </c>
      <c r="I15" s="299">
        <v>13.489398999230852</v>
      </c>
    </row>
    <row r="16" spans="1:9">
      <c r="A16" s="206" t="s">
        <v>0</v>
      </c>
      <c r="B16" s="202">
        <v>6.5792617790675995E-2</v>
      </c>
      <c r="C16" s="195">
        <v>0.52548063619462226</v>
      </c>
      <c r="D16" s="202">
        <v>1.1721855426632055</v>
      </c>
      <c r="E16" s="202">
        <v>1.5630615148452094</v>
      </c>
      <c r="F16" s="202">
        <v>1.9217291628280546</v>
      </c>
      <c r="G16" s="195">
        <v>0.84267051389918257</v>
      </c>
      <c r="H16" s="202">
        <v>0.20985072442055178</v>
      </c>
      <c r="I16" s="202">
        <v>4.6902897948064703</v>
      </c>
    </row>
    <row r="17" spans="1:9">
      <c r="A17" s="206" t="s">
        <v>1377</v>
      </c>
      <c r="B17" s="202">
        <v>2.5081485792703822</v>
      </c>
      <c r="C17" s="195">
        <v>1.1257992939029295</v>
      </c>
      <c r="D17" s="202">
        <v>5.5949199344079039</v>
      </c>
      <c r="E17" s="202">
        <v>5.4796632255205875</v>
      </c>
      <c r="F17" s="299">
        <v>10.718858526041965</v>
      </c>
      <c r="G17" s="195">
        <v>0.66340099296498678</v>
      </c>
      <c r="H17" s="202">
        <v>3.0599896788894996</v>
      </c>
      <c r="I17" s="299">
        <v>17.096821639963895</v>
      </c>
    </row>
    <row r="18" spans="1:9">
      <c r="A18" s="207" t="s">
        <v>1394</v>
      </c>
      <c r="B18" s="204">
        <v>0.19122948248744101</v>
      </c>
      <c r="C18" s="99">
        <v>0.33076731977259016</v>
      </c>
      <c r="D18" s="204">
        <v>1.2464256935842934</v>
      </c>
      <c r="E18" s="204">
        <v>1.2828229603546148</v>
      </c>
      <c r="F18" s="204">
        <v>2.5584661831868902</v>
      </c>
      <c r="G18" s="99">
        <v>0.8953415938935565</v>
      </c>
      <c r="H18" s="204">
        <v>0.19280587465615023</v>
      </c>
      <c r="I18" s="204">
        <v>3.5995538657715209</v>
      </c>
    </row>
    <row r="19" spans="1:9">
      <c r="A19" s="203"/>
      <c r="B19" s="373" t="s">
        <v>1378</v>
      </c>
      <c r="C19" s="373"/>
      <c r="D19" s="373"/>
      <c r="E19" s="373"/>
      <c r="F19" s="373"/>
      <c r="G19" s="373"/>
      <c r="H19" s="373"/>
      <c r="I19" s="373"/>
    </row>
    <row r="20" spans="1:9">
      <c r="A20" s="206" t="s">
        <v>1386</v>
      </c>
      <c r="B20" s="202">
        <v>5.3575462912232759E-3</v>
      </c>
      <c r="C20" s="195">
        <v>0.60358581071839634</v>
      </c>
      <c r="D20" s="202">
        <v>0.80650441123664507</v>
      </c>
      <c r="E20" s="202">
        <v>0.54879604796054104</v>
      </c>
      <c r="F20" s="202">
        <v>1.4610441239377101</v>
      </c>
      <c r="G20" s="195">
        <v>0.96336510078545734</v>
      </c>
      <c r="H20" s="202">
        <v>1.8103583773084402E-2</v>
      </c>
      <c r="I20" s="202">
        <v>1.8985290844980132</v>
      </c>
    </row>
    <row r="21" spans="1:9">
      <c r="A21" s="206" t="s">
        <v>1</v>
      </c>
      <c r="B21" s="202">
        <v>0.28268331528017071</v>
      </c>
      <c r="C21" s="195">
        <v>0.22636506873316767</v>
      </c>
      <c r="D21" s="202">
        <v>1.2109634010006118</v>
      </c>
      <c r="E21" s="202">
        <v>2.0746739405763939</v>
      </c>
      <c r="F21" s="202">
        <v>2.7805027776887923</v>
      </c>
      <c r="G21" s="195">
        <v>1.0638888412317711</v>
      </c>
      <c r="H21" s="202">
        <v>0.23785854855064231</v>
      </c>
      <c r="I21" s="202">
        <v>2.7727916582095573</v>
      </c>
    </row>
    <row r="22" spans="1:9">
      <c r="A22" s="206" t="s">
        <v>1387</v>
      </c>
      <c r="B22" s="202">
        <v>1.0950631200755443</v>
      </c>
      <c r="C22" s="195">
        <v>0.29241442987177269</v>
      </c>
      <c r="D22" s="202">
        <v>2.6384202882042249</v>
      </c>
      <c r="E22" s="202">
        <v>6.3209674284634527</v>
      </c>
      <c r="F22" s="202">
        <v>5.6282203543824094</v>
      </c>
      <c r="G22" s="195">
        <v>0.77815785595681675</v>
      </c>
      <c r="H22" s="202">
        <v>1.2084834184405435</v>
      </c>
      <c r="I22" s="202">
        <v>6.000917782294394</v>
      </c>
    </row>
    <row r="23" spans="1:9">
      <c r="A23" s="206" t="s">
        <v>1388</v>
      </c>
      <c r="B23" s="202">
        <v>2.9537786313041808E-2</v>
      </c>
      <c r="C23" s="195">
        <v>0.79286881171401091</v>
      </c>
      <c r="D23" s="202">
        <v>1.0428190495459557</v>
      </c>
      <c r="E23" s="202">
        <v>1.248764258809997</v>
      </c>
      <c r="F23" s="202">
        <v>1.5079046675510153</v>
      </c>
      <c r="G23" s="195">
        <v>1.0882926527569032</v>
      </c>
      <c r="H23" s="202">
        <v>5.5181062014466618E-2</v>
      </c>
      <c r="I23" s="202">
        <v>2.129518886856149</v>
      </c>
    </row>
    <row r="24" spans="1:9">
      <c r="A24" s="206" t="s">
        <v>1389</v>
      </c>
      <c r="B24" s="202">
        <v>0.18243221894095007</v>
      </c>
      <c r="C24" s="195">
        <v>1.2739001285237654</v>
      </c>
      <c r="D24" s="202">
        <v>1.3492362407231486</v>
      </c>
      <c r="E24" s="202">
        <v>2.1196156405290227</v>
      </c>
      <c r="F24" s="202">
        <v>2.3229293864795308</v>
      </c>
      <c r="G24" s="195">
        <v>1.0521655643091781</v>
      </c>
      <c r="H24" s="202">
        <v>0.10742453927780476</v>
      </c>
      <c r="I24" s="202">
        <v>3.1985827660545239</v>
      </c>
    </row>
    <row r="25" spans="1:9">
      <c r="A25" s="206" t="s">
        <v>1390</v>
      </c>
      <c r="B25" s="202">
        <v>2.6660179639693166E-2</v>
      </c>
      <c r="C25" s="195">
        <v>1.1835368152603025</v>
      </c>
      <c r="D25" s="202">
        <v>0.99620484616201554</v>
      </c>
      <c r="E25" s="202">
        <v>1.5145682176739599</v>
      </c>
      <c r="F25" s="202">
        <v>1.7085152718964771</v>
      </c>
      <c r="G25" s="195">
        <v>1.2052544632556381</v>
      </c>
      <c r="H25" s="202">
        <v>1.9936018807225817E-2</v>
      </c>
      <c r="I25" s="202">
        <v>3.0881719239377281</v>
      </c>
    </row>
    <row r="26" spans="1:9">
      <c r="A26" s="206" t="s">
        <v>1391</v>
      </c>
      <c r="B26" s="202">
        <v>0.36139055689827471</v>
      </c>
      <c r="C26" s="195">
        <v>3.7298102101433948</v>
      </c>
      <c r="D26" s="202">
        <v>1.7186872516403426</v>
      </c>
      <c r="E26" s="202">
        <v>2.9984515040521544</v>
      </c>
      <c r="F26" s="202">
        <v>3.15721558600251</v>
      </c>
      <c r="G26" s="195">
        <v>1.2977239972649206</v>
      </c>
      <c r="H26" s="202">
        <v>0.30976256626441068</v>
      </c>
      <c r="I26" s="202">
        <v>6.1694794511587796</v>
      </c>
    </row>
    <row r="27" spans="1:9">
      <c r="A27" s="206" t="s">
        <v>1392</v>
      </c>
      <c r="B27" s="202">
        <v>0.16116322642034955</v>
      </c>
      <c r="C27" s="195">
        <v>3.2463983366132485</v>
      </c>
      <c r="D27" s="202">
        <v>1.4268380142469363</v>
      </c>
      <c r="E27" s="202">
        <v>2.935353303536322</v>
      </c>
      <c r="F27" s="202">
        <v>2.4918196235722934</v>
      </c>
      <c r="G27" s="195">
        <v>0.84946708515556202</v>
      </c>
      <c r="H27" s="202">
        <v>0.17772135459628852</v>
      </c>
      <c r="I27" s="202">
        <v>6.3231331779048841</v>
      </c>
    </row>
    <row r="28" spans="1:9">
      <c r="A28" s="206" t="s">
        <v>1393</v>
      </c>
      <c r="B28" s="202">
        <v>0.45249435112482639</v>
      </c>
      <c r="C28" s="195">
        <v>1.9688801788282246</v>
      </c>
      <c r="D28" s="202">
        <v>2.5726246405269935</v>
      </c>
      <c r="E28" s="202">
        <v>5.6037699782011021</v>
      </c>
      <c r="F28" s="202">
        <v>4.4132933771664336</v>
      </c>
      <c r="G28" s="195">
        <v>0.59885147462082111</v>
      </c>
      <c r="H28" s="202">
        <v>0.69553283290317502</v>
      </c>
      <c r="I28" s="299">
        <v>12.971964212913726</v>
      </c>
    </row>
    <row r="29" spans="1:9">
      <c r="A29" s="206" t="s">
        <v>0</v>
      </c>
      <c r="B29" s="202">
        <v>0.35448134201920439</v>
      </c>
      <c r="C29" s="195">
        <v>1.189111665886011</v>
      </c>
      <c r="D29" s="202">
        <v>2.4731888166754854</v>
      </c>
      <c r="E29" s="202">
        <v>5.6475187034604124</v>
      </c>
      <c r="F29" s="202">
        <v>4.9837294766368316</v>
      </c>
      <c r="G29" s="195">
        <v>0.65834597832654673</v>
      </c>
      <c r="H29" s="202">
        <v>0.59523190409732407</v>
      </c>
      <c r="I29" s="299">
        <v>12.83706182924236</v>
      </c>
    </row>
    <row r="30" spans="1:9">
      <c r="A30" s="206" t="s">
        <v>1377</v>
      </c>
      <c r="B30" s="202">
        <v>4.2903784840698389</v>
      </c>
      <c r="C30" s="195">
        <v>0.68444299675012565</v>
      </c>
      <c r="D30" s="202">
        <v>9.2787857351309153</v>
      </c>
      <c r="E30" s="299">
        <v>11.951639014890352</v>
      </c>
      <c r="F30" s="299">
        <v>16.348839737373797</v>
      </c>
      <c r="G30" s="195">
        <v>0.58787263871872764</v>
      </c>
      <c r="H30" s="202">
        <v>6.0458435988557255</v>
      </c>
      <c r="I30" s="299">
        <v>25.539605076605056</v>
      </c>
    </row>
    <row r="31" spans="1:9">
      <c r="A31" s="207" t="s">
        <v>1394</v>
      </c>
      <c r="B31" s="204">
        <v>0.78998636300182468</v>
      </c>
      <c r="C31" s="99">
        <v>0.53115633131582118</v>
      </c>
      <c r="D31" s="204">
        <v>2.8366169394967926</v>
      </c>
      <c r="E31" s="204">
        <v>3.3077697156299966</v>
      </c>
      <c r="F31" s="204">
        <v>5.1787017439411649</v>
      </c>
      <c r="G31" s="99">
        <v>0.55393881372601639</v>
      </c>
      <c r="H31" s="204">
        <v>1.9832890651267394</v>
      </c>
      <c r="I31" s="204">
        <v>8.8946392851150353</v>
      </c>
    </row>
  </sheetData>
  <mergeCells count="5">
    <mergeCell ref="A1:I2"/>
    <mergeCell ref="A5:A6"/>
    <mergeCell ref="B6:I6"/>
    <mergeCell ref="B19:I19"/>
    <mergeCell ref="A4:I4"/>
  </mergeCells>
  <pageMargins left="0.7" right="0.7" top="0.75" bottom="0.75" header="0.3" footer="0.3"/>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sqref="A1:F1"/>
    </sheetView>
  </sheetViews>
  <sheetFormatPr defaultRowHeight="14.4"/>
  <cols>
    <col min="1" max="1" width="44.44140625" customWidth="1"/>
    <col min="2" max="2" width="45" customWidth="1"/>
    <col min="3" max="3" width="12.6640625" customWidth="1"/>
    <col min="4" max="7" width="11.109375" bestFit="1" customWidth="1"/>
    <col min="8" max="8" width="11.33203125" bestFit="1" customWidth="1"/>
    <col min="9" max="9" width="11.109375" bestFit="1" customWidth="1"/>
  </cols>
  <sheetData>
    <row r="1" spans="1:9" s="35" customFormat="1" ht="13.8">
      <c r="A1" s="377" t="s">
        <v>1739</v>
      </c>
      <c r="B1" s="377"/>
      <c r="C1" s="377"/>
      <c r="D1" s="377"/>
      <c r="E1" s="377"/>
      <c r="F1" s="377"/>
    </row>
    <row r="2" spans="1:9" s="35" customFormat="1" ht="13.8">
      <c r="A2" s="36"/>
      <c r="B2" s="36"/>
      <c r="C2" s="37"/>
    </row>
    <row r="3" spans="1:9" s="41" customFormat="1" ht="13.8">
      <c r="A3" s="38" t="s">
        <v>1688</v>
      </c>
      <c r="B3" s="38"/>
      <c r="C3" s="39"/>
      <c r="D3" s="40"/>
      <c r="E3" s="40"/>
      <c r="F3" s="40"/>
    </row>
    <row r="4" spans="1:9" s="35" customFormat="1" ht="13.8">
      <c r="A4" s="42"/>
      <c r="B4" s="42"/>
      <c r="C4" s="43"/>
      <c r="D4" s="378" t="s">
        <v>208</v>
      </c>
      <c r="E4" s="378"/>
      <c r="F4" s="378"/>
      <c r="G4" s="378"/>
      <c r="H4" s="378"/>
      <c r="I4" s="378"/>
    </row>
    <row r="5" spans="1:9" s="35" customFormat="1" ht="41.4">
      <c r="A5" s="44" t="s">
        <v>209</v>
      </c>
      <c r="B5" s="45" t="s">
        <v>210</v>
      </c>
      <c r="C5" s="46" t="s">
        <v>1720</v>
      </c>
      <c r="D5" s="47" t="s">
        <v>162</v>
      </c>
      <c r="E5" s="47" t="s">
        <v>163</v>
      </c>
      <c r="F5" s="47" t="s">
        <v>164</v>
      </c>
      <c r="G5" s="107" t="s">
        <v>165</v>
      </c>
      <c r="H5" s="48" t="s">
        <v>166</v>
      </c>
      <c r="I5" s="48" t="s">
        <v>167</v>
      </c>
    </row>
    <row r="6" spans="1:9" s="35" customFormat="1" ht="13.8">
      <c r="A6" s="49"/>
      <c r="B6" s="379" t="s">
        <v>1676</v>
      </c>
      <c r="C6" s="379"/>
      <c r="D6" s="379"/>
      <c r="E6" s="379"/>
      <c r="F6" s="379"/>
      <c r="G6" s="49"/>
      <c r="H6" s="49"/>
      <c r="I6" s="49"/>
    </row>
    <row r="7" spans="1:9" s="35" customFormat="1" ht="13.8">
      <c r="A7" s="50" t="s">
        <v>211</v>
      </c>
      <c r="B7" s="50" t="s">
        <v>212</v>
      </c>
      <c r="C7" s="51">
        <v>0.5</v>
      </c>
      <c r="D7" s="52" t="s">
        <v>1659</v>
      </c>
      <c r="E7" s="52">
        <v>6.0999999999999999E-2</v>
      </c>
      <c r="F7" s="52">
        <v>2.9000000000000001E-2</v>
      </c>
      <c r="G7" s="52">
        <v>1.2999999999999999E-2</v>
      </c>
      <c r="H7" s="52" t="s">
        <v>1659</v>
      </c>
      <c r="I7" s="52">
        <v>1.0999999999999999E-2</v>
      </c>
    </row>
    <row r="8" spans="1:9">
      <c r="A8" s="50" t="s">
        <v>213</v>
      </c>
      <c r="B8" s="50" t="s">
        <v>214</v>
      </c>
      <c r="C8" s="53">
        <v>0.5</v>
      </c>
      <c r="D8" s="52" t="s">
        <v>1677</v>
      </c>
      <c r="E8" s="52" t="s">
        <v>1677</v>
      </c>
      <c r="F8" s="52" t="s">
        <v>1677</v>
      </c>
      <c r="G8" s="52">
        <v>1.4E-2</v>
      </c>
      <c r="H8" s="52" t="s">
        <v>1677</v>
      </c>
      <c r="I8" s="52">
        <v>3.5000000000000003E-2</v>
      </c>
    </row>
    <row r="9" spans="1:9">
      <c r="A9" s="50" t="s">
        <v>215</v>
      </c>
      <c r="B9" s="50" t="s">
        <v>212</v>
      </c>
      <c r="C9" s="53">
        <v>0.5</v>
      </c>
      <c r="D9" s="52">
        <v>1.4999999999999999E-2</v>
      </c>
      <c r="E9" s="52" t="s">
        <v>1678</v>
      </c>
      <c r="F9" s="52">
        <v>1.2999999999999999E-2</v>
      </c>
      <c r="G9" s="52">
        <v>1.7000000000000001E-2</v>
      </c>
      <c r="H9" s="52">
        <v>6.0000000000000001E-3</v>
      </c>
      <c r="I9" s="52">
        <v>1.4999999999999999E-2</v>
      </c>
    </row>
    <row r="10" spans="1:9">
      <c r="A10" s="50" t="s">
        <v>216</v>
      </c>
      <c r="B10" s="50" t="s">
        <v>212</v>
      </c>
      <c r="C10" s="53">
        <v>0.5</v>
      </c>
      <c r="D10" s="52">
        <v>0.03</v>
      </c>
      <c r="E10" s="52">
        <v>7.0000000000000007E-2</v>
      </c>
      <c r="F10" s="52">
        <v>0.08</v>
      </c>
      <c r="G10" s="52">
        <v>0.05</v>
      </c>
      <c r="H10" s="52">
        <v>0.02</v>
      </c>
      <c r="I10" s="52">
        <v>0.12</v>
      </c>
    </row>
    <row r="11" spans="1:9">
      <c r="A11" s="50" t="s">
        <v>217</v>
      </c>
      <c r="B11" s="50" t="s">
        <v>212</v>
      </c>
      <c r="C11" s="53">
        <v>0.5</v>
      </c>
      <c r="D11" s="52">
        <v>0.01</v>
      </c>
      <c r="E11" s="52">
        <v>3.5999999999999997E-2</v>
      </c>
      <c r="F11" s="52">
        <v>3.2000000000000001E-2</v>
      </c>
      <c r="G11" s="52">
        <v>2.4E-2</v>
      </c>
      <c r="H11" s="52">
        <v>4.0000000000000001E-3</v>
      </c>
      <c r="I11" s="52">
        <v>0.02</v>
      </c>
    </row>
    <row r="12" spans="1:9">
      <c r="A12" s="50" t="s">
        <v>218</v>
      </c>
      <c r="B12" s="50" t="s">
        <v>219</v>
      </c>
      <c r="C12" s="53">
        <v>1</v>
      </c>
      <c r="D12" s="52">
        <v>7.0000000000000007E-2</v>
      </c>
      <c r="E12" s="52">
        <v>0.18</v>
      </c>
      <c r="F12" s="52">
        <v>0.19</v>
      </c>
      <c r="G12" s="52">
        <v>0.39</v>
      </c>
      <c r="H12" s="52" t="s">
        <v>1679</v>
      </c>
      <c r="I12" s="52">
        <v>0.16</v>
      </c>
    </row>
    <row r="13" spans="1:9">
      <c r="A13" s="50" t="s">
        <v>220</v>
      </c>
      <c r="B13" s="50" t="s">
        <v>214</v>
      </c>
      <c r="C13" s="53">
        <v>1</v>
      </c>
      <c r="D13" s="52" t="s">
        <v>1680</v>
      </c>
      <c r="E13" s="52" t="s">
        <v>1680</v>
      </c>
      <c r="F13" s="52" t="s">
        <v>1680</v>
      </c>
      <c r="G13" s="52">
        <v>5.0000000000000001E-3</v>
      </c>
      <c r="H13" s="52" t="s">
        <v>1680</v>
      </c>
      <c r="I13" s="52" t="s">
        <v>1680</v>
      </c>
    </row>
    <row r="14" spans="1:9">
      <c r="A14" s="50" t="s">
        <v>221</v>
      </c>
      <c r="B14" s="50" t="s">
        <v>222</v>
      </c>
      <c r="C14" s="53">
        <v>1</v>
      </c>
      <c r="D14" s="52" t="s">
        <v>224</v>
      </c>
      <c r="E14" s="52" t="s">
        <v>223</v>
      </c>
      <c r="F14" s="52" t="s">
        <v>224</v>
      </c>
      <c r="G14" s="52" t="s">
        <v>224</v>
      </c>
      <c r="H14" s="52" t="s">
        <v>224</v>
      </c>
      <c r="I14" s="52" t="s">
        <v>224</v>
      </c>
    </row>
    <row r="15" spans="1:9">
      <c r="A15" s="50" t="s">
        <v>225</v>
      </c>
      <c r="B15" s="50" t="s">
        <v>226</v>
      </c>
      <c r="C15" s="53">
        <v>2</v>
      </c>
      <c r="D15" s="52" t="s">
        <v>1681</v>
      </c>
      <c r="E15" s="52">
        <v>0.3</v>
      </c>
      <c r="F15" s="52">
        <v>0.6</v>
      </c>
      <c r="G15" s="52" t="s">
        <v>1681</v>
      </c>
      <c r="H15" s="52" t="s">
        <v>1681</v>
      </c>
      <c r="I15" s="52" t="s">
        <v>1681</v>
      </c>
    </row>
    <row r="16" spans="1:9">
      <c r="A16" s="50" t="s">
        <v>227</v>
      </c>
      <c r="B16" s="50" t="s">
        <v>212</v>
      </c>
      <c r="C16" s="53">
        <v>0.5</v>
      </c>
      <c r="D16" s="52" t="s">
        <v>228</v>
      </c>
      <c r="E16" s="52" t="s">
        <v>229</v>
      </c>
      <c r="F16" s="52" t="s">
        <v>229</v>
      </c>
      <c r="G16" s="52" t="s">
        <v>228</v>
      </c>
      <c r="H16" s="52" t="s">
        <v>1682</v>
      </c>
      <c r="I16" s="52" t="s">
        <v>228</v>
      </c>
    </row>
    <row r="17" spans="1:9">
      <c r="A17" s="50" t="s">
        <v>230</v>
      </c>
      <c r="B17" s="50" t="s">
        <v>214</v>
      </c>
      <c r="C17" s="53">
        <v>0.5</v>
      </c>
      <c r="D17" s="52" t="s">
        <v>1683</v>
      </c>
      <c r="E17" s="52">
        <v>8.4000000000000005E-2</v>
      </c>
      <c r="F17" s="52">
        <v>6.3E-2</v>
      </c>
      <c r="G17" s="52">
        <v>0.03</v>
      </c>
      <c r="H17" s="52" t="s">
        <v>1683</v>
      </c>
      <c r="I17" s="52">
        <v>3.2000000000000001E-2</v>
      </c>
    </row>
    <row r="18" spans="1:9">
      <c r="A18" s="50" t="s">
        <v>231</v>
      </c>
      <c r="B18" s="50" t="s">
        <v>212</v>
      </c>
      <c r="C18" s="53">
        <v>0.5</v>
      </c>
      <c r="D18" s="52" t="s">
        <v>1679</v>
      </c>
      <c r="E18" s="52">
        <v>0.1</v>
      </c>
      <c r="F18" s="52">
        <v>0.08</v>
      </c>
      <c r="G18" s="52">
        <v>0.04</v>
      </c>
      <c r="H18" s="52">
        <v>0.03</v>
      </c>
      <c r="I18" s="52">
        <v>0.08</v>
      </c>
    </row>
    <row r="19" spans="1:9">
      <c r="A19" s="50" t="s">
        <v>232</v>
      </c>
      <c r="B19" s="50" t="s">
        <v>233</v>
      </c>
      <c r="C19" s="53">
        <v>0.5</v>
      </c>
      <c r="D19" s="52">
        <v>0.15</v>
      </c>
      <c r="E19" s="52">
        <v>7.0000000000000007E-2</v>
      </c>
      <c r="F19" s="52">
        <v>0.08</v>
      </c>
      <c r="G19" s="52">
        <v>0.08</v>
      </c>
      <c r="H19" s="52">
        <v>0.04</v>
      </c>
      <c r="I19" s="52">
        <v>1.1000000000000001</v>
      </c>
    </row>
    <row r="20" spans="1:9">
      <c r="A20" s="50" t="s">
        <v>234</v>
      </c>
      <c r="B20" s="50" t="s">
        <v>233</v>
      </c>
      <c r="C20" s="53">
        <v>1</v>
      </c>
      <c r="D20" s="52" t="s">
        <v>235</v>
      </c>
      <c r="E20" s="52" t="s">
        <v>236</v>
      </c>
      <c r="F20" s="52" t="s">
        <v>237</v>
      </c>
      <c r="G20" s="52" t="s">
        <v>1684</v>
      </c>
      <c r="H20" s="52" t="s">
        <v>1684</v>
      </c>
      <c r="I20" s="52" t="s">
        <v>238</v>
      </c>
    </row>
    <row r="21" spans="1:9">
      <c r="A21" s="50" t="s">
        <v>239</v>
      </c>
      <c r="B21" s="50" t="s">
        <v>219</v>
      </c>
      <c r="C21" s="53">
        <v>0.5</v>
      </c>
      <c r="D21" s="52">
        <v>7.9000000000000001E-2</v>
      </c>
      <c r="E21" s="52">
        <v>2.1999999999999999E-2</v>
      </c>
      <c r="F21" s="52">
        <v>4.3999999999999997E-2</v>
      </c>
      <c r="G21" s="52">
        <v>5.8000000000000003E-2</v>
      </c>
      <c r="H21" s="52">
        <v>0.06</v>
      </c>
      <c r="I21" s="52">
        <v>6.5000000000000002E-2</v>
      </c>
    </row>
    <row r="22" spans="1:9">
      <c r="A22" s="50" t="s">
        <v>240</v>
      </c>
      <c r="B22" s="50" t="s">
        <v>214</v>
      </c>
      <c r="C22" s="53">
        <v>0.5</v>
      </c>
      <c r="D22" s="52" t="s">
        <v>1685</v>
      </c>
      <c r="E22" s="52">
        <v>1.1000000000000001</v>
      </c>
      <c r="F22" s="52">
        <v>0.88</v>
      </c>
      <c r="G22" s="52">
        <v>0.49</v>
      </c>
      <c r="H22" s="52" t="s">
        <v>1685</v>
      </c>
      <c r="I22" s="52">
        <v>0.5</v>
      </c>
    </row>
    <row r="23" spans="1:9">
      <c r="A23" s="50" t="s">
        <v>241</v>
      </c>
      <c r="B23" s="50" t="s">
        <v>242</v>
      </c>
      <c r="C23" s="53">
        <v>0.5</v>
      </c>
      <c r="D23" s="52">
        <v>1.4999999999999999E-2</v>
      </c>
      <c r="E23" s="52">
        <v>1.2999999999999999E-2</v>
      </c>
      <c r="F23" s="52">
        <v>1.7000000000000001E-2</v>
      </c>
      <c r="G23" s="52">
        <v>1.2999999999999999E-2</v>
      </c>
      <c r="H23" s="52">
        <v>0.01</v>
      </c>
      <c r="I23" s="52">
        <v>1.6E-2</v>
      </c>
    </row>
    <row r="24" spans="1:9">
      <c r="A24" s="50" t="s">
        <v>243</v>
      </c>
      <c r="B24" s="50" t="s">
        <v>214</v>
      </c>
      <c r="C24" s="53">
        <v>0.5</v>
      </c>
      <c r="D24" s="52" t="s">
        <v>1677</v>
      </c>
      <c r="E24" s="52">
        <v>1.2999999999999999E-2</v>
      </c>
      <c r="F24" s="52">
        <v>0.02</v>
      </c>
      <c r="G24" s="52" t="s">
        <v>1677</v>
      </c>
      <c r="H24" s="52" t="s">
        <v>1677</v>
      </c>
      <c r="I24" s="52" t="s">
        <v>1677</v>
      </c>
    </row>
    <row r="25" spans="1:9">
      <c r="A25" s="50" t="s">
        <v>244</v>
      </c>
      <c r="B25" s="50" t="s">
        <v>219</v>
      </c>
      <c r="C25" s="53">
        <v>0.5</v>
      </c>
      <c r="D25" s="52">
        <v>3.1E-2</v>
      </c>
      <c r="E25" s="52">
        <v>1.4E-2</v>
      </c>
      <c r="F25" s="52">
        <v>2.1999999999999999E-2</v>
      </c>
      <c r="G25" s="52">
        <v>3.5000000000000003E-2</v>
      </c>
      <c r="H25" s="52">
        <v>1.7000000000000001E-2</v>
      </c>
      <c r="I25" s="52">
        <v>0.03</v>
      </c>
    </row>
    <row r="26" spans="1:9">
      <c r="A26" s="50" t="s">
        <v>245</v>
      </c>
      <c r="B26" s="50" t="s">
        <v>246</v>
      </c>
      <c r="C26" s="53">
        <v>0.5</v>
      </c>
      <c r="D26" s="52" t="s">
        <v>1682</v>
      </c>
      <c r="E26" s="52" t="s">
        <v>1682</v>
      </c>
      <c r="F26" s="52">
        <v>0.11</v>
      </c>
      <c r="G26" s="52">
        <v>0.12</v>
      </c>
      <c r="H26" s="52" t="s">
        <v>1682</v>
      </c>
      <c r="I26" s="52" t="s">
        <v>1682</v>
      </c>
    </row>
    <row r="27" spans="1:9">
      <c r="A27" s="50" t="s">
        <v>247</v>
      </c>
      <c r="B27" s="50" t="s">
        <v>219</v>
      </c>
      <c r="C27" s="53">
        <v>0.5</v>
      </c>
      <c r="D27" s="52">
        <v>2.3E-2</v>
      </c>
      <c r="E27" s="52">
        <v>1.0999999999999999E-2</v>
      </c>
      <c r="F27" s="52">
        <v>2.1000000000000001E-2</v>
      </c>
      <c r="G27" s="52">
        <v>2.9000000000000001E-2</v>
      </c>
      <c r="H27" s="52">
        <v>2.4E-2</v>
      </c>
      <c r="I27" s="52">
        <v>3.1E-2</v>
      </c>
    </row>
    <row r="28" spans="1:9">
      <c r="A28" s="50" t="s">
        <v>248</v>
      </c>
      <c r="B28" s="50" t="s">
        <v>246</v>
      </c>
      <c r="C28" s="53">
        <v>0.5</v>
      </c>
      <c r="D28" s="52" t="s">
        <v>223</v>
      </c>
      <c r="E28" s="52" t="s">
        <v>249</v>
      </c>
      <c r="F28" s="52" t="s">
        <v>1686</v>
      </c>
      <c r="G28" s="52" t="s">
        <v>1686</v>
      </c>
      <c r="H28" s="52" t="s">
        <v>1686</v>
      </c>
      <c r="I28" s="52" t="s">
        <v>1686</v>
      </c>
    </row>
    <row r="29" spans="1:9">
      <c r="A29" s="50" t="s">
        <v>250</v>
      </c>
      <c r="B29" s="50" t="s">
        <v>251</v>
      </c>
      <c r="C29" s="53">
        <v>0.5</v>
      </c>
      <c r="D29" s="52">
        <v>0.02</v>
      </c>
      <c r="E29" s="52">
        <v>0.06</v>
      </c>
      <c r="F29" s="52">
        <v>0.05</v>
      </c>
      <c r="G29" s="52">
        <v>0.03</v>
      </c>
      <c r="H29" s="52" t="s">
        <v>1682</v>
      </c>
      <c r="I29" s="52">
        <v>0.03</v>
      </c>
    </row>
    <row r="30" spans="1:9">
      <c r="A30" s="50" t="s">
        <v>252</v>
      </c>
      <c r="B30" s="50" t="s">
        <v>246</v>
      </c>
      <c r="C30" s="53">
        <v>1</v>
      </c>
      <c r="D30" s="52" t="s">
        <v>1687</v>
      </c>
      <c r="E30" s="52">
        <v>0.1</v>
      </c>
      <c r="F30" s="52">
        <v>0.06</v>
      </c>
      <c r="G30" s="52">
        <v>0.02</v>
      </c>
      <c r="H30" s="52" t="s">
        <v>1687</v>
      </c>
      <c r="I30" s="52">
        <v>0.19</v>
      </c>
    </row>
    <row r="31" spans="1:9">
      <c r="A31" s="50" t="s">
        <v>253</v>
      </c>
      <c r="B31" s="50" t="s">
        <v>254</v>
      </c>
      <c r="C31" s="53">
        <v>0.5</v>
      </c>
      <c r="D31" s="52" t="s">
        <v>1682</v>
      </c>
      <c r="E31" s="52">
        <v>0.38</v>
      </c>
      <c r="F31" s="52">
        <v>0.28999999999999998</v>
      </c>
      <c r="G31" s="52">
        <v>0.22</v>
      </c>
      <c r="H31" s="52" t="s">
        <v>1682</v>
      </c>
      <c r="I31" s="52">
        <v>0.19</v>
      </c>
    </row>
    <row r="32" spans="1:9">
      <c r="A32" s="50" t="s">
        <v>255</v>
      </c>
      <c r="B32" s="50" t="s">
        <v>254</v>
      </c>
      <c r="C32" s="53">
        <v>0.5</v>
      </c>
      <c r="D32" s="52">
        <v>0.4</v>
      </c>
      <c r="E32" s="52">
        <v>0.4</v>
      </c>
      <c r="F32" s="52">
        <v>0.4</v>
      </c>
      <c r="G32" s="52">
        <v>0.4</v>
      </c>
      <c r="H32" s="52">
        <v>0.4</v>
      </c>
      <c r="I32" s="52">
        <v>1.3</v>
      </c>
    </row>
    <row r="33" spans="1:9">
      <c r="A33" s="50" t="s">
        <v>256</v>
      </c>
      <c r="B33" s="50" t="s">
        <v>251</v>
      </c>
      <c r="C33" s="53">
        <v>0.5</v>
      </c>
      <c r="D33" s="52">
        <v>0.08</v>
      </c>
      <c r="E33" s="52">
        <v>0.16</v>
      </c>
      <c r="F33" s="52">
        <v>0.14000000000000001</v>
      </c>
      <c r="G33" s="52">
        <v>0.13</v>
      </c>
      <c r="H33" s="52">
        <v>0.04</v>
      </c>
      <c r="I33" s="52">
        <v>0.13</v>
      </c>
    </row>
    <row r="34" spans="1:9">
      <c r="A34" s="54" t="s">
        <v>257</v>
      </c>
      <c r="B34" s="54" t="s">
        <v>251</v>
      </c>
      <c r="C34" s="55">
        <v>0.5</v>
      </c>
      <c r="D34" s="56">
        <v>0.03</v>
      </c>
      <c r="E34" s="56">
        <v>0.37</v>
      </c>
      <c r="F34" s="56">
        <v>0.35</v>
      </c>
      <c r="G34" s="56">
        <v>0.26</v>
      </c>
      <c r="H34" s="56">
        <v>0.02</v>
      </c>
      <c r="I34" s="56">
        <v>0.25</v>
      </c>
    </row>
    <row r="35" spans="1:9" ht="17.399999999999999">
      <c r="A35" s="57" t="s">
        <v>1689</v>
      </c>
    </row>
  </sheetData>
  <mergeCells count="3">
    <mergeCell ref="A1:F1"/>
    <mergeCell ref="D4:I4"/>
    <mergeCell ref="B6:F6"/>
  </mergeCells>
  <pageMargins left="0.25" right="0.25" top="0.75" bottom="0.75" header="0.3" footer="0.3"/>
  <pageSetup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3"/>
  <sheetViews>
    <sheetView zoomScale="85" zoomScaleNormal="85" workbookViewId="0">
      <selection sqref="A1:I1"/>
    </sheetView>
  </sheetViews>
  <sheetFormatPr defaultColWidth="9.109375" defaultRowHeight="13.8"/>
  <cols>
    <col min="1" max="1" width="35.33203125" style="36" customWidth="1"/>
    <col min="2" max="2" width="14.44140625" style="62" customWidth="1"/>
    <col min="3" max="3" width="14.5546875" style="36" customWidth="1"/>
    <col min="4" max="5" width="8.33203125" style="35" customWidth="1"/>
    <col min="6" max="6" width="7.88671875" style="35" customWidth="1"/>
    <col min="7" max="9" width="11.5546875" style="35" customWidth="1"/>
    <col min="10" max="10" width="22.88671875" style="35" customWidth="1"/>
    <col min="11" max="16384" width="9.109375" style="35"/>
  </cols>
  <sheetData>
    <row r="1" spans="1:23" ht="42" customHeight="1">
      <c r="A1" s="377" t="s">
        <v>1740</v>
      </c>
      <c r="B1" s="377"/>
      <c r="C1" s="377"/>
      <c r="D1" s="377"/>
      <c r="E1" s="377"/>
      <c r="F1" s="377"/>
      <c r="G1" s="340"/>
      <c r="H1" s="340"/>
      <c r="I1" s="340"/>
      <c r="J1" s="82"/>
      <c r="K1" s="82"/>
      <c r="L1" s="82"/>
      <c r="M1" s="82"/>
      <c r="N1" s="82"/>
      <c r="O1" s="82"/>
      <c r="P1" s="82"/>
      <c r="Q1" s="82"/>
      <c r="R1" s="82"/>
      <c r="S1" s="82"/>
      <c r="T1" s="82"/>
      <c r="U1" s="82"/>
      <c r="V1" s="82"/>
      <c r="W1" s="82"/>
    </row>
    <row r="2" spans="1:23">
      <c r="J2" s="82"/>
      <c r="K2" s="82"/>
      <c r="L2" s="82"/>
      <c r="M2" s="82"/>
      <c r="N2" s="82"/>
      <c r="O2" s="82"/>
      <c r="P2" s="82"/>
      <c r="Q2" s="82"/>
      <c r="R2" s="82"/>
      <c r="S2" s="82"/>
      <c r="T2" s="82"/>
      <c r="U2" s="82"/>
      <c r="V2" s="82"/>
      <c r="W2" s="82"/>
    </row>
    <row r="3" spans="1:23" s="41" customFormat="1" ht="13.2">
      <c r="A3" s="38" t="s">
        <v>794</v>
      </c>
      <c r="B3" s="113"/>
      <c r="C3" s="38"/>
      <c r="D3" s="40"/>
      <c r="E3" s="40"/>
      <c r="F3" s="40"/>
    </row>
    <row r="4" spans="1:23">
      <c r="A4" s="42"/>
      <c r="B4" s="114"/>
      <c r="C4" s="42"/>
      <c r="D4" s="378" t="s">
        <v>208</v>
      </c>
      <c r="E4" s="378"/>
      <c r="F4" s="378"/>
      <c r="G4" s="378"/>
      <c r="H4" s="378"/>
      <c r="I4" s="378"/>
    </row>
    <row r="5" spans="1:23" ht="44.4">
      <c r="A5" s="44" t="s">
        <v>209</v>
      </c>
      <c r="B5" s="44" t="s">
        <v>389</v>
      </c>
      <c r="C5" s="44" t="s">
        <v>388</v>
      </c>
      <c r="D5" s="47" t="s">
        <v>162</v>
      </c>
      <c r="E5" s="47" t="s">
        <v>163</v>
      </c>
      <c r="F5" s="47" t="s">
        <v>164</v>
      </c>
      <c r="G5" s="107" t="s">
        <v>165</v>
      </c>
      <c r="H5" s="48" t="s">
        <v>166</v>
      </c>
      <c r="I5" s="48" t="s">
        <v>167</v>
      </c>
    </row>
    <row r="6" spans="1:23">
      <c r="A6" s="49"/>
      <c r="B6" s="115"/>
      <c r="C6" s="320" t="s">
        <v>387</v>
      </c>
      <c r="D6" s="320"/>
      <c r="E6" s="320"/>
      <c r="F6" s="320"/>
      <c r="G6" s="49"/>
      <c r="H6" s="49"/>
      <c r="I6" s="49"/>
    </row>
    <row r="7" spans="1:23" s="68" customFormat="1" ht="14.4">
      <c r="A7" s="50" t="s">
        <v>1691</v>
      </c>
      <c r="B7" s="2" t="s">
        <v>2</v>
      </c>
      <c r="C7" s="307"/>
      <c r="D7" s="308">
        <v>8.3000000000000007</v>
      </c>
      <c r="E7" s="314">
        <v>3500</v>
      </c>
      <c r="F7" s="314">
        <v>2300</v>
      </c>
      <c r="G7" s="314">
        <v>6600</v>
      </c>
      <c r="H7" s="314">
        <v>1000</v>
      </c>
      <c r="I7" s="314">
        <v>7200</v>
      </c>
    </row>
    <row r="8" spans="1:23" s="68" customFormat="1" ht="14.4">
      <c r="A8" s="50" t="s">
        <v>1692</v>
      </c>
      <c r="B8" s="2" t="s">
        <v>2</v>
      </c>
      <c r="C8" s="307"/>
      <c r="D8" s="308" t="s">
        <v>1658</v>
      </c>
      <c r="E8" s="308" t="s">
        <v>1693</v>
      </c>
      <c r="F8" s="308" t="s">
        <v>1694</v>
      </c>
      <c r="G8" s="308" t="s">
        <v>1695</v>
      </c>
      <c r="H8" s="308" t="s">
        <v>1681</v>
      </c>
      <c r="I8" s="308" t="s">
        <v>1696</v>
      </c>
    </row>
    <row r="9" spans="1:23" s="68" customFormat="1" ht="14.4">
      <c r="A9" s="50" t="s">
        <v>386</v>
      </c>
      <c r="B9" s="2" t="s">
        <v>2</v>
      </c>
      <c r="C9" s="313">
        <v>1000</v>
      </c>
      <c r="D9" s="308">
        <v>750</v>
      </c>
      <c r="E9" s="314">
        <v>1800</v>
      </c>
      <c r="F9" s="314">
        <v>1300</v>
      </c>
      <c r="G9" s="308">
        <v>830</v>
      </c>
      <c r="H9" s="308">
        <v>700</v>
      </c>
      <c r="I9" s="314">
        <v>1000</v>
      </c>
    </row>
    <row r="10" spans="1:23" s="36" customFormat="1">
      <c r="A10" s="58" t="s">
        <v>385</v>
      </c>
      <c r="B10" s="2" t="s">
        <v>2</v>
      </c>
      <c r="C10" s="315">
        <v>24000</v>
      </c>
      <c r="D10" s="315">
        <v>23000</v>
      </c>
      <c r="E10" s="315">
        <v>18000</v>
      </c>
      <c r="F10" s="315">
        <v>22000</v>
      </c>
      <c r="G10" s="315">
        <v>17000</v>
      </c>
      <c r="H10" s="315">
        <v>15000</v>
      </c>
      <c r="I10" s="315">
        <v>18000</v>
      </c>
    </row>
    <row r="11" spans="1:23" s="36" customFormat="1">
      <c r="A11" s="58" t="s">
        <v>384</v>
      </c>
      <c r="B11" s="2" t="s">
        <v>2</v>
      </c>
      <c r="C11" s="315">
        <v>33000</v>
      </c>
      <c r="D11" s="315">
        <v>29000</v>
      </c>
      <c r="E11" s="315">
        <v>21000</v>
      </c>
      <c r="F11" s="315">
        <v>27000</v>
      </c>
      <c r="G11" s="315">
        <v>20300</v>
      </c>
      <c r="H11" s="315">
        <v>19000</v>
      </c>
      <c r="I11" s="315">
        <v>22000</v>
      </c>
    </row>
    <row r="12" spans="1:23" s="36" customFormat="1" ht="16.2">
      <c r="A12" s="58" t="s">
        <v>1690</v>
      </c>
      <c r="B12" s="2" t="s">
        <v>2</v>
      </c>
      <c r="C12" s="50"/>
      <c r="D12" s="315">
        <v>24000</v>
      </c>
      <c r="E12" s="315">
        <v>11000</v>
      </c>
      <c r="F12" s="315">
        <v>16000</v>
      </c>
      <c r="G12" s="315">
        <v>14000</v>
      </c>
      <c r="H12" s="315">
        <v>15000</v>
      </c>
      <c r="I12" s="315">
        <v>16000</v>
      </c>
    </row>
    <row r="13" spans="1:23" s="36" customFormat="1">
      <c r="A13" s="58" t="s">
        <v>383</v>
      </c>
      <c r="B13" s="2" t="s">
        <v>2</v>
      </c>
      <c r="C13" s="308">
        <v>800</v>
      </c>
      <c r="D13" s="61">
        <v>1200</v>
      </c>
      <c r="E13" s="61" t="s">
        <v>573</v>
      </c>
      <c r="F13" s="61">
        <v>1400</v>
      </c>
      <c r="G13" s="52">
        <v>900</v>
      </c>
      <c r="H13" s="52">
        <v>700</v>
      </c>
      <c r="I13" s="52">
        <v>900</v>
      </c>
    </row>
    <row r="14" spans="1:23" s="36" customFormat="1">
      <c r="A14" s="49"/>
      <c r="B14" s="115"/>
      <c r="C14" s="319" t="s">
        <v>382</v>
      </c>
      <c r="D14" s="319"/>
      <c r="E14" s="319"/>
      <c r="F14" s="319"/>
      <c r="G14" s="316"/>
      <c r="H14" s="316"/>
      <c r="I14" s="316"/>
    </row>
    <row r="15" spans="1:23" s="68" customFormat="1" ht="14.4">
      <c r="A15" s="50" t="s">
        <v>381</v>
      </c>
      <c r="B15" s="2" t="s">
        <v>2</v>
      </c>
      <c r="C15" s="313">
        <v>59000</v>
      </c>
      <c r="D15" s="314">
        <v>56000</v>
      </c>
      <c r="E15" s="314">
        <v>52000</v>
      </c>
      <c r="F15" s="314">
        <v>49000</v>
      </c>
      <c r="G15" s="314">
        <v>48000</v>
      </c>
      <c r="H15" s="314">
        <v>58000</v>
      </c>
      <c r="I15" s="314">
        <v>53000</v>
      </c>
    </row>
    <row r="16" spans="1:23" s="68" customFormat="1" ht="14.4">
      <c r="A16" s="50" t="s">
        <v>380</v>
      </c>
      <c r="B16" s="2" t="s">
        <v>2</v>
      </c>
      <c r="C16" s="307">
        <v>0.7</v>
      </c>
      <c r="D16" s="309">
        <v>2</v>
      </c>
      <c r="E16" s="308">
        <v>3.2</v>
      </c>
      <c r="F16" s="308">
        <v>2.4</v>
      </c>
      <c r="G16" s="309">
        <v>2</v>
      </c>
      <c r="H16" s="308">
        <v>2.2000000000000002</v>
      </c>
      <c r="I16" s="308">
        <v>2.5</v>
      </c>
    </row>
    <row r="17" spans="1:14" s="68" customFormat="1" ht="14.4">
      <c r="A17" s="50" t="s">
        <v>379</v>
      </c>
      <c r="B17" s="109">
        <v>33</v>
      </c>
      <c r="C17" s="307">
        <v>6.6</v>
      </c>
      <c r="D17" s="310">
        <v>11.2</v>
      </c>
      <c r="E17" s="308">
        <v>7.1</v>
      </c>
      <c r="F17" s="308">
        <v>6.6</v>
      </c>
      <c r="G17" s="308">
        <v>7.1</v>
      </c>
      <c r="H17" s="310">
        <v>10.3</v>
      </c>
      <c r="I17" s="309">
        <v>8</v>
      </c>
    </row>
    <row r="18" spans="1:14" s="68" customFormat="1" ht="14.4">
      <c r="A18" s="50" t="s">
        <v>378</v>
      </c>
      <c r="B18" s="2" t="s">
        <v>2</v>
      </c>
      <c r="C18" s="307">
        <v>490</v>
      </c>
      <c r="D18" s="308">
        <v>620</v>
      </c>
      <c r="E18" s="308">
        <v>610</v>
      </c>
      <c r="F18" s="308">
        <v>540</v>
      </c>
      <c r="G18" s="308">
        <v>560</v>
      </c>
      <c r="H18" s="308">
        <v>590</v>
      </c>
      <c r="I18" s="308">
        <v>600</v>
      </c>
    </row>
    <row r="19" spans="1:14" s="68" customFormat="1" ht="14.4">
      <c r="A19" s="50" t="s">
        <v>377</v>
      </c>
      <c r="B19" s="2" t="s">
        <v>2</v>
      </c>
      <c r="C19" s="307">
        <v>1.8</v>
      </c>
      <c r="D19" s="308">
        <v>1.9</v>
      </c>
      <c r="E19" s="308">
        <v>1.4</v>
      </c>
      <c r="F19" s="308">
        <v>1.6</v>
      </c>
      <c r="G19" s="308">
        <v>1.6</v>
      </c>
      <c r="H19" s="309">
        <v>2</v>
      </c>
      <c r="I19" s="308">
        <v>1.8</v>
      </c>
    </row>
    <row r="20" spans="1:14" s="68" customFormat="1" ht="14.4">
      <c r="A20" s="50" t="s">
        <v>376</v>
      </c>
      <c r="B20" s="2" t="s">
        <v>2</v>
      </c>
      <c r="C20" s="307"/>
      <c r="D20" s="308">
        <v>0.3</v>
      </c>
      <c r="E20" s="308">
        <v>1.6</v>
      </c>
      <c r="F20" s="309">
        <v>0.77</v>
      </c>
      <c r="G20" s="309">
        <v>0.39</v>
      </c>
      <c r="H20" s="309">
        <v>0.28999999999999998</v>
      </c>
      <c r="I20" s="309">
        <v>0.66</v>
      </c>
    </row>
    <row r="21" spans="1:14" s="68" customFormat="1" ht="14.4">
      <c r="A21" s="50" t="s">
        <v>375</v>
      </c>
      <c r="B21" s="109">
        <v>4.9800000000000004</v>
      </c>
      <c r="C21" s="307">
        <v>0.4</v>
      </c>
      <c r="D21" s="308">
        <v>0.6</v>
      </c>
      <c r="E21" s="308">
        <v>0.5</v>
      </c>
      <c r="F21" s="309">
        <v>0.64</v>
      </c>
      <c r="G21" s="309">
        <v>0.84</v>
      </c>
      <c r="H21" s="309">
        <v>0.71</v>
      </c>
      <c r="I21" s="308">
        <v>0.7</v>
      </c>
    </row>
    <row r="22" spans="1:14" s="68" customFormat="1" ht="14.4">
      <c r="A22" s="50" t="s">
        <v>374</v>
      </c>
      <c r="B22" s="2" t="s">
        <v>2</v>
      </c>
      <c r="C22" s="307"/>
      <c r="D22" s="314">
        <v>26000</v>
      </c>
      <c r="E22" s="314">
        <v>16000</v>
      </c>
      <c r="F22" s="314">
        <v>18000</v>
      </c>
      <c r="G22" s="314">
        <v>17000</v>
      </c>
      <c r="H22" s="314">
        <v>19000</v>
      </c>
      <c r="I22" s="314">
        <v>19000</v>
      </c>
    </row>
    <row r="23" spans="1:14" s="68" customFormat="1" ht="14.4">
      <c r="A23" s="50" t="s">
        <v>373</v>
      </c>
      <c r="B23" s="2" t="s">
        <v>2</v>
      </c>
      <c r="C23" s="307"/>
      <c r="D23" s="310">
        <v>83.8</v>
      </c>
      <c r="E23" s="310">
        <v>65.900000000000006</v>
      </c>
      <c r="F23" s="310">
        <v>66.099999999999994</v>
      </c>
      <c r="G23" s="308">
        <v>68</v>
      </c>
      <c r="H23" s="310">
        <v>78.3</v>
      </c>
      <c r="I23" s="310">
        <v>67.5</v>
      </c>
    </row>
    <row r="24" spans="1:14" s="68" customFormat="1" ht="14.4">
      <c r="A24" s="50" t="s">
        <v>372</v>
      </c>
      <c r="B24" s="2" t="s">
        <v>2</v>
      </c>
      <c r="C24" s="307"/>
      <c r="D24" s="308">
        <v>4.7</v>
      </c>
      <c r="E24" s="308">
        <v>4.0999999999999996</v>
      </c>
      <c r="F24" s="309">
        <v>4</v>
      </c>
      <c r="G24" s="308">
        <v>3.8</v>
      </c>
      <c r="H24" s="308">
        <v>4.8</v>
      </c>
      <c r="I24" s="308">
        <v>4.0999999999999996</v>
      </c>
    </row>
    <row r="25" spans="1:14" s="68" customFormat="1" ht="14.4">
      <c r="A25" s="50" t="s">
        <v>371</v>
      </c>
      <c r="B25" s="109">
        <v>111</v>
      </c>
      <c r="C25" s="307">
        <v>58</v>
      </c>
      <c r="D25" s="310">
        <v>53.5</v>
      </c>
      <c r="E25" s="310">
        <v>47.9</v>
      </c>
      <c r="F25" s="310">
        <v>47.3</v>
      </c>
      <c r="G25" s="310">
        <v>45</v>
      </c>
      <c r="H25" s="310">
        <v>56.1</v>
      </c>
      <c r="I25" s="310">
        <v>49.7</v>
      </c>
    </row>
    <row r="26" spans="1:14" s="68" customFormat="1" ht="14.4">
      <c r="A26" s="50" t="s">
        <v>370</v>
      </c>
      <c r="B26" s="2" t="s">
        <v>2</v>
      </c>
      <c r="C26" s="307">
        <v>12</v>
      </c>
      <c r="D26" s="310">
        <v>15.9</v>
      </c>
      <c r="E26" s="310">
        <v>11.4</v>
      </c>
      <c r="F26" s="310">
        <v>10.7</v>
      </c>
      <c r="G26" s="310">
        <v>11.5</v>
      </c>
      <c r="H26" s="310">
        <v>14.4</v>
      </c>
      <c r="I26" s="310">
        <v>11.3</v>
      </c>
    </row>
    <row r="27" spans="1:14" s="68" customFormat="1" ht="14.4">
      <c r="A27" s="50" t="s">
        <v>369</v>
      </c>
      <c r="B27" s="109">
        <v>149</v>
      </c>
      <c r="C27" s="307">
        <v>20</v>
      </c>
      <c r="D27" s="310">
        <v>23.8</v>
      </c>
      <c r="E27" s="310">
        <v>29.5</v>
      </c>
      <c r="F27" s="310">
        <v>23.9</v>
      </c>
      <c r="G27" s="310">
        <v>22.5</v>
      </c>
      <c r="H27" s="310">
        <v>25.7</v>
      </c>
      <c r="I27" s="310">
        <v>26.5</v>
      </c>
    </row>
    <row r="28" spans="1:14" s="68" customFormat="1" ht="14.4">
      <c r="A28" s="50" t="s">
        <v>368</v>
      </c>
      <c r="B28" s="2" t="s">
        <v>2</v>
      </c>
      <c r="C28" s="307"/>
      <c r="D28" s="308">
        <v>4.0999999999999996</v>
      </c>
      <c r="E28" s="308">
        <v>3.4</v>
      </c>
      <c r="F28" s="308">
        <v>3.4</v>
      </c>
      <c r="G28" s="308">
        <v>3.6</v>
      </c>
      <c r="H28" s="308">
        <v>4.3</v>
      </c>
      <c r="I28" s="308">
        <v>3.7</v>
      </c>
      <c r="K28" s="36"/>
      <c r="L28" s="36"/>
      <c r="M28" s="36"/>
    </row>
    <row r="29" spans="1:14" s="68" customFormat="1" ht="14.4">
      <c r="A29" s="50" t="s">
        <v>367</v>
      </c>
      <c r="B29" s="2" t="s">
        <v>2</v>
      </c>
      <c r="C29" s="307"/>
      <c r="D29" s="308">
        <v>2.2999999999999998</v>
      </c>
      <c r="E29" s="308">
        <v>1.9</v>
      </c>
      <c r="F29" s="308">
        <v>1.9</v>
      </c>
      <c r="G29" s="309">
        <v>2</v>
      </c>
      <c r="H29" s="308">
        <v>2.2999999999999998</v>
      </c>
      <c r="I29" s="308">
        <v>1.9</v>
      </c>
      <c r="K29" s="36"/>
      <c r="L29" s="36"/>
      <c r="M29" s="36"/>
    </row>
    <row r="30" spans="1:14" s="68" customFormat="1" ht="14.4">
      <c r="A30" s="50" t="s">
        <v>366</v>
      </c>
      <c r="B30" s="2" t="s">
        <v>2</v>
      </c>
      <c r="C30" s="307"/>
      <c r="D30" s="308">
        <v>1.3</v>
      </c>
      <c r="E30" s="309">
        <v>1</v>
      </c>
      <c r="F30" s="308">
        <v>0.97</v>
      </c>
      <c r="G30" s="309">
        <v>1</v>
      </c>
      <c r="H30" s="308">
        <v>1.3</v>
      </c>
      <c r="I30" s="308">
        <v>1.1000000000000001</v>
      </c>
      <c r="K30" s="36"/>
      <c r="L30" s="36"/>
      <c r="M30" s="36"/>
    </row>
    <row r="31" spans="1:14" s="68" customFormat="1" ht="14.4">
      <c r="A31" s="50" t="s">
        <v>365</v>
      </c>
      <c r="B31" s="2" t="s">
        <v>2</v>
      </c>
      <c r="C31" s="307"/>
      <c r="D31" s="308">
        <v>5.4</v>
      </c>
      <c r="E31" s="308">
        <v>4.5999999999999996</v>
      </c>
      <c r="F31" s="308">
        <v>4.5999999999999996</v>
      </c>
      <c r="G31" s="308">
        <v>4.5999999999999996</v>
      </c>
      <c r="H31" s="308">
        <v>5.3</v>
      </c>
      <c r="I31" s="308">
        <v>4.8</v>
      </c>
      <c r="K31" s="36"/>
      <c r="L31" s="36"/>
      <c r="M31" s="36"/>
    </row>
    <row r="32" spans="1:14" s="68" customFormat="1" ht="14.4">
      <c r="A32" s="50" t="s">
        <v>364</v>
      </c>
      <c r="B32" s="2" t="s">
        <v>2</v>
      </c>
      <c r="C32" s="307"/>
      <c r="D32" s="310">
        <v>13.9</v>
      </c>
      <c r="E32" s="310">
        <v>12.6</v>
      </c>
      <c r="F32" s="310">
        <v>12.2</v>
      </c>
      <c r="G32" s="310">
        <v>12.3</v>
      </c>
      <c r="H32" s="310">
        <v>14.8</v>
      </c>
      <c r="I32" s="310">
        <v>12.8</v>
      </c>
      <c r="K32" s="36"/>
      <c r="L32" s="36"/>
      <c r="M32" s="36"/>
      <c r="N32" s="36"/>
    </row>
    <row r="33" spans="1:14" s="68" customFormat="1" ht="14.4">
      <c r="A33" s="50" t="s">
        <v>363</v>
      </c>
      <c r="B33" s="2" t="s">
        <v>2</v>
      </c>
      <c r="C33" s="307"/>
      <c r="D33" s="308">
        <v>0.84</v>
      </c>
      <c r="E33" s="308">
        <v>0.66</v>
      </c>
      <c r="F33" s="308">
        <v>0.67</v>
      </c>
      <c r="G33" s="308">
        <v>0.68</v>
      </c>
      <c r="H33" s="308">
        <v>0.87</v>
      </c>
      <c r="I33" s="311">
        <v>0.7</v>
      </c>
      <c r="K33" s="36"/>
      <c r="L33" s="36"/>
      <c r="M33" s="36"/>
      <c r="N33" s="36"/>
    </row>
    <row r="34" spans="1:14" s="68" customFormat="1" ht="14.4">
      <c r="A34" s="50" t="s">
        <v>362</v>
      </c>
      <c r="B34" s="2" t="s">
        <v>2</v>
      </c>
      <c r="C34" s="313">
        <v>29000</v>
      </c>
      <c r="D34" s="314">
        <v>29000</v>
      </c>
      <c r="E34" s="314">
        <v>25000</v>
      </c>
      <c r="F34" s="314">
        <v>22000</v>
      </c>
      <c r="G34" s="314">
        <v>22000</v>
      </c>
      <c r="H34" s="314">
        <v>29000</v>
      </c>
      <c r="I34" s="314">
        <v>24000</v>
      </c>
      <c r="K34" s="36"/>
    </row>
    <row r="35" spans="1:14" s="68" customFormat="1" ht="14.4">
      <c r="A35" s="50" t="s">
        <v>361</v>
      </c>
      <c r="B35" s="2" t="s">
        <v>2</v>
      </c>
      <c r="C35" s="307"/>
      <c r="D35" s="310">
        <v>37.299999999999997</v>
      </c>
      <c r="E35" s="310">
        <v>31.9</v>
      </c>
      <c r="F35" s="310">
        <v>30.7</v>
      </c>
      <c r="G35" s="310">
        <v>32.299999999999997</v>
      </c>
      <c r="H35" s="310">
        <v>36.700000000000003</v>
      </c>
      <c r="I35" s="310">
        <v>32.4</v>
      </c>
      <c r="K35" s="36"/>
      <c r="N35" s="36"/>
    </row>
    <row r="36" spans="1:14" s="68" customFormat="1" ht="14.4">
      <c r="A36" s="50" t="s">
        <v>360</v>
      </c>
      <c r="B36" s="109">
        <v>128</v>
      </c>
      <c r="C36" s="307">
        <v>20</v>
      </c>
      <c r="D36" s="310">
        <v>32.4</v>
      </c>
      <c r="E36" s="310">
        <v>23.1</v>
      </c>
      <c r="F36" s="310">
        <v>27</v>
      </c>
      <c r="G36" s="310">
        <v>31</v>
      </c>
      <c r="H36" s="310">
        <v>29.9</v>
      </c>
      <c r="I36" s="310">
        <v>29.5</v>
      </c>
      <c r="N36" s="36"/>
    </row>
    <row r="37" spans="1:14" s="68" customFormat="1" ht="14.4">
      <c r="A37" s="50" t="s">
        <v>359</v>
      </c>
      <c r="B37" s="2" t="s">
        <v>2</v>
      </c>
      <c r="C37" s="307">
        <v>30</v>
      </c>
      <c r="D37" s="310">
        <v>30.2</v>
      </c>
      <c r="E37" s="310">
        <v>28.6</v>
      </c>
      <c r="F37" s="310">
        <v>28.1</v>
      </c>
      <c r="G37" s="310">
        <v>31</v>
      </c>
      <c r="H37" s="310">
        <v>34.6</v>
      </c>
      <c r="I37" s="310">
        <v>30.4</v>
      </c>
      <c r="N37" s="36"/>
    </row>
    <row r="38" spans="1:14" s="68" customFormat="1" ht="14.4">
      <c r="A38" s="50" t="s">
        <v>358</v>
      </c>
      <c r="B38" s="2" t="s">
        <v>2</v>
      </c>
      <c r="C38" s="307"/>
      <c r="D38" s="314">
        <v>5700</v>
      </c>
      <c r="E38" s="314">
        <v>5100</v>
      </c>
      <c r="F38" s="314">
        <v>5200</v>
      </c>
      <c r="G38" s="314">
        <v>4700</v>
      </c>
      <c r="H38" s="314">
        <v>5900</v>
      </c>
      <c r="I38" s="314">
        <v>5100</v>
      </c>
      <c r="N38" s="36"/>
    </row>
    <row r="39" spans="1:14" s="68" customFormat="1" ht="14.4">
      <c r="A39" s="50" t="s">
        <v>357</v>
      </c>
      <c r="B39" s="2" t="s">
        <v>2</v>
      </c>
      <c r="C39" s="307">
        <v>840</v>
      </c>
      <c r="D39" s="314">
        <v>1000</v>
      </c>
      <c r="E39" s="314">
        <v>1020</v>
      </c>
      <c r="F39" s="308">
        <v>870</v>
      </c>
      <c r="G39" s="308">
        <v>870</v>
      </c>
      <c r="H39" s="308">
        <v>780</v>
      </c>
      <c r="I39" s="308">
        <v>950</v>
      </c>
    </row>
    <row r="40" spans="1:14" s="68" customFormat="1" ht="14.4">
      <c r="A40" s="50" t="s">
        <v>356</v>
      </c>
      <c r="B40" s="2" t="s">
        <v>2</v>
      </c>
      <c r="C40" s="307">
        <v>1</v>
      </c>
      <c r="D40" s="308">
        <v>0.83</v>
      </c>
      <c r="E40" s="308">
        <v>1.4</v>
      </c>
      <c r="F40" s="309">
        <v>1</v>
      </c>
      <c r="G40" s="308">
        <v>0.84</v>
      </c>
      <c r="H40" s="311">
        <v>0.8</v>
      </c>
      <c r="I40" s="308">
        <v>0.91</v>
      </c>
      <c r="N40" s="36"/>
    </row>
    <row r="41" spans="1:14" s="68" customFormat="1" ht="14.4">
      <c r="A41" s="50" t="s">
        <v>355</v>
      </c>
      <c r="B41" s="2" t="s">
        <v>2</v>
      </c>
      <c r="C41" s="307"/>
      <c r="D41" s="310">
        <v>34.9</v>
      </c>
      <c r="E41" s="310">
        <v>29.2</v>
      </c>
      <c r="F41" s="310">
        <v>28.6</v>
      </c>
      <c r="G41" s="310">
        <v>30.3</v>
      </c>
      <c r="H41" s="310">
        <v>34.5</v>
      </c>
      <c r="I41" s="310">
        <v>30.1</v>
      </c>
      <c r="N41" s="36"/>
    </row>
    <row r="42" spans="1:14" s="68" customFormat="1" ht="14.4">
      <c r="A42" s="50" t="s">
        <v>354</v>
      </c>
      <c r="B42" s="109">
        <v>48.6</v>
      </c>
      <c r="C42" s="307">
        <v>23</v>
      </c>
      <c r="D42" s="310">
        <v>31.8</v>
      </c>
      <c r="E42" s="310">
        <v>24.3</v>
      </c>
      <c r="F42" s="310">
        <v>23.4</v>
      </c>
      <c r="G42" s="310">
        <v>23.5</v>
      </c>
      <c r="H42" s="310">
        <v>32.1</v>
      </c>
      <c r="I42" s="310">
        <v>24.8</v>
      </c>
      <c r="K42" s="36"/>
      <c r="L42" s="36"/>
      <c r="M42" s="36"/>
      <c r="N42" s="36"/>
    </row>
    <row r="43" spans="1:14" s="68" customFormat="1" ht="14.4">
      <c r="A43" s="50" t="s">
        <v>353</v>
      </c>
      <c r="B43" s="2" t="s">
        <v>2</v>
      </c>
      <c r="C43" s="307"/>
      <c r="D43" s="308">
        <v>10</v>
      </c>
      <c r="E43" s="308">
        <v>9.4</v>
      </c>
      <c r="F43" s="308">
        <v>9.1999999999999993</v>
      </c>
      <c r="G43" s="308">
        <v>9.4</v>
      </c>
      <c r="H43" s="308">
        <v>11</v>
      </c>
      <c r="I43" s="308">
        <v>9.6999999999999993</v>
      </c>
      <c r="K43" s="36"/>
      <c r="L43" s="36"/>
      <c r="M43" s="36"/>
      <c r="N43" s="36"/>
    </row>
    <row r="44" spans="1:14" s="68" customFormat="1" ht="14.4">
      <c r="A44" s="50" t="s">
        <v>352</v>
      </c>
      <c r="B44" s="2" t="s">
        <v>2</v>
      </c>
      <c r="C44" s="307"/>
      <c r="D44" s="314">
        <v>17000</v>
      </c>
      <c r="E44" s="314">
        <v>16000</v>
      </c>
      <c r="F44" s="314">
        <v>15000</v>
      </c>
      <c r="G44" s="314">
        <v>15000</v>
      </c>
      <c r="H44" s="314">
        <v>17000</v>
      </c>
      <c r="I44" s="314">
        <v>16000</v>
      </c>
      <c r="K44" s="36"/>
      <c r="L44" s="36"/>
      <c r="M44" s="36"/>
      <c r="N44" s="36"/>
    </row>
    <row r="45" spans="1:14" s="68" customFormat="1" ht="14.4">
      <c r="A45" s="50" t="s">
        <v>351</v>
      </c>
      <c r="B45" s="2" t="s">
        <v>2</v>
      </c>
      <c r="C45" s="307"/>
      <c r="D45" s="308">
        <v>9.1</v>
      </c>
      <c r="E45" s="308">
        <v>7.6</v>
      </c>
      <c r="F45" s="308">
        <v>7.5</v>
      </c>
      <c r="G45" s="308">
        <v>7.7</v>
      </c>
      <c r="H45" s="308">
        <v>8.6999999999999993</v>
      </c>
      <c r="I45" s="308">
        <v>7.8</v>
      </c>
      <c r="K45" s="36"/>
      <c r="L45" s="36"/>
      <c r="M45" s="36"/>
      <c r="N45" s="36"/>
    </row>
    <row r="46" spans="1:14" s="68" customFormat="1" ht="14.4">
      <c r="A46" s="50" t="s">
        <v>350</v>
      </c>
      <c r="B46" s="2" t="s">
        <v>2</v>
      </c>
      <c r="C46" s="307"/>
      <c r="D46" s="310">
        <v>87.3</v>
      </c>
      <c r="E46" s="310">
        <v>82.5</v>
      </c>
      <c r="F46" s="310">
        <v>77.400000000000006</v>
      </c>
      <c r="G46" s="310">
        <v>75.900000000000006</v>
      </c>
      <c r="H46" s="310">
        <v>89.4</v>
      </c>
      <c r="I46" s="310">
        <v>80.8</v>
      </c>
      <c r="K46" s="36"/>
      <c r="L46" s="36"/>
      <c r="M46" s="36"/>
      <c r="N46" s="36"/>
    </row>
    <row r="47" spans="1:14" s="68" customFormat="1" ht="14.4">
      <c r="A47" s="50" t="s">
        <v>349</v>
      </c>
      <c r="B47" s="2" t="s">
        <v>2</v>
      </c>
      <c r="C47" s="307"/>
      <c r="D47" s="308">
        <v>6.5</v>
      </c>
      <c r="E47" s="308">
        <v>5.4</v>
      </c>
      <c r="F47" s="308">
        <v>5.0999999999999996</v>
      </c>
      <c r="G47" s="308">
        <v>5.5</v>
      </c>
      <c r="H47" s="308">
        <v>6.2</v>
      </c>
      <c r="I47" s="308">
        <v>5.7</v>
      </c>
      <c r="K47" s="36"/>
      <c r="L47" s="36"/>
      <c r="M47" s="36"/>
      <c r="N47" s="36"/>
    </row>
    <row r="48" spans="1:14" s="68" customFormat="1" ht="14.4">
      <c r="A48" s="50" t="s">
        <v>348</v>
      </c>
      <c r="B48" s="2" t="s">
        <v>2</v>
      </c>
      <c r="C48" s="307"/>
      <c r="D48" s="308">
        <v>8.6</v>
      </c>
      <c r="E48" s="308">
        <v>7.2</v>
      </c>
      <c r="F48" s="308">
        <v>6.8</v>
      </c>
      <c r="G48" s="308">
        <v>7.2</v>
      </c>
      <c r="H48" s="308">
        <v>9.1999999999999993</v>
      </c>
      <c r="I48" s="308">
        <v>7.7</v>
      </c>
      <c r="K48" s="36"/>
      <c r="L48" s="36"/>
      <c r="M48" s="36"/>
      <c r="N48" s="36"/>
    </row>
    <row r="49" spans="1:24" s="68" customFormat="1" ht="14.4">
      <c r="A49" s="50" t="s">
        <v>347</v>
      </c>
      <c r="B49" s="2" t="s">
        <v>2</v>
      </c>
      <c r="C49" s="312">
        <v>0.7</v>
      </c>
      <c r="D49" s="308">
        <v>0.61</v>
      </c>
      <c r="E49" s="309">
        <v>1.06</v>
      </c>
      <c r="F49" s="308">
        <v>0.84</v>
      </c>
      <c r="G49" s="308">
        <v>0.59</v>
      </c>
      <c r="H49" s="308">
        <v>0.73</v>
      </c>
      <c r="I49" s="308">
        <v>0.77</v>
      </c>
      <c r="K49" s="36"/>
      <c r="L49" s="36"/>
      <c r="M49" s="36"/>
      <c r="N49" s="36"/>
    </row>
    <row r="50" spans="1:24" s="68" customFormat="1" ht="14.4">
      <c r="A50" s="50" t="s">
        <v>346</v>
      </c>
      <c r="B50" s="2" t="s">
        <v>2</v>
      </c>
      <c r="C50" s="307">
        <v>0.2</v>
      </c>
      <c r="D50" s="311">
        <v>0.19500000000000001</v>
      </c>
      <c r="E50" s="311">
        <v>0.49099999999999999</v>
      </c>
      <c r="F50" s="311">
        <v>0.372</v>
      </c>
      <c r="G50" s="311">
        <v>0.17699999999999999</v>
      </c>
      <c r="H50" s="311">
        <v>0.16700000000000001</v>
      </c>
      <c r="I50" s="311">
        <v>0.22700000000000001</v>
      </c>
      <c r="K50" s="36"/>
      <c r="L50" s="36"/>
      <c r="M50" s="36"/>
      <c r="N50" s="36"/>
    </row>
    <row r="51" spans="1:24" s="68" customFormat="1" ht="14.4">
      <c r="A51" s="50" t="s">
        <v>345</v>
      </c>
      <c r="B51" s="2" t="s">
        <v>2</v>
      </c>
      <c r="C51" s="307"/>
      <c r="D51" s="314">
        <v>7200</v>
      </c>
      <c r="E51" s="314">
        <v>8200</v>
      </c>
      <c r="F51" s="314">
        <v>7700</v>
      </c>
      <c r="G51" s="314">
        <v>7900</v>
      </c>
      <c r="H51" s="314">
        <v>6900</v>
      </c>
      <c r="I51" s="314">
        <v>7400</v>
      </c>
      <c r="K51" s="36"/>
      <c r="L51" s="36"/>
      <c r="M51" s="36"/>
      <c r="N51" s="36"/>
    </row>
    <row r="52" spans="1:24" s="68" customFormat="1" ht="14.4">
      <c r="A52" s="50" t="s">
        <v>344</v>
      </c>
      <c r="B52" s="2" t="s">
        <v>2</v>
      </c>
      <c r="C52" s="307">
        <v>150</v>
      </c>
      <c r="D52" s="308">
        <v>170</v>
      </c>
      <c r="E52" s="308">
        <v>150</v>
      </c>
      <c r="F52" s="308">
        <v>160</v>
      </c>
      <c r="G52" s="308">
        <v>150</v>
      </c>
      <c r="H52" s="308">
        <v>150</v>
      </c>
      <c r="I52" s="308">
        <v>160</v>
      </c>
      <c r="K52" s="36"/>
      <c r="L52" s="36"/>
      <c r="M52" s="36"/>
    </row>
    <row r="53" spans="1:24" s="68" customFormat="1" ht="14.4">
      <c r="A53" s="50" t="s">
        <v>343</v>
      </c>
      <c r="B53" s="2" t="s">
        <v>2</v>
      </c>
      <c r="C53" s="307"/>
      <c r="D53" s="311">
        <v>0.7</v>
      </c>
      <c r="E53" s="308">
        <v>0.63</v>
      </c>
      <c r="F53" s="308">
        <v>0.59</v>
      </c>
      <c r="G53" s="308">
        <v>0.55000000000000004</v>
      </c>
      <c r="H53" s="308">
        <v>0.66</v>
      </c>
      <c r="I53" s="308">
        <v>0.64</v>
      </c>
      <c r="K53" s="36"/>
      <c r="L53" s="36"/>
      <c r="M53" s="36"/>
    </row>
    <row r="54" spans="1:24" s="68" customFormat="1" ht="14.4">
      <c r="A54" s="50" t="s">
        <v>342</v>
      </c>
      <c r="B54" s="2" t="s">
        <v>2</v>
      </c>
      <c r="C54" s="307"/>
      <c r="D54" s="308">
        <v>0.75</v>
      </c>
      <c r="E54" s="311">
        <v>0.6</v>
      </c>
      <c r="F54" s="311">
        <v>0.6</v>
      </c>
      <c r="G54" s="308">
        <v>0.62</v>
      </c>
      <c r="H54" s="308">
        <v>0.73</v>
      </c>
      <c r="I54" s="308">
        <v>0.65</v>
      </c>
      <c r="K54" s="36"/>
      <c r="L54" s="36"/>
      <c r="M54" s="36"/>
    </row>
    <row r="55" spans="1:24" s="68" customFormat="1" ht="14.4">
      <c r="A55" s="50" t="s">
        <v>341</v>
      </c>
      <c r="B55" s="2" t="s">
        <v>2</v>
      </c>
      <c r="C55" s="307"/>
      <c r="D55" s="308">
        <v>0.63</v>
      </c>
      <c r="E55" s="308">
        <v>0.54</v>
      </c>
      <c r="F55" s="308">
        <v>0.52</v>
      </c>
      <c r="G55" s="308">
        <v>0.51</v>
      </c>
      <c r="H55" s="308">
        <v>0.63</v>
      </c>
      <c r="I55" s="308">
        <v>0.55000000000000004</v>
      </c>
      <c r="K55" s="36"/>
      <c r="L55" s="36"/>
      <c r="M55" s="36"/>
    </row>
    <row r="56" spans="1:24" s="68" customFormat="1" ht="14.4">
      <c r="A56" s="50" t="s">
        <v>340</v>
      </c>
      <c r="B56" s="2" t="s">
        <v>2</v>
      </c>
      <c r="C56" s="307"/>
      <c r="D56" s="310">
        <v>11.1</v>
      </c>
      <c r="E56" s="309">
        <v>9.41</v>
      </c>
      <c r="F56" s="309">
        <v>9.2899999999999991</v>
      </c>
      <c r="G56" s="308">
        <v>9.8000000000000007</v>
      </c>
      <c r="H56" s="308">
        <v>10.7</v>
      </c>
      <c r="I56" s="308">
        <v>9.3699999999999992</v>
      </c>
      <c r="K56" s="36"/>
      <c r="L56" s="36"/>
      <c r="M56" s="36"/>
    </row>
    <row r="57" spans="1:24" s="68" customFormat="1" ht="14.4">
      <c r="A57" s="50" t="s">
        <v>339</v>
      </c>
      <c r="B57" s="2" t="s">
        <v>2</v>
      </c>
      <c r="C57" s="307"/>
      <c r="D57" s="308">
        <v>0.34</v>
      </c>
      <c r="E57" s="308">
        <v>0.28000000000000003</v>
      </c>
      <c r="F57" s="308">
        <v>0.27</v>
      </c>
      <c r="G57" s="311">
        <v>0.3</v>
      </c>
      <c r="H57" s="308">
        <v>0.35</v>
      </c>
      <c r="I57" s="311">
        <v>0.3</v>
      </c>
      <c r="K57" s="36"/>
      <c r="L57" s="36"/>
      <c r="M57" s="36"/>
    </row>
    <row r="58" spans="1:24" s="68" customFormat="1" ht="14.4">
      <c r="A58" s="50" t="s">
        <v>338</v>
      </c>
      <c r="B58" s="2" t="s">
        <v>2</v>
      </c>
      <c r="C58" s="307">
        <v>3300</v>
      </c>
      <c r="D58" s="314">
        <v>2900</v>
      </c>
      <c r="E58" s="314">
        <v>2600</v>
      </c>
      <c r="F58" s="314">
        <v>2600</v>
      </c>
      <c r="G58" s="314">
        <v>2700</v>
      </c>
      <c r="H58" s="314">
        <v>2800</v>
      </c>
      <c r="I58" s="314">
        <v>2700</v>
      </c>
      <c r="M58" s="36"/>
    </row>
    <row r="59" spans="1:24" s="68" customFormat="1" ht="14.4">
      <c r="A59" s="50" t="s">
        <v>337</v>
      </c>
      <c r="B59" s="2" t="s">
        <v>2</v>
      </c>
      <c r="C59" s="307"/>
      <c r="D59" s="309">
        <v>2.67</v>
      </c>
      <c r="E59" s="309">
        <v>2.82</v>
      </c>
      <c r="F59" s="309">
        <v>2.5099999999999998</v>
      </c>
      <c r="G59" s="309">
        <v>2.4900000000000002</v>
      </c>
      <c r="H59" s="309">
        <v>2.74</v>
      </c>
      <c r="I59" s="309">
        <v>2.56</v>
      </c>
      <c r="M59" s="36"/>
    </row>
    <row r="60" spans="1:24" s="68" customFormat="1" ht="14.4">
      <c r="A60" s="50" t="s">
        <v>336</v>
      </c>
      <c r="B60" s="2" t="s">
        <v>2</v>
      </c>
      <c r="C60" s="307">
        <v>83</v>
      </c>
      <c r="D60" s="310">
        <v>84.4</v>
      </c>
      <c r="E60" s="310">
        <v>66.599999999999994</v>
      </c>
      <c r="F60" s="310">
        <v>66.5</v>
      </c>
      <c r="G60" s="310">
        <v>67.099999999999994</v>
      </c>
      <c r="H60" s="310">
        <v>88.2</v>
      </c>
      <c r="I60" s="310">
        <v>72.3</v>
      </c>
      <c r="M60" s="36"/>
    </row>
    <row r="61" spans="1:24" s="68" customFormat="1" ht="14.4">
      <c r="A61" s="50" t="s">
        <v>335</v>
      </c>
      <c r="B61" s="2" t="s">
        <v>2</v>
      </c>
      <c r="C61" s="307"/>
      <c r="D61" s="309">
        <v>2.2999999999999998</v>
      </c>
      <c r="E61" s="309">
        <v>2</v>
      </c>
      <c r="F61" s="309">
        <v>1.8</v>
      </c>
      <c r="G61" s="309">
        <v>2</v>
      </c>
      <c r="H61" s="309">
        <v>2.2000000000000002</v>
      </c>
      <c r="I61" s="309">
        <v>2</v>
      </c>
      <c r="M61" s="36"/>
      <c r="N61" s="36"/>
    </row>
    <row r="62" spans="1:24" s="68" customFormat="1" ht="14.4">
      <c r="A62" s="50" t="s">
        <v>334</v>
      </c>
      <c r="B62" s="2" t="s">
        <v>2</v>
      </c>
      <c r="C62" s="307"/>
      <c r="D62" s="310">
        <v>19.2</v>
      </c>
      <c r="E62" s="310">
        <v>19</v>
      </c>
      <c r="F62" s="310">
        <v>16.100000000000001</v>
      </c>
      <c r="G62" s="310">
        <v>16.899999999999999</v>
      </c>
      <c r="H62" s="310">
        <v>20</v>
      </c>
      <c r="I62" s="310">
        <v>17.8</v>
      </c>
      <c r="M62" s="36"/>
      <c r="N62" s="36"/>
      <c r="O62" s="36"/>
      <c r="P62" s="36"/>
      <c r="Q62" s="36"/>
      <c r="R62" s="36"/>
      <c r="S62" s="36"/>
      <c r="T62" s="36"/>
      <c r="U62" s="36"/>
      <c r="V62" s="36"/>
      <c r="W62" s="36"/>
      <c r="X62" s="36"/>
    </row>
    <row r="63" spans="1:24" s="68" customFormat="1" ht="14.4">
      <c r="A63" s="50" t="s">
        <v>333</v>
      </c>
      <c r="B63" s="109">
        <v>459</v>
      </c>
      <c r="C63" s="307">
        <v>91</v>
      </c>
      <c r="D63" s="308">
        <v>130</v>
      </c>
      <c r="E63" s="308">
        <v>160</v>
      </c>
      <c r="F63" s="308">
        <v>190</v>
      </c>
      <c r="G63" s="64">
        <v>210</v>
      </c>
      <c r="H63" s="64">
        <v>150</v>
      </c>
      <c r="I63" s="64">
        <v>190</v>
      </c>
      <c r="M63" s="36"/>
      <c r="N63" s="36"/>
      <c r="O63" s="36"/>
      <c r="P63" s="36"/>
      <c r="Q63" s="36"/>
      <c r="R63" s="36"/>
      <c r="S63" s="36"/>
      <c r="T63" s="36"/>
      <c r="U63" s="36"/>
      <c r="V63" s="36"/>
      <c r="W63" s="36"/>
      <c r="X63" s="36"/>
    </row>
    <row r="64" spans="1:24" ht="16.8">
      <c r="A64" s="67" t="s">
        <v>1697</v>
      </c>
      <c r="B64" s="116"/>
      <c r="C64" s="42"/>
      <c r="D64" s="42"/>
      <c r="E64" s="42"/>
      <c r="F64" s="42"/>
      <c r="G64" s="66"/>
      <c r="H64" s="66"/>
      <c r="I64" s="36"/>
      <c r="J64" s="36"/>
    </row>
    <row r="65" spans="1:6" ht="16.8">
      <c r="A65" s="57" t="s">
        <v>1698</v>
      </c>
      <c r="D65" s="36"/>
      <c r="E65" s="36"/>
      <c r="F65" s="36"/>
    </row>
    <row r="69" spans="1:6">
      <c r="B69" s="37"/>
      <c r="C69" s="35"/>
    </row>
    <row r="70" spans="1:6">
      <c r="B70" s="37"/>
      <c r="C70" s="35"/>
    </row>
    <row r="71" spans="1:6">
      <c r="B71" s="37"/>
      <c r="C71" s="35"/>
    </row>
    <row r="72" spans="1:6">
      <c r="B72" s="37"/>
      <c r="C72" s="35"/>
    </row>
    <row r="73" spans="1:6">
      <c r="B73" s="37"/>
      <c r="C73" s="35"/>
    </row>
  </sheetData>
  <mergeCells count="2">
    <mergeCell ref="D4:I4"/>
    <mergeCell ref="A1:I1"/>
  </mergeCells>
  <pageMargins left="0.7" right="0.7" top="0.75" bottom="0.75" header="0.3" footer="0.3"/>
  <pageSetup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zoomScaleNormal="100" workbookViewId="0">
      <pane ySplit="1" topLeftCell="A5" activePane="bottomLeft" state="frozen"/>
      <selection pane="bottomLeft" sqref="A1:G1"/>
    </sheetView>
  </sheetViews>
  <sheetFormatPr defaultColWidth="9.109375" defaultRowHeight="13.8"/>
  <cols>
    <col min="1" max="1" width="46.88671875" style="36" customWidth="1"/>
    <col min="2" max="2" width="49.33203125" style="36" customWidth="1"/>
    <col min="3" max="3" width="14.33203125" style="36" customWidth="1"/>
    <col min="4" max="4" width="14.44140625" style="36" customWidth="1"/>
    <col min="5" max="6" width="8.33203125" style="35" customWidth="1"/>
    <col min="7" max="7" width="7.88671875" style="35" customWidth="1"/>
    <col min="8" max="10" width="11.5546875" style="35" customWidth="1"/>
    <col min="11" max="16384" width="9.109375" style="35"/>
  </cols>
  <sheetData>
    <row r="1" spans="1:10" ht="14.4">
      <c r="A1" s="377" t="s">
        <v>1741</v>
      </c>
      <c r="B1" s="377"/>
      <c r="C1" s="377"/>
      <c r="D1" s="377"/>
      <c r="E1" s="377"/>
      <c r="F1" s="377"/>
      <c r="G1" s="377"/>
    </row>
    <row r="3" spans="1:10" s="41" customFormat="1">
      <c r="A3" s="38" t="s">
        <v>1714</v>
      </c>
      <c r="B3" s="38"/>
      <c r="C3" s="38"/>
      <c r="D3" s="38"/>
      <c r="E3" s="40"/>
      <c r="F3" s="40"/>
      <c r="G3" s="40"/>
    </row>
    <row r="4" spans="1:10">
      <c r="A4" s="42"/>
      <c r="B4" s="42"/>
      <c r="C4" s="42"/>
      <c r="D4" s="42"/>
      <c r="E4" s="378" t="s">
        <v>208</v>
      </c>
      <c r="F4" s="378"/>
      <c r="G4" s="378"/>
      <c r="H4" s="378"/>
      <c r="I4" s="378"/>
      <c r="J4" s="378"/>
    </row>
    <row r="5" spans="1:10" ht="44.4">
      <c r="A5" s="44" t="s">
        <v>209</v>
      </c>
      <c r="B5" s="45" t="s">
        <v>210</v>
      </c>
      <c r="C5" s="46" t="s">
        <v>1721</v>
      </c>
      <c r="D5" s="44" t="s">
        <v>796</v>
      </c>
      <c r="E5" s="47" t="s">
        <v>162</v>
      </c>
      <c r="F5" s="47" t="s">
        <v>163</v>
      </c>
      <c r="G5" s="47" t="s">
        <v>164</v>
      </c>
      <c r="H5" s="107" t="s">
        <v>165</v>
      </c>
      <c r="I5" s="48" t="s">
        <v>166</v>
      </c>
      <c r="J5" s="48" t="s">
        <v>167</v>
      </c>
    </row>
    <row r="6" spans="1:10">
      <c r="A6" s="49"/>
      <c r="B6" s="379" t="s">
        <v>795</v>
      </c>
      <c r="C6" s="379"/>
      <c r="D6" s="379"/>
      <c r="E6" s="379"/>
      <c r="F6" s="379"/>
      <c r="G6" s="379"/>
      <c r="H6" s="49"/>
      <c r="I6" s="49"/>
      <c r="J6" s="49"/>
    </row>
    <row r="7" spans="1:10">
      <c r="A7" s="58" t="s">
        <v>215</v>
      </c>
      <c r="B7" s="50" t="s">
        <v>212</v>
      </c>
      <c r="C7" s="62">
        <v>50</v>
      </c>
      <c r="D7" s="2" t="s">
        <v>2</v>
      </c>
      <c r="E7" s="59">
        <v>130</v>
      </c>
      <c r="F7" s="59">
        <v>160</v>
      </c>
      <c r="G7" s="59" t="s">
        <v>258</v>
      </c>
      <c r="H7" s="60">
        <v>370</v>
      </c>
      <c r="I7" s="60">
        <v>200</v>
      </c>
      <c r="J7" s="60">
        <v>440</v>
      </c>
    </row>
    <row r="8" spans="1:10">
      <c r="A8" s="58" t="s">
        <v>218</v>
      </c>
      <c r="B8" s="50" t="s">
        <v>259</v>
      </c>
      <c r="C8" s="62">
        <v>250</v>
      </c>
      <c r="D8" s="2" t="s">
        <v>2</v>
      </c>
      <c r="E8" s="59">
        <v>470</v>
      </c>
      <c r="F8" s="59">
        <v>1800</v>
      </c>
      <c r="G8" s="61" t="s">
        <v>260</v>
      </c>
      <c r="H8" s="60">
        <v>170</v>
      </c>
      <c r="I8" s="60">
        <v>70</v>
      </c>
      <c r="J8" s="60">
        <v>500</v>
      </c>
    </row>
    <row r="9" spans="1:10">
      <c r="A9" s="58" t="s">
        <v>261</v>
      </c>
      <c r="B9" s="50" t="s">
        <v>259</v>
      </c>
      <c r="C9" s="62">
        <v>50</v>
      </c>
      <c r="D9" s="2" t="s">
        <v>2</v>
      </c>
      <c r="E9" s="62" t="s">
        <v>262</v>
      </c>
      <c r="F9" s="62" t="s">
        <v>262</v>
      </c>
      <c r="G9" s="59">
        <v>10</v>
      </c>
      <c r="H9" s="117" t="s">
        <v>262</v>
      </c>
      <c r="I9" s="117" t="s">
        <v>262</v>
      </c>
      <c r="J9" s="60">
        <v>10</v>
      </c>
    </row>
    <row r="10" spans="1:10">
      <c r="A10" s="58" t="s">
        <v>263</v>
      </c>
      <c r="B10" s="50" t="s">
        <v>259</v>
      </c>
      <c r="C10" s="62">
        <v>50</v>
      </c>
      <c r="D10" s="2" t="s">
        <v>2</v>
      </c>
      <c r="E10" s="61">
        <v>70</v>
      </c>
      <c r="F10" s="59">
        <v>110</v>
      </c>
      <c r="G10" s="59">
        <v>170</v>
      </c>
      <c r="H10" s="60">
        <v>80</v>
      </c>
      <c r="I10" s="52">
        <v>40</v>
      </c>
      <c r="J10" s="60">
        <v>80</v>
      </c>
    </row>
    <row r="11" spans="1:10">
      <c r="A11" s="58" t="s">
        <v>264</v>
      </c>
      <c r="B11" s="50" t="s">
        <v>259</v>
      </c>
      <c r="C11" s="62">
        <v>50</v>
      </c>
      <c r="D11" s="2" t="s">
        <v>2</v>
      </c>
      <c r="E11" s="62" t="s">
        <v>262</v>
      </c>
      <c r="F11" s="62" t="s">
        <v>262</v>
      </c>
      <c r="G11" s="59">
        <v>20</v>
      </c>
      <c r="H11" s="60">
        <v>10</v>
      </c>
      <c r="I11" s="60">
        <v>10</v>
      </c>
      <c r="J11" s="60">
        <v>20</v>
      </c>
    </row>
    <row r="12" spans="1:10">
      <c r="A12" s="58" t="s">
        <v>265</v>
      </c>
      <c r="B12" s="50" t="s">
        <v>266</v>
      </c>
      <c r="C12" s="62">
        <v>500</v>
      </c>
      <c r="D12" s="2" t="s">
        <v>2</v>
      </c>
      <c r="E12" s="61" t="s">
        <v>1699</v>
      </c>
      <c r="F12" s="61" t="s">
        <v>267</v>
      </c>
      <c r="G12" s="61" t="s">
        <v>268</v>
      </c>
      <c r="H12" s="52" t="s">
        <v>269</v>
      </c>
      <c r="I12" s="52" t="s">
        <v>1700</v>
      </c>
      <c r="J12" s="52" t="s">
        <v>270</v>
      </c>
    </row>
    <row r="13" spans="1:10">
      <c r="A13" s="58" t="s">
        <v>220</v>
      </c>
      <c r="B13" s="50" t="s">
        <v>214</v>
      </c>
      <c r="C13" s="62">
        <v>50</v>
      </c>
      <c r="D13" s="2" t="s">
        <v>2</v>
      </c>
      <c r="E13" s="59">
        <v>10</v>
      </c>
      <c r="F13" s="59">
        <v>50</v>
      </c>
      <c r="G13" s="59">
        <v>80</v>
      </c>
      <c r="H13" s="60">
        <v>20</v>
      </c>
      <c r="I13" s="60">
        <v>10</v>
      </c>
      <c r="J13" s="60">
        <v>60</v>
      </c>
    </row>
    <row r="14" spans="1:10">
      <c r="A14" s="58" t="s">
        <v>271</v>
      </c>
      <c r="B14" s="50" t="s">
        <v>272</v>
      </c>
      <c r="C14" s="62">
        <v>750</v>
      </c>
      <c r="D14" s="2" t="s">
        <v>2</v>
      </c>
      <c r="E14" s="59" t="s">
        <v>273</v>
      </c>
      <c r="F14" s="59" t="s">
        <v>274</v>
      </c>
      <c r="G14" s="59" t="s">
        <v>275</v>
      </c>
      <c r="H14" s="52" t="s">
        <v>276</v>
      </c>
      <c r="I14" s="52" t="s">
        <v>1701</v>
      </c>
      <c r="J14" s="52" t="s">
        <v>277</v>
      </c>
    </row>
    <row r="15" spans="1:10">
      <c r="A15" s="58" t="s">
        <v>278</v>
      </c>
      <c r="B15" s="50" t="s">
        <v>272</v>
      </c>
      <c r="C15" s="62">
        <v>500</v>
      </c>
      <c r="D15" s="2" t="s">
        <v>2</v>
      </c>
      <c r="E15" s="61" t="s">
        <v>1699</v>
      </c>
      <c r="F15" s="59" t="s">
        <v>279</v>
      </c>
      <c r="G15" s="59" t="s">
        <v>280</v>
      </c>
      <c r="H15" s="52" t="s">
        <v>281</v>
      </c>
      <c r="I15" s="52" t="s">
        <v>1700</v>
      </c>
      <c r="J15" s="52" t="s">
        <v>282</v>
      </c>
    </row>
    <row r="16" spans="1:10">
      <c r="A16" s="58" t="s">
        <v>283</v>
      </c>
      <c r="B16" s="50" t="s">
        <v>272</v>
      </c>
      <c r="C16" s="62">
        <v>50</v>
      </c>
      <c r="D16" s="2" t="s">
        <v>2</v>
      </c>
      <c r="E16" s="61" t="s">
        <v>1702</v>
      </c>
      <c r="F16" s="61" t="s">
        <v>1703</v>
      </c>
      <c r="G16" s="61" t="s">
        <v>284</v>
      </c>
      <c r="H16" s="52" t="s">
        <v>1704</v>
      </c>
      <c r="I16" s="52" t="s">
        <v>1702</v>
      </c>
      <c r="J16" s="52" t="s">
        <v>1702</v>
      </c>
    </row>
    <row r="17" spans="1:12">
      <c r="A17" s="58" t="s">
        <v>285</v>
      </c>
      <c r="B17" s="50" t="s">
        <v>272</v>
      </c>
      <c r="C17" s="62">
        <v>250</v>
      </c>
      <c r="D17" s="2" t="s">
        <v>2</v>
      </c>
      <c r="E17" s="61" t="s">
        <v>1705</v>
      </c>
      <c r="F17" s="61" t="s">
        <v>286</v>
      </c>
      <c r="G17" s="61" t="s">
        <v>1706</v>
      </c>
      <c r="H17" s="52" t="s">
        <v>1707</v>
      </c>
      <c r="I17" s="52" t="s">
        <v>1708</v>
      </c>
      <c r="J17" s="52" t="s">
        <v>1709</v>
      </c>
    </row>
    <row r="18" spans="1:12">
      <c r="A18" s="58" t="s">
        <v>221</v>
      </c>
      <c r="B18" s="50" t="s">
        <v>272</v>
      </c>
      <c r="C18" s="62">
        <v>50</v>
      </c>
      <c r="D18" s="2" t="s">
        <v>2</v>
      </c>
      <c r="E18" s="62" t="s">
        <v>262</v>
      </c>
      <c r="F18" s="59">
        <v>10</v>
      </c>
      <c r="G18" s="61" t="s">
        <v>1703</v>
      </c>
      <c r="H18" s="52" t="s">
        <v>1704</v>
      </c>
      <c r="I18" s="52" t="s">
        <v>1702</v>
      </c>
      <c r="J18" s="117" t="s">
        <v>262</v>
      </c>
    </row>
    <row r="19" spans="1:12">
      <c r="A19" s="58" t="s">
        <v>227</v>
      </c>
      <c r="B19" s="50" t="s">
        <v>212</v>
      </c>
      <c r="C19" s="62">
        <v>50</v>
      </c>
      <c r="D19" s="2" t="s">
        <v>2</v>
      </c>
      <c r="E19" s="59">
        <v>350</v>
      </c>
      <c r="F19" s="59">
        <v>500</v>
      </c>
      <c r="G19" s="61" t="s">
        <v>287</v>
      </c>
      <c r="H19" s="60">
        <v>640</v>
      </c>
      <c r="I19" s="60">
        <v>390</v>
      </c>
      <c r="J19" s="60">
        <v>830</v>
      </c>
    </row>
    <row r="20" spans="1:12">
      <c r="A20" s="58" t="s">
        <v>230</v>
      </c>
      <c r="B20" s="50" t="s">
        <v>214</v>
      </c>
      <c r="C20" s="62">
        <v>50</v>
      </c>
      <c r="D20" s="2" t="s">
        <v>2</v>
      </c>
      <c r="E20" s="61" t="s">
        <v>1702</v>
      </c>
      <c r="F20" s="59">
        <v>50</v>
      </c>
      <c r="G20" s="59">
        <v>50</v>
      </c>
      <c r="H20" s="60">
        <v>10</v>
      </c>
      <c r="I20" s="52" t="s">
        <v>1702</v>
      </c>
      <c r="J20" s="60">
        <v>10</v>
      </c>
    </row>
    <row r="21" spans="1:12" s="36" customFormat="1">
      <c r="A21" s="58" t="s">
        <v>288</v>
      </c>
      <c r="B21" s="50" t="s">
        <v>259</v>
      </c>
      <c r="C21" s="62">
        <v>50</v>
      </c>
      <c r="D21" s="251">
        <v>845</v>
      </c>
      <c r="E21" s="59">
        <v>30</v>
      </c>
      <c r="F21" s="59">
        <v>50</v>
      </c>
      <c r="G21" s="59">
        <v>310</v>
      </c>
      <c r="H21" s="60">
        <v>130</v>
      </c>
      <c r="I21" s="60">
        <v>50</v>
      </c>
      <c r="J21" s="60">
        <v>130</v>
      </c>
    </row>
    <row r="22" spans="1:12" s="36" customFormat="1">
      <c r="A22" s="58" t="s">
        <v>289</v>
      </c>
      <c r="B22" s="50" t="s">
        <v>259</v>
      </c>
      <c r="C22" s="62">
        <v>50</v>
      </c>
      <c r="D22" s="110">
        <v>1450</v>
      </c>
      <c r="E22" s="59">
        <v>320</v>
      </c>
      <c r="F22" s="59">
        <v>550</v>
      </c>
      <c r="G22" s="61" t="s">
        <v>290</v>
      </c>
      <c r="H22" s="52" t="s">
        <v>291</v>
      </c>
      <c r="I22" s="52" t="s">
        <v>292</v>
      </c>
      <c r="J22" s="52" t="s">
        <v>293</v>
      </c>
    </row>
    <row r="23" spans="1:12" s="36" customFormat="1">
      <c r="A23" s="58" t="s">
        <v>231</v>
      </c>
      <c r="B23" s="50" t="s">
        <v>212</v>
      </c>
      <c r="C23" s="62">
        <v>50</v>
      </c>
      <c r="D23" s="2" t="s">
        <v>2</v>
      </c>
      <c r="E23" s="61" t="s">
        <v>1702</v>
      </c>
      <c r="F23" s="61" t="s">
        <v>1703</v>
      </c>
      <c r="G23" s="61" t="s">
        <v>1703</v>
      </c>
      <c r="H23" s="52" t="s">
        <v>1704</v>
      </c>
      <c r="I23" s="52" t="s">
        <v>1702</v>
      </c>
      <c r="J23" s="60">
        <v>30</v>
      </c>
    </row>
    <row r="24" spans="1:12" s="36" customFormat="1">
      <c r="A24" s="58" t="s">
        <v>294</v>
      </c>
      <c r="B24" s="50" t="s">
        <v>266</v>
      </c>
      <c r="C24" s="62">
        <v>500</v>
      </c>
      <c r="D24" s="2" t="s">
        <v>2</v>
      </c>
      <c r="E24" s="61" t="s">
        <v>295</v>
      </c>
      <c r="F24" s="61" t="s">
        <v>296</v>
      </c>
      <c r="G24" s="61" t="s">
        <v>297</v>
      </c>
      <c r="H24" s="52" t="s">
        <v>298</v>
      </c>
      <c r="I24" s="52" t="s">
        <v>268</v>
      </c>
      <c r="J24" s="52" t="s">
        <v>298</v>
      </c>
    </row>
    <row r="25" spans="1:12" s="36" customFormat="1">
      <c r="A25" s="58" t="s">
        <v>299</v>
      </c>
      <c r="B25" s="50" t="s">
        <v>266</v>
      </c>
      <c r="C25" s="62">
        <v>500</v>
      </c>
      <c r="D25" s="2" t="s">
        <v>2</v>
      </c>
      <c r="E25" s="59" t="s">
        <v>300</v>
      </c>
      <c r="F25" s="59" t="s">
        <v>301</v>
      </c>
      <c r="G25" s="61" t="s">
        <v>302</v>
      </c>
      <c r="H25" s="52" t="s">
        <v>303</v>
      </c>
      <c r="I25" s="52" t="s">
        <v>277</v>
      </c>
      <c r="J25" s="52" t="s">
        <v>304</v>
      </c>
    </row>
    <row r="26" spans="1:12" s="36" customFormat="1">
      <c r="A26" s="58" t="s">
        <v>305</v>
      </c>
      <c r="B26" s="50" t="s">
        <v>254</v>
      </c>
      <c r="C26" s="62">
        <v>250</v>
      </c>
      <c r="D26" s="2" t="s">
        <v>2</v>
      </c>
      <c r="E26" s="61" t="s">
        <v>1705</v>
      </c>
      <c r="F26" s="59">
        <v>460</v>
      </c>
      <c r="G26" s="59">
        <v>590</v>
      </c>
      <c r="H26" s="60">
        <v>230</v>
      </c>
      <c r="I26" s="52" t="s">
        <v>1708</v>
      </c>
      <c r="J26" s="60">
        <v>420</v>
      </c>
    </row>
    <row r="27" spans="1:12" s="36" customFormat="1">
      <c r="A27" s="58" t="s">
        <v>306</v>
      </c>
      <c r="B27" s="50" t="s">
        <v>254</v>
      </c>
      <c r="C27" s="62">
        <v>50</v>
      </c>
      <c r="D27" s="2" t="s">
        <v>2</v>
      </c>
      <c r="E27" s="61" t="s">
        <v>307</v>
      </c>
      <c r="F27" s="61" t="s">
        <v>286</v>
      </c>
      <c r="G27" s="61" t="s">
        <v>308</v>
      </c>
      <c r="H27" s="52" t="s">
        <v>309</v>
      </c>
      <c r="I27" s="52" t="s">
        <v>310</v>
      </c>
      <c r="J27" s="52" t="s">
        <v>309</v>
      </c>
    </row>
    <row r="28" spans="1:12" s="36" customFormat="1">
      <c r="A28" s="58" t="s">
        <v>311</v>
      </c>
      <c r="B28" s="50" t="s">
        <v>266</v>
      </c>
      <c r="C28" s="62">
        <v>250</v>
      </c>
      <c r="D28" s="2" t="s">
        <v>2</v>
      </c>
      <c r="E28" s="61" t="s">
        <v>287</v>
      </c>
      <c r="F28" s="61" t="s">
        <v>312</v>
      </c>
      <c r="G28" s="61" t="s">
        <v>313</v>
      </c>
      <c r="H28" s="52" t="s">
        <v>314</v>
      </c>
      <c r="I28" s="52" t="s">
        <v>291</v>
      </c>
      <c r="J28" s="52" t="s">
        <v>315</v>
      </c>
    </row>
    <row r="29" spans="1:12" s="36" customFormat="1">
      <c r="A29" s="58" t="s">
        <v>316</v>
      </c>
      <c r="B29" s="50" t="s">
        <v>214</v>
      </c>
      <c r="C29" s="62">
        <v>50</v>
      </c>
      <c r="D29" s="2" t="s">
        <v>2</v>
      </c>
      <c r="E29" s="61" t="s">
        <v>307</v>
      </c>
      <c r="F29" s="61" t="s">
        <v>286</v>
      </c>
      <c r="G29" s="61" t="s">
        <v>1703</v>
      </c>
      <c r="H29" s="52" t="s">
        <v>307</v>
      </c>
      <c r="I29" s="52" t="s">
        <v>1702</v>
      </c>
      <c r="J29" s="52" t="s">
        <v>309</v>
      </c>
    </row>
    <row r="30" spans="1:12">
      <c r="A30" s="58" t="s">
        <v>239</v>
      </c>
      <c r="B30" s="50" t="s">
        <v>259</v>
      </c>
      <c r="C30" s="62">
        <v>50</v>
      </c>
      <c r="D30" s="110">
        <v>2230</v>
      </c>
      <c r="E30" s="61" t="s">
        <v>302</v>
      </c>
      <c r="F30" s="61" t="s">
        <v>317</v>
      </c>
      <c r="G30" s="61" t="s">
        <v>318</v>
      </c>
      <c r="H30" s="52" t="s">
        <v>319</v>
      </c>
      <c r="I30" s="52" t="s">
        <v>317</v>
      </c>
      <c r="J30" s="52" t="s">
        <v>320</v>
      </c>
    </row>
    <row r="31" spans="1:12" s="36" customFormat="1">
      <c r="A31" s="58" t="s">
        <v>321</v>
      </c>
      <c r="B31" s="50" t="s">
        <v>214</v>
      </c>
      <c r="C31" s="62">
        <v>50</v>
      </c>
      <c r="D31" s="2" t="s">
        <v>2</v>
      </c>
      <c r="E31" s="61" t="s">
        <v>1702</v>
      </c>
      <c r="F31" s="59">
        <v>300</v>
      </c>
      <c r="G31" s="59">
        <v>160</v>
      </c>
      <c r="H31" s="60">
        <v>70</v>
      </c>
      <c r="I31" s="52" t="s">
        <v>1702</v>
      </c>
      <c r="J31" s="60">
        <v>60</v>
      </c>
      <c r="K31" s="35"/>
      <c r="L31" s="35"/>
    </row>
    <row r="32" spans="1:12">
      <c r="A32" s="58" t="s">
        <v>322</v>
      </c>
      <c r="B32" s="50" t="s">
        <v>214</v>
      </c>
      <c r="C32" s="62">
        <v>100</v>
      </c>
      <c r="D32" s="2" t="s">
        <v>2</v>
      </c>
      <c r="E32" s="59">
        <v>180</v>
      </c>
      <c r="F32" s="59">
        <v>690</v>
      </c>
      <c r="G32" s="59">
        <v>560</v>
      </c>
      <c r="H32" s="60">
        <v>250</v>
      </c>
      <c r="I32" s="60">
        <v>190</v>
      </c>
      <c r="J32" s="60">
        <v>320</v>
      </c>
    </row>
    <row r="33" spans="1:12">
      <c r="A33" s="58" t="s">
        <v>323</v>
      </c>
      <c r="B33" s="50" t="s">
        <v>259</v>
      </c>
      <c r="C33" s="62">
        <v>50</v>
      </c>
      <c r="D33" s="109">
        <v>561</v>
      </c>
      <c r="E33" s="59">
        <v>20</v>
      </c>
      <c r="F33" s="59">
        <v>20</v>
      </c>
      <c r="G33" s="59">
        <v>50</v>
      </c>
      <c r="H33" s="60">
        <v>40</v>
      </c>
      <c r="I33" s="60">
        <v>30</v>
      </c>
      <c r="J33" s="60">
        <v>50</v>
      </c>
    </row>
    <row r="34" spans="1:12">
      <c r="A34" s="58" t="s">
        <v>244</v>
      </c>
      <c r="B34" s="50" t="s">
        <v>259</v>
      </c>
      <c r="C34" s="62">
        <v>50</v>
      </c>
      <c r="D34" s="110">
        <v>1170</v>
      </c>
      <c r="E34" s="59">
        <v>390</v>
      </c>
      <c r="F34" s="59">
        <v>560</v>
      </c>
      <c r="G34" s="61" t="s">
        <v>315</v>
      </c>
      <c r="H34" s="52" t="s">
        <v>324</v>
      </c>
      <c r="I34" s="52" t="s">
        <v>325</v>
      </c>
      <c r="J34" s="52" t="s">
        <v>270</v>
      </c>
    </row>
    <row r="35" spans="1:12">
      <c r="A35" s="58" t="s">
        <v>245</v>
      </c>
      <c r="B35" s="50" t="s">
        <v>246</v>
      </c>
      <c r="C35" s="62">
        <v>50</v>
      </c>
      <c r="D35" s="2" t="s">
        <v>2</v>
      </c>
      <c r="E35" s="61" t="s">
        <v>1702</v>
      </c>
      <c r="F35" s="59" t="s">
        <v>326</v>
      </c>
      <c r="G35" s="59" t="s">
        <v>327</v>
      </c>
      <c r="H35" s="52" t="s">
        <v>1704</v>
      </c>
      <c r="I35" s="52" t="s">
        <v>1702</v>
      </c>
      <c r="J35" s="52" t="s">
        <v>328</v>
      </c>
    </row>
    <row r="36" spans="1:12">
      <c r="A36" s="58" t="s">
        <v>247</v>
      </c>
      <c r="B36" s="50" t="s">
        <v>259</v>
      </c>
      <c r="C36" s="62">
        <v>50</v>
      </c>
      <c r="D36" s="110">
        <v>1520</v>
      </c>
      <c r="E36" s="59" t="s">
        <v>329</v>
      </c>
      <c r="F36" s="61" t="s">
        <v>330</v>
      </c>
      <c r="G36" s="61" t="s">
        <v>260</v>
      </c>
      <c r="H36" s="52" t="s">
        <v>331</v>
      </c>
      <c r="I36" s="52" t="s">
        <v>291</v>
      </c>
      <c r="J36" s="52" t="s">
        <v>332</v>
      </c>
    </row>
    <row r="37" spans="1:12">
      <c r="A37" s="63" t="s">
        <v>252</v>
      </c>
      <c r="B37" s="54" t="s">
        <v>246</v>
      </c>
      <c r="C37" s="111">
        <v>50</v>
      </c>
      <c r="D37" s="112" t="s">
        <v>2</v>
      </c>
      <c r="E37" s="64" t="s">
        <v>1710</v>
      </c>
      <c r="F37" s="64">
        <v>63.5</v>
      </c>
      <c r="G37" s="65" t="s">
        <v>1711</v>
      </c>
      <c r="H37" s="56" t="s">
        <v>1712</v>
      </c>
      <c r="I37" s="118" t="s">
        <v>1713</v>
      </c>
      <c r="J37" s="118">
        <v>60.8</v>
      </c>
    </row>
    <row r="38" spans="1:12" ht="16.8">
      <c r="A38" s="57" t="s">
        <v>1715</v>
      </c>
      <c r="E38" s="36"/>
      <c r="F38" s="36"/>
      <c r="G38" s="36"/>
      <c r="H38" s="36"/>
      <c r="I38" s="36"/>
      <c r="J38" s="36"/>
      <c r="K38" s="36"/>
      <c r="L38" s="36"/>
    </row>
    <row r="39" spans="1:12">
      <c r="A39" s="108" t="s">
        <v>1716</v>
      </c>
    </row>
    <row r="43" spans="1:12">
      <c r="A43" s="35"/>
      <c r="B43" s="35"/>
      <c r="C43" s="35"/>
      <c r="D43" s="35"/>
    </row>
    <row r="44" spans="1:12">
      <c r="A44" s="35"/>
      <c r="B44" s="35"/>
      <c r="C44" s="35"/>
      <c r="D44" s="35"/>
    </row>
    <row r="45" spans="1:12">
      <c r="A45" s="35"/>
      <c r="B45" s="35"/>
      <c r="C45" s="35"/>
      <c r="D45" s="35"/>
    </row>
    <row r="46" spans="1:12">
      <c r="A46" s="35"/>
      <c r="B46" s="35"/>
      <c r="C46" s="35"/>
      <c r="D46" s="35"/>
    </row>
    <row r="47" spans="1:12">
      <c r="A47" s="35"/>
      <c r="B47" s="35"/>
      <c r="C47" s="35"/>
      <c r="D47" s="35"/>
    </row>
  </sheetData>
  <mergeCells count="3">
    <mergeCell ref="A1:G1"/>
    <mergeCell ref="E4:J4"/>
    <mergeCell ref="B6:G6"/>
  </mergeCells>
  <pageMargins left="0.25" right="0.25" top="0.75" bottom="0.75" header="0.3" footer="0.3"/>
  <pageSetup scale="73" orientation="landscape" r:id="rId1"/>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535575C2E16DD4180F647D41F93EB12" ma:contentTypeVersion="50" ma:contentTypeDescription="Create a new document." ma:contentTypeScope="" ma:versionID="0b2c01cec21c44c30711af6870b2086c">
  <xsd:schema xmlns:xsd="http://www.w3.org/2001/XMLSchema" xmlns:xs="http://www.w3.org/2001/XMLSchema" xmlns:p="http://schemas.microsoft.com/office/2006/metadata/properties" xmlns:ns1="http://schemas.microsoft.com/sharepoint/v3" xmlns:ns2="1720e262-164b-42d9-b8f5-1c971da2b9e2" targetNamespace="http://schemas.microsoft.com/office/2006/metadata/properties" ma:root="true" ma:fieldsID="ef36e399ae9477f09b5c43b6885dc76d" ns1:_="" ns2:_="">
    <xsd:import namespace="http://schemas.microsoft.com/sharepoint/v3"/>
    <xsd:import namespace="1720e262-164b-42d9-b8f5-1c971da2b9e2"/>
    <xsd:element name="properties">
      <xsd:complexType>
        <xsd:sequence>
          <xsd:element name="documentManagement">
            <xsd:complexType>
              <xsd:all>
                <xsd:element ref="ns2:_dlc_DocId" minOccurs="0"/>
                <xsd:element ref="ns2:_dlc_DocIdUrl" minOccurs="0"/>
                <xsd:element ref="ns2:_dlc_DocIdPersistId" minOccurs="0"/>
                <xsd:element ref="ns2:Del_Flag" minOccurs="0"/>
                <xsd:element ref="ns2:IP_x0020_Number" minOccurs="0"/>
                <xsd:element ref="ns2:Document_x0020_Type"/>
                <xsd:element ref="ns1:RoutingRuleDescription" minOccurs="0"/>
                <xsd:element ref="ns2:Diseminat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4"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20e262-164b-42d9-b8f5-1c971da2b9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l_Flag" ma:index="11" nillable="true" ma:displayName="Del_Flag" ma:default="0" ma:description="When set indicates list item can be deleted" ma:internalName="Del_Flag">
      <xsd:simpleType>
        <xsd:restriction base="dms:Boolean"/>
      </xsd:simpleType>
    </xsd:element>
    <xsd:element name="IP_x0020_Number" ma:index="12" nillable="true" ma:displayName="IP Number" ma:indexed="true" ma:internalName="IP_x0020_Number">
      <xsd:simpleType>
        <xsd:restriction base="dms:Text"/>
      </xsd:simpleType>
    </xsd:element>
    <xsd:element name="Document_x0020_Type" ma:index="13" ma:displayName="Document Type" ma:default="Author's original manuscript" ma:description="" ma:format="Dropdown" ma:internalName="Document_x0020_Type">
      <xsd:simpleType>
        <xsd:restriction base="dms:Choice">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Other"/>
        </xsd:restriction>
      </xsd:simpleType>
    </xsd:element>
    <xsd:element name="Disemination_x0020_Date" ma:index="16" nillable="true" ma:displayName="Disemination Date" ma:internalName="Disemin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Working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isemination_x0020_Date xmlns="1720e262-164b-42d9-b8f5-1c971da2b9e2" xsi:nil="true"/>
    <RoutingRuleDescription xmlns="http://schemas.microsoft.com/sharepoint/v3">FINAL APPENDIXES</RoutingRuleDescription>
    <IP_x0020_Number xmlns="1720e262-164b-42d9-b8f5-1c971da2b9e2">IP-056292</IP_x0020_Number>
    <Document_x0020_Type xmlns="1720e262-164b-42d9-b8f5-1c971da2b9e2">Final BAO approved manuscript</Document_x0020_Type>
    <Del_Flag xmlns="1720e262-164b-42d9-b8f5-1c971da2b9e2">false</Del_Flag>
    <_dlc_DocId xmlns="1720e262-164b-42d9-b8f5-1c971da2b9e2">IP000000-33-192867</_dlc_DocId>
    <_dlc_DocIdUrl xmlns="1720e262-164b-42d9-b8f5-1c971da2b9e2">
      <Url>https://ipds.usgs.gov/_layouts/DocIdRedir.aspx?ID=IP000000-33-192867</Url>
      <Description>IP000000-33-192867</Description>
    </_dlc_DocIdUrl>
  </documentManagement>
</p:properties>
</file>

<file path=customXml/itemProps1.xml><?xml version="1.0" encoding="utf-8"?>
<ds:datastoreItem xmlns:ds="http://schemas.openxmlformats.org/officeDocument/2006/customXml" ds:itemID="{78BD0FED-F18A-4473-B85C-FC8157C11906}">
  <ds:schemaRefs>
    <ds:schemaRef ds:uri="http://schemas.microsoft.com/sharepoint/v3/contenttype/forms"/>
  </ds:schemaRefs>
</ds:datastoreItem>
</file>

<file path=customXml/itemProps2.xml><?xml version="1.0" encoding="utf-8"?>
<ds:datastoreItem xmlns:ds="http://schemas.openxmlformats.org/officeDocument/2006/customXml" ds:itemID="{2C2D15FD-AC9F-464B-91F4-BFA4323BC3AC}">
  <ds:schemaRefs>
    <ds:schemaRef ds:uri="http://schemas.microsoft.com/sharepoint/events"/>
  </ds:schemaRefs>
</ds:datastoreItem>
</file>

<file path=customXml/itemProps3.xml><?xml version="1.0" encoding="utf-8"?>
<ds:datastoreItem xmlns:ds="http://schemas.openxmlformats.org/officeDocument/2006/customXml" ds:itemID="{009AD597-AD30-46C6-A316-AD84B3B340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720e262-164b-42d9-b8f5-1c971da2b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D45D155-35D1-4CEB-AD8D-8DC93DF76429}">
  <ds:schemaRefs>
    <ds:schemaRef ds:uri="http://purl.org/dc/terms/"/>
    <ds:schemaRef ds:uri="http://www.w3.org/XML/1998/namespace"/>
    <ds:schemaRef ds:uri="http://schemas.microsoft.com/office/2006/documentManagement/types"/>
    <ds:schemaRef ds:uri="http://schemas.microsoft.com/office/2006/metadata/properties"/>
    <ds:schemaRef ds:uri="http://purl.org/dc/elements/1.1/"/>
    <ds:schemaRef ds:uri="http://schemas.microsoft.com/office/infopath/2007/PartnerControls"/>
    <ds:schemaRef ds:uri="1720e262-164b-42d9-b8f5-1c971da2b9e2"/>
    <ds:schemaRef ds:uri="http://schemas.openxmlformats.org/package/2006/metadata/core-propertie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Appendix 1</vt:lpstr>
      <vt:lpstr>Appendix 2</vt:lpstr>
      <vt:lpstr>Appendix 3</vt:lpstr>
      <vt:lpstr>Appendix 4</vt:lpstr>
      <vt:lpstr>Appendix 5 </vt:lpstr>
      <vt:lpstr>Appendix 6</vt:lpstr>
      <vt:lpstr>Appendix 7</vt:lpstr>
      <vt:lpstr>Appendix 8</vt:lpstr>
      <vt:lpstr>Appendix 9</vt:lpstr>
      <vt:lpstr>Appendix 10</vt:lpstr>
      <vt:lpstr>Appendix 11</vt:lpstr>
      <vt:lpstr>Appendix 12</vt:lpstr>
      <vt:lpstr>Appendix 13</vt:lpstr>
      <vt:lpstr>Appendix 14</vt:lpstr>
      <vt:lpstr>Appendix 15</vt:lpstr>
      <vt:lpstr>Appendix 16</vt:lpstr>
      <vt:lpstr>Appendix 17</vt:lpstr>
      <vt:lpstr>Appendix 18</vt:lpstr>
      <vt:lpstr>'Appendix 1'!Print_Area</vt:lpstr>
      <vt:lpstr>'Appendix 10'!Print_Area</vt:lpstr>
      <vt:lpstr>'Appendix 11'!Print_Area</vt:lpstr>
      <vt:lpstr>'Appendix 12'!Print_Area</vt:lpstr>
      <vt:lpstr>'Appendix 13'!Print_Area</vt:lpstr>
      <vt:lpstr>'Appendix 14'!Print_Area</vt:lpstr>
      <vt:lpstr>'Appendix 15'!Print_Area</vt:lpstr>
      <vt:lpstr>'Appendix 16'!Print_Area</vt:lpstr>
      <vt:lpstr>'Appendix 17'!Print_Area</vt:lpstr>
      <vt:lpstr>'Appendix 18'!Print_Area</vt:lpstr>
      <vt:lpstr>'Appendix 2'!Print_Area</vt:lpstr>
      <vt:lpstr>'Appendix 4'!Print_Area</vt:lpstr>
      <vt:lpstr>'Appendix 5 '!Print_Area</vt:lpstr>
      <vt:lpstr>'Appendix 6'!Print_Area</vt:lpstr>
      <vt:lpstr>'Appendix 7'!Print_Area</vt:lpstr>
      <vt:lpstr>'Appendix 8'!Print_Area</vt:lpstr>
      <vt:lpstr>'Appendix 9'!Print_Area</vt:lpstr>
      <vt:lpstr>'Appendix 11'!Print_Titles</vt:lpstr>
      <vt:lpstr>'Appendix 2'!Print_Titles</vt:lpstr>
      <vt:lpstr>'Appendix 4'!Print_Titles</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mstone</dc:creator>
  <cp:lastModifiedBy>Ulibarri, Loretta J.</cp:lastModifiedBy>
  <cp:lastPrinted>2014-05-15T21:02:57Z</cp:lastPrinted>
  <dcterms:created xsi:type="dcterms:W3CDTF">2010-12-03T17:18:21Z</dcterms:created>
  <dcterms:modified xsi:type="dcterms:W3CDTF">2014-09-30T19:35:39Z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0x010100C535575C2E16DD4180F647D41F93EB12</vt:lpwstr>
  </property>
  <property fmtid="{D5CDD505-2E9C-101B-9397-08002B2CF9AE}" pid="3" name="ItemRetentionFormula">
    <vt:lpwstr/>
  </property>
  <property fmtid="{D5CDD505-2E9C-101B-9397-08002B2CF9AE}" pid="4" name="_dlc_policyId">
    <vt:lpwstr/>
  </property>
  <property fmtid="{D5CDD505-2E9C-101B-9397-08002B2CF9AE}" pid="5" name="_dlc_DocIdItemGuid">
    <vt:lpwstr>c5555a19-44a8-483c-b1dc-4868cc556928</vt:lpwstr>
  </property>
</Properties>
</file>