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940" yWindow="5500" windowWidth="24960" windowHeight="13120" tabRatio="780" firstSheet="2" activeTab="7"/>
  </bookViews>
  <sheets>
    <sheet name="S1_intermediate_stds" sheetId="1" r:id="rId1"/>
    <sheet name="s2_primary_dilution_stds" sheetId="13" r:id="rId2"/>
    <sheet name="s3_qualifier_codes" sheetId="7" r:id="rId3"/>
    <sheet name="s4_QC criteria" sheetId="8" r:id="rId4"/>
    <sheet name="s5_tier1_not_s2437" sheetId="12" r:id="rId5"/>
    <sheet name="s6_esipos_response" sheetId="9" r:id="rId6"/>
    <sheet name="s7_esineg_response" sheetId="10" r:id="rId7"/>
    <sheet name="s8_recoveries_fms_excluded" sheetId="11" r:id="rId8"/>
    <sheet name="s9_QW_params" sheetId="4" r:id="rId9"/>
    <sheet name="s10_qw_params_site" sheetId="5" r:id="rId10"/>
    <sheet name="s11_4deg_degradates_formed" sheetId="14" r:id="rId11"/>
    <sheet name="s12minus10_degradate_formed" sheetId="15" r:id="rId12"/>
  </sheets>
  <definedNames>
    <definedName name="_Toc240532482" localSheetId="3">'s4_QC criteria'!$A$3</definedName>
    <definedName name="_xlnm.Print_Area" localSheetId="5">s6_esipos_response!$A$1:$O$210</definedName>
    <definedName name="_xlnm.Print_Area" localSheetId="7">s8_recoveries_fms_excluded!$A$1:$M$39</definedName>
    <definedName name="_xlnm.Print_Titles" localSheetId="0">S1_intermediate_stds!$2:$2</definedName>
    <definedName name="_xlnm.Print_Titles" localSheetId="9">s10_qw_params_site!$4:$4</definedName>
    <definedName name="_xlnm.Print_Titles" localSheetId="2">s3_qualifier_codes!$2:$2</definedName>
    <definedName name="_xlnm.Print_Titles" localSheetId="3">'s4_QC criteria'!$2:$2</definedName>
    <definedName name="_xlnm.Print_Titles" localSheetId="4">s5_tier1_not_s2437!$2:$2</definedName>
    <definedName name="_xlnm.Print_Titles" localSheetId="5">s6_esipos_response!$2:$2</definedName>
    <definedName name="_xlnm.Print_Titles" localSheetId="6">s7_esineg_response!$2:$2</definedName>
    <definedName name="_xlnm.Print_Titles" localSheetId="7">s8_recoveries_fms_excluded!$2:$2</definedName>
    <definedName name="_xlnm.Print_Titles" localSheetId="8">s9_QW_params!$2:$2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 i="13" l="1"/>
  <c r="G5" i="13"/>
  <c r="G6" i="13"/>
  <c r="G7" i="13"/>
  <c r="G8" i="13"/>
  <c r="G9" i="13"/>
  <c r="G3" i="13"/>
  <c r="B9" i="13"/>
  <c r="C9" i="13"/>
  <c r="B8" i="13"/>
  <c r="C8" i="13"/>
  <c r="B7" i="13"/>
  <c r="C7" i="13"/>
  <c r="B6" i="13"/>
  <c r="C6" i="13"/>
  <c r="B5" i="13"/>
  <c r="C5" i="13"/>
  <c r="B4" i="13"/>
  <c r="C4" i="13"/>
  <c r="B3" i="13"/>
  <c r="C3" i="13"/>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1" i="11"/>
  <c r="H41" i="11"/>
  <c r="F41"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R3" i="9"/>
  <c r="S3" i="9"/>
  <c r="Q3" i="9"/>
  <c r="R4" i="9"/>
  <c r="S4" i="9"/>
  <c r="Q4" i="9"/>
  <c r="R5" i="9"/>
  <c r="S5" i="9"/>
  <c r="Q5" i="9"/>
  <c r="R6" i="9"/>
  <c r="S6" i="9"/>
  <c r="Q6" i="9"/>
  <c r="R7" i="9"/>
  <c r="S7" i="9"/>
  <c r="Q7" i="9"/>
  <c r="R8" i="9"/>
  <c r="S8" i="9"/>
  <c r="Q8" i="9"/>
  <c r="R9" i="9"/>
  <c r="S9" i="9"/>
  <c r="Q9" i="9"/>
  <c r="R10" i="9"/>
  <c r="S10" i="9"/>
  <c r="Q10" i="9"/>
  <c r="R11" i="9"/>
  <c r="S11" i="9"/>
  <c r="Q11" i="9"/>
  <c r="R12" i="9"/>
  <c r="S12" i="9"/>
  <c r="Q12" i="9"/>
  <c r="R13" i="9"/>
  <c r="S13" i="9"/>
  <c r="Q13" i="9"/>
  <c r="R14" i="9"/>
  <c r="S14" i="9"/>
  <c r="Q14" i="9"/>
  <c r="R15" i="9"/>
  <c r="S15" i="9"/>
  <c r="Q15" i="9"/>
  <c r="R16" i="9"/>
  <c r="S16" i="9"/>
  <c r="Q16" i="9"/>
  <c r="R17" i="9"/>
  <c r="S17" i="9"/>
  <c r="Q17" i="9"/>
  <c r="R18" i="9"/>
  <c r="S18" i="9"/>
  <c r="Q18" i="9"/>
  <c r="R19" i="9"/>
  <c r="S19" i="9"/>
  <c r="Q19" i="9"/>
  <c r="R20" i="9"/>
  <c r="S20" i="9"/>
  <c r="Q20" i="9"/>
  <c r="R21" i="9"/>
  <c r="S21" i="9"/>
  <c r="Q21" i="9"/>
  <c r="R22" i="9"/>
  <c r="S22" i="9"/>
  <c r="Q22" i="9"/>
  <c r="R23" i="9"/>
  <c r="S23" i="9"/>
  <c r="Q23" i="9"/>
  <c r="R24" i="9"/>
  <c r="S24" i="9"/>
  <c r="Q24" i="9"/>
  <c r="R25" i="9"/>
  <c r="S25" i="9"/>
  <c r="Q25" i="9"/>
  <c r="R26" i="9"/>
  <c r="S26" i="9"/>
  <c r="Q26" i="9"/>
  <c r="R27" i="9"/>
  <c r="S27" i="9"/>
  <c r="Q27" i="9"/>
  <c r="R28" i="9"/>
  <c r="S28" i="9"/>
  <c r="Q28" i="9"/>
  <c r="R29" i="9"/>
  <c r="S29" i="9"/>
  <c r="Q29" i="9"/>
  <c r="R30" i="9"/>
  <c r="S30" i="9"/>
  <c r="Q30" i="9"/>
  <c r="R31" i="9"/>
  <c r="S31" i="9"/>
  <c r="Q31" i="9"/>
  <c r="R32" i="9"/>
  <c r="S32" i="9"/>
  <c r="Q32" i="9"/>
  <c r="R33" i="9"/>
  <c r="S33" i="9"/>
  <c r="Q33" i="9"/>
  <c r="R34" i="9"/>
  <c r="S34" i="9"/>
  <c r="Q34" i="9"/>
  <c r="R35" i="9"/>
  <c r="S35" i="9"/>
  <c r="Q35" i="9"/>
  <c r="R36" i="9"/>
  <c r="S36" i="9"/>
  <c r="Q36" i="9"/>
  <c r="R37" i="9"/>
  <c r="S37" i="9"/>
  <c r="Q37" i="9"/>
  <c r="R38" i="9"/>
  <c r="S38" i="9"/>
  <c r="Q38" i="9"/>
  <c r="R39" i="9"/>
  <c r="S39" i="9"/>
  <c r="Q39" i="9"/>
  <c r="R40" i="9"/>
  <c r="S40" i="9"/>
  <c r="Q40" i="9"/>
  <c r="R41" i="9"/>
  <c r="S41" i="9"/>
  <c r="Q41" i="9"/>
  <c r="R42" i="9"/>
  <c r="S42" i="9"/>
  <c r="Q42" i="9"/>
  <c r="R43" i="9"/>
  <c r="S43" i="9"/>
  <c r="Q43" i="9"/>
  <c r="R44" i="9"/>
  <c r="S44" i="9"/>
  <c r="Q44" i="9"/>
  <c r="R45" i="9"/>
  <c r="S45" i="9"/>
  <c r="Q45" i="9"/>
  <c r="R46" i="9"/>
  <c r="S46" i="9"/>
  <c r="Q46" i="9"/>
  <c r="R47" i="9"/>
  <c r="S47" i="9"/>
  <c r="Q47" i="9"/>
  <c r="R48" i="9"/>
  <c r="S48" i="9"/>
  <c r="Q48" i="9"/>
  <c r="R49" i="9"/>
  <c r="S49" i="9"/>
  <c r="Q49" i="9"/>
  <c r="R50" i="9"/>
  <c r="S50" i="9"/>
  <c r="Q50" i="9"/>
  <c r="R51" i="9"/>
  <c r="S51" i="9"/>
  <c r="Q51" i="9"/>
  <c r="R52" i="9"/>
  <c r="S52" i="9"/>
  <c r="Q52" i="9"/>
  <c r="R53" i="9"/>
  <c r="S53" i="9"/>
  <c r="Q53" i="9"/>
  <c r="R54" i="9"/>
  <c r="S54" i="9"/>
  <c r="Q54" i="9"/>
  <c r="R55" i="9"/>
  <c r="S55" i="9"/>
  <c r="Q55" i="9"/>
  <c r="R56" i="9"/>
  <c r="S56" i="9"/>
  <c r="Q56" i="9"/>
  <c r="R57" i="9"/>
  <c r="S57" i="9"/>
  <c r="Q57" i="9"/>
  <c r="R58" i="9"/>
  <c r="S58" i="9"/>
  <c r="Q58" i="9"/>
  <c r="R59" i="9"/>
  <c r="S59" i="9"/>
  <c r="Q59" i="9"/>
  <c r="R60" i="9"/>
  <c r="S60" i="9"/>
  <c r="Q60" i="9"/>
  <c r="R61" i="9"/>
  <c r="S61" i="9"/>
  <c r="Q61" i="9"/>
  <c r="R62" i="9"/>
  <c r="S62" i="9"/>
  <c r="Q62" i="9"/>
  <c r="R63" i="9"/>
  <c r="S63" i="9"/>
  <c r="Q63" i="9"/>
  <c r="R64" i="9"/>
  <c r="S64" i="9"/>
  <c r="Q64" i="9"/>
  <c r="R65" i="9"/>
  <c r="S65" i="9"/>
  <c r="Q65" i="9"/>
  <c r="R66" i="9"/>
  <c r="S66" i="9"/>
  <c r="Q66" i="9"/>
  <c r="R67" i="9"/>
  <c r="S67" i="9"/>
  <c r="Q67" i="9"/>
  <c r="R68" i="9"/>
  <c r="S68" i="9"/>
  <c r="Q68" i="9"/>
  <c r="R69" i="9"/>
  <c r="S69" i="9"/>
  <c r="Q69" i="9"/>
  <c r="R70" i="9"/>
  <c r="S70" i="9"/>
  <c r="Q70" i="9"/>
  <c r="R71" i="9"/>
  <c r="S71" i="9"/>
  <c r="Q71" i="9"/>
  <c r="R72" i="9"/>
  <c r="S72" i="9"/>
  <c r="Q72" i="9"/>
  <c r="R73" i="9"/>
  <c r="S73" i="9"/>
  <c r="Q73" i="9"/>
  <c r="R74" i="9"/>
  <c r="S74" i="9"/>
  <c r="Q74" i="9"/>
  <c r="R75" i="9"/>
  <c r="S75" i="9"/>
  <c r="Q75" i="9"/>
  <c r="R76" i="9"/>
  <c r="S76" i="9"/>
  <c r="Q76" i="9"/>
  <c r="R77" i="9"/>
  <c r="S77" i="9"/>
  <c r="Q77" i="9"/>
  <c r="R78" i="9"/>
  <c r="S78" i="9"/>
  <c r="Q78" i="9"/>
  <c r="R79" i="9"/>
  <c r="S79" i="9"/>
  <c r="Q79" i="9"/>
  <c r="R80" i="9"/>
  <c r="S80" i="9"/>
  <c r="Q80" i="9"/>
  <c r="R81" i="9"/>
  <c r="S81" i="9"/>
  <c r="Q81" i="9"/>
  <c r="R82" i="9"/>
  <c r="S82" i="9"/>
  <c r="Q82" i="9"/>
  <c r="R83" i="9"/>
  <c r="S83" i="9"/>
  <c r="Q83" i="9"/>
  <c r="R84" i="9"/>
  <c r="S84" i="9"/>
  <c r="Q84" i="9"/>
  <c r="R85" i="9"/>
  <c r="S85" i="9"/>
  <c r="Q85" i="9"/>
  <c r="R86" i="9"/>
  <c r="S86" i="9"/>
  <c r="Q86" i="9"/>
  <c r="R87" i="9"/>
  <c r="S87" i="9"/>
  <c r="Q87" i="9"/>
  <c r="R88" i="9"/>
  <c r="S88" i="9"/>
  <c r="Q88" i="9"/>
  <c r="R89" i="9"/>
  <c r="S89" i="9"/>
  <c r="Q89" i="9"/>
  <c r="R90" i="9"/>
  <c r="S90" i="9"/>
  <c r="Q90" i="9"/>
  <c r="R91" i="9"/>
  <c r="S91" i="9"/>
  <c r="Q91" i="9"/>
  <c r="R92" i="9"/>
  <c r="S92" i="9"/>
  <c r="Q92" i="9"/>
  <c r="R93" i="9"/>
  <c r="S93" i="9"/>
  <c r="Q93" i="9"/>
  <c r="R94" i="9"/>
  <c r="S94" i="9"/>
  <c r="Q94" i="9"/>
  <c r="R95" i="9"/>
  <c r="S95" i="9"/>
  <c r="Q95" i="9"/>
  <c r="R96" i="9"/>
  <c r="S96" i="9"/>
  <c r="Q96" i="9"/>
  <c r="R97" i="9"/>
  <c r="S97" i="9"/>
  <c r="Q97" i="9"/>
  <c r="R98" i="9"/>
  <c r="S98" i="9"/>
  <c r="Q98" i="9"/>
  <c r="R99" i="9"/>
  <c r="S99" i="9"/>
  <c r="Q99" i="9"/>
  <c r="R100" i="9"/>
  <c r="S100" i="9"/>
  <c r="Q100" i="9"/>
  <c r="R101" i="9"/>
  <c r="S101" i="9"/>
  <c r="Q101" i="9"/>
  <c r="R102" i="9"/>
  <c r="S102" i="9"/>
  <c r="Q102" i="9"/>
  <c r="R103" i="9"/>
  <c r="S103" i="9"/>
  <c r="Q103" i="9"/>
  <c r="R104" i="9"/>
  <c r="S104" i="9"/>
  <c r="Q104" i="9"/>
  <c r="R105" i="9"/>
  <c r="S105" i="9"/>
  <c r="Q105" i="9"/>
  <c r="R106" i="9"/>
  <c r="S106" i="9"/>
  <c r="Q106" i="9"/>
  <c r="R107" i="9"/>
  <c r="S107" i="9"/>
  <c r="Q107" i="9"/>
  <c r="R108" i="9"/>
  <c r="S108" i="9"/>
  <c r="Q108" i="9"/>
  <c r="R109" i="9"/>
  <c r="S109" i="9"/>
  <c r="Q109" i="9"/>
  <c r="R110" i="9"/>
  <c r="S110" i="9"/>
  <c r="Q110" i="9"/>
  <c r="R111" i="9"/>
  <c r="S111" i="9"/>
  <c r="Q111" i="9"/>
  <c r="R112" i="9"/>
  <c r="S112" i="9"/>
  <c r="Q112" i="9"/>
  <c r="R113" i="9"/>
  <c r="S113" i="9"/>
  <c r="Q113" i="9"/>
  <c r="R114" i="9"/>
  <c r="S114" i="9"/>
  <c r="Q114" i="9"/>
  <c r="R115" i="9"/>
  <c r="S115" i="9"/>
  <c r="Q115" i="9"/>
  <c r="R116" i="9"/>
  <c r="S116" i="9"/>
  <c r="Q116" i="9"/>
  <c r="R117" i="9"/>
  <c r="S117" i="9"/>
  <c r="Q117" i="9"/>
  <c r="R118" i="9"/>
  <c r="S118" i="9"/>
  <c r="Q118" i="9"/>
  <c r="R119" i="9"/>
  <c r="S119" i="9"/>
  <c r="Q119" i="9"/>
  <c r="R120" i="9"/>
  <c r="S120" i="9"/>
  <c r="Q120" i="9"/>
  <c r="R121" i="9"/>
  <c r="S121" i="9"/>
  <c r="Q121" i="9"/>
  <c r="R122" i="9"/>
  <c r="S122" i="9"/>
  <c r="Q122" i="9"/>
  <c r="R123" i="9"/>
  <c r="S123" i="9"/>
  <c r="Q123" i="9"/>
  <c r="R124" i="9"/>
  <c r="S124" i="9"/>
  <c r="Q124" i="9"/>
  <c r="R125" i="9"/>
  <c r="S125" i="9"/>
  <c r="Q125" i="9"/>
  <c r="R126" i="9"/>
  <c r="S126" i="9"/>
  <c r="Q126" i="9"/>
  <c r="R127" i="9"/>
  <c r="S127" i="9"/>
  <c r="Q127" i="9"/>
  <c r="R128" i="9"/>
  <c r="S128" i="9"/>
  <c r="Q128" i="9"/>
  <c r="R129" i="9"/>
  <c r="S129" i="9"/>
  <c r="Q129" i="9"/>
  <c r="R130" i="9"/>
  <c r="S130" i="9"/>
  <c r="Q130" i="9"/>
  <c r="R131" i="9"/>
  <c r="S131" i="9"/>
  <c r="Q131" i="9"/>
  <c r="R132" i="9"/>
  <c r="S132" i="9"/>
  <c r="Q132" i="9"/>
  <c r="R133" i="9"/>
  <c r="S133" i="9"/>
  <c r="Q133" i="9"/>
  <c r="R134" i="9"/>
  <c r="S134" i="9"/>
  <c r="Q134" i="9"/>
  <c r="R135" i="9"/>
  <c r="S135" i="9"/>
  <c r="Q135" i="9"/>
  <c r="R136" i="9"/>
  <c r="S136" i="9"/>
  <c r="Q136" i="9"/>
  <c r="R137" i="9"/>
  <c r="S137" i="9"/>
  <c r="Q137" i="9"/>
  <c r="R138" i="9"/>
  <c r="S138" i="9"/>
  <c r="Q138" i="9"/>
  <c r="R139" i="9"/>
  <c r="S139" i="9"/>
  <c r="Q139" i="9"/>
  <c r="R140" i="9"/>
  <c r="S140" i="9"/>
  <c r="Q140" i="9"/>
  <c r="R141" i="9"/>
  <c r="S141" i="9"/>
  <c r="Q141" i="9"/>
  <c r="R142" i="9"/>
  <c r="S142" i="9"/>
  <c r="Q142" i="9"/>
  <c r="R143" i="9"/>
  <c r="S143" i="9"/>
  <c r="Q143" i="9"/>
  <c r="R144" i="9"/>
  <c r="S144" i="9"/>
  <c r="Q144" i="9"/>
  <c r="R145" i="9"/>
  <c r="S145" i="9"/>
  <c r="Q145" i="9"/>
  <c r="R146" i="9"/>
  <c r="S146" i="9"/>
  <c r="Q146" i="9"/>
  <c r="R147" i="9"/>
  <c r="S147" i="9"/>
  <c r="Q147" i="9"/>
  <c r="R148" i="9"/>
  <c r="S148" i="9"/>
  <c r="Q148" i="9"/>
  <c r="R149" i="9"/>
  <c r="S149" i="9"/>
  <c r="Q149" i="9"/>
  <c r="R150" i="9"/>
  <c r="S150" i="9"/>
  <c r="Q150" i="9"/>
  <c r="R151" i="9"/>
  <c r="S151" i="9"/>
  <c r="Q151" i="9"/>
  <c r="R152" i="9"/>
  <c r="S152" i="9"/>
  <c r="Q152" i="9"/>
  <c r="R153" i="9"/>
  <c r="S153" i="9"/>
  <c r="Q153" i="9"/>
  <c r="R154" i="9"/>
  <c r="S154" i="9"/>
  <c r="Q154" i="9"/>
  <c r="R155" i="9"/>
  <c r="S155" i="9"/>
  <c r="Q155" i="9"/>
  <c r="R156" i="9"/>
  <c r="S156" i="9"/>
  <c r="Q156" i="9"/>
  <c r="R157" i="9"/>
  <c r="S157" i="9"/>
  <c r="Q157" i="9"/>
  <c r="R158" i="9"/>
  <c r="S158" i="9"/>
  <c r="Q158" i="9"/>
  <c r="R159" i="9"/>
  <c r="S159" i="9"/>
  <c r="Q159" i="9"/>
  <c r="R160" i="9"/>
  <c r="S160" i="9"/>
  <c r="Q160" i="9"/>
  <c r="R161" i="9"/>
  <c r="S161" i="9"/>
  <c r="Q161" i="9"/>
  <c r="R162" i="9"/>
  <c r="S162" i="9"/>
  <c r="Q162" i="9"/>
  <c r="R163" i="9"/>
  <c r="S163" i="9"/>
  <c r="Q163" i="9"/>
  <c r="R164" i="9"/>
  <c r="S164" i="9"/>
  <c r="Q164" i="9"/>
  <c r="R165" i="9"/>
  <c r="S165" i="9"/>
  <c r="Q165" i="9"/>
  <c r="R166" i="9"/>
  <c r="S166" i="9"/>
  <c r="Q166" i="9"/>
  <c r="R167" i="9"/>
  <c r="S167" i="9"/>
  <c r="Q167" i="9"/>
  <c r="R168" i="9"/>
  <c r="S168" i="9"/>
  <c r="Q168" i="9"/>
  <c r="R169" i="9"/>
  <c r="S169" i="9"/>
  <c r="Q169" i="9"/>
  <c r="R170" i="9"/>
  <c r="S170" i="9"/>
  <c r="Q170" i="9"/>
  <c r="R171" i="9"/>
  <c r="S171" i="9"/>
  <c r="Q171" i="9"/>
  <c r="R172" i="9"/>
  <c r="S172" i="9"/>
  <c r="Q172" i="9"/>
  <c r="R173" i="9"/>
  <c r="S173" i="9"/>
  <c r="Q173" i="9"/>
  <c r="R174" i="9"/>
  <c r="S174" i="9"/>
  <c r="Q174" i="9"/>
  <c r="R175" i="9"/>
  <c r="S175" i="9"/>
  <c r="Q175" i="9"/>
  <c r="R176" i="9"/>
  <c r="S176" i="9"/>
  <c r="Q176" i="9"/>
  <c r="R177" i="9"/>
  <c r="S177" i="9"/>
  <c r="Q177" i="9"/>
  <c r="R178" i="9"/>
  <c r="S178" i="9"/>
  <c r="Q178" i="9"/>
  <c r="R179" i="9"/>
  <c r="S179" i="9"/>
  <c r="Q179" i="9"/>
  <c r="R180" i="9"/>
  <c r="S180" i="9"/>
  <c r="Q180" i="9"/>
  <c r="R181" i="9"/>
  <c r="S181" i="9"/>
  <c r="Q181" i="9"/>
  <c r="R182" i="9"/>
  <c r="S182" i="9"/>
  <c r="Q182" i="9"/>
  <c r="R183" i="9"/>
  <c r="S183" i="9"/>
  <c r="Q183" i="9"/>
  <c r="R184" i="9"/>
  <c r="S184" i="9"/>
  <c r="Q184" i="9"/>
  <c r="R185" i="9"/>
  <c r="S185" i="9"/>
  <c r="Q185" i="9"/>
  <c r="R186" i="9"/>
  <c r="S186" i="9"/>
  <c r="Q186" i="9"/>
  <c r="R187" i="9"/>
  <c r="S187" i="9"/>
  <c r="Q187" i="9"/>
  <c r="R188" i="9"/>
  <c r="S188" i="9"/>
  <c r="Q188" i="9"/>
  <c r="R189" i="9"/>
  <c r="S189" i="9"/>
  <c r="Q189" i="9"/>
  <c r="R190" i="9"/>
  <c r="S190" i="9"/>
  <c r="Q190" i="9"/>
  <c r="R191" i="9"/>
  <c r="S191" i="9"/>
  <c r="Q191" i="9"/>
  <c r="R192" i="9"/>
  <c r="S192" i="9"/>
  <c r="Q192" i="9"/>
  <c r="R193" i="9"/>
  <c r="S193" i="9"/>
  <c r="Q193" i="9"/>
  <c r="R194" i="9"/>
  <c r="S194" i="9"/>
  <c r="Q194" i="9"/>
  <c r="R195" i="9"/>
  <c r="S195" i="9"/>
  <c r="Q195" i="9"/>
  <c r="R196" i="9"/>
  <c r="S196" i="9"/>
  <c r="Q196" i="9"/>
  <c r="R197" i="9"/>
  <c r="S197" i="9"/>
  <c r="Q197" i="9"/>
  <c r="R198" i="9"/>
  <c r="S198" i="9"/>
  <c r="Q198" i="9"/>
  <c r="R199" i="9"/>
  <c r="S199" i="9"/>
  <c r="Q199" i="9"/>
  <c r="R200" i="9"/>
  <c r="S200" i="9"/>
  <c r="Q200" i="9"/>
  <c r="R201" i="9"/>
  <c r="S201" i="9"/>
  <c r="Q201" i="9"/>
  <c r="R202" i="9"/>
  <c r="S202" i="9"/>
  <c r="Q202" i="9"/>
  <c r="R203" i="9"/>
  <c r="S203" i="9"/>
  <c r="Q203" i="9"/>
</calcChain>
</file>

<file path=xl/sharedStrings.xml><?xml version="1.0" encoding="utf-8"?>
<sst xmlns="http://schemas.openxmlformats.org/spreadsheetml/2006/main" count="4605" uniqueCount="1309">
  <si>
    <t>Analyte</t>
  </si>
  <si>
    <t>Group</t>
  </si>
  <si>
    <t>CAS #</t>
  </si>
  <si>
    <t>2-(1-hydroxyethyl)-6-methylaniline (HEMA)</t>
  </si>
  <si>
    <t>acetanilides</t>
  </si>
  <si>
    <t>196611-19-5</t>
  </si>
  <si>
    <t>2-(2-ethyl-6-methyl-phenyl)aminopropan-1-ol</t>
  </si>
  <si>
    <t>61520-53-4</t>
  </si>
  <si>
    <t>2-Chloro-2,6-diethylacetanilide</t>
  </si>
  <si>
    <t>6967-29-9</t>
  </si>
  <si>
    <t>2-chloro-N-(2-ethyl-6-methylphenyl)acetamide</t>
  </si>
  <si>
    <t>32428-71-0</t>
  </si>
  <si>
    <t>Acetochlor OA</t>
  </si>
  <si>
    <t>184992-44-4</t>
  </si>
  <si>
    <t>Acetochlor SA</t>
  </si>
  <si>
    <t>187022-11-3</t>
  </si>
  <si>
    <t>Acetochlor SAA</t>
  </si>
  <si>
    <t>NAV103</t>
  </si>
  <si>
    <t>Alachlor OA</t>
  </si>
  <si>
    <t>171262-17-2</t>
  </si>
  <si>
    <t>Alachlor SA</t>
  </si>
  <si>
    <t>142363-53-9</t>
  </si>
  <si>
    <t>Alachlor SAA</t>
  </si>
  <si>
    <t>494847-34-1</t>
  </si>
  <si>
    <t>Dimethenamid OA</t>
  </si>
  <si>
    <t>amides</t>
  </si>
  <si>
    <t>NAV132</t>
  </si>
  <si>
    <t>Dimethenamid SA</t>
  </si>
  <si>
    <t>205939-58-8</t>
  </si>
  <si>
    <t>Dimethenamid SAA</t>
  </si>
  <si>
    <t>NAVM31</t>
  </si>
  <si>
    <t>Hydroxyalachlor</t>
  </si>
  <si>
    <t>56681-55-1</t>
  </si>
  <si>
    <t>Metolachlor hydroxy morpholinone</t>
  </si>
  <si>
    <t>61520-54-5</t>
  </si>
  <si>
    <t>Metolachlor OA</t>
  </si>
  <si>
    <t>152019-73-3</t>
  </si>
  <si>
    <t>Metolachlor SA</t>
  </si>
  <si>
    <t>171118-09-5</t>
  </si>
  <si>
    <t>sec-Acetochlor OA</t>
  </si>
  <si>
    <t>152019-74-4</t>
  </si>
  <si>
    <t>sec-Alachlor OA</t>
  </si>
  <si>
    <t>CP-180424</t>
  </si>
  <si>
    <t>Acetochlor</t>
  </si>
  <si>
    <t>34256-82-1</t>
  </si>
  <si>
    <t>Alachlor</t>
  </si>
  <si>
    <t>15972-60-8</t>
  </si>
  <si>
    <t>Dimethenamid</t>
  </si>
  <si>
    <t>87674-68-8</t>
  </si>
  <si>
    <t>Metolachlor</t>
  </si>
  <si>
    <t>51218-45-2</t>
  </si>
  <si>
    <t>Pronamide</t>
  </si>
  <si>
    <t>23950-58-5</t>
  </si>
  <si>
    <t>Propanil</t>
  </si>
  <si>
    <t>709-98-8</t>
  </si>
  <si>
    <t>2-Amino-N-isopropylbenzamide</t>
  </si>
  <si>
    <t>acid</t>
  </si>
  <si>
    <t>30391-89-0</t>
  </si>
  <si>
    <t>887-54-7</t>
  </si>
  <si>
    <t>2,4-D</t>
  </si>
  <si>
    <t>94-75-7</t>
  </si>
  <si>
    <t>Bentazon</t>
  </si>
  <si>
    <t>25057-89-0</t>
  </si>
  <si>
    <t>Bromoxynil</t>
  </si>
  <si>
    <t>1689-84-5</t>
  </si>
  <si>
    <t>Dacthal</t>
  </si>
  <si>
    <t>1861-32-1</t>
  </si>
  <si>
    <t>Dicamba</t>
  </si>
  <si>
    <t>1918-00-9</t>
  </si>
  <si>
    <t>MCPA</t>
  </si>
  <si>
    <t>94-74-6</t>
  </si>
  <si>
    <t>Triclopyr</t>
  </si>
  <si>
    <t>55335-06-3</t>
  </si>
  <si>
    <t>carbamates</t>
  </si>
  <si>
    <t>2,3,3-trichloroprop-2-ene-SA</t>
  </si>
  <si>
    <t>thiocarbamates</t>
  </si>
  <si>
    <t>65600-62-6</t>
  </si>
  <si>
    <t>3-Hydroxycarbofuran</t>
  </si>
  <si>
    <t>16655-82-6</t>
  </si>
  <si>
    <t>3-Ketocarbofuran</t>
  </si>
  <si>
    <t>16709-30-1</t>
  </si>
  <si>
    <t>4-Chlorobenzylmethyl sulfoxide</t>
  </si>
  <si>
    <t>NAV410</t>
  </si>
  <si>
    <t>4-Hydroxy molinate</t>
  </si>
  <si>
    <t>66747-12-4</t>
  </si>
  <si>
    <t>7-Hydroxycarbofuran</t>
  </si>
  <si>
    <t>1563-38-8</t>
  </si>
  <si>
    <t>Aldicarb sulfone</t>
  </si>
  <si>
    <t>1646-88-4</t>
  </si>
  <si>
    <t>Aldicarb sulfoxide</t>
  </si>
  <si>
    <t>1646-87-3</t>
  </si>
  <si>
    <t>Carboxy molinate</t>
  </si>
  <si>
    <t>66747-13-5</t>
  </si>
  <si>
    <t>EPTC R248722</t>
  </si>
  <si>
    <t>1035_46</t>
  </si>
  <si>
    <t>Methomyl-oxime</t>
  </si>
  <si>
    <t>13749-94-5</t>
  </si>
  <si>
    <t>Oxamyl oxime</t>
  </si>
  <si>
    <t>30558-43-1</t>
  </si>
  <si>
    <t>Aldicarb</t>
  </si>
  <si>
    <t>116-06-3</t>
  </si>
  <si>
    <t>Asulam</t>
  </si>
  <si>
    <t>3337-71-1</t>
  </si>
  <si>
    <t>Butylate</t>
  </si>
  <si>
    <t>thiocarbamate</t>
  </si>
  <si>
    <t>2008-41-5</t>
  </si>
  <si>
    <t>Carbaryl</t>
  </si>
  <si>
    <t>63-25-2</t>
  </si>
  <si>
    <t>Carbofuran</t>
  </si>
  <si>
    <t>1563-66-2</t>
  </si>
  <si>
    <t>EPTC</t>
  </si>
  <si>
    <t>759-94-4</t>
  </si>
  <si>
    <t>Formetanate</t>
  </si>
  <si>
    <t>22259-30-9</t>
  </si>
  <si>
    <t>Methomyl</t>
  </si>
  <si>
    <t>16752-77-5</t>
  </si>
  <si>
    <t>Molinate</t>
  </si>
  <si>
    <t>2212-67-1</t>
  </si>
  <si>
    <t>Oxamyl</t>
  </si>
  <si>
    <t>23135-22-0</t>
  </si>
  <si>
    <t>Propoxur</t>
  </si>
  <si>
    <t>114-26-1</t>
  </si>
  <si>
    <t>Thiobencarb</t>
  </si>
  <si>
    <t>28249-77-6</t>
  </si>
  <si>
    <t>Triallate</t>
  </si>
  <si>
    <t>2303-17-5</t>
  </si>
  <si>
    <t>1H-1,2,4-Triazole</t>
  </si>
  <si>
    <t>fungicides</t>
  </si>
  <si>
    <t>116421-29-5</t>
  </si>
  <si>
    <t>2-Aminobenzimidazole</t>
  </si>
  <si>
    <t>934-32-7</t>
  </si>
  <si>
    <t>4-Hydroxychlorothalonil</t>
  </si>
  <si>
    <t>28343-61-5</t>
  </si>
  <si>
    <t>Azoxystrobin</t>
  </si>
  <si>
    <t>fungicide</t>
  </si>
  <si>
    <t>131860-33-8</t>
  </si>
  <si>
    <t>Chlorothalonil</t>
  </si>
  <si>
    <t>Famoxadone</t>
  </si>
  <si>
    <t>131807-57-3</t>
  </si>
  <si>
    <t>Fentin</t>
  </si>
  <si>
    <t>900-95-8</t>
  </si>
  <si>
    <t>Iprodione</t>
  </si>
  <si>
    <t>36734-19-7</t>
  </si>
  <si>
    <t>Kresoxim-methyl</t>
  </si>
  <si>
    <t>143390-89-0</t>
  </si>
  <si>
    <t>Metalaxyl</t>
  </si>
  <si>
    <t>57837-19-1</t>
  </si>
  <si>
    <t>Metconazole</t>
  </si>
  <si>
    <t>125116-23-6</t>
  </si>
  <si>
    <t>Myclobutanil</t>
  </si>
  <si>
    <t>88671-89-0</t>
  </si>
  <si>
    <t>Propiconazole</t>
  </si>
  <si>
    <t>60207-90-1</t>
  </si>
  <si>
    <t>Pyraclostrobin</t>
  </si>
  <si>
    <t>175013-18-0</t>
  </si>
  <si>
    <t xml:space="preserve">Tebuconazole </t>
  </si>
  <si>
    <t>107534-96-3</t>
  </si>
  <si>
    <t>Tetraconazole</t>
  </si>
  <si>
    <t>112281-77-3</t>
  </si>
  <si>
    <t>Trifloxystrobin</t>
  </si>
  <si>
    <t>141517-21-7</t>
  </si>
  <si>
    <t>2-(4-tert-butylphenoxy)-cyclohexanol</t>
  </si>
  <si>
    <t>unclassified</t>
  </si>
  <si>
    <t>1942-71-8</t>
  </si>
  <si>
    <t>4-(Hydroxymethyl)pendimethalin</t>
  </si>
  <si>
    <t>dinitroaniline</t>
  </si>
  <si>
    <t>56750-76-6</t>
  </si>
  <si>
    <t>Bifenazate diazene</t>
  </si>
  <si>
    <t>carbazate</t>
  </si>
  <si>
    <t>149878-40-0</t>
  </si>
  <si>
    <t>Demethyl norflurazon</t>
  </si>
  <si>
    <t>pyridazinone</t>
  </si>
  <si>
    <t>23576-24-1</t>
  </si>
  <si>
    <t>miscellaneous</t>
  </si>
  <si>
    <t>nav401</t>
  </si>
  <si>
    <t>Diketonitrile isoxaflutole</t>
  </si>
  <si>
    <t>isoxazole</t>
  </si>
  <si>
    <t>143701-75-1</t>
  </si>
  <si>
    <t>Isoxaflutole acid RPA 203328</t>
  </si>
  <si>
    <t>142994-06-7</t>
  </si>
  <si>
    <t>Aminopyralid</t>
  </si>
  <si>
    <t>150114-71-9</t>
  </si>
  <si>
    <t>Bromacil</t>
  </si>
  <si>
    <t>Unclassified</t>
  </si>
  <si>
    <t>314-40-9</t>
  </si>
  <si>
    <t>Butralin</t>
  </si>
  <si>
    <t>33629-47-9</t>
  </si>
  <si>
    <t>Etoxazole</t>
  </si>
  <si>
    <t>153233-91-1</t>
  </si>
  <si>
    <t>Fenbutatin oxide</t>
  </si>
  <si>
    <t>13356-08-6</t>
  </si>
  <si>
    <t>Flubendiamide</t>
  </si>
  <si>
    <t>272451-65-7</t>
  </si>
  <si>
    <t>Flumetsulam</t>
  </si>
  <si>
    <t>98967-40-9</t>
  </si>
  <si>
    <t>Flumiclorac</t>
  </si>
  <si>
    <t>dicarboximide</t>
  </si>
  <si>
    <t>87546-18-7</t>
  </si>
  <si>
    <t>Indoxacarb</t>
  </si>
  <si>
    <t>Carbamates</t>
  </si>
  <si>
    <t>173584-44-6</t>
  </si>
  <si>
    <t>Isoxaflutole</t>
  </si>
  <si>
    <t>141112-29-0</t>
  </si>
  <si>
    <t>Lactofen</t>
  </si>
  <si>
    <t>77501-63-4</t>
  </si>
  <si>
    <t>Methoxyfenozide</t>
  </si>
  <si>
    <t>161050-58-4</t>
  </si>
  <si>
    <t>Norflurazon</t>
  </si>
  <si>
    <t>27314-13-2</t>
  </si>
  <si>
    <t>Oryzalin</t>
  </si>
  <si>
    <t>19044-88-3</t>
  </si>
  <si>
    <t>Oxyfluorfen</t>
  </si>
  <si>
    <t>42874-03-3</t>
  </si>
  <si>
    <t>Pendimethalin</t>
  </si>
  <si>
    <t>40487-42-1</t>
  </si>
  <si>
    <t>Propargite</t>
  </si>
  <si>
    <t>2312-35-8</t>
  </si>
  <si>
    <t>Pymetrozine</t>
  </si>
  <si>
    <t>123312-89-0</t>
  </si>
  <si>
    <t>Pyridaben</t>
  </si>
  <si>
    <t>96489-71-3</t>
  </si>
  <si>
    <t>Pyriproxyfen</t>
  </si>
  <si>
    <t>95737-68-1</t>
  </si>
  <si>
    <t>Tebufenozide</t>
  </si>
  <si>
    <t>112410-23-8</t>
  </si>
  <si>
    <t>Terbacil</t>
  </si>
  <si>
    <t>5902-51-2</t>
  </si>
  <si>
    <t>Azinphos-methyl-oxon</t>
  </si>
  <si>
    <t>organophosphate</t>
  </si>
  <si>
    <t>961-22-8</t>
  </si>
  <si>
    <t>Chlorpyrifos oxon</t>
  </si>
  <si>
    <t>5598-15-2</t>
  </si>
  <si>
    <t>Diazinon oxon</t>
  </si>
  <si>
    <t>962-58-3</t>
  </si>
  <si>
    <t>Dichlorvos</t>
  </si>
  <si>
    <t>62-73-7</t>
  </si>
  <si>
    <t>Dimethoate oxon</t>
  </si>
  <si>
    <t>1113-02-6</t>
  </si>
  <si>
    <t>Disulfoton oxon</t>
  </si>
  <si>
    <t>126-75-0</t>
  </si>
  <si>
    <t>Disulfoton oxon sulfone</t>
  </si>
  <si>
    <t>2496-91-5</t>
  </si>
  <si>
    <t>Disulfoton oxon sulfoxide</t>
  </si>
  <si>
    <t>2496-92-6</t>
  </si>
  <si>
    <t>Disulfoton sulfone</t>
  </si>
  <si>
    <t>2497-06-5</t>
  </si>
  <si>
    <t>Disulfoton sulfoxide</t>
  </si>
  <si>
    <t>2497-07-6</t>
  </si>
  <si>
    <t>Fenamiphos sulfone</t>
  </si>
  <si>
    <t>31972-44-8</t>
  </si>
  <si>
    <t>Fenamiphos sulfoxide</t>
  </si>
  <si>
    <t>31972-43-7</t>
  </si>
  <si>
    <t>Hydroxydiazinon</t>
  </si>
  <si>
    <t>29820-16-4</t>
  </si>
  <si>
    <t>Malaoxon</t>
  </si>
  <si>
    <t>1634-78-2</t>
  </si>
  <si>
    <t>O-Ethyl-O-methyl-S-propylphosphorothioate</t>
  </si>
  <si>
    <t>76960-87-7</t>
  </si>
  <si>
    <t>O-Ethyl-S-methyl-S-propylphosphorodithioate</t>
  </si>
  <si>
    <t>76936-72-6</t>
  </si>
  <si>
    <t>O-Ethyl-S-propylphosphorothioate</t>
  </si>
  <si>
    <t>31110-62-0</t>
  </si>
  <si>
    <t>Paraoxon</t>
  </si>
  <si>
    <t>311-45-5</t>
  </si>
  <si>
    <t>Paraoxon-methyl</t>
  </si>
  <si>
    <t>950-35-6</t>
  </si>
  <si>
    <t>Phorate oxon</t>
  </si>
  <si>
    <t>2600-69-3</t>
  </si>
  <si>
    <t>Phorate oxon sulfone</t>
  </si>
  <si>
    <t>2588-06-9</t>
  </si>
  <si>
    <t>Phorate oxon sulfoxide</t>
  </si>
  <si>
    <t>2588-05-8</t>
  </si>
  <si>
    <t>Phorate sulfone</t>
  </si>
  <si>
    <t>2588-04-7</t>
  </si>
  <si>
    <t>Phorate sulfoxide</t>
  </si>
  <si>
    <t>2588-03-6</t>
  </si>
  <si>
    <t>Phosmet oxon</t>
  </si>
  <si>
    <t>3735-33-9</t>
  </si>
  <si>
    <t>Pyrimidinol</t>
  </si>
  <si>
    <t>2814-20-2</t>
  </si>
  <si>
    <t>Tebupirimfos oxon</t>
  </si>
  <si>
    <t>NAV150</t>
  </si>
  <si>
    <t>Terbufos oxon</t>
  </si>
  <si>
    <t>56070-14-5</t>
  </si>
  <si>
    <t>Terbufos oxon sulfone</t>
  </si>
  <si>
    <t>56070-15-6</t>
  </si>
  <si>
    <t>Terbufos oxon sulfoxide</t>
  </si>
  <si>
    <t>56165-57-2</t>
  </si>
  <si>
    <t>Terbufos sulfone</t>
  </si>
  <si>
    <t>56070-16-7</t>
  </si>
  <si>
    <t>Terbufos sulfoxide</t>
  </si>
  <si>
    <t>10548-10-4</t>
  </si>
  <si>
    <t>Acephate</t>
  </si>
  <si>
    <t>30560-19-1</t>
  </si>
  <si>
    <t>Azinphos-methyl</t>
  </si>
  <si>
    <t>86-50-0</t>
  </si>
  <si>
    <t>Chlorpyrifos</t>
  </si>
  <si>
    <t>2921-88-2</t>
  </si>
  <si>
    <t>Diazinon</t>
  </si>
  <si>
    <t>333-41-5</t>
  </si>
  <si>
    <t>Dicrotophos</t>
  </si>
  <si>
    <t>141-66-2</t>
  </si>
  <si>
    <t>Dimethoate</t>
  </si>
  <si>
    <t>60-51-5</t>
  </si>
  <si>
    <t>Disulfoton</t>
  </si>
  <si>
    <t>298-04-4</t>
  </si>
  <si>
    <t>Ethoprop</t>
  </si>
  <si>
    <t>13194-48-4</t>
  </si>
  <si>
    <t>Fenamiphos</t>
  </si>
  <si>
    <t>22224-92-6</t>
  </si>
  <si>
    <t>Fonofos</t>
  </si>
  <si>
    <t>944-22-9</t>
  </si>
  <si>
    <t>Malathion</t>
  </si>
  <si>
    <t>121-75-5</t>
  </si>
  <si>
    <t>Methamidophos</t>
  </si>
  <si>
    <t>10265-92-6</t>
  </si>
  <si>
    <t>Methidathion</t>
  </si>
  <si>
    <t>950-37-8</t>
  </si>
  <si>
    <t>Naled</t>
  </si>
  <si>
    <t>300-76-5</t>
  </si>
  <si>
    <t>Parathion-methyl</t>
  </si>
  <si>
    <t>298-00-0</t>
  </si>
  <si>
    <t>Phorate</t>
  </si>
  <si>
    <t>298-02-2</t>
  </si>
  <si>
    <t>Phosmet</t>
  </si>
  <si>
    <t>732-11-6</t>
  </si>
  <si>
    <t>Profenofos</t>
  </si>
  <si>
    <t>41198-08-7</t>
  </si>
  <si>
    <t>Tebupirimfos</t>
  </si>
  <si>
    <t>96182-53-5</t>
  </si>
  <si>
    <t>Terbufos</t>
  </si>
  <si>
    <t>13071-79-9</t>
  </si>
  <si>
    <t>78-48-8</t>
  </si>
  <si>
    <t>Bifenthrin</t>
  </si>
  <si>
    <t>pyrethroids</t>
  </si>
  <si>
    <t>82657-04-3</t>
  </si>
  <si>
    <t>cis-Permethrin</t>
  </si>
  <si>
    <t>61949-76-6</t>
  </si>
  <si>
    <t>Fipronil</t>
  </si>
  <si>
    <t>phenylpyrazole</t>
  </si>
  <si>
    <t>120068-37-3</t>
  </si>
  <si>
    <t>Piperonyl butoxide</t>
  </si>
  <si>
    <t>51-03-6</t>
  </si>
  <si>
    <t>trans-Permethrin</t>
  </si>
  <si>
    <t>61949-77-7</t>
  </si>
  <si>
    <t>3-Phenoxybenzoic acid</t>
  </si>
  <si>
    <t>3739-38-6</t>
  </si>
  <si>
    <t>Dechlorofipronil</t>
  </si>
  <si>
    <t>120068373cl</t>
  </si>
  <si>
    <t>Desulfinylfipronil</t>
  </si>
  <si>
    <t>mb46513</t>
  </si>
  <si>
    <t>Desulfinylfipronil amide</t>
  </si>
  <si>
    <t>rpa105048</t>
  </si>
  <si>
    <t>Fipronil amide</t>
  </si>
  <si>
    <t>5033-60-5</t>
  </si>
  <si>
    <t>Fipronil sulfide</t>
  </si>
  <si>
    <t>120067-83-6</t>
  </si>
  <si>
    <t>Fipronil sulfonate</t>
  </si>
  <si>
    <t>209248-72-6</t>
  </si>
  <si>
    <t>Fipronil sulfone</t>
  </si>
  <si>
    <t>120068-36-2</t>
  </si>
  <si>
    <t>Chlorimuron-ethyl</t>
  </si>
  <si>
    <t>sulfonylureas</t>
  </si>
  <si>
    <t>90982-32-4</t>
  </si>
  <si>
    <t>Chlorsulfuron</t>
  </si>
  <si>
    <t>64902-72-3</t>
  </si>
  <si>
    <t>Halosulfuron-methyl</t>
  </si>
  <si>
    <t>100784-20-1</t>
  </si>
  <si>
    <t>Nicosulfuron</t>
    <phoneticPr fontId="0" type="noConversion"/>
  </si>
  <si>
    <t>111991-09-4</t>
  </si>
  <si>
    <t>Orthosulfamuron</t>
    <phoneticPr fontId="0" type="noConversion"/>
  </si>
  <si>
    <t>213464-77-8</t>
  </si>
  <si>
    <t>Prosulfuron</t>
  </si>
  <si>
    <t>94125-34-5</t>
  </si>
  <si>
    <t>Sulfentrazone</t>
  </si>
  <si>
    <t>122836-35-5</t>
  </si>
  <si>
    <t>Sulfosulfuron</t>
    <phoneticPr fontId="0" type="noConversion"/>
  </si>
  <si>
    <t>141776-32-1</t>
  </si>
  <si>
    <t>Sulfosulfuron ethyl sulfone</t>
  </si>
  <si>
    <t>165-33-6</t>
  </si>
  <si>
    <t>Sulfometuron-methyl</t>
  </si>
  <si>
    <t>74222-97-2</t>
  </si>
  <si>
    <t>Chlorosulfonamide acid</t>
  </si>
  <si>
    <t>130-45-0</t>
  </si>
  <si>
    <t>Ametryn</t>
  </si>
  <si>
    <t>Triazine</t>
  </si>
  <si>
    <t>834-12-8</t>
  </si>
  <si>
    <t>Atrazine</t>
  </si>
  <si>
    <t>1912-24-9</t>
  </si>
  <si>
    <t>Cyanazine</t>
  </si>
  <si>
    <t>21725-46-2</t>
  </si>
  <si>
    <t>Hexazinone</t>
  </si>
  <si>
    <t>51235-04-2</t>
  </si>
  <si>
    <t>Metribuzin</t>
  </si>
  <si>
    <t>21087-64-9</t>
  </si>
  <si>
    <t>Prometon</t>
  </si>
  <si>
    <t>1610-18-0</t>
  </si>
  <si>
    <t>Prometryn</t>
  </si>
  <si>
    <t>7287-19-6</t>
  </si>
  <si>
    <t>Propazine</t>
  </si>
  <si>
    <t>139-40-2</t>
  </si>
  <si>
    <t>Simazine</t>
  </si>
  <si>
    <t>122-34-9</t>
  </si>
  <si>
    <t>Terbuthylazine</t>
  </si>
  <si>
    <t>5915-41-3</t>
  </si>
  <si>
    <t>2-Hydroxyatrazine</t>
  </si>
  <si>
    <t>2163-68-0</t>
  </si>
  <si>
    <t>Ammelide</t>
  </si>
  <si>
    <t>645-93-2</t>
  </si>
  <si>
    <t>Didealkylatrazine</t>
  </si>
  <si>
    <t>3397-62-4</t>
  </si>
  <si>
    <t>Deethylatrazine</t>
  </si>
  <si>
    <t>6190-65-4</t>
  </si>
  <si>
    <t>2-Hydroxy-4-isopropylamino-6-amino-s-triazine</t>
  </si>
  <si>
    <t>19988-24-0</t>
  </si>
  <si>
    <t>Deisopropyl prometryn</t>
  </si>
  <si>
    <t>4147-57-3</t>
  </si>
  <si>
    <t>Deisopropylatrazine</t>
  </si>
  <si>
    <t>1007-28-9</t>
  </si>
  <si>
    <t>2-Hydroxy-6-ethylamino-4-amino-s-triazine</t>
  </si>
  <si>
    <t>7313-54-4</t>
  </si>
  <si>
    <t>Hydroxysimazine</t>
  </si>
  <si>
    <t>2599-11-3</t>
  </si>
  <si>
    <t>Metribuzen DA</t>
  </si>
  <si>
    <t>35045-02-4</t>
  </si>
  <si>
    <t>Metribuzin DADK</t>
  </si>
  <si>
    <t>52236-30-3</t>
  </si>
  <si>
    <t>Metribuzin DK</t>
  </si>
  <si>
    <t>56507-37-0</t>
  </si>
  <si>
    <t>Demethyl hexazinone B</t>
  </si>
  <si>
    <t>Triazine dione</t>
  </si>
  <si>
    <t>56611-54-2</t>
  </si>
  <si>
    <t>Hexazinone TP F</t>
  </si>
  <si>
    <t>L3221</t>
  </si>
  <si>
    <t>72576-13-7</t>
  </si>
  <si>
    <t>Hexazinone TP C</t>
  </si>
  <si>
    <t>72585-88-7</t>
  </si>
  <si>
    <t>Hexazinone TP D</t>
  </si>
  <si>
    <t>30243-77-7</t>
  </si>
  <si>
    <t>Hexazinone TP E</t>
  </si>
  <si>
    <t>72576-14-8</t>
  </si>
  <si>
    <t>Hexazinone TP G*</t>
  </si>
  <si>
    <t>T4916</t>
  </si>
  <si>
    <t>* check for precipitate in the intermediate</t>
  </si>
  <si>
    <t>3,4-Dichlorophenylurea</t>
  </si>
  <si>
    <t>Ureas</t>
  </si>
  <si>
    <t>2327-02-8</t>
  </si>
  <si>
    <t>4-Hydroxy-tert-fluometuron</t>
  </si>
  <si>
    <t>cga236431</t>
  </si>
  <si>
    <t>Hydroxy mono demethyl fluometuron</t>
  </si>
  <si>
    <t>cga236432</t>
  </si>
  <si>
    <t>Hydroxy fluometuron</t>
  </si>
  <si>
    <t>cga13211</t>
  </si>
  <si>
    <t>Hydroxyphthalazinone</t>
  </si>
  <si>
    <t>BH654-10</t>
  </si>
  <si>
    <t>Hydroxytebuthurion</t>
  </si>
  <si>
    <t>59962-54-8</t>
  </si>
  <si>
    <t>N-(3,4-Dichlorophenyl)-N'-methylurea</t>
  </si>
  <si>
    <t>3567-62-2</t>
  </si>
  <si>
    <t>Phthalazinone</t>
  </si>
  <si>
    <t>363-18-1</t>
  </si>
  <si>
    <t>Tebuthiuron TP 104</t>
  </si>
  <si>
    <t>el104</t>
  </si>
  <si>
    <t>Tebuthiuron TP 106</t>
  </si>
  <si>
    <t>el106</t>
  </si>
  <si>
    <t>Tebuthiuron TP 108</t>
  </si>
  <si>
    <t>39222-73-6</t>
  </si>
  <si>
    <t>Tebuthiuron TP 109</t>
  </si>
  <si>
    <t>el109</t>
  </si>
  <si>
    <t>Diflubenzuron</t>
  </si>
  <si>
    <t>35367-38-5</t>
  </si>
  <si>
    <t>Diuron</t>
  </si>
  <si>
    <t>330-54-1</t>
  </si>
  <si>
    <t>Fluometuron</t>
  </si>
  <si>
    <t>2164-17-2</t>
  </si>
  <si>
    <t>Linuron</t>
  </si>
  <si>
    <t>330-55-2</t>
  </si>
  <si>
    <t>Novaluron</t>
  </si>
  <si>
    <t>116714-46-6</t>
  </si>
  <si>
    <t>Siduron</t>
  </si>
  <si>
    <t>1982-49-6</t>
  </si>
  <si>
    <t>Tebuthiuron</t>
  </si>
  <si>
    <t>34014-18-1</t>
  </si>
  <si>
    <t>Demethyl fluometuron</t>
  </si>
  <si>
    <t>3032-40-4</t>
  </si>
  <si>
    <t>Dechlorometolachlor</t>
  </si>
  <si>
    <t>126605-22-9</t>
  </si>
  <si>
    <t>Hydroxyacetochlor</t>
  </si>
  <si>
    <t>60090-47-3</t>
  </si>
  <si>
    <t>Hydroxymetolachlor</t>
  </si>
  <si>
    <t>131068-72-9</t>
  </si>
  <si>
    <t>cis-Cyhalothric acid</t>
  </si>
  <si>
    <t>68127-59-3</t>
  </si>
  <si>
    <t>Carbendazim</t>
  </si>
  <si>
    <t>10605-21-7</t>
  </si>
  <si>
    <t>These are compounds that required a separate intermediate because of they came at a low concentration</t>
  </si>
  <si>
    <t>Imidacloprid</t>
  </si>
  <si>
    <t>imidazolines</t>
  </si>
  <si>
    <t>138261-41-3</t>
  </si>
  <si>
    <t>Imazamox</t>
  </si>
  <si>
    <t>114311-32-9</t>
  </si>
  <si>
    <t>Imazethapyr</t>
  </si>
  <si>
    <t>81335-77-5</t>
  </si>
  <si>
    <t>Imazaquin</t>
  </si>
  <si>
    <t>81335-37-7</t>
  </si>
  <si>
    <t>Diflufenzopyr</t>
  </si>
  <si>
    <t>109293-97-2</t>
  </si>
  <si>
    <t>Pesticide group</t>
  </si>
  <si>
    <t>Pesticide compound</t>
  </si>
  <si>
    <t>USGS Parameter code</t>
  </si>
  <si>
    <t>68560</t>
  </si>
  <si>
    <t>CASRN</t>
  </si>
  <si>
    <t>Parameter Short Name</t>
  </si>
  <si>
    <t>Parameter Code</t>
  </si>
  <si>
    <t>Units</t>
  </si>
  <si>
    <t>N</t>
  </si>
  <si>
    <t>Mean</t>
  </si>
  <si>
    <t>Std Dev</t>
  </si>
  <si>
    <t>Median</t>
  </si>
  <si>
    <t>Min</t>
  </si>
  <si>
    <t>Max</t>
  </si>
  <si>
    <t>Specific cond at 25C</t>
  </si>
  <si>
    <t>00095</t>
  </si>
  <si>
    <t>uS/cm</t>
  </si>
  <si>
    <t>SpecCond_wu25degCLab</t>
  </si>
  <si>
    <t>90095</t>
  </si>
  <si>
    <t>pH</t>
  </si>
  <si>
    <t>00400</t>
  </si>
  <si>
    <t>Organic carbon_ wf</t>
  </si>
  <si>
    <t>00681</t>
  </si>
  <si>
    <t>mg/L</t>
  </si>
  <si>
    <t>Absorbance_ 254 nm</t>
  </si>
  <si>
    <t>50624</t>
  </si>
  <si>
    <t>u/cm</t>
  </si>
  <si>
    <t>Absorbance at 280 nm</t>
  </si>
  <si>
    <t>61726</t>
  </si>
  <si>
    <t>Absorbance_ UV_ 412 nm_ wf</t>
  </si>
  <si>
    <t>66700</t>
  </si>
  <si>
    <t>Chloride_ wf</t>
  </si>
  <si>
    <t>00940</t>
  </si>
  <si>
    <t>Fluoride_ wf</t>
  </si>
  <si>
    <t>00950</t>
  </si>
  <si>
    <t>Potassium_ wf</t>
  </si>
  <si>
    <t>00935</t>
  </si>
  <si>
    <t>Sodium_ wf</t>
  </si>
  <si>
    <t>00930</t>
  </si>
  <si>
    <t>Calcium_ wf</t>
  </si>
  <si>
    <t>00915</t>
  </si>
  <si>
    <t>Magnesium_ wf</t>
  </si>
  <si>
    <t>00925</t>
  </si>
  <si>
    <t>Silica_ wf</t>
  </si>
  <si>
    <t>00955</t>
  </si>
  <si>
    <t>Sulfate_ wf</t>
  </si>
  <si>
    <t>00945</t>
  </si>
  <si>
    <t>Dissolved oxygen</t>
  </si>
  <si>
    <t>00300</t>
  </si>
  <si>
    <t>Temperature_ water</t>
  </si>
  <si>
    <t>00010</t>
  </si>
  <si>
    <t>deg C</t>
  </si>
  <si>
    <t>Site name</t>
  </si>
  <si>
    <t>USGS Site number</t>
  </si>
  <si>
    <t>Accotink Creek near Annandale, VA</t>
  </si>
  <si>
    <t>01654000</t>
  </si>
  <si>
    <t>Arkansas River at David D Terry Lock and Dam below Little Rock, AR</t>
  </si>
  <si>
    <t>07263620</t>
  </si>
  <si>
    <t>Atchafalaya River at Melville, LA</t>
  </si>
  <si>
    <t>07381495</t>
  </si>
  <si>
    <t>Auglaize River near Fort Jennings, OH</t>
  </si>
  <si>
    <t>04186500</t>
  </si>
  <si>
    <t>.</t>
  </si>
  <si>
    <t>Big Limestone Creek near Limestone, TN</t>
  </si>
  <si>
    <t>03466208</t>
  </si>
  <si>
    <t>Brazos River near Rosharon, TX</t>
  </si>
  <si>
    <t>08116650</t>
  </si>
  <si>
    <t>Chattahoochee River near Whitesburg, GA</t>
  </si>
  <si>
    <t>02338000</t>
  </si>
  <si>
    <t>Colorado River near Colorado-Utah state line</t>
  </si>
  <si>
    <t>09163500</t>
  </si>
  <si>
    <t>Connecticut River at Thompsonville, CT</t>
  </si>
  <si>
    <t>01184000</t>
  </si>
  <si>
    <t>Contentnea Creek at Hookerton, NC</t>
  </si>
  <si>
    <t>02091500</t>
  </si>
  <si>
    <t>Cow Castle Creek near Bowman, SC</t>
  </si>
  <si>
    <t>02174250</t>
  </si>
  <si>
    <t>Delaware River at Trenton, NJ</t>
  </si>
  <si>
    <t>01463500</t>
  </si>
  <si>
    <t>Des Moines River at Keosauqua, IA</t>
  </si>
  <si>
    <t>05490500</t>
  </si>
  <si>
    <t>Duck Creek near Howard, WI</t>
  </si>
  <si>
    <t>04072050</t>
  </si>
  <si>
    <t>Illinois River at Valley City, IL</t>
  </si>
  <si>
    <t>05586100</t>
  </si>
  <si>
    <t>Iowa River at Wapello, IA</t>
  </si>
  <si>
    <t>05465500</t>
  </si>
  <si>
    <t>Lisha Kill northwest of Niskayuna, NY</t>
  </si>
  <si>
    <t>01356190</t>
  </si>
  <si>
    <t>Maple Creek near Nickerson, NE</t>
  </si>
  <si>
    <t>06800000</t>
  </si>
  <si>
    <t>Mississippi River above Vicksburg, MS</t>
  </si>
  <si>
    <t>322023090544500</t>
  </si>
  <si>
    <t>Mississippi River at Baton Rouge, LA</t>
  </si>
  <si>
    <t>07374000</t>
  </si>
  <si>
    <t>Mississippi River at Clinton, IA</t>
  </si>
  <si>
    <t>05420500</t>
  </si>
  <si>
    <t>Mississippi River at Thebes, IL</t>
  </si>
  <si>
    <t>07022000</t>
  </si>
  <si>
    <t>Mississippi River near St. Francisville, LA</t>
  </si>
  <si>
    <t>07373420</t>
  </si>
  <si>
    <t>Missouri River at Omaha, NE</t>
  </si>
  <si>
    <t>06610000</t>
  </si>
  <si>
    <t>Neuse River at Kinston, NC</t>
  </si>
  <si>
    <t>02089500</t>
  </si>
  <si>
    <t>Platte River at Louisville, NE</t>
  </si>
  <si>
    <t>06805500</t>
  </si>
  <si>
    <t>Raritan River at Bound Brook, NJ</t>
  </si>
  <si>
    <t>01403300</t>
  </si>
  <si>
    <t>Rio Grande at El Paso, TX</t>
  </si>
  <si>
    <t>08364000</t>
  </si>
  <si>
    <t>Rio Grande near Brownsville, TX</t>
  </si>
  <si>
    <t>08475000</t>
  </si>
  <si>
    <t>Rock Creek at Twin Falls, ID</t>
  </si>
  <si>
    <t>13092747</t>
  </si>
  <si>
    <t>Salado Creek at San Antonio, TX</t>
  </si>
  <si>
    <t>08178800</t>
  </si>
  <si>
    <t>San Joaquin River near Vernalis, CA</t>
  </si>
  <si>
    <t>11303500</t>
  </si>
  <si>
    <t>Sangamon River at Monticello, IL</t>
  </si>
  <si>
    <t>05572000</t>
  </si>
  <si>
    <t>Santa Ana River below Prado Dam, CA</t>
  </si>
  <si>
    <t>11074000</t>
  </si>
  <si>
    <t>Shingle Creek at Minneapolis, MN</t>
  </si>
  <si>
    <t>05288705</t>
  </si>
  <si>
    <t>Sope Creek near Marietta, GA</t>
  </si>
  <si>
    <t>02335870</t>
  </si>
  <si>
    <t>Sugar Creek at New Palestine, IN</t>
  </si>
  <si>
    <t>394340085524601</t>
  </si>
  <si>
    <t>Tombigbee River near Coffeeville, AL</t>
  </si>
  <si>
    <t>02469762</t>
  </si>
  <si>
    <t>Trinity River below Dallas, TX</t>
  </si>
  <si>
    <t>08057410</t>
  </si>
  <si>
    <t>Truckee River at Tracy, NV</t>
  </si>
  <si>
    <t>10350340</t>
  </si>
  <si>
    <t>Wapsipinicon River near Tripoli, IA</t>
  </si>
  <si>
    <t>05420680</t>
  </si>
  <si>
    <t>White River at Hazleton, IN</t>
  </si>
  <si>
    <t>03374100</t>
  </si>
  <si>
    <t>Willamette River at Portland, OR</t>
  </si>
  <si>
    <t>14211720</t>
  </si>
  <si>
    <t>Withlacoochee River near Quitman, GA</t>
  </si>
  <si>
    <t>02318500</t>
  </si>
  <si>
    <t>Yakima River at Kiona, WA</t>
  </si>
  <si>
    <t>12510500</t>
  </si>
  <si>
    <t>Yazoo River near Long Lake, MS</t>
  </si>
  <si>
    <t>07288955</t>
  </si>
  <si>
    <t>Zollner Creek near Mt. Angel, OR</t>
  </si>
  <si>
    <t>14201300</t>
  </si>
  <si>
    <t>Recovery</t>
  </si>
  <si>
    <t>Analytical use</t>
  </si>
  <si>
    <t>Analytical method group</t>
  </si>
  <si>
    <t>Lab code</t>
  </si>
  <si>
    <t>RSD (%)</t>
  </si>
  <si>
    <t>Median (%)</t>
  </si>
  <si>
    <t>Min (%)</t>
  </si>
  <si>
    <t>Max (%)</t>
  </si>
  <si>
    <t>Number of excluded results</t>
  </si>
  <si>
    <t>Number excluded (%)</t>
  </si>
  <si>
    <t>A</t>
  </si>
  <si>
    <t>acetanilide &amp; amide</t>
  </si>
  <si>
    <t>Bentazone</t>
  </si>
  <si>
    <t>carbamate &amp; thiocarbamate</t>
  </si>
  <si>
    <t>pyrethroid &amp; phenylpyrazine</t>
  </si>
  <si>
    <t>Bifenthrin; lambda-cyhalothrin; Tefluthrin</t>
  </si>
  <si>
    <t>sulfonylurea &amp; urea</t>
  </si>
  <si>
    <t>N-(3,4-Dichlorophenyl)-N-methylurea</t>
  </si>
  <si>
    <t>triazine</t>
  </si>
  <si>
    <t>E</t>
  </si>
  <si>
    <t>Acetochlor SA + Alachlor SA mix</t>
  </si>
  <si>
    <t>L903S</t>
  </si>
  <si>
    <t>Sample type</t>
  </si>
  <si>
    <t>QC criteria problem or failure</t>
  </si>
  <si>
    <t>Explanation of use by analyst or LIMS data action</t>
  </si>
  <si>
    <t>NWIS Remark code</t>
  </si>
  <si>
    <t>NWIS Value qualifier code 1</t>
  </si>
  <si>
    <t>Value qualifier name</t>
  </si>
  <si>
    <t>CAL</t>
  </si>
  <si>
    <t>Out of calibration range</t>
  </si>
  <si>
    <t>Initial calibration did not meet the method's data quality or variability acceptance criteria</t>
  </si>
  <si>
    <t>c</t>
  </si>
  <si>
    <t>see result laboratory comment</t>
  </si>
  <si>
    <t>CCV</t>
  </si>
  <si>
    <t>CCV out of range</t>
  </si>
  <si>
    <t>A bracketing continuing calibration verification sample did not meet the method's data quality or variability acceptance criteria</t>
  </si>
  <si>
    <t>TPC</t>
  </si>
  <si>
    <t>TPC out of range or failed qualifier ion ratio criteria</t>
  </si>
  <si>
    <t>The third party calibration verification did not meet the method's data quality or variability acceptance criteria</t>
  </si>
  <si>
    <t>PSPK</t>
  </si>
  <si>
    <t>Spike out of range</t>
  </si>
  <si>
    <t>The associated laboratory reagent spike did not meet the method's data quality or variability acceptance criteria</t>
  </si>
  <si>
    <t>MRM Ratio out of range</t>
  </si>
  <si>
    <t>The qualifier ion ratio did not meet the method's acceptance criteria for qualitative identification</t>
  </si>
  <si>
    <t>Internal standard out of range</t>
  </si>
  <si>
    <t>The internal standard did not meet the method's data quality or variability acceptance criteria</t>
  </si>
  <si>
    <t>Detection in blank sample</t>
  </si>
  <si>
    <t>-</t>
  </si>
  <si>
    <t>v</t>
  </si>
  <si>
    <t>analyte detected in laboratory blank</t>
  </si>
  <si>
    <t>Sample</t>
  </si>
  <si>
    <t>chromatography issue</t>
  </si>
  <si>
    <t>chromatography problem</t>
  </si>
  <si>
    <t>Unable to determine; matrix interference.</t>
  </si>
  <si>
    <t>U-deleted</t>
  </si>
  <si>
    <t>i</t>
  </si>
  <si>
    <t>result may be affected by interference</t>
  </si>
  <si>
    <t>LIMS data action based on method performance</t>
  </si>
  <si>
    <t>m</t>
  </si>
  <si>
    <t>value is highly variable by this method</t>
  </si>
  <si>
    <t>calculated concentration</t>
  </si>
  <si>
    <t>Unable to dilute sample and re-analyze</t>
  </si>
  <si>
    <t>a</t>
  </si>
  <si>
    <t>value was extrapolated at high end</t>
  </si>
  <si>
    <t>LIMS data action based on calculated concentration</t>
  </si>
  <si>
    <t>n</t>
  </si>
  <si>
    <t>t</t>
  </si>
  <si>
    <t>Sample ruined in preparation or analysis.</t>
  </si>
  <si>
    <t>R-deleted</t>
  </si>
  <si>
    <t>Description</t>
  </si>
  <si>
    <t>Criteria</t>
  </si>
  <si>
    <t>Corrective action</t>
  </si>
  <si>
    <t>Comments</t>
  </si>
  <si>
    <t>Qualitative Determination</t>
  </si>
  <si>
    <t>Retention time</t>
  </si>
  <si>
    <t>RT within ± 3 SD (in percent) of matrix spike samples</t>
  </si>
  <si>
    <t>Analyte not identified</t>
  </si>
  <si>
    <t>Empirical determinations of retention time of the analytes in matrix spikes</t>
  </si>
  <si>
    <t>Qualifier ion ratios</t>
  </si>
  <si>
    <t>EU criteria or ± Tolerance interval of CAL, PSPK, CCV and MSPK spikes (uper limit of ±75%)</t>
  </si>
  <si>
    <t>Qualifier ion ratios were determined over a range of concentrations in reagent water (PSPK, CCV and CAL standards) and the three matrices (two streams and a ground water) used in the matrix validation study (at four concentrations). The tolerance interval is calculated at the confidence level (1- alpha) of 95 percent for 99 percent of the QIR population.</t>
  </si>
  <si>
    <t>Quantitation and Calculation of Results</t>
  </si>
  <si>
    <t>Calibration curve</t>
  </si>
  <si>
    <t xml:space="preserve">r2 &gt; 0.990; </t>
  </si>
  <si>
    <t>Any analytes with detections qualified E</t>
  </si>
  <si>
    <t>At least 5 CAL stds in curve</t>
  </si>
  <si>
    <t>Number of CAL stds</t>
  </si>
  <si>
    <t>&gt;5</t>
  </si>
  <si>
    <t>Calibration model</t>
  </si>
  <si>
    <t>curve fit using quadratic with 1/x weighting</t>
  </si>
  <si>
    <t>Use or linear with 1/x weighting for analytes with low level interference</t>
  </si>
  <si>
    <t>Interferences might result in positive y-intercept with quadratic model.</t>
  </si>
  <si>
    <t>Lowest CAL std</t>
  </si>
  <si>
    <t>Lowest enabled CAL &lt;=MRL</t>
  </si>
  <si>
    <t>Raise &lt;RL to next CAL</t>
  </si>
  <si>
    <t>QC Sample Type</t>
  </si>
  <si>
    <t>residuals ± 30 %; ±50% lowest</t>
  </si>
  <si>
    <t>Might need to re-run batch</t>
  </si>
  <si>
    <t>Qualified analytes don't meet this criteria</t>
  </si>
  <si>
    <t>Area response &lt;= 50%</t>
  </si>
  <si>
    <t>± 30% of nominal</t>
  </si>
  <si>
    <t>LOQ</t>
  </si>
  <si>
    <t>&lt;= MRL</t>
  </si>
  <si>
    <t>Surrogate</t>
  </si>
  <si>
    <t>Slopes that are significatly different from 0 are highlighted in bold with red highlight.</t>
  </si>
  <si>
    <t>Upper 95% is the upper endpoint of the 95% confidence interval for the parameter estimate</t>
  </si>
  <si>
    <t>Lower 95% is the lower endpoint of the 95% confidence interval for the parameter estimate.</t>
  </si>
  <si>
    <t>Prob &gt;t Lists the observed significance probability calculated from each t-ratio. It is the probability of getting, by chance alone, a t-ratio greater (in absolute value) than the computed value, given a true null hypothesis. Often, a value below 0.05 (or sometimes 0.01) is interpreted as evidence that the parameter is significantly different from zero</t>
  </si>
  <si>
    <t>t Ratio Lists the test statistics for the hypothesis that each parameter is zero. It is the ratio of the parameter estimate to its standard error. If the hypothesis is true, then this statistic has a Student’s t-distribution.</t>
  </si>
  <si>
    <t>Std Error Lists the estimates of the standard errors of the parameter estimates. They are used in constructing tests and confidence intervals.</t>
  </si>
  <si>
    <t>D</t>
  </si>
  <si>
    <t>Bifenazate</t>
  </si>
  <si>
    <t>&lt;.0001</t>
  </si>
  <si>
    <t>9031</t>
  </si>
  <si>
    <t>Benomyl</t>
  </si>
  <si>
    <t>Acetochlor/Metolachlor</t>
  </si>
  <si>
    <t>Metribuzin DA</t>
  </si>
  <si>
    <t>Hexazinone TP G</t>
  </si>
  <si>
    <t>4-Hydroxyhexazinone A</t>
  </si>
  <si>
    <t>Tebuthiuron TP 109 (OH)</t>
  </si>
  <si>
    <t>Sulfosulfuron</t>
  </si>
  <si>
    <t>Orthosulfamuron</t>
  </si>
  <si>
    <t>Nicosulfuron</t>
  </si>
  <si>
    <t>Hydroxyfluometuron</t>
  </si>
  <si>
    <t>na</t>
  </si>
  <si>
    <t>Permethrin</t>
  </si>
  <si>
    <t>pyrethroid &amp; organochlorine&amp; phenylpyrazine</t>
  </si>
  <si>
    <t>Parathion-ethyl</t>
  </si>
  <si>
    <t>O-ethyl-S-propyl phosphorothioate</t>
  </si>
  <si>
    <t>O-ethyl-S-methyl-S-propyl phosphorodithioate</t>
  </si>
  <si>
    <t>O-Ethyl-O-methyl-S-propyl phosphorothioate</t>
  </si>
  <si>
    <t>Azinphos-methyl oxon</t>
  </si>
  <si>
    <t>Tebuconazole</t>
  </si>
  <si>
    <t>thiobencarb</t>
  </si>
  <si>
    <t>Methomyl oxime</t>
  </si>
  <si>
    <t>Slope contains zero</t>
  </si>
  <si>
    <t>Upper 95%</t>
  </si>
  <si>
    <t>Lower 95%</t>
  </si>
  <si>
    <t>Prob&gt;|t|</t>
  </si>
  <si>
    <t>t Ratio</t>
  </si>
  <si>
    <t>Std Error</t>
  </si>
  <si>
    <t>Slope estimate</t>
  </si>
  <si>
    <t>Mean response factor</t>
  </si>
  <si>
    <t>Median response factor</t>
  </si>
  <si>
    <t>MDL (ng/L)</t>
  </si>
  <si>
    <t>NWIS Parameter code</t>
  </si>
  <si>
    <t>68535</t>
  </si>
  <si>
    <t>66617</t>
  </si>
  <si>
    <t>L903J</t>
  </si>
  <si>
    <t>9030</t>
  </si>
  <si>
    <t>L903R</t>
  </si>
  <si>
    <t>L903C</t>
  </si>
  <si>
    <t>L903F</t>
  </si>
  <si>
    <t>68613</t>
  </si>
  <si>
    <t>68551</t>
  </si>
  <si>
    <t>68571</t>
  </si>
  <si>
    <t>68653</t>
  </si>
  <si>
    <t>68569</t>
  </si>
  <si>
    <t>68614</t>
  </si>
  <si>
    <t>68687</t>
  </si>
  <si>
    <t>61687</t>
  </si>
  <si>
    <t>68577</t>
  </si>
  <si>
    <t>68873</t>
  </si>
  <si>
    <t>66613</t>
  </si>
  <si>
    <t>68605</t>
  </si>
  <si>
    <t>66610</t>
  </si>
  <si>
    <t>68604</t>
  </si>
  <si>
    <t>66604</t>
  </si>
  <si>
    <t>68570</t>
  </si>
  <si>
    <t>66607</t>
  </si>
  <si>
    <t>68561</t>
  </si>
  <si>
    <t>68553</t>
  </si>
  <si>
    <t>68511</t>
  </si>
  <si>
    <t>68663</t>
  </si>
  <si>
    <t>68633</t>
  </si>
  <si>
    <t>68578</t>
  </si>
  <si>
    <t>68606</t>
  </si>
  <si>
    <t>68336</t>
  </si>
  <si>
    <t>68691</t>
  </si>
  <si>
    <t>2,3,3-trichloroprop-2-ene-1-SA</t>
  </si>
  <si>
    <t>68712</t>
  </si>
  <si>
    <t>68641</t>
  </si>
  <si>
    <t>68543</t>
  </si>
  <si>
    <t>68538</t>
  </si>
  <si>
    <t>68500</t>
  </si>
  <si>
    <t>68651</t>
  </si>
  <si>
    <t>68650</t>
  </si>
  <si>
    <t>68583</t>
  </si>
  <si>
    <t>68582</t>
  </si>
  <si>
    <t>68581</t>
  </si>
  <si>
    <t>68685</t>
  </si>
  <si>
    <t>sec-Alachlor-OA</t>
  </si>
  <si>
    <t>68527</t>
  </si>
  <si>
    <t>68871</t>
  </si>
  <si>
    <t>68526</t>
  </si>
  <si>
    <t>68684</t>
  </si>
  <si>
    <t>sec-Acetochlor-OA</t>
  </si>
  <si>
    <t>68524</t>
  </si>
  <si>
    <t>68523</t>
  </si>
  <si>
    <t>68522</t>
  </si>
  <si>
    <t>N - need other LC conditions</t>
  </si>
  <si>
    <t>Yes</t>
  </si>
  <si>
    <t>Ziram</t>
  </si>
  <si>
    <t>Pesticide</t>
  </si>
  <si>
    <t>C6H12N2S4Zn</t>
  </si>
  <si>
    <t>68716</t>
  </si>
  <si>
    <t>137-30-4</t>
  </si>
  <si>
    <t>GC - better by GC/MS</t>
  </si>
  <si>
    <t>Cypermethrin</t>
  </si>
  <si>
    <t>C22H19Cl2NO3</t>
  </si>
  <si>
    <t>52315-07-8z</t>
  </si>
  <si>
    <t>zeta-Cypermethrin</t>
  </si>
  <si>
    <t>Trifluralin</t>
  </si>
  <si>
    <t>C13H16F3N3O4</t>
  </si>
  <si>
    <t>65108</t>
  </si>
  <si>
    <t>1582-09-8</t>
  </si>
  <si>
    <t>I - isomer not separated</t>
  </si>
  <si>
    <t>trans-Propiconazole</t>
  </si>
  <si>
    <t>68709</t>
  </si>
  <si>
    <t>t60207901</t>
  </si>
  <si>
    <t>Degradate</t>
  </si>
  <si>
    <t>C8H10Cl2O2</t>
  </si>
  <si>
    <t>68707</t>
  </si>
  <si>
    <t>55701-05-8</t>
  </si>
  <si>
    <t>trans-Permethric acid</t>
  </si>
  <si>
    <t>No</t>
  </si>
  <si>
    <t>Deltamethrin</t>
  </si>
  <si>
    <t>C22H19Br2NO3</t>
  </si>
  <si>
    <t>64363-96-8</t>
  </si>
  <si>
    <t>trans-Deltamethrin</t>
  </si>
  <si>
    <t>211504-94-8</t>
  </si>
  <si>
    <t>trans-Cypermethrin</t>
  </si>
  <si>
    <t>Tefluthrin</t>
  </si>
  <si>
    <t>C17H14ClF7O2</t>
  </si>
  <si>
    <t>67731</t>
  </si>
  <si>
    <t>79538-32-2</t>
  </si>
  <si>
    <t>S - No standard</t>
  </si>
  <si>
    <t>C12H17NO4S</t>
  </si>
  <si>
    <t>NAV106</t>
  </si>
  <si>
    <t>sec-Alachlor SA</t>
  </si>
  <si>
    <t>C15H22ClNO2</t>
  </si>
  <si>
    <t>68496</t>
  </si>
  <si>
    <t>87392-12-9</t>
  </si>
  <si>
    <t>S-metolachlor</t>
  </si>
  <si>
    <t>Pyrethrins</t>
  </si>
  <si>
    <t>C21H28O3</t>
  </si>
  <si>
    <t>68681</t>
  </si>
  <si>
    <t>8003-34-7</t>
  </si>
  <si>
    <t>Y - LC/MSMS</t>
  </si>
  <si>
    <t>C11H12NO5PS</t>
  </si>
  <si>
    <t>68674</t>
  </si>
  <si>
    <t>C21H20Cl2O3</t>
  </si>
  <si>
    <t>52645-53-1</t>
  </si>
  <si>
    <t>Paraquat</t>
  </si>
  <si>
    <t>C12H14N2</t>
  </si>
  <si>
    <t>68667</t>
  </si>
  <si>
    <t>4685-14-7</t>
  </si>
  <si>
    <t>DDT</t>
  </si>
  <si>
    <t>C14H8Cl4</t>
  </si>
  <si>
    <t>65095</t>
  </si>
  <si>
    <t>72-55-9</t>
  </si>
  <si>
    <t>p,p'-DDE</t>
  </si>
  <si>
    <t>C6H10N4O2</t>
  </si>
  <si>
    <t>35200-63-6</t>
  </si>
  <si>
    <t>N-Isopropylammelide</t>
  </si>
  <si>
    <t>M - Methyl ester</t>
  </si>
  <si>
    <t>C8H6Cl2O2</t>
  </si>
  <si>
    <t>2905-67-1</t>
  </si>
  <si>
    <t>Methyl 3,5-dichlorobenzoate</t>
  </si>
  <si>
    <t>Methoxychlor</t>
  </si>
  <si>
    <t>C16H15Cl3O2</t>
  </si>
  <si>
    <t>68779</t>
  </si>
  <si>
    <t>72-43-5</t>
  </si>
  <si>
    <t>Metam sodium</t>
  </si>
  <si>
    <t>C2H4NNaS2</t>
  </si>
  <si>
    <t>68643</t>
  </si>
  <si>
    <t>137-42-8</t>
  </si>
  <si>
    <t>Maneb</t>
  </si>
  <si>
    <t>C4H6MnN2S4</t>
  </si>
  <si>
    <t>68640</t>
  </si>
  <si>
    <t>12427-38-2</t>
  </si>
  <si>
    <t>Cyhalothrin</t>
  </si>
  <si>
    <t>C23H19ClF3NO3</t>
  </si>
  <si>
    <t>65086</t>
  </si>
  <si>
    <t>91465-08-6</t>
  </si>
  <si>
    <t>lambda-Cyhalothrin</t>
  </si>
  <si>
    <t>? - poor response</t>
  </si>
  <si>
    <t xml:space="preserve">Kresoxim-methyl </t>
  </si>
  <si>
    <t>C17H17NO5</t>
  </si>
  <si>
    <t>68637</t>
  </si>
  <si>
    <t>181373-11-5</t>
  </si>
  <si>
    <t>Kresoxim-methyl BF490-9</t>
  </si>
  <si>
    <t>68636</t>
  </si>
  <si>
    <t>181373-10-4</t>
  </si>
  <si>
    <t>Kresoxim-methyl BF490-2</t>
  </si>
  <si>
    <t>C17H17NO4</t>
  </si>
  <si>
    <t>68635</t>
  </si>
  <si>
    <t>137169-29-0</t>
  </si>
  <si>
    <t>Kresoxim-methyl BF490-1</t>
  </si>
  <si>
    <t>C10H9F3O4S</t>
  </si>
  <si>
    <t>68634</t>
  </si>
  <si>
    <t>300571-21-5</t>
  </si>
  <si>
    <t>Isoxaflutole methylbenzoate RPA204</t>
  </si>
  <si>
    <t>C13H13Cl2N3O3</t>
  </si>
  <si>
    <t>68631</t>
  </si>
  <si>
    <t>227020-03-3</t>
  </si>
  <si>
    <t>Iprodione urea</t>
  </si>
  <si>
    <t>68630</t>
  </si>
  <si>
    <t>63637-89-8</t>
  </si>
  <si>
    <t>Iprodione rp30228</t>
  </si>
  <si>
    <t>C10H7Cl2N3O3</t>
  </si>
  <si>
    <t>68565</t>
  </si>
  <si>
    <t>79076-80-5</t>
  </si>
  <si>
    <t>Iprodione isomer</t>
  </si>
  <si>
    <t>68629</t>
  </si>
  <si>
    <t>Iprodione amide</t>
  </si>
  <si>
    <t>Dimethenamide</t>
  </si>
  <si>
    <t>C12H19NO3S</t>
  </si>
  <si>
    <t>NAV139</t>
  </si>
  <si>
    <t>Hydroxydimethenamid</t>
  </si>
  <si>
    <t>Glyphosate</t>
  </si>
  <si>
    <t>glyphosate</t>
  </si>
  <si>
    <t>C3H8NO5P</t>
  </si>
  <si>
    <t>1071-83-6</t>
  </si>
  <si>
    <t>gamma-HCH</t>
  </si>
  <si>
    <t>C6H6Cl6</t>
  </si>
  <si>
    <t>68778</t>
  </si>
  <si>
    <t>58-89-9</t>
  </si>
  <si>
    <t>Cyhalothrin (lambda-Cyhalothrin)</t>
  </si>
  <si>
    <t>76703-62-3</t>
  </si>
  <si>
    <t>gamma-Cyhalothrin</t>
  </si>
  <si>
    <t>C11H15N3O2</t>
  </si>
  <si>
    <t>68609</t>
  </si>
  <si>
    <t>C10H15O2PS</t>
  </si>
  <si>
    <t>944-21-8</t>
  </si>
  <si>
    <t>Fonofos oxon</t>
  </si>
  <si>
    <t>C21H23ClFNO5</t>
  </si>
  <si>
    <t>68607</t>
  </si>
  <si>
    <t>Flumiclorac-pentyl</t>
  </si>
  <si>
    <t>Fenpropathrin</t>
  </si>
  <si>
    <t>C22H23NO3</t>
  </si>
  <si>
    <t>65083</t>
  </si>
  <si>
    <t>39515-41-8</t>
  </si>
  <si>
    <t>Ethalfluralin</t>
  </si>
  <si>
    <t>C13H14F3N3O4</t>
  </si>
  <si>
    <t>65082</t>
  </si>
  <si>
    <t>55283-68-6</t>
  </si>
  <si>
    <t>Esfenvalerate</t>
  </si>
  <si>
    <t>C25H22ClNO3</t>
  </si>
  <si>
    <t>65081</t>
  </si>
  <si>
    <t>66230-04-4</t>
  </si>
  <si>
    <t>Endothall</t>
  </si>
  <si>
    <t>C8H8Na2O5</t>
  </si>
  <si>
    <t>68593</t>
  </si>
  <si>
    <t>145-73-3</t>
  </si>
  <si>
    <t>Endothal</t>
  </si>
  <si>
    <t>Endosulfan</t>
  </si>
  <si>
    <t>C9H6Cl6O4S</t>
  </si>
  <si>
    <t>68776</t>
  </si>
  <si>
    <t>1031-07-8</t>
  </si>
  <si>
    <t>Endosulfan sulfate</t>
  </si>
  <si>
    <t>C9H6Cl6O</t>
  </si>
  <si>
    <t>68775</t>
  </si>
  <si>
    <t>3369-52-6</t>
  </si>
  <si>
    <t>Endosulfan ether</t>
  </si>
  <si>
    <t>C9H6Cl6O3S</t>
  </si>
  <si>
    <t>68592</t>
  </si>
  <si>
    <t>115-29-7</t>
  </si>
  <si>
    <t>Diquat</t>
  </si>
  <si>
    <t>C12H12N2</t>
  </si>
  <si>
    <t>68585</t>
  </si>
  <si>
    <t>85-00-7</t>
  </si>
  <si>
    <t>Dimethenamid-P</t>
  </si>
  <si>
    <t>C12H18ClNO2S</t>
  </si>
  <si>
    <t>68584</t>
  </si>
  <si>
    <t>163515-14-8</t>
  </si>
  <si>
    <t>Dieldrin</t>
  </si>
  <si>
    <t>C12H8Cl6O</t>
  </si>
  <si>
    <t>68773</t>
  </si>
  <si>
    <t>60-57-1</t>
  </si>
  <si>
    <t>Dicofol</t>
  </si>
  <si>
    <t>C14H9Cl5O</t>
  </si>
  <si>
    <t>68772</t>
  </si>
  <si>
    <t>115-32-2</t>
  </si>
  <si>
    <t>65077</t>
  </si>
  <si>
    <t>52918-63-5</t>
  </si>
  <si>
    <t>68771</t>
  </si>
  <si>
    <t>319-86-8</t>
  </si>
  <si>
    <t>delta-HCH</t>
  </si>
  <si>
    <t>Deisopropyliprodione</t>
  </si>
  <si>
    <t>36556-77-1</t>
  </si>
  <si>
    <t>Deethylcyanazine amide</t>
  </si>
  <si>
    <t>36749-35-6</t>
  </si>
  <si>
    <t>Deethylcyanazine acid</t>
  </si>
  <si>
    <t>21725-40-6</t>
  </si>
  <si>
    <t>Deethylcyanazine</t>
  </si>
  <si>
    <t>C12H19NO2S</t>
  </si>
  <si>
    <t>864182-54-7</t>
  </si>
  <si>
    <t>Dechlorodimethenamid</t>
  </si>
  <si>
    <t>C14H21NO2</t>
  </si>
  <si>
    <t>74886-79-6</t>
  </si>
  <si>
    <t>Dechloroalachlor</t>
  </si>
  <si>
    <t>NAV117</t>
  </si>
  <si>
    <t>Dechloroacetochlor</t>
  </si>
  <si>
    <t>C3H3N3O3</t>
  </si>
  <si>
    <t>68559</t>
  </si>
  <si>
    <t>108-80-5</t>
  </si>
  <si>
    <t>Cyuranic acid</t>
  </si>
  <si>
    <t>65075</t>
  </si>
  <si>
    <t>52315-07-8</t>
  </si>
  <si>
    <t>68085-85-8</t>
  </si>
  <si>
    <t>Cyhalothrin (mixed isomers)</t>
  </si>
  <si>
    <t>Cyfluthrin</t>
  </si>
  <si>
    <t>C22H18Cl2FNO3</t>
  </si>
  <si>
    <t>65074</t>
  </si>
  <si>
    <t>68359-37-5</t>
  </si>
  <si>
    <t>NAV115</t>
  </si>
  <si>
    <t>Cyanazine amide</t>
  </si>
  <si>
    <t>NAV114</t>
  </si>
  <si>
    <t>Cyanazine acid</t>
  </si>
  <si>
    <t>NA - not appropriate</t>
  </si>
  <si>
    <t>Copper</t>
  </si>
  <si>
    <t>7440-50-8</t>
  </si>
  <si>
    <t>cis-Propiconazole</t>
  </si>
  <si>
    <t>68557</t>
  </si>
  <si>
    <t>c60207901</t>
  </si>
  <si>
    <t>68556</t>
  </si>
  <si>
    <t>59042-49-8</t>
  </si>
  <si>
    <t>cis-Permethric acid</t>
  </si>
  <si>
    <t>C8H10Br2O2</t>
  </si>
  <si>
    <t>68555</t>
  </si>
  <si>
    <t>63597-73-9</t>
  </si>
  <si>
    <t>cis-Deltamethric acid</t>
  </si>
  <si>
    <t>211504-93-7</t>
  </si>
  <si>
    <t>cis-Cypermethrin</t>
  </si>
  <si>
    <t>C10H6Cl4O4</t>
  </si>
  <si>
    <t>65076</t>
  </si>
  <si>
    <t>Chlorthal-dimethyl</t>
  </si>
  <si>
    <t>C8Cl4N2</t>
  </si>
  <si>
    <t>65071</t>
  </si>
  <si>
    <t>1897-45-6</t>
  </si>
  <si>
    <t>Chloropicrin</t>
  </si>
  <si>
    <t>fumigant</t>
  </si>
  <si>
    <t>CCl3NO2</t>
  </si>
  <si>
    <t>76-06-2</t>
  </si>
  <si>
    <t>C10H12O2</t>
  </si>
  <si>
    <t>68518</t>
  </si>
  <si>
    <t>Carbofuran-7-phenol</t>
  </si>
  <si>
    <t>Bromomethane</t>
  </si>
  <si>
    <t>CH3Br</t>
  </si>
  <si>
    <t>74-83-9</t>
  </si>
  <si>
    <t>C17H20N2O3</t>
  </si>
  <si>
    <t>68541</t>
  </si>
  <si>
    <t>68540</t>
  </si>
  <si>
    <t>149877-41-8</t>
  </si>
  <si>
    <t>68767</t>
  </si>
  <si>
    <t>319-85-7</t>
  </si>
  <si>
    <t>beta-HCH</t>
  </si>
  <si>
    <t>68766</t>
  </si>
  <si>
    <t>33213-65-9</t>
  </si>
  <si>
    <t>beta-Endosulfan</t>
  </si>
  <si>
    <t>68359-37-5b</t>
  </si>
  <si>
    <t>beta-Cyfluthrin</t>
  </si>
  <si>
    <t>C14H18N4O3</t>
  </si>
  <si>
    <t>68537</t>
  </si>
  <si>
    <t>17804-35-2</t>
  </si>
  <si>
    <t>C3H4N4O2</t>
  </si>
  <si>
    <t>C6H4Cl2N2O2</t>
  </si>
  <si>
    <t>68534</t>
  </si>
  <si>
    <t>CH6NO3P</t>
  </si>
  <si>
    <t>1066-51-9</t>
  </si>
  <si>
    <t>Aminomethylphosphonic acid</t>
  </si>
  <si>
    <t>68764</t>
  </si>
  <si>
    <t>319-84-6</t>
  </si>
  <si>
    <t>alpha-HCH</t>
  </si>
  <si>
    <t>68763</t>
  </si>
  <si>
    <t>959-98-8</t>
  </si>
  <si>
    <t>alpha-Endosulfan</t>
  </si>
  <si>
    <t>55700-99-7</t>
  </si>
  <si>
    <t>alpha-Deltamethrin</t>
  </si>
  <si>
    <t>D - Duplicate analyte</t>
  </si>
  <si>
    <t>AEF108569</t>
  </si>
  <si>
    <t>67375-30-8</t>
  </si>
  <si>
    <t>alpha-Cypermethrin</t>
  </si>
  <si>
    <t>C11H15NO4S</t>
  </si>
  <si>
    <t>446027-17-4</t>
  </si>
  <si>
    <t>Acetochlor/Metolachlor SA secondary amide</t>
  </si>
  <si>
    <t xml:space="preserve">DDT, Dicofol </t>
  </si>
  <si>
    <t>C13H8Cl2O</t>
  </si>
  <si>
    <t>68760</t>
  </si>
  <si>
    <t>90-98-2</t>
  </si>
  <si>
    <t>4,4'-Dichlorobenzophenone</t>
  </si>
  <si>
    <t>C8H9ClO2S</t>
  </si>
  <si>
    <t>67802</t>
  </si>
  <si>
    <t>5925-80-4</t>
  </si>
  <si>
    <t>4-Chlorobenzylmethyl sulfone</t>
  </si>
  <si>
    <t>C7H7ClO</t>
  </si>
  <si>
    <t>68512</t>
  </si>
  <si>
    <t>1570-64-5</t>
  </si>
  <si>
    <t>4-Chloro-2-methylphenol</t>
  </si>
  <si>
    <t>C5H2Cl3NO</t>
  </si>
  <si>
    <t>68506</t>
  </si>
  <si>
    <t>6515-38-4</t>
  </si>
  <si>
    <t xml:space="preserve">3,5,6-trichloro-2-pyridinol </t>
  </si>
  <si>
    <t>C7H4Cl2O2</t>
  </si>
  <si>
    <t>68507</t>
  </si>
  <si>
    <t>51-36-5</t>
  </si>
  <si>
    <t>3,5-Dichlorobenzoic acid</t>
  </si>
  <si>
    <t>C6H5Cl2N</t>
  </si>
  <si>
    <t>67536</t>
  </si>
  <si>
    <t>626-43-7</t>
  </si>
  <si>
    <t>3,5-Dichloroaniline</t>
  </si>
  <si>
    <t>66584</t>
  </si>
  <si>
    <t>95-76-1</t>
  </si>
  <si>
    <t>3,4-Dichloroaniline</t>
  </si>
  <si>
    <t>C13H12O2</t>
  </si>
  <si>
    <t>68510</t>
  </si>
  <si>
    <t>13826-35-2</t>
  </si>
  <si>
    <t>3-Phenoxybenzyl alcohol</t>
  </si>
  <si>
    <t>C12H13NO4</t>
  </si>
  <si>
    <t>68509</t>
  </si>
  <si>
    <t>C8H7F3N2O</t>
  </si>
  <si>
    <t>13114-87-9</t>
  </si>
  <si>
    <t>3-(Trifluoromethyl)phenylurea</t>
  </si>
  <si>
    <t>C7H6F3N</t>
  </si>
  <si>
    <t>68759</t>
  </si>
  <si>
    <t>98-16-8</t>
  </si>
  <si>
    <t>3-(Trifluoromethyl)aniline</t>
  </si>
  <si>
    <t>C10H15N</t>
  </si>
  <si>
    <t>68757</t>
  </si>
  <si>
    <t>579-66-8</t>
  </si>
  <si>
    <t>2,6-Diethylaniline</t>
  </si>
  <si>
    <t>NAV101</t>
  </si>
  <si>
    <t>2,4,5,6-Tetrachloro-isophthalamide</t>
  </si>
  <si>
    <t>94757&amp;1928387</t>
  </si>
  <si>
    <t>2,4-D_plus_2,4-D_methyl_ester</t>
  </si>
  <si>
    <t>2,4-D methyl ester</t>
  </si>
  <si>
    <t>C9H8Cl2O3</t>
  </si>
  <si>
    <t>68501</t>
  </si>
  <si>
    <t>1928-38-7</t>
  </si>
  <si>
    <t>NAV100</t>
  </si>
  <si>
    <t>2,3,6-Trichloro-5-cyano-4-hydroxybenzamide</t>
  </si>
  <si>
    <t>C9H13N</t>
  </si>
  <si>
    <t>68504</t>
  </si>
  <si>
    <t>24549-06-2</t>
  </si>
  <si>
    <t>2-Ethyl-6-methylaniline (EMA)</t>
  </si>
  <si>
    <t>C16H24O2</t>
  </si>
  <si>
    <t>68546</t>
  </si>
  <si>
    <t>1,3-Dichloropropene</t>
  </si>
  <si>
    <t>C3H4Cl2</t>
  </si>
  <si>
    <t>542-75-6</t>
  </si>
  <si>
    <t>C10H8O</t>
  </si>
  <si>
    <t>68499</t>
  </si>
  <si>
    <t>90-15-3</t>
  </si>
  <si>
    <t>1-Naphthol</t>
  </si>
  <si>
    <t>LCMSMS Method</t>
  </si>
  <si>
    <t>Tier 1 list</t>
  </si>
  <si>
    <t>Molecular formula</t>
  </si>
  <si>
    <t>Molecular weight</t>
  </si>
  <si>
    <t>Chemical name</t>
  </si>
  <si>
    <t>These columns for analysis only; not printed.</t>
  </si>
  <si>
    <t>Rounded Lower 95%</t>
  </si>
  <si>
    <t>Rounded Upper 95%</t>
  </si>
  <si>
    <t>These columns for display only; not printed</t>
  </si>
  <si>
    <t>Primary dilution standard final concentration (ng/L)</t>
  </si>
  <si>
    <t>Name: Diazinon oxon Intermediate - 100% Acetonitrile</t>
  </si>
  <si>
    <t>Methanol in standard (percent)</t>
  </si>
  <si>
    <t>Primary dilution standard used (µL)</t>
  </si>
  <si>
    <t>Primary dilution standard final volume (µL)</t>
  </si>
  <si>
    <t>Primary dilution standard initial concentration (ng/L)</t>
  </si>
  <si>
    <t>Primary dilution standard final concentration (ng/mL)</t>
  </si>
  <si>
    <t>Methanol used (µL)</t>
  </si>
  <si>
    <t>Storage time, in days</t>
  </si>
  <si>
    <t>Parent</t>
  </si>
  <si>
    <t>Compound Name</t>
  </si>
  <si>
    <t>Mean recovery (%)</t>
  </si>
  <si>
    <t>ESI+ mode pesticide compounds</t>
  </si>
  <si>
    <t>O-Ethyl-S-methyl-S-propyl phosphorodithioate</t>
  </si>
  <si>
    <t>O-Ethyl-S-propyl phosphorothioate</t>
  </si>
  <si>
    <t>L903G</t>
  </si>
  <si>
    <t>ESI- mode pesticide compounds</t>
  </si>
  <si>
    <t>Bifenthrin1</t>
  </si>
  <si>
    <t>Note 1 also lambda-cyhalothrin and tefluthrin</t>
  </si>
  <si>
    <t>Tribufos</t>
  </si>
  <si>
    <t>Desiodo flubendiamide</t>
  </si>
  <si>
    <t>Chlorthal-monomethyl</t>
  </si>
  <si>
    <t>below the MDL</t>
  </si>
  <si>
    <t>Samples, IS, LOQ</t>
  </si>
  <si>
    <t>IS</t>
  </si>
  <si>
    <t>99% control limits; ± 3 RSD or FSD</t>
  </si>
  <si>
    <t>If all IS have area &gt; 50% re-run sample</t>
  </si>
  <si>
    <t>MRM ratios must meet ratios used for qualitative identification</t>
  </si>
  <si>
    <t>Standard deviation or F-psuedosigma calculated from PSPK data in LIMS</t>
  </si>
  <si>
    <t>Standard deviation or F-psuedosigma calculated from CCV data in LIMS</t>
  </si>
  <si>
    <t>12 levels; MRM ratios at low level can exceed ratios used for qualitative identification in order to get best fit at low level</t>
  </si>
  <si>
    <t>below the LRLbut at or above the MDL</t>
  </si>
  <si>
    <t>b</t>
  </si>
  <si>
    <t>value extrapolated at low end</t>
  </si>
  <si>
    <t>PBLNK, IBLNK, Sample</t>
  </si>
  <si>
    <t>Validation quality code</t>
  </si>
  <si>
    <t>Specific cond at 25C (uS/cm)</t>
  </si>
  <si>
    <t>Organic carbon_ wf (mg/L)</t>
  </si>
  <si>
    <t>Absorbance_ 254 nm (u/cm)</t>
  </si>
  <si>
    <t>Absorbance at 280 nm (u/cm)</t>
  </si>
  <si>
    <t>Absorbance_ UV_ 412 nm_ wf (u/cm)</t>
  </si>
  <si>
    <t>Chloride_ wf (mg/L)</t>
  </si>
  <si>
    <t>Fluoride_ wf (mg/L)</t>
  </si>
  <si>
    <t>Potassium_ wf (mg/L)</t>
  </si>
  <si>
    <t>Sodium_ wf (mg/L)</t>
  </si>
  <si>
    <t>Calcium_ wf (mg/L)</t>
  </si>
  <si>
    <t>Magnesium_ wf (mg/L)</t>
  </si>
  <si>
    <t>Silica_ wf (mg/L)</t>
  </si>
  <si>
    <t>Sulfate_ wf (mg/L)</t>
  </si>
  <si>
    <t>Dissolved oxygen (mg/L)</t>
  </si>
  <si>
    <t>Temperature water (deg C)</t>
  </si>
  <si>
    <t>Table S5. Pesticide compounds identified as high priority for method development but not included in direct aqueous-injection liquid chromatography-tandem mass spectrometry method O-2437-15 for various reasons
[Tier 1 list: Yes, high priority analyte; No, degradate or isomer of a high priority analyte; Validation quality code: D, deleted from method in May 2013; Abbreviations: CASRN, chemical abstracts registry number; pesticide group, pesticide active ingredient for degradates; na, not applicable ; -, data not available ]</t>
  </si>
  <si>
    <t>Table S10. Summary of ancillary water quality parameters for each stream site when direct aqueous-injection liquid chromatography-tandem mass spectrometry method samples were collected during National Water Quality Assessment Program field comparison study from May to September 2012
[Min, minimum, Max, maximum; -, not analyzed; USGS, U.S. Geological Survey; 25C, 25 degrees Celsius; uS/cm, microsiemens per centimeter; mg/L, milligrams per liter; nm, nanometers; u/cm, units per centimeter; deg C, degrees Celsius; wf, water filtered]</t>
  </si>
  <si>
    <t>Table S4. Summary of quality control criteria for determination of pesticides by direct aqueous-injection liquid chromatography-tandem mass spectrometry method O-2437-15
[CAL std, calibration standard; IS, internal standard; CCV, continuing calibration standard; TPC, third-party check; LOQ, level of quantitation; PSPK, laboratory preparation spike; SD, standard deviation; %, percent; RT, retention time; EU, European Union; RSD, relative standard deviation; FSD, F-pseudosigma standard deviation; MRM, multiple reaction monitoring; QIR qualifier ion ratio; LIMS, laboratory information system]</t>
  </si>
  <si>
    <t>Mean (%)</t>
  </si>
  <si>
    <t>Table S9. Summary of water quality parameters measured in streams when direct aqueous-injection liquid chromatography-tandem mass spectrometry method O-2437-15 samples were collected during National Water Quality Assessment Program field comparison study from May to September 2012
[N. number of samples; Std Dev, standard deviation; Min, minimum, Max, maximum; 25C, 25 degrees Celsius; uS/cm, microsiemens per centimeter; mg/L, milligrams per liter; nm, nanometers; u/cm, units per centimeter; deg C, degrees Celsius; wf, water filtered]</t>
  </si>
  <si>
    <t>Table S11. Degradates found in reagent water samples spiked with pesticides spiked at 250 nanograms per liter and stored at 4 degrees Celsius for as many as 28 days and analyzed by direct aqueous-injection liquid chromatography-tandem mass spectrometry in positive electrospray ionization and negative electrospray ionization modes.
[Four (4) replicates were analyzed at each time interval. Validation quality codes: A, none; E, estimated; 9031, moved to negative electrospray ionization (ESI-) mode method; D, deleted from method in May 2013. Recoveries greater than 5 percent are shown in bold highlight. USGS, U.S. Geological Survey; %, percent; na, not available because degradate was analyzed with pesticide group]</t>
  </si>
  <si>
    <t>Table S12. Degradates found in reagent water samples spiked with pesticides spiked at 250 nanograms per liter and stored at -10 degrees Celsius for as many as 133 days and analyzed by direct aqueous-injection liquid chromatography-tandem mass spectrometry in positive electrospray ionization and negative electrospray ionization modes
[Four (4) replicates were analyzed at each time interval. Validation quality codes: A, none; E, estimated; 9031, moved to negative electrospray ionization (ESI-) mode method; D, deleted from method in May 2013. Recoveries greater than 5 percent are shown in bold highlight. USGS, U.S. Geological Survey; %, percent; na, not available because degradate was analyzed with pesticide group]</t>
  </si>
  <si>
    <t>Analytical group</t>
  </si>
  <si>
    <t>Name: Pesticide Intermediate - Acetanilide/Amide Degradates-50:50 MeOH:Acetonitrile</t>
  </si>
  <si>
    <t>Name: Pesticide Intermediate -Acetanilide/Amide Parents-50:50 MeOH:Acetonitrile</t>
  </si>
  <si>
    <t>Name: Pesticide Intermediate -Carbamate and Thiocarbamate Degradates-75:25 Acetonitrile:MeOH</t>
  </si>
  <si>
    <t>Name: Pesticide Intermediate - Carbamate and Thiocarbamate Parents-50:50 MeOH:Acetonitrile</t>
  </si>
  <si>
    <t>Name: Pesticide Intermediate - Fungicide Degradates-50:50 MeOH:Acetonitrile</t>
  </si>
  <si>
    <t>Name: Pesticide Intermediate - Fungicide Parents-50:50 MeOH:Acetonitrile</t>
  </si>
  <si>
    <t>Name: Pesticide Intermediate - Miscellaneous Degradates-50:50 MeOH:Acetonitrile</t>
  </si>
  <si>
    <t>Name: Pesticide Intermediate - Miscellaneous Parents-50:50 MeOH:Acetonitrile</t>
  </si>
  <si>
    <t>Name: Pesticide Intermediate - Organophosphate Parents-50:50 MeOH:Acetonitrile</t>
  </si>
  <si>
    <t>Name: Pesticide Intermediate - Acid Parents-50:50 MeOH:Acetonitrile</t>
  </si>
  <si>
    <t>Name: Diflufenzopyr Intermediate -Acetone\DMSO (80:20)</t>
  </si>
  <si>
    <t>Name: Pesticide Intermediate - Organophosphate Degradates-75:25 Acetonitrile:MeOH</t>
  </si>
  <si>
    <t>Name: Pesticide Intermediate - Pyrethroid/Phenylpyrazole Parents-50:50 MeOH:Acetonitrile</t>
  </si>
  <si>
    <t>Name: Pesticide Intermediate - Pyrethroid/Phenylpyrazole Degradates-50:50 MeOH:Acetonitrile</t>
  </si>
  <si>
    <t>Name: Pesticide Intermediate - Sulfonylureas-50:50 MeOH:Acetonitrile</t>
  </si>
  <si>
    <t>Name: Pesticide Intermediate - Triazine Parents-50:50 MeOH:Acetonitrile</t>
  </si>
  <si>
    <t>Name: Pesticide Intermediate - Triazine Degradates-75:25 Acetonitrile:MeOH</t>
  </si>
  <si>
    <t>Name: Pesticide Intermediate - Urea Degradates-50:50 MeOH:Acetonitrile</t>
  </si>
  <si>
    <t>Name: Pesticide Intermediate - Urea Parents-50:50 MeOH:Acetonitrile</t>
  </si>
  <si>
    <t>Name: Pesticide Intermediate - Additional Miscellaneous-50:50 MeOH:Acetonitrile</t>
  </si>
  <si>
    <t>Name: Pesticide Intermediate - Imidazolines-50:50 MeOH:Acetonitrile</t>
  </si>
  <si>
    <t>Name: Negative Pesticide Intermediate - Acids-50:50 MeOH:Acetonitrile</t>
  </si>
  <si>
    <t>Carryover or other sources of laboratory blank contamination are detected and the calculated blank concentration is less than one third of the environmental concentration, and the environmental concentration is above the method reporting limit.</t>
  </si>
  <si>
    <t xml:space="preserve">1 Comments are reported to NWIS data system using value qualifier code &lt;http://help.waterdata.usgs.gov/code/val_qual_cd_query?fmt=html&gt;.
The associated value reported might have a raised LRL, or a remark "E" that the value is estimated and the c value qualifier code provides an explanation of the reason </t>
  </si>
  <si>
    <t>Table S2. Preparation of primary dilution standard solutions in methanol used to make calibration standards for direct aqueous-injection liquid chromatography-tandem
mass spectrometry method O-2437-15
[ng/mL, nanograms per milliliter; ng/L, nanograms per liter]</t>
  </si>
  <si>
    <t>Table S1. Groups of pesticide compounds used to prepare intermediate standard solutions of pesticide compounds for direct aqueous-injection liquid chromatography-tandem mass spectrometry method O-2437-15
[Grouping was based on pesticide type, whether compound was a pesticide or degradate, and solvent used. Mixed intermediate solutions of these groups were prepared by transferring appropriate volumes of the 100 µg/mL standard solutions to a 5-mL or 10-mL volumetric flask, and diluting to volume with the solvents shown to make a final concentration of 5 to 12.5 µg/mL; Abbreviations: USGS, U.S. Geological Survey; CASRN, chemical abstracts registry number]</t>
  </si>
  <si>
    <t>Table S3. Examples of National Water Information System qualifier codes used by analyst with direct aqueous-injection liquid chromatography-tandem mass spectrometry method O-2437-15 to qualify samples or analytes not meeting quality-control criteria
[NWIS, National Water Information System; QC, quality control; &lt;, less than; CAL, calibration standard; CCV, continuing calibration verification standard; PSPK, laboratory preparation spike; IS, internal standard; PBLNK. laboratory preparation blank; IBLNK, instrument blank; LOQ, level of quantitation standard; MDL, method detection level; LRL, laboratory reporting level; LIMS, Laboratory Information Management System; -, not applicable]</t>
  </si>
  <si>
    <t>Table S6. Summary of response factor and parameters of linear fit of response factor by nominal concentration for direct aqueous-injection liquid chromatography-tandem mass spectrometry method O-2437-15 positive electrospray ionization mode analytes
[Data from electrospray positive ionization MDL experiments, with 10 concentration levels and 7 replicates at each level; The number of calibration standards included in the summary was different for each analyte because of different response factors and the corresponding lowest calibration standards that met the identification criteria; Slope of 0 indicates response factors are constant over the concentration range; Slopes that are significantly different from 0 are highlighted in bold with red highlight; Validation quality code: A, no qualification; E, estimated remark code; D, deleted from method in May 2013; Abbreviations: MDL, method detection level; ng, nanograms; N, number of samples; Std Error, standard error, t ratio, ;Prob&gt;|t|, Lower 95%, lower 95th percentile confidence limit of slope estimate; Upper 95%, upper 95th percentile confidence limit of slope estimate; na, not available]</t>
  </si>
  <si>
    <t>Table S7. Summary of response factor and parameters of linear fit of response factor by nominal concentration for direct aqueous-injection liquid chromatography-tandem mass spectrometry method negative electrospray ionization mode analytes
[Data from ESI+ 7 MDL experiments, with 10 concentration levels and 7 replicates at each level; The number of calibration standards included in the summary was different for each analyte because of different response factors and the corresponding lowest calibration standards that met the identification criteria; Slope of 0 indicates response factors are constant over the concentration range; Slopes that are significantly different from 0 are highlighted in bold with red highlight; Validation quality code: A, no qualification; E, estimated remark code; D, deleted from method in May 2013; Abbreviations: MDL, method detection level; ng, nanograms; N, number of samples; Std Error, standard error, t ratio, ;Prob&gt;|t|, Lower 95%, lower 95th percentile confidence limit of slope estimate; Upper 95%, upper 95th percentile confidence limit of slope estimate; na, not available]</t>
  </si>
  <si>
    <t>Table S8. Recovery of pesticides determined by direct aqueous-injection liquid chromatography-tandem mass spectrometry method O-2437-15 in field matrix spike samples collected during National Water Quality Assessment Program field comparison study from May to September 2012 excluded from data summaries because environmental concentration was greater than spike level
[Validation quality code: A, no qualification; E, estimated remark code; D, deleted from method in May 2013; N, number of spike samples; conc. concentration; RSD, relative standard deviation; Min, minimum; Max, maximum; Validation quality code: A, acceptable, E, estimated, D, deleted from method; 9030, positive electrospray ionization mode preferred; 9031, negative electrospray ionization mode preferred; Results highlighted in bold if recovery outside study objectives of 100 ± 30 % or RSD &gt; 30 %; ns, not spiked]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</si>
</sst>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color indexed="0"/>
      <name val="Arial"/>
      <family val="2"/>
    </font>
    <font>
      <sz val="11"/>
      <color theme="1"/>
      <name val="Calibri"/>
      <family val="2"/>
      <scheme val="minor"/>
    </font>
    <font>
      <u/>
      <sz val="11"/>
      <color theme="10"/>
      <name val="Calibri"/>
      <family val="2"/>
      <scheme val="minor"/>
    </font>
    <font>
      <u/>
      <sz val="11"/>
      <color theme="11"/>
      <name val="Calibri"/>
      <family val="2"/>
      <scheme val="minor"/>
    </font>
    <font>
      <sz val="13"/>
      <name val="Helvetica"/>
    </font>
    <font>
      <sz val="9"/>
      <color theme="1"/>
      <name val="Arial"/>
    </font>
    <font>
      <b/>
      <sz val="9"/>
      <color theme="1"/>
      <name val="Arial"/>
    </font>
    <font>
      <b/>
      <sz val="12"/>
      <color rgb="FF000000"/>
      <name val="Calibri"/>
      <family val="2"/>
    </font>
    <font>
      <sz val="10"/>
      <color theme="1"/>
      <name val="Arial"/>
    </font>
    <font>
      <u/>
      <sz val="12"/>
      <color theme="10"/>
      <name val="Calibri"/>
      <family val="2"/>
      <scheme val="minor"/>
    </font>
    <font>
      <u/>
      <sz val="12"/>
      <color theme="11"/>
      <name val="Calibri"/>
      <family val="2"/>
      <scheme val="minor"/>
    </font>
    <font>
      <sz val="8"/>
      <name val="Calibri"/>
      <family val="2"/>
      <scheme val="minor"/>
    </font>
    <font>
      <sz val="8"/>
      <name val="Arial"/>
      <family val="2"/>
    </font>
    <font>
      <sz val="10"/>
      <color theme="1"/>
      <name val="Calibri"/>
      <family val="2"/>
      <scheme val="minor"/>
    </font>
    <font>
      <b/>
      <sz val="10"/>
      <color theme="1"/>
      <name val="Calibri"/>
      <family val="2"/>
      <scheme val="minor"/>
    </font>
    <font>
      <sz val="9"/>
      <name val="Arial"/>
    </font>
    <font>
      <b/>
      <sz val="10"/>
      <color theme="1"/>
      <name val="Arial"/>
    </font>
    <font>
      <sz val="10"/>
      <color rgb="FF000000"/>
      <name val="Arial"/>
    </font>
    <font>
      <b/>
      <sz val="10"/>
      <color rgb="FF000000"/>
      <name val="Arial"/>
    </font>
  </fonts>
  <fills count="3">
    <fill>
      <patternFill patternType="none"/>
    </fill>
    <fill>
      <patternFill patternType="gray125"/>
    </fill>
    <fill>
      <patternFill patternType="solid">
        <fgColor rgb="FFCCFFCC"/>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317">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2" fillId="0" borderId="0">
      <alignment horizontal="center" wrapText="1"/>
    </xf>
    <xf numFmtId="0" fontId="9" fillId="0" borderId="0"/>
    <xf numFmtId="0" fontId="10" fillId="0" borderId="2">
      <alignment horizontal="center" wrapText="1"/>
    </xf>
    <xf numFmtId="0" fontId="11" fillId="0" borderId="2">
      <alignment horizontal="center" wrapText="1"/>
    </xf>
    <xf numFmtId="0" fontId="12" fillId="0" borderId="1">
      <alignment horizontal="left" wrapText="1"/>
    </xf>
    <xf numFmtId="0" fontId="3" fillId="0" borderId="0">
      <alignment horizontal="left" wrapText="1"/>
    </xf>
    <xf numFmtId="0" fontId="13" fillId="0" borderId="0" applyNumberFormat="0" applyFill="0" applyBorder="0" applyAlignment="0" applyProtection="0"/>
    <xf numFmtId="0" fontId="14" fillId="0" borderId="0" applyNumberFormat="0" applyFill="0" applyBorder="0" applyAlignment="0" applyProtection="0"/>
    <xf numFmtId="0" fontId="2" fillId="0" borderId="0">
      <alignment horizontal="center" wrapText="1"/>
    </xf>
    <xf numFmtId="0" fontId="1" fillId="0" borderId="0">
      <alignment horizontal="center" wrapText="1"/>
    </xf>
    <xf numFmtId="0" fontId="17"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98">
    <xf numFmtId="0" fontId="0" fillId="0" borderId="0" xfId="0"/>
    <xf numFmtId="0" fontId="0" fillId="0" borderId="0" xfId="0" applyFill="1"/>
    <xf numFmtId="0" fontId="0" fillId="0" borderId="0" xfId="0" applyAlignment="1">
      <alignment wrapText="1"/>
    </xf>
    <xf numFmtId="0" fontId="10" fillId="0" borderId="2" xfId="190">
      <alignment horizontal="center" wrapText="1"/>
    </xf>
    <xf numFmtId="0" fontId="9" fillId="0" borderId="0" xfId="189"/>
    <xf numFmtId="0" fontId="9" fillId="0" borderId="0" xfId="189" quotePrefix="1"/>
    <xf numFmtId="0" fontId="9" fillId="0" borderId="1" xfId="189" applyBorder="1"/>
    <xf numFmtId="49" fontId="0" fillId="0" borderId="0" xfId="0" applyNumberFormat="1"/>
    <xf numFmtId="0" fontId="5" fillId="0" borderId="0" xfId="0" applyFont="1"/>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8" fillId="0" borderId="0" xfId="151"/>
    <xf numFmtId="166" fontId="9" fillId="0" borderId="0" xfId="189" applyNumberFormat="1"/>
    <xf numFmtId="164" fontId="9" fillId="0" borderId="0" xfId="189" applyNumberFormat="1"/>
    <xf numFmtId="164" fontId="9" fillId="0" borderId="1" xfId="189" applyNumberFormat="1" applyBorder="1"/>
    <xf numFmtId="166" fontId="9" fillId="0" borderId="1" xfId="189" applyNumberFormat="1" applyBorder="1"/>
    <xf numFmtId="0" fontId="9" fillId="0" borderId="0" xfId="189" applyAlignment="1">
      <alignment horizontal="center"/>
    </xf>
    <xf numFmtId="0" fontId="9" fillId="0" borderId="1" xfId="189" applyBorder="1" applyAlignment="1">
      <alignment horizontal="center"/>
    </xf>
    <xf numFmtId="0" fontId="1" fillId="0" borderId="0" xfId="197">
      <alignment horizontal="center" wrapText="1"/>
    </xf>
    <xf numFmtId="0" fontId="1" fillId="0" borderId="0" xfId="197" applyAlignment="1">
      <alignment horizontal="left"/>
    </xf>
    <xf numFmtId="0" fontId="16" fillId="0" borderId="0" xfId="197" applyFont="1" applyAlignment="1">
      <alignment horizontal="left"/>
    </xf>
    <xf numFmtId="1" fontId="1" fillId="0" borderId="0" xfId="197" applyNumberFormat="1">
      <alignment horizontal="center" wrapText="1"/>
    </xf>
    <xf numFmtId="165" fontId="9" fillId="0" borderId="0" xfId="189" applyNumberFormat="1"/>
    <xf numFmtId="2" fontId="9" fillId="0" borderId="0" xfId="189" applyNumberFormat="1"/>
    <xf numFmtId="1" fontId="9" fillId="0" borderId="0" xfId="189" applyNumberFormat="1"/>
    <xf numFmtId="0" fontId="17" fillId="0" borderId="0" xfId="198"/>
    <xf numFmtId="49" fontId="17" fillId="0" borderId="0" xfId="198" applyNumberFormat="1" applyFont="1" applyAlignment="1">
      <alignment vertical="top"/>
    </xf>
    <xf numFmtId="0" fontId="18" fillId="0" borderId="2" xfId="198" applyNumberFormat="1" applyFont="1" applyBorder="1" applyAlignment="1">
      <alignment horizontal="center" wrapText="1"/>
    </xf>
    <xf numFmtId="0" fontId="10"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left"/>
    </xf>
    <xf numFmtId="0" fontId="9" fillId="0" borderId="0" xfId="189" applyAlignment="1">
      <alignment wrapText="1"/>
    </xf>
    <xf numFmtId="0" fontId="9" fillId="0" borderId="1" xfId="0" applyFont="1" applyBorder="1" applyAlignment="1">
      <alignment wrapText="1"/>
    </xf>
    <xf numFmtId="0" fontId="19" fillId="0" borderId="1" xfId="0" applyFont="1" applyBorder="1" applyAlignment="1">
      <alignment vertical="center" wrapText="1"/>
    </xf>
    <xf numFmtId="0" fontId="19" fillId="0" borderId="1" xfId="0" applyFont="1" applyBorder="1" applyAlignment="1">
      <alignment horizontal="center" vertical="top" wrapText="1"/>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1" xfId="0" applyFont="1" applyBorder="1" applyAlignment="1">
      <alignment horizontal="left" wrapText="1"/>
    </xf>
    <xf numFmtId="0" fontId="9" fillId="0" borderId="1" xfId="0" applyFont="1" applyBorder="1"/>
    <xf numFmtId="0" fontId="9" fillId="0" borderId="1" xfId="189" applyBorder="1" applyAlignment="1">
      <alignment wrapText="1"/>
    </xf>
    <xf numFmtId="49" fontId="9" fillId="0" borderId="1" xfId="198" applyNumberFormat="1" applyFont="1" applyBorder="1" applyAlignment="1">
      <alignment vertical="top"/>
    </xf>
    <xf numFmtId="0" fontId="9" fillId="0" borderId="1" xfId="198" applyFont="1" applyBorder="1"/>
    <xf numFmtId="164" fontId="9" fillId="0" borderId="1" xfId="198" applyNumberFormat="1" applyFont="1" applyBorder="1" applyAlignment="1">
      <alignment vertical="top"/>
    </xf>
    <xf numFmtId="1" fontId="9" fillId="0" borderId="0" xfId="0" applyNumberFormat="1" applyFont="1"/>
    <xf numFmtId="165" fontId="9" fillId="0" borderId="0" xfId="0" applyNumberFormat="1" applyFont="1"/>
    <xf numFmtId="1" fontId="9" fillId="0" borderId="1" xfId="0" applyNumberFormat="1" applyFont="1" applyBorder="1"/>
    <xf numFmtId="165" fontId="9" fillId="0" borderId="1" xfId="0" applyNumberFormat="1" applyFont="1" applyBorder="1"/>
    <xf numFmtId="0" fontId="12" fillId="0" borderId="0" xfId="0" applyFont="1"/>
    <xf numFmtId="0" fontId="12" fillId="0" borderId="3" xfId="197" applyFont="1" applyBorder="1">
      <alignment horizontal="center" wrapText="1"/>
    </xf>
    <xf numFmtId="0" fontId="12" fillId="0" borderId="0" xfId="197" applyFont="1">
      <alignment horizontal="center" wrapText="1"/>
    </xf>
    <xf numFmtId="0" fontId="20" fillId="0" borderId="1" xfId="197" applyFont="1" applyBorder="1">
      <alignment horizontal="center" wrapText="1"/>
    </xf>
    <xf numFmtId="0" fontId="20" fillId="0" borderId="2" xfId="197" applyFont="1" applyBorder="1" applyAlignment="1">
      <alignment horizontal="center" wrapText="1"/>
    </xf>
    <xf numFmtId="0" fontId="9" fillId="0" borderId="0" xfId="197" applyFont="1" applyAlignment="1">
      <alignment horizontal="left"/>
    </xf>
    <xf numFmtId="1" fontId="9" fillId="0" borderId="0" xfId="197" applyNumberFormat="1" applyFont="1" applyAlignment="1">
      <alignment horizontal="left"/>
    </xf>
    <xf numFmtId="0" fontId="9" fillId="0" borderId="1" xfId="197" applyFont="1" applyBorder="1" applyAlignment="1">
      <alignment horizontal="left"/>
    </xf>
    <xf numFmtId="1" fontId="9" fillId="0" borderId="1" xfId="197" applyNumberFormat="1" applyFont="1" applyBorder="1" applyAlignment="1">
      <alignment horizontal="left"/>
    </xf>
    <xf numFmtId="0" fontId="20" fillId="0" borderId="1" xfId="0" applyFont="1" applyBorder="1" applyAlignment="1">
      <alignment horizontal="center" wrapText="1"/>
    </xf>
    <xf numFmtId="49" fontId="20" fillId="0" borderId="1" xfId="0" applyNumberFormat="1" applyFont="1" applyBorder="1" applyAlignment="1">
      <alignment horizontal="center" wrapText="1"/>
    </xf>
    <xf numFmtId="0" fontId="20" fillId="0" borderId="0" xfId="0" applyFont="1"/>
    <xf numFmtId="49" fontId="20" fillId="0" borderId="0" xfId="0" applyNumberFormat="1" applyFont="1"/>
    <xf numFmtId="49" fontId="9" fillId="0" borderId="0" xfId="0" applyNumberFormat="1" applyFont="1"/>
    <xf numFmtId="164" fontId="9" fillId="0" borderId="0" xfId="0" applyNumberFormat="1" applyFont="1"/>
    <xf numFmtId="2" fontId="9" fillId="0" borderId="0" xfId="0" applyNumberFormat="1" applyFont="1"/>
    <xf numFmtId="49" fontId="9" fillId="0" borderId="1" xfId="0" applyNumberFormat="1" applyFont="1" applyBorder="1"/>
    <xf numFmtId="164" fontId="9" fillId="0" borderId="1" xfId="0" applyNumberFormat="1" applyFont="1" applyBorder="1"/>
    <xf numFmtId="2" fontId="9" fillId="0" borderId="1" xfId="0" applyNumberFormat="1" applyFont="1" applyBorder="1"/>
    <xf numFmtId="0" fontId="9" fillId="0" borderId="0" xfId="189" applyBorder="1"/>
    <xf numFmtId="0" fontId="0" fillId="0" borderId="1" xfId="0" applyBorder="1"/>
    <xf numFmtId="1" fontId="9" fillId="0" borderId="1" xfId="189" applyNumberFormat="1" applyBorder="1"/>
    <xf numFmtId="0" fontId="9" fillId="0" borderId="3" xfId="0" applyFont="1" applyBorder="1"/>
    <xf numFmtId="0" fontId="10" fillId="0" borderId="1" xfId="0" applyFont="1" applyBorder="1" applyAlignment="1">
      <alignment horizontal="center" wrapText="1"/>
    </xf>
    <xf numFmtId="0" fontId="10" fillId="2" borderId="0" xfId="0" applyFont="1" applyFill="1"/>
    <xf numFmtId="0" fontId="9" fillId="2" borderId="0" xfId="0" applyFont="1" applyFill="1"/>
    <xf numFmtId="0" fontId="9" fillId="2" borderId="0" xfId="0" applyFont="1" applyFill="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1" fontId="9" fillId="0" borderId="0" xfId="0" applyNumberFormat="1" applyFont="1" applyFill="1" applyAlignment="1">
      <alignment horizontal="center"/>
    </xf>
    <xf numFmtId="1" fontId="9" fillId="2" borderId="0" xfId="0" applyNumberFormat="1" applyFont="1" applyFill="1" applyAlignment="1">
      <alignment horizontal="center"/>
    </xf>
    <xf numFmtId="1" fontId="9" fillId="0" borderId="1" xfId="0" applyNumberFormat="1" applyFont="1" applyBorder="1" applyAlignment="1">
      <alignment horizontal="center"/>
    </xf>
    <xf numFmtId="0" fontId="10" fillId="0" borderId="2" xfId="0" applyFont="1" applyFill="1" applyBorder="1" applyAlignment="1">
      <alignment horizontal="center" wrapText="1"/>
    </xf>
    <xf numFmtId="0" fontId="10" fillId="0" borderId="2" xfId="190" applyAlignment="1">
      <alignment horizontal="center"/>
    </xf>
    <xf numFmtId="0" fontId="0" fillId="0" borderId="0" xfId="0" applyFont="1" applyAlignment="1"/>
    <xf numFmtId="0" fontId="20" fillId="0" borderId="3" xfId="0" applyFont="1" applyBorder="1" applyAlignment="1">
      <alignment wrapText="1"/>
    </xf>
    <xf numFmtId="49" fontId="20" fillId="0" borderId="3" xfId="0" applyNumberFormat="1" applyFont="1" applyBorder="1" applyAlignment="1">
      <alignment wrapText="1"/>
    </xf>
    <xf numFmtId="0" fontId="3" fillId="0" borderId="0" xfId="193">
      <alignment horizontal="left" wrapText="1"/>
    </xf>
    <xf numFmtId="0" fontId="21" fillId="0" borderId="1" xfId="0" applyFont="1" applyFill="1" applyBorder="1" applyAlignment="1">
      <alignment horizontal="left" wrapText="1"/>
    </xf>
    <xf numFmtId="0" fontId="9" fillId="0" borderId="0" xfId="0" applyFont="1" applyAlignment="1">
      <alignment wrapText="1"/>
    </xf>
    <xf numFmtId="0" fontId="0" fillId="0" borderId="0" xfId="0" applyAlignment="1">
      <alignment wrapText="1"/>
    </xf>
    <xf numFmtId="0" fontId="20" fillId="0" borderId="2" xfId="197" applyFont="1" applyBorder="1" applyAlignment="1">
      <alignment horizontal="center" wrapText="1"/>
    </xf>
    <xf numFmtId="0" fontId="20" fillId="0" borderId="3" xfId="0" applyFont="1" applyBorder="1" applyAlignment="1">
      <alignment horizontal="center" wrapText="1"/>
    </xf>
    <xf numFmtId="0" fontId="3" fillId="0" borderId="0" xfId="193"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0" fillId="0" borderId="2" xfId="0" applyFont="1" applyBorder="1" applyAlignment="1">
      <alignment horizontal="center" wrapText="1"/>
    </xf>
  </cellXfs>
  <cellStyles count="317">
    <cellStyle name="Followed Hyperlink" xfId="187" builtinId="9" hidden="1"/>
    <cellStyle name="Followed Hyperlink" xfId="195"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Hyperlink" xfId="186" builtinId="8" hidden="1"/>
    <cellStyle name="Hyperlink" xfId="194"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Normal" xfId="0" builtinId="0" customBuiltin="1"/>
    <cellStyle name="Normal 10" xfId="5"/>
    <cellStyle name="Normal 100" xfId="40"/>
    <cellStyle name="Normal 101" xfId="42"/>
    <cellStyle name="Normal 102" xfId="43"/>
    <cellStyle name="Normal 103" xfId="58"/>
    <cellStyle name="Normal 104" xfId="59"/>
    <cellStyle name="Normal 106" xfId="60"/>
    <cellStyle name="Normal 107" xfId="185"/>
    <cellStyle name="Normal 108" xfId="61"/>
    <cellStyle name="Normal 11" xfId="7"/>
    <cellStyle name="Normal 112" xfId="62"/>
    <cellStyle name="Normal 113" xfId="63"/>
    <cellStyle name="Normal 114" xfId="64"/>
    <cellStyle name="Normal 115" xfId="65"/>
    <cellStyle name="Normal 117" xfId="66"/>
    <cellStyle name="Normal 118" xfId="67"/>
    <cellStyle name="Normal 119" xfId="68"/>
    <cellStyle name="Normal 12" xfId="154"/>
    <cellStyle name="Normal 120" xfId="69"/>
    <cellStyle name="Normal 121" xfId="70"/>
    <cellStyle name="Normal 122" xfId="71"/>
    <cellStyle name="Normal 124" xfId="72"/>
    <cellStyle name="Normal 125" xfId="73"/>
    <cellStyle name="Normal 126" xfId="74"/>
    <cellStyle name="Normal 127" xfId="75"/>
    <cellStyle name="Normal 128" xfId="76"/>
    <cellStyle name="Normal 129" xfId="77"/>
    <cellStyle name="Normal 13" xfId="155"/>
    <cellStyle name="Normal 130" xfId="78"/>
    <cellStyle name="Normal 131" xfId="80"/>
    <cellStyle name="Normal 132" xfId="82"/>
    <cellStyle name="Normal 133" xfId="84"/>
    <cellStyle name="Normal 134" xfId="86"/>
    <cellStyle name="Normal 135" xfId="88"/>
    <cellStyle name="Normal 136" xfId="89"/>
    <cellStyle name="Normal 138" xfId="91"/>
    <cellStyle name="Normal 139" xfId="93"/>
    <cellStyle name="Normal 14" xfId="46"/>
    <cellStyle name="Normal 140" xfId="95"/>
    <cellStyle name="Normal 143" xfId="97"/>
    <cellStyle name="Normal 144" xfId="99"/>
    <cellStyle name="Normal 145" xfId="100"/>
    <cellStyle name="Normal 146" xfId="101"/>
    <cellStyle name="Normal 147" xfId="103"/>
    <cellStyle name="Normal 148" xfId="105"/>
    <cellStyle name="Normal 149" xfId="107"/>
    <cellStyle name="Normal 15" xfId="9"/>
    <cellStyle name="Normal 150" xfId="109"/>
    <cellStyle name="Normal 151" xfId="111"/>
    <cellStyle name="Normal 152" xfId="113"/>
    <cellStyle name="Normal 153" xfId="115"/>
    <cellStyle name="Normal 154" xfId="117"/>
    <cellStyle name="Normal 155" xfId="118"/>
    <cellStyle name="Normal 156" xfId="120"/>
    <cellStyle name="Normal 157" xfId="122"/>
    <cellStyle name="Normal 158" xfId="124"/>
    <cellStyle name="Normal 159" xfId="126"/>
    <cellStyle name="Normal 16" xfId="10"/>
    <cellStyle name="Normal 160" xfId="127"/>
    <cellStyle name="Normal 161" xfId="128"/>
    <cellStyle name="Normal 162" xfId="129"/>
    <cellStyle name="Normal 165" xfId="79"/>
    <cellStyle name="Normal 166" xfId="81"/>
    <cellStyle name="Normal 167" xfId="83"/>
    <cellStyle name="Normal 168" xfId="85"/>
    <cellStyle name="Normal 169" xfId="87"/>
    <cellStyle name="Normal 17" xfId="12"/>
    <cellStyle name="Normal 170" xfId="90"/>
    <cellStyle name="Normal 172" xfId="92"/>
    <cellStyle name="Normal 173" xfId="94"/>
    <cellStyle name="Normal 174" xfId="96"/>
    <cellStyle name="Normal 176" xfId="116"/>
    <cellStyle name="Normal 177" xfId="98"/>
    <cellStyle name="Normal 178" xfId="102"/>
    <cellStyle name="Normal 179" xfId="104"/>
    <cellStyle name="Normal 18" xfId="135"/>
    <cellStyle name="Normal 180" xfId="106"/>
    <cellStyle name="Normal 181" xfId="108"/>
    <cellStyle name="Normal 182" xfId="110"/>
    <cellStyle name="Normal 183" xfId="112"/>
    <cellStyle name="Normal 184" xfId="114"/>
    <cellStyle name="Normal 185" xfId="119"/>
    <cellStyle name="Normal 186" xfId="121"/>
    <cellStyle name="Normal 187" xfId="123"/>
    <cellStyle name="Normal 188" xfId="125"/>
    <cellStyle name="Normal 19" xfId="47"/>
    <cellStyle name="Normal 190" xfId="158"/>
    <cellStyle name="Normal 193" xfId="184"/>
    <cellStyle name="Normal 196" xfId="164"/>
    <cellStyle name="Normal 197" xfId="161"/>
    <cellStyle name="Normal 198" xfId="165"/>
    <cellStyle name="Normal 199" xfId="166"/>
    <cellStyle name="Normal 2" xfId="188"/>
    <cellStyle name="Normal 2 14" xfId="13"/>
    <cellStyle name="Normal 20" xfId="48"/>
    <cellStyle name="Normal 201" xfId="167"/>
    <cellStyle name="Normal 202" xfId="168"/>
    <cellStyle name="Normal 203" xfId="169"/>
    <cellStyle name="Normal 204" xfId="170"/>
    <cellStyle name="Normal 209" xfId="157"/>
    <cellStyle name="Normal 21" xfId="137"/>
    <cellStyle name="Normal 211" xfId="159"/>
    <cellStyle name="Normal 218" xfId="160"/>
    <cellStyle name="Normal 22" xfId="50"/>
    <cellStyle name="Normal 222" xfId="162"/>
    <cellStyle name="Normal 226" xfId="163"/>
    <cellStyle name="Normal 23" xfId="52"/>
    <cellStyle name="Normal 24" xfId="139"/>
    <cellStyle name="Normal 25" xfId="141"/>
    <cellStyle name="Normal 26" xfId="143"/>
    <cellStyle name="Normal 27" xfId="171"/>
    <cellStyle name="Normal 28" xfId="173"/>
    <cellStyle name="Normal 29" xfId="54"/>
    <cellStyle name="Normal 3" xfId="151"/>
    <cellStyle name="Normal 30" xfId="156"/>
    <cellStyle name="Normal 31" xfId="176"/>
    <cellStyle name="Normal 32" xfId="145"/>
    <cellStyle name="Normal 33" xfId="147"/>
    <cellStyle name="Normal 34" xfId="149"/>
    <cellStyle name="Normal 35" xfId="178"/>
    <cellStyle name="Normal 36" xfId="180"/>
    <cellStyle name="Normal 37" xfId="175"/>
    <cellStyle name="Normal 38" xfId="1"/>
    <cellStyle name="Normal 39" xfId="2"/>
    <cellStyle name="Normal 4" xfId="3"/>
    <cellStyle name="Normal 40" xfId="130"/>
    <cellStyle name="Normal 41" xfId="4"/>
    <cellStyle name="Normal 42" xfId="132"/>
    <cellStyle name="Normal 43" xfId="37"/>
    <cellStyle name="Normal 44" xfId="134"/>
    <cellStyle name="Normal 45" xfId="45"/>
    <cellStyle name="Normal 46" xfId="6"/>
    <cellStyle name="Normal 47" xfId="41"/>
    <cellStyle name="Normal 48" xfId="8"/>
    <cellStyle name="Normal 49" xfId="11"/>
    <cellStyle name="Normal 5" xfId="131"/>
    <cellStyle name="Normal 50" xfId="56"/>
    <cellStyle name="Normal 51" xfId="136"/>
    <cellStyle name="Normal 52" xfId="57"/>
    <cellStyle name="Normal 53" xfId="49"/>
    <cellStyle name="Normal 54" xfId="138"/>
    <cellStyle name="Normal 55" xfId="51"/>
    <cellStyle name="Normal 56" xfId="53"/>
    <cellStyle name="Normal 57" xfId="140"/>
    <cellStyle name="Normal 58" xfId="142"/>
    <cellStyle name="Normal 59" xfId="144"/>
    <cellStyle name="Normal 6" xfId="44"/>
    <cellStyle name="Normal 60" xfId="172"/>
    <cellStyle name="Normal 61" xfId="174"/>
    <cellStyle name="Normal 62" xfId="55"/>
    <cellStyle name="Normal 63" xfId="177"/>
    <cellStyle name="Normal 64" xfId="146"/>
    <cellStyle name="Normal 65" xfId="148"/>
    <cellStyle name="Normal 66" xfId="150"/>
    <cellStyle name="Normal 67" xfId="179"/>
    <cellStyle name="Normal 68" xfId="181"/>
    <cellStyle name="Normal 69" xfId="14"/>
    <cellStyle name="Normal 7" xfId="133"/>
    <cellStyle name="Normal 70" xfId="15"/>
    <cellStyle name="Normal 71" xfId="16"/>
    <cellStyle name="Normal 72" xfId="182"/>
    <cellStyle name="Normal 73" xfId="17"/>
    <cellStyle name="Normal 74" xfId="18"/>
    <cellStyle name="Normal 75" xfId="19"/>
    <cellStyle name="Normal 76" xfId="21"/>
    <cellStyle name="Normal 77" xfId="20"/>
    <cellStyle name="Normal 78" xfId="183"/>
    <cellStyle name="Normal 79" xfId="22"/>
    <cellStyle name="Normal 8" xfId="152"/>
    <cellStyle name="Normal 80" xfId="23"/>
    <cellStyle name="Normal 81" xfId="24"/>
    <cellStyle name="Normal 82" xfId="25"/>
    <cellStyle name="Normal 83" xfId="26"/>
    <cellStyle name="Normal 84" xfId="27"/>
    <cellStyle name="Normal 85" xfId="28"/>
    <cellStyle name="Normal 86" xfId="196"/>
    <cellStyle name="Normal 87" xfId="29"/>
    <cellStyle name="Normal 88" xfId="30"/>
    <cellStyle name="Normal 89" xfId="31"/>
    <cellStyle name="Normal 9" xfId="153"/>
    <cellStyle name="Normal 90" xfId="197"/>
    <cellStyle name="Normal 91" xfId="32"/>
    <cellStyle name="Normal 92" xfId="33"/>
    <cellStyle name="Normal 93" xfId="34"/>
    <cellStyle name="Normal 94" xfId="35"/>
    <cellStyle name="Normal 95" xfId="198"/>
    <cellStyle name="Normal 96" xfId="36"/>
    <cellStyle name="Normal 97" xfId="38"/>
    <cellStyle name="Normal 99" xfId="39"/>
    <cellStyle name="Table cell" xfId="189"/>
    <cellStyle name="Table cell heading" xfId="190"/>
    <cellStyle name="Table heading" xfId="191"/>
    <cellStyle name="Table headnote" xfId="192"/>
    <cellStyle name="Table title" xfId="193"/>
  </cellStyles>
  <dxfs count="34">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42"/>
  <sheetViews>
    <sheetView workbookViewId="0">
      <pane ySplit="3340" topLeftCell="A332"/>
      <selection sqref="A1:D1"/>
      <selection pane="bottomLeft" activeCell="F13" sqref="F13"/>
    </sheetView>
  </sheetViews>
  <sheetFormatPr baseColWidth="10" defaultColWidth="8.83203125" defaultRowHeight="15" x14ac:dyDescent="0"/>
  <cols>
    <col min="1" max="1" width="62.33203125" customWidth="1"/>
    <col min="2" max="2" width="15.33203125" customWidth="1"/>
    <col min="3" max="3" width="11.5" customWidth="1"/>
    <col min="4" max="4" width="9.83203125" customWidth="1"/>
  </cols>
  <sheetData>
    <row r="1" spans="1:4" ht="75" customHeight="1">
      <c r="A1" s="88" t="s">
        <v>1304</v>
      </c>
      <c r="B1" s="88"/>
      <c r="C1" s="88"/>
      <c r="D1" s="88"/>
    </row>
    <row r="2" spans="1:4" ht="34">
      <c r="A2" s="3" t="s">
        <v>508</v>
      </c>
      <c r="B2" s="3" t="s">
        <v>1278</v>
      </c>
      <c r="C2" s="3" t="s">
        <v>511</v>
      </c>
      <c r="D2" s="3" t="s">
        <v>509</v>
      </c>
    </row>
    <row r="3" spans="1:4">
      <c r="A3" s="4" t="s">
        <v>1279</v>
      </c>
      <c r="B3" s="4"/>
      <c r="C3" s="4"/>
      <c r="D3" s="4"/>
    </row>
    <row r="4" spans="1:4">
      <c r="A4" s="4" t="s">
        <v>3</v>
      </c>
      <c r="B4" s="4" t="s">
        <v>4</v>
      </c>
      <c r="C4" s="4" t="s">
        <v>5</v>
      </c>
      <c r="D4" s="4">
        <v>68611</v>
      </c>
    </row>
    <row r="5" spans="1:4">
      <c r="A5" s="4" t="s">
        <v>6</v>
      </c>
      <c r="B5" s="4" t="s">
        <v>4</v>
      </c>
      <c r="C5" s="4" t="s">
        <v>7</v>
      </c>
      <c r="D5" s="4">
        <v>68595</v>
      </c>
    </row>
    <row r="6" spans="1:4">
      <c r="A6" s="4" t="s">
        <v>8</v>
      </c>
      <c r="B6" s="4" t="s">
        <v>4</v>
      </c>
      <c r="C6" s="4" t="s">
        <v>9</v>
      </c>
      <c r="D6" s="4">
        <v>68525</v>
      </c>
    </row>
    <row r="7" spans="1:4">
      <c r="A7" s="4" t="s">
        <v>10</v>
      </c>
      <c r="B7" s="4" t="s">
        <v>4</v>
      </c>
      <c r="C7" s="4" t="s">
        <v>11</v>
      </c>
      <c r="D7" s="4">
        <v>68521</v>
      </c>
    </row>
    <row r="8" spans="1:4">
      <c r="A8" s="4" t="s">
        <v>12</v>
      </c>
      <c r="B8" s="4" t="s">
        <v>4</v>
      </c>
      <c r="C8" s="4" t="s">
        <v>13</v>
      </c>
      <c r="D8" s="4">
        <v>68522</v>
      </c>
    </row>
    <row r="9" spans="1:4">
      <c r="A9" s="4" t="s">
        <v>14</v>
      </c>
      <c r="B9" s="4" t="s">
        <v>4</v>
      </c>
      <c r="C9" s="4" t="s">
        <v>15</v>
      </c>
      <c r="D9" s="4">
        <v>68523</v>
      </c>
    </row>
    <row r="10" spans="1:4">
      <c r="A10" s="4" t="s">
        <v>16</v>
      </c>
      <c r="B10" s="4" t="s">
        <v>4</v>
      </c>
      <c r="C10" s="4" t="s">
        <v>17</v>
      </c>
      <c r="D10" s="4">
        <v>68524</v>
      </c>
    </row>
    <row r="11" spans="1:4">
      <c r="A11" s="4" t="s">
        <v>18</v>
      </c>
      <c r="B11" s="4" t="s">
        <v>4</v>
      </c>
      <c r="C11" s="4" t="s">
        <v>19</v>
      </c>
      <c r="D11" s="4">
        <v>68526</v>
      </c>
    </row>
    <row r="12" spans="1:4">
      <c r="A12" s="4" t="s">
        <v>20</v>
      </c>
      <c r="B12" s="4" t="s">
        <v>4</v>
      </c>
      <c r="C12" s="4" t="s">
        <v>21</v>
      </c>
      <c r="D12" s="4">
        <v>68871</v>
      </c>
    </row>
    <row r="13" spans="1:4">
      <c r="A13" s="4" t="s">
        <v>22</v>
      </c>
      <c r="B13" s="4" t="s">
        <v>4</v>
      </c>
      <c r="C13" s="4" t="s">
        <v>23</v>
      </c>
      <c r="D13" s="4">
        <v>68527</v>
      </c>
    </row>
    <row r="14" spans="1:4">
      <c r="A14" s="4" t="s">
        <v>24</v>
      </c>
      <c r="B14" s="4" t="s">
        <v>25</v>
      </c>
      <c r="C14" s="4" t="s">
        <v>26</v>
      </c>
      <c r="D14" s="4">
        <v>68581</v>
      </c>
    </row>
    <row r="15" spans="1:4">
      <c r="A15" s="4" t="s">
        <v>27</v>
      </c>
      <c r="B15" s="4" t="s">
        <v>25</v>
      </c>
      <c r="C15" s="4" t="s">
        <v>28</v>
      </c>
      <c r="D15" s="4">
        <v>68582</v>
      </c>
    </row>
    <row r="16" spans="1:4">
      <c r="A16" s="4" t="s">
        <v>29</v>
      </c>
      <c r="B16" s="4" t="s">
        <v>25</v>
      </c>
      <c r="C16" s="4" t="s">
        <v>30</v>
      </c>
      <c r="D16" s="4">
        <v>68583</v>
      </c>
    </row>
    <row r="17" spans="1:4">
      <c r="A17" s="4" t="s">
        <v>31</v>
      </c>
      <c r="B17" s="4" t="s">
        <v>4</v>
      </c>
      <c r="C17" s="4" t="s">
        <v>32</v>
      </c>
      <c r="D17" s="4">
        <v>68616</v>
      </c>
    </row>
    <row r="18" spans="1:4">
      <c r="A18" s="4" t="s">
        <v>33</v>
      </c>
      <c r="B18" s="4" t="s">
        <v>4</v>
      </c>
      <c r="C18" s="4" t="s">
        <v>34</v>
      </c>
      <c r="D18" s="4">
        <v>68649</v>
      </c>
    </row>
    <row r="19" spans="1:4">
      <c r="A19" s="4" t="s">
        <v>35</v>
      </c>
      <c r="B19" s="4" t="s">
        <v>4</v>
      </c>
      <c r="C19" s="4" t="s">
        <v>36</v>
      </c>
      <c r="D19" s="4">
        <v>68650</v>
      </c>
    </row>
    <row r="20" spans="1:4">
      <c r="A20" s="4" t="s">
        <v>37</v>
      </c>
      <c r="B20" s="4" t="s">
        <v>4</v>
      </c>
      <c r="C20" s="4" t="s">
        <v>38</v>
      </c>
      <c r="D20" s="4">
        <v>68651</v>
      </c>
    </row>
    <row r="21" spans="1:4">
      <c r="A21" s="4" t="s">
        <v>39</v>
      </c>
      <c r="B21" s="4" t="s">
        <v>4</v>
      </c>
      <c r="C21" s="4" t="s">
        <v>40</v>
      </c>
      <c r="D21" s="4">
        <v>68684</v>
      </c>
    </row>
    <row r="22" spans="1:4">
      <c r="A22" s="4" t="s">
        <v>41</v>
      </c>
      <c r="B22" s="4" t="s">
        <v>4</v>
      </c>
      <c r="C22" s="4" t="s">
        <v>42</v>
      </c>
      <c r="D22" s="4">
        <v>68685</v>
      </c>
    </row>
    <row r="23" spans="1:4">
      <c r="A23" s="4"/>
      <c r="B23" s="4"/>
      <c r="C23" s="4"/>
      <c r="D23" s="4"/>
    </row>
    <row r="24" spans="1:4">
      <c r="A24" s="4"/>
      <c r="B24" s="4"/>
      <c r="C24" s="4"/>
      <c r="D24" s="4"/>
    </row>
    <row r="25" spans="1:4">
      <c r="A25" s="4"/>
      <c r="B25" s="4"/>
      <c r="C25" s="4"/>
      <c r="D25" s="4"/>
    </row>
    <row r="26" spans="1:4">
      <c r="A26" s="4" t="s">
        <v>1280</v>
      </c>
      <c r="B26" s="4"/>
      <c r="C26" s="4"/>
      <c r="D26" s="4"/>
    </row>
    <row r="27" spans="1:4">
      <c r="A27" s="4" t="s">
        <v>508</v>
      </c>
      <c r="B27" s="4" t="s">
        <v>1</v>
      </c>
      <c r="C27" s="4" t="s">
        <v>2</v>
      </c>
      <c r="D27" s="4"/>
    </row>
    <row r="28" spans="1:4">
      <c r="A28" s="4" t="s">
        <v>43</v>
      </c>
      <c r="B28" s="4" t="s">
        <v>4</v>
      </c>
      <c r="C28" s="4" t="s">
        <v>44</v>
      </c>
      <c r="D28" s="4">
        <v>68520</v>
      </c>
    </row>
    <row r="29" spans="1:4">
      <c r="A29" s="4" t="s">
        <v>45</v>
      </c>
      <c r="B29" s="4" t="s">
        <v>4</v>
      </c>
      <c r="C29" s="4" t="s">
        <v>46</v>
      </c>
      <c r="D29" s="4">
        <v>65064</v>
      </c>
    </row>
    <row r="30" spans="1:4">
      <c r="A30" s="4" t="s">
        <v>47</v>
      </c>
      <c r="B30" s="4" t="s">
        <v>25</v>
      </c>
      <c r="C30" s="4" t="s">
        <v>48</v>
      </c>
      <c r="D30" s="4">
        <v>68580</v>
      </c>
    </row>
    <row r="31" spans="1:4">
      <c r="A31" s="4" t="s">
        <v>49</v>
      </c>
      <c r="B31" s="4" t="s">
        <v>4</v>
      </c>
      <c r="C31" s="4" t="s">
        <v>50</v>
      </c>
      <c r="D31" s="4">
        <v>65090</v>
      </c>
    </row>
    <row r="32" spans="1:4">
      <c r="A32" s="4" t="s">
        <v>51</v>
      </c>
      <c r="B32" s="4" t="s">
        <v>25</v>
      </c>
      <c r="C32" s="4" t="s">
        <v>52</v>
      </c>
      <c r="D32" s="4">
        <v>67706</v>
      </c>
    </row>
    <row r="33" spans="1:4">
      <c r="A33" s="4" t="s">
        <v>53</v>
      </c>
      <c r="B33" s="4" t="s">
        <v>4</v>
      </c>
      <c r="C33" s="4" t="s">
        <v>54</v>
      </c>
      <c r="D33" s="4">
        <v>66641</v>
      </c>
    </row>
    <row r="34" spans="1:4">
      <c r="A34" s="4"/>
      <c r="B34" s="4"/>
      <c r="C34" s="4"/>
      <c r="D34" s="4"/>
    </row>
    <row r="35" spans="1:4">
      <c r="A35" s="4"/>
      <c r="B35" s="4"/>
      <c r="C35" s="4"/>
      <c r="D35" s="4"/>
    </row>
    <row r="36" spans="1:4">
      <c r="A36" s="4" t="s">
        <v>1281</v>
      </c>
      <c r="B36" s="4"/>
      <c r="C36" s="4"/>
      <c r="D36" s="4"/>
    </row>
    <row r="37" spans="1:4">
      <c r="A37" s="4" t="s">
        <v>508</v>
      </c>
      <c r="B37" s="4" t="s">
        <v>1</v>
      </c>
      <c r="C37" s="4" t="s">
        <v>2</v>
      </c>
      <c r="D37" s="4"/>
    </row>
    <row r="38" spans="1:4">
      <c r="A38" s="4" t="s">
        <v>74</v>
      </c>
      <c r="B38" s="4" t="s">
        <v>75</v>
      </c>
      <c r="C38" s="4" t="s">
        <v>76</v>
      </c>
      <c r="D38" s="4">
        <v>68691</v>
      </c>
    </row>
    <row r="39" spans="1:4">
      <c r="A39" s="4" t="s">
        <v>77</v>
      </c>
      <c r="B39" s="4" t="s">
        <v>73</v>
      </c>
      <c r="C39" s="4" t="s">
        <v>78</v>
      </c>
      <c r="D39" s="4">
        <v>68508</v>
      </c>
    </row>
    <row r="40" spans="1:4">
      <c r="A40" s="4" t="s">
        <v>79</v>
      </c>
      <c r="B40" s="4" t="s">
        <v>73</v>
      </c>
      <c r="C40" s="4" t="s">
        <v>80</v>
      </c>
      <c r="D40" s="4">
        <v>68509</v>
      </c>
    </row>
    <row r="41" spans="1:4">
      <c r="A41" s="4" t="s">
        <v>81</v>
      </c>
      <c r="B41" s="4" t="s">
        <v>75</v>
      </c>
      <c r="C41" s="4" t="s">
        <v>82</v>
      </c>
      <c r="D41" s="4">
        <v>68514</v>
      </c>
    </row>
    <row r="42" spans="1:4">
      <c r="A42" s="4" t="s">
        <v>83</v>
      </c>
      <c r="B42" s="4" t="s">
        <v>75</v>
      </c>
      <c r="C42" s="4" t="s">
        <v>84</v>
      </c>
      <c r="D42" s="4">
        <v>68515</v>
      </c>
    </row>
    <row r="43" spans="1:4">
      <c r="A43" s="4" t="s">
        <v>85</v>
      </c>
      <c r="B43" s="4" t="s">
        <v>73</v>
      </c>
      <c r="C43" s="4" t="s">
        <v>86</v>
      </c>
      <c r="D43" s="4">
        <v>68518</v>
      </c>
    </row>
    <row r="44" spans="1:4">
      <c r="A44" s="4" t="s">
        <v>87</v>
      </c>
      <c r="B44" s="4" t="s">
        <v>73</v>
      </c>
      <c r="C44" s="4" t="s">
        <v>88</v>
      </c>
      <c r="D44" s="4">
        <v>68529</v>
      </c>
    </row>
    <row r="45" spans="1:4">
      <c r="A45" s="4" t="s">
        <v>89</v>
      </c>
      <c r="B45" s="4" t="s">
        <v>73</v>
      </c>
      <c r="C45" s="4" t="s">
        <v>90</v>
      </c>
      <c r="D45" s="4">
        <v>68530</v>
      </c>
    </row>
    <row r="46" spans="1:4">
      <c r="A46" s="4" t="s">
        <v>91</v>
      </c>
      <c r="B46" s="4" t="s">
        <v>75</v>
      </c>
      <c r="C46" s="4" t="s">
        <v>92</v>
      </c>
      <c r="D46" s="4">
        <v>68549</v>
      </c>
    </row>
    <row r="47" spans="1:4">
      <c r="A47" s="4" t="s">
        <v>93</v>
      </c>
      <c r="B47" s="4" t="s">
        <v>75</v>
      </c>
      <c r="C47" s="4" t="s">
        <v>94</v>
      </c>
      <c r="D47" s="4">
        <v>68594</v>
      </c>
    </row>
    <row r="48" spans="1:4">
      <c r="A48" s="4" t="s">
        <v>95</v>
      </c>
      <c r="B48" s="4" t="s">
        <v>73</v>
      </c>
      <c r="C48" s="4" t="s">
        <v>96</v>
      </c>
      <c r="D48" s="4">
        <v>68646</v>
      </c>
    </row>
    <row r="49" spans="1:4">
      <c r="A49" s="4" t="s">
        <v>97</v>
      </c>
      <c r="B49" s="4" t="s">
        <v>73</v>
      </c>
      <c r="C49" s="4" t="s">
        <v>98</v>
      </c>
      <c r="D49" s="4">
        <v>68665</v>
      </c>
    </row>
    <row r="50" spans="1:4">
      <c r="A50" s="4"/>
      <c r="B50" s="4"/>
      <c r="C50" s="4"/>
      <c r="D50" s="4"/>
    </row>
    <row r="51" spans="1:4">
      <c r="A51" s="4"/>
      <c r="B51" s="4"/>
      <c r="C51" s="4"/>
      <c r="D51" s="4"/>
    </row>
    <row r="52" spans="1:4">
      <c r="A52" s="4" t="s">
        <v>1282</v>
      </c>
      <c r="B52" s="4"/>
      <c r="C52" s="4"/>
      <c r="D52" s="4"/>
    </row>
    <row r="53" spans="1:4">
      <c r="A53" s="4" t="s">
        <v>508</v>
      </c>
      <c r="B53" s="4" t="s">
        <v>1</v>
      </c>
      <c r="C53" s="4" t="s">
        <v>2</v>
      </c>
      <c r="D53" s="4"/>
    </row>
    <row r="54" spans="1:4">
      <c r="A54" s="4" t="s">
        <v>99</v>
      </c>
      <c r="B54" s="4" t="s">
        <v>73</v>
      </c>
      <c r="C54" s="4" t="s">
        <v>100</v>
      </c>
      <c r="D54" s="4">
        <v>68528</v>
      </c>
    </row>
    <row r="55" spans="1:4">
      <c r="A55" s="4" t="s">
        <v>101</v>
      </c>
      <c r="B55" s="4" t="s">
        <v>73</v>
      </c>
      <c r="C55" s="4" t="s">
        <v>102</v>
      </c>
      <c r="D55" s="4">
        <v>68536</v>
      </c>
    </row>
    <row r="56" spans="1:4">
      <c r="A56" s="4" t="s">
        <v>103</v>
      </c>
      <c r="B56" s="4" t="s">
        <v>104</v>
      </c>
      <c r="C56" s="4" t="s">
        <v>105</v>
      </c>
      <c r="D56" s="4">
        <v>65068</v>
      </c>
    </row>
    <row r="57" spans="1:4">
      <c r="A57" s="4" t="s">
        <v>106</v>
      </c>
      <c r="B57" s="4" t="s">
        <v>73</v>
      </c>
      <c r="C57" s="4" t="s">
        <v>107</v>
      </c>
      <c r="D57" s="4">
        <v>65069</v>
      </c>
    </row>
    <row r="58" spans="1:4">
      <c r="A58" s="4" t="s">
        <v>108</v>
      </c>
      <c r="B58" s="4" t="s">
        <v>73</v>
      </c>
      <c r="C58" s="4" t="s">
        <v>109</v>
      </c>
      <c r="D58" s="4">
        <v>65070</v>
      </c>
    </row>
    <row r="59" spans="1:4">
      <c r="A59" s="4" t="s">
        <v>110</v>
      </c>
      <c r="B59" s="4" t="s">
        <v>104</v>
      </c>
      <c r="C59" s="4" t="s">
        <v>111</v>
      </c>
      <c r="D59" s="4">
        <v>65080</v>
      </c>
    </row>
    <row r="60" spans="1:4">
      <c r="A60" s="4" t="s">
        <v>112</v>
      </c>
      <c r="B60" s="4" t="s">
        <v>73</v>
      </c>
      <c r="C60" s="4" t="s">
        <v>113</v>
      </c>
      <c r="D60" s="4">
        <v>68609</v>
      </c>
    </row>
    <row r="61" spans="1:4">
      <c r="A61" s="4" t="s">
        <v>114</v>
      </c>
      <c r="B61" s="4" t="s">
        <v>73</v>
      </c>
      <c r="C61" s="4" t="s">
        <v>115</v>
      </c>
      <c r="D61" s="4">
        <v>68645</v>
      </c>
    </row>
    <row r="62" spans="1:4">
      <c r="A62" s="4" t="s">
        <v>116</v>
      </c>
      <c r="B62" s="4" t="s">
        <v>104</v>
      </c>
      <c r="C62" s="4" t="s">
        <v>117</v>
      </c>
      <c r="D62" s="4">
        <v>65091</v>
      </c>
    </row>
    <row r="63" spans="1:4">
      <c r="A63" s="4" t="s">
        <v>118</v>
      </c>
      <c r="B63" s="4" t="s">
        <v>73</v>
      </c>
      <c r="C63" s="4" t="s">
        <v>119</v>
      </c>
      <c r="D63" s="4">
        <v>68664</v>
      </c>
    </row>
    <row r="64" spans="1:4">
      <c r="A64" s="4" t="s">
        <v>120</v>
      </c>
      <c r="B64" s="4" t="s">
        <v>73</v>
      </c>
      <c r="C64" s="4" t="s">
        <v>121</v>
      </c>
      <c r="D64" s="4">
        <v>68679</v>
      </c>
    </row>
    <row r="65" spans="1:4">
      <c r="A65" s="4" t="s">
        <v>122</v>
      </c>
      <c r="B65" s="4" t="s">
        <v>104</v>
      </c>
      <c r="C65" s="4" t="s">
        <v>123</v>
      </c>
      <c r="D65" s="4">
        <v>65107</v>
      </c>
    </row>
    <row r="66" spans="1:4">
      <c r="A66" s="4" t="s">
        <v>124</v>
      </c>
      <c r="B66" s="4" t="s">
        <v>104</v>
      </c>
      <c r="C66" s="4" t="s">
        <v>125</v>
      </c>
      <c r="D66" s="4">
        <v>68710</v>
      </c>
    </row>
    <row r="67" spans="1:4">
      <c r="A67" s="4"/>
      <c r="B67" s="4"/>
      <c r="C67" s="4"/>
      <c r="D67" s="4"/>
    </row>
    <row r="68" spans="1:4">
      <c r="A68" s="4"/>
      <c r="B68" s="4"/>
      <c r="C68" s="4"/>
      <c r="D68" s="4"/>
    </row>
    <row r="69" spans="1:4">
      <c r="A69" s="4" t="s">
        <v>1283</v>
      </c>
      <c r="B69" s="4"/>
      <c r="C69" s="4"/>
      <c r="D69" s="4"/>
    </row>
    <row r="70" spans="1:4">
      <c r="A70" s="4" t="s">
        <v>508</v>
      </c>
      <c r="B70" s="4" t="s">
        <v>1</v>
      </c>
      <c r="C70" s="4" t="s">
        <v>2</v>
      </c>
      <c r="D70" s="4"/>
    </row>
    <row r="71" spans="1:4">
      <c r="A71" s="4" t="s">
        <v>126</v>
      </c>
      <c r="B71" s="4" t="s">
        <v>127</v>
      </c>
      <c r="C71" s="4" t="s">
        <v>128</v>
      </c>
      <c r="D71" s="4">
        <v>68498</v>
      </c>
    </row>
    <row r="72" spans="1:4">
      <c r="A72" s="4" t="s">
        <v>129</v>
      </c>
      <c r="B72" s="4" t="s">
        <v>127</v>
      </c>
      <c r="C72" s="4" t="s">
        <v>130</v>
      </c>
      <c r="D72" s="4">
        <v>68502</v>
      </c>
    </row>
    <row r="73" spans="1:4">
      <c r="A73" s="4" t="s">
        <v>131</v>
      </c>
      <c r="B73" s="4" t="s">
        <v>127</v>
      </c>
      <c r="C73" s="4" t="s">
        <v>132</v>
      </c>
      <c r="D73" s="4">
        <v>68336</v>
      </c>
    </row>
    <row r="74" spans="1:4">
      <c r="A74" s="4"/>
      <c r="B74" s="4"/>
      <c r="C74" s="4"/>
      <c r="D74" s="4"/>
    </row>
    <row r="75" spans="1:4">
      <c r="A75" s="4"/>
      <c r="B75" s="4"/>
      <c r="C75" s="4"/>
      <c r="D75" s="4"/>
    </row>
    <row r="76" spans="1:4">
      <c r="A76" s="4"/>
      <c r="B76" s="4"/>
      <c r="C76" s="4"/>
      <c r="D76" s="4"/>
    </row>
    <row r="77" spans="1:4">
      <c r="A77" s="4" t="s">
        <v>1284</v>
      </c>
      <c r="B77" s="4"/>
      <c r="C77" s="4"/>
      <c r="D77" s="4"/>
    </row>
    <row r="78" spans="1:4">
      <c r="A78" s="4" t="s">
        <v>508</v>
      </c>
      <c r="B78" s="4" t="s">
        <v>1</v>
      </c>
      <c r="C78" s="4" t="s">
        <v>2</v>
      </c>
      <c r="D78" s="4"/>
    </row>
    <row r="79" spans="1:4">
      <c r="A79" s="4" t="s">
        <v>133</v>
      </c>
      <c r="B79" s="4" t="s">
        <v>134</v>
      </c>
      <c r="C79" s="4" t="s">
        <v>135</v>
      </c>
      <c r="D79" s="4">
        <v>66589</v>
      </c>
    </row>
    <row r="80" spans="1:4">
      <c r="A80" s="4" t="s">
        <v>137</v>
      </c>
      <c r="B80" s="4" t="s">
        <v>134</v>
      </c>
      <c r="C80" s="4" t="s">
        <v>138</v>
      </c>
      <c r="D80" s="4">
        <v>67609</v>
      </c>
    </row>
    <row r="81" spans="1:4">
      <c r="A81" s="4" t="s">
        <v>139</v>
      </c>
      <c r="B81" s="4" t="s">
        <v>134</v>
      </c>
      <c r="C81" s="4" t="s">
        <v>140</v>
      </c>
      <c r="D81" s="4">
        <v>68603</v>
      </c>
    </row>
    <row r="82" spans="1:4">
      <c r="A82" s="4" t="s">
        <v>141</v>
      </c>
      <c r="B82" s="4" t="s">
        <v>134</v>
      </c>
      <c r="C82" s="4" t="s">
        <v>142</v>
      </c>
      <c r="D82" s="4">
        <v>66617</v>
      </c>
    </row>
    <row r="83" spans="1:4">
      <c r="A83" s="4" t="s">
        <v>143</v>
      </c>
      <c r="B83" s="4" t="s">
        <v>134</v>
      </c>
      <c r="C83" s="4" t="s">
        <v>144</v>
      </c>
      <c r="D83" s="4">
        <v>67670</v>
      </c>
    </row>
    <row r="84" spans="1:4">
      <c r="A84" s="4" t="s">
        <v>145</v>
      </c>
      <c r="B84" s="4" t="s">
        <v>134</v>
      </c>
      <c r="C84" s="4" t="s">
        <v>146</v>
      </c>
      <c r="D84" s="4">
        <v>68437</v>
      </c>
    </row>
    <row r="85" spans="1:4">
      <c r="A85" s="4" t="s">
        <v>147</v>
      </c>
      <c r="B85" s="4" t="s">
        <v>134</v>
      </c>
      <c r="C85" s="4" t="s">
        <v>148</v>
      </c>
      <c r="D85" s="4">
        <v>66620</v>
      </c>
    </row>
    <row r="86" spans="1:4">
      <c r="A86" s="4" t="s">
        <v>149</v>
      </c>
      <c r="B86" s="4" t="s">
        <v>134</v>
      </c>
      <c r="C86" s="4" t="s">
        <v>150</v>
      </c>
      <c r="D86" s="4">
        <v>66632</v>
      </c>
    </row>
    <row r="87" spans="1:4">
      <c r="A87" s="4" t="s">
        <v>151</v>
      </c>
      <c r="B87" s="4" t="s">
        <v>134</v>
      </c>
      <c r="C87" s="4" t="s">
        <v>152</v>
      </c>
      <c r="D87" s="4">
        <v>66643</v>
      </c>
    </row>
    <row r="88" spans="1:4">
      <c r="A88" s="4" t="s">
        <v>153</v>
      </c>
      <c r="B88" s="4" t="s">
        <v>134</v>
      </c>
      <c r="C88" s="4" t="s">
        <v>154</v>
      </c>
      <c r="D88" s="4">
        <v>66646</v>
      </c>
    </row>
    <row r="89" spans="1:4">
      <c r="A89" s="4" t="s">
        <v>155</v>
      </c>
      <c r="B89" s="4" t="s">
        <v>134</v>
      </c>
      <c r="C89" s="4" t="s">
        <v>156</v>
      </c>
      <c r="D89" s="4">
        <v>66649</v>
      </c>
    </row>
    <row r="90" spans="1:4">
      <c r="A90" s="4" t="s">
        <v>157</v>
      </c>
      <c r="B90" s="4" t="s">
        <v>134</v>
      </c>
      <c r="C90" s="4" t="s">
        <v>158</v>
      </c>
      <c r="D90" s="4">
        <v>66654</v>
      </c>
    </row>
    <row r="91" spans="1:4">
      <c r="A91" s="4" t="s">
        <v>159</v>
      </c>
      <c r="B91" s="4" t="s">
        <v>134</v>
      </c>
      <c r="C91" s="4" t="s">
        <v>160</v>
      </c>
      <c r="D91" s="4">
        <v>66660</v>
      </c>
    </row>
    <row r="92" spans="1:4">
      <c r="A92" s="4"/>
      <c r="B92" s="4"/>
      <c r="C92" s="4"/>
      <c r="D92" s="4"/>
    </row>
    <row r="93" spans="1:4">
      <c r="A93" s="4"/>
      <c r="B93" s="4"/>
      <c r="C93" s="4"/>
      <c r="D93" s="4"/>
    </row>
    <row r="94" spans="1:4">
      <c r="A94" s="4"/>
      <c r="B94" s="4"/>
      <c r="C94" s="4"/>
      <c r="D94" s="4"/>
    </row>
    <row r="95" spans="1:4">
      <c r="A95" s="4" t="s">
        <v>1285</v>
      </c>
      <c r="B95" s="4"/>
      <c r="C95" s="4"/>
      <c r="D95" s="4"/>
    </row>
    <row r="96" spans="1:4">
      <c r="A96" s="4" t="s">
        <v>508</v>
      </c>
      <c r="B96" s="4" t="s">
        <v>1</v>
      </c>
      <c r="C96" s="4" t="s">
        <v>2</v>
      </c>
      <c r="D96" s="4"/>
    </row>
    <row r="97" spans="1:4">
      <c r="A97" s="4" t="s">
        <v>161</v>
      </c>
      <c r="B97" s="4" t="s">
        <v>162</v>
      </c>
      <c r="C97" s="4" t="s">
        <v>163</v>
      </c>
      <c r="D97" s="4">
        <v>68546</v>
      </c>
    </row>
    <row r="98" spans="1:4">
      <c r="A98" s="4" t="s">
        <v>164</v>
      </c>
      <c r="B98" s="4" t="s">
        <v>165</v>
      </c>
      <c r="C98" s="4" t="s">
        <v>166</v>
      </c>
      <c r="D98" s="4">
        <v>68511</v>
      </c>
    </row>
    <row r="99" spans="1:4">
      <c r="A99" s="4" t="s">
        <v>167</v>
      </c>
      <c r="B99" s="4" t="s">
        <v>168</v>
      </c>
      <c r="C99" s="4" t="s">
        <v>169</v>
      </c>
      <c r="D99" s="4">
        <v>68541</v>
      </c>
    </row>
    <row r="100" spans="1:4">
      <c r="A100" s="4" t="s">
        <v>170</v>
      </c>
      <c r="B100" s="4" t="s">
        <v>171</v>
      </c>
      <c r="C100" s="4" t="s">
        <v>172</v>
      </c>
      <c r="D100" s="4">
        <v>68567</v>
      </c>
    </row>
    <row r="101" spans="1:4">
      <c r="A101" s="4" t="s">
        <v>1240</v>
      </c>
      <c r="B101" s="4" t="s">
        <v>173</v>
      </c>
      <c r="C101" s="4" t="s">
        <v>174</v>
      </c>
      <c r="D101" s="4">
        <v>68563</v>
      </c>
    </row>
    <row r="102" spans="1:4">
      <c r="A102" s="4" t="s">
        <v>175</v>
      </c>
      <c r="B102" s="4" t="s">
        <v>176</v>
      </c>
      <c r="C102" s="4" t="s">
        <v>177</v>
      </c>
      <c r="D102" s="4">
        <v>68578</v>
      </c>
    </row>
    <row r="103" spans="1:4">
      <c r="A103" s="4" t="s">
        <v>178</v>
      </c>
      <c r="B103" s="4" t="s">
        <v>176</v>
      </c>
      <c r="C103" s="4" t="s">
        <v>179</v>
      </c>
      <c r="D103" s="4">
        <v>68633</v>
      </c>
    </row>
    <row r="104" spans="1:4">
      <c r="A104" s="4"/>
      <c r="B104" s="4"/>
      <c r="C104" s="4"/>
      <c r="D104" s="4"/>
    </row>
    <row r="105" spans="1:4">
      <c r="A105" s="4"/>
      <c r="B105" s="4"/>
      <c r="C105" s="4"/>
      <c r="D105" s="4"/>
    </row>
    <row r="106" spans="1:4">
      <c r="A106" s="4"/>
      <c r="B106" s="4"/>
      <c r="C106" s="4"/>
      <c r="D106" s="4"/>
    </row>
    <row r="107" spans="1:4">
      <c r="A107" s="4" t="s">
        <v>1286</v>
      </c>
      <c r="B107" s="4"/>
      <c r="C107" s="4"/>
      <c r="D107" s="4"/>
    </row>
    <row r="108" spans="1:4">
      <c r="A108" s="4" t="s">
        <v>508</v>
      </c>
      <c r="B108" s="4" t="s">
        <v>1</v>
      </c>
      <c r="C108" s="4" t="s">
        <v>2</v>
      </c>
      <c r="D108" s="4"/>
    </row>
    <row r="109" spans="1:4">
      <c r="A109" s="4" t="s">
        <v>180</v>
      </c>
      <c r="B109" s="4" t="s">
        <v>173</v>
      </c>
      <c r="C109" s="4" t="s">
        <v>181</v>
      </c>
      <c r="D109" s="4">
        <v>68534</v>
      </c>
    </row>
    <row r="110" spans="1:4">
      <c r="A110" s="4" t="s">
        <v>182</v>
      </c>
      <c r="B110" s="4" t="s">
        <v>183</v>
      </c>
      <c r="C110" s="4" t="s">
        <v>184</v>
      </c>
      <c r="D110" s="4">
        <v>68542</v>
      </c>
    </row>
    <row r="111" spans="1:4">
      <c r="A111" s="4" t="s">
        <v>185</v>
      </c>
      <c r="B111" s="4" t="s">
        <v>165</v>
      </c>
      <c r="C111" s="4" t="s">
        <v>186</v>
      </c>
      <c r="D111" s="4">
        <v>68545</v>
      </c>
    </row>
    <row r="112" spans="1:4">
      <c r="A112" s="4" t="s">
        <v>187</v>
      </c>
      <c r="B112" s="4" t="s">
        <v>162</v>
      </c>
      <c r="C112" s="4" t="s">
        <v>188</v>
      </c>
      <c r="D112" s="4">
        <v>68598</v>
      </c>
    </row>
    <row r="113" spans="1:4">
      <c r="A113" s="4" t="s">
        <v>189</v>
      </c>
      <c r="B113" s="4" t="s">
        <v>162</v>
      </c>
      <c r="C113" s="4" t="s">
        <v>190</v>
      </c>
      <c r="D113" s="4">
        <v>68602</v>
      </c>
    </row>
    <row r="114" spans="1:4">
      <c r="A114" s="4" t="s">
        <v>191</v>
      </c>
      <c r="B114" s="4" t="s">
        <v>173</v>
      </c>
      <c r="C114" s="4" t="s">
        <v>192</v>
      </c>
      <c r="D114" s="4">
        <v>68606</v>
      </c>
    </row>
    <row r="115" spans="1:4">
      <c r="A115" s="4" t="s">
        <v>193</v>
      </c>
      <c r="B115" s="4" t="s">
        <v>104</v>
      </c>
      <c r="C115" s="4" t="s">
        <v>194</v>
      </c>
      <c r="D115" s="4">
        <v>61679</v>
      </c>
    </row>
    <row r="116" spans="1:4">
      <c r="A116" s="4" t="s">
        <v>195</v>
      </c>
      <c r="B116" s="4" t="s">
        <v>196</v>
      </c>
      <c r="C116" s="4" t="s">
        <v>197</v>
      </c>
      <c r="D116" s="4">
        <v>68607</v>
      </c>
    </row>
    <row r="117" spans="1:4">
      <c r="A117" s="4" t="s">
        <v>198</v>
      </c>
      <c r="B117" s="4" t="s">
        <v>199</v>
      </c>
      <c r="C117" s="4" t="s">
        <v>200</v>
      </c>
      <c r="D117" s="4">
        <v>68627</v>
      </c>
    </row>
    <row r="118" spans="1:4">
      <c r="A118" s="4" t="s">
        <v>201</v>
      </c>
      <c r="B118" s="4" t="s">
        <v>176</v>
      </c>
      <c r="C118" s="4" t="s">
        <v>202</v>
      </c>
      <c r="D118" s="4">
        <v>68632</v>
      </c>
    </row>
    <row r="119" spans="1:4">
      <c r="A119" s="4" t="s">
        <v>203</v>
      </c>
      <c r="B119" s="4" t="s">
        <v>173</v>
      </c>
      <c r="C119" s="4" t="s">
        <v>204</v>
      </c>
      <c r="D119" s="4">
        <v>68638</v>
      </c>
    </row>
    <row r="120" spans="1:4">
      <c r="A120" s="4" t="s">
        <v>205</v>
      </c>
      <c r="B120" s="4" t="s">
        <v>162</v>
      </c>
      <c r="C120" s="4" t="s">
        <v>206</v>
      </c>
      <c r="D120" s="4">
        <v>68647</v>
      </c>
    </row>
    <row r="121" spans="1:4">
      <c r="A121" s="4" t="s">
        <v>207</v>
      </c>
      <c r="B121" s="4" t="s">
        <v>171</v>
      </c>
      <c r="C121" s="4" t="s">
        <v>208</v>
      </c>
      <c r="D121" s="4">
        <v>67685</v>
      </c>
    </row>
    <row r="122" spans="1:4">
      <c r="A122" s="4" t="s">
        <v>209</v>
      </c>
      <c r="B122" s="4" t="s">
        <v>165</v>
      </c>
      <c r="C122" s="4" t="s">
        <v>210</v>
      </c>
      <c r="D122" s="4">
        <v>68663</v>
      </c>
    </row>
    <row r="123" spans="1:4">
      <c r="A123" s="4" t="s">
        <v>211</v>
      </c>
      <c r="B123" s="4" t="s">
        <v>165</v>
      </c>
      <c r="C123" s="4" t="s">
        <v>212</v>
      </c>
      <c r="D123" s="4">
        <v>65093</v>
      </c>
    </row>
    <row r="124" spans="1:4">
      <c r="A124" s="4" t="s">
        <v>213</v>
      </c>
      <c r="B124" s="4" t="s">
        <v>165</v>
      </c>
      <c r="C124" s="4" t="s">
        <v>214</v>
      </c>
      <c r="D124" s="4">
        <v>65098</v>
      </c>
    </row>
    <row r="125" spans="1:4">
      <c r="A125" s="4" t="s">
        <v>215</v>
      </c>
      <c r="B125" s="4" t="s">
        <v>104</v>
      </c>
      <c r="C125" s="4" t="s">
        <v>216</v>
      </c>
      <c r="D125" s="4">
        <v>68677</v>
      </c>
    </row>
    <row r="126" spans="1:4">
      <c r="A126" s="4" t="s">
        <v>217</v>
      </c>
      <c r="B126" s="4" t="s">
        <v>183</v>
      </c>
      <c r="C126" s="4" t="s">
        <v>218</v>
      </c>
      <c r="D126" s="4">
        <v>68680</v>
      </c>
    </row>
    <row r="127" spans="1:4">
      <c r="A127" s="4" t="s">
        <v>219</v>
      </c>
      <c r="B127" s="4" t="s">
        <v>183</v>
      </c>
      <c r="C127" s="4" t="s">
        <v>220</v>
      </c>
      <c r="D127" s="4">
        <v>68682</v>
      </c>
    </row>
    <row r="128" spans="1:4">
      <c r="A128" s="4" t="s">
        <v>221</v>
      </c>
      <c r="B128" s="4" t="s">
        <v>183</v>
      </c>
      <c r="C128" s="4" t="s">
        <v>222</v>
      </c>
      <c r="D128" s="4">
        <v>68683</v>
      </c>
    </row>
    <row r="129" spans="1:4">
      <c r="A129" s="4" t="s">
        <v>223</v>
      </c>
      <c r="B129" s="4" t="s">
        <v>183</v>
      </c>
      <c r="C129" s="4" t="s">
        <v>224</v>
      </c>
      <c r="D129" s="4">
        <v>68692</v>
      </c>
    </row>
    <row r="130" spans="1:4">
      <c r="A130" s="4" t="s">
        <v>225</v>
      </c>
      <c r="B130" s="4" t="s">
        <v>183</v>
      </c>
      <c r="C130" s="4" t="s">
        <v>226</v>
      </c>
      <c r="D130" s="4">
        <v>68698</v>
      </c>
    </row>
    <row r="131" spans="1:4">
      <c r="A131" s="4"/>
      <c r="B131" s="4"/>
      <c r="C131" s="4"/>
      <c r="D131" s="4"/>
    </row>
    <row r="132" spans="1:4">
      <c r="A132" s="4"/>
      <c r="B132" s="4"/>
      <c r="C132" s="4"/>
      <c r="D132" s="4"/>
    </row>
    <row r="133" spans="1:4">
      <c r="A133" s="4"/>
      <c r="B133" s="4"/>
      <c r="C133" s="4"/>
      <c r="D133" s="4"/>
    </row>
    <row r="134" spans="1:4">
      <c r="A134" s="4" t="s">
        <v>1290</v>
      </c>
      <c r="B134" s="4"/>
      <c r="C134" s="4"/>
      <c r="D134" s="4"/>
    </row>
    <row r="135" spans="1:4">
      <c r="A135" s="4" t="s">
        <v>508</v>
      </c>
      <c r="B135" s="4" t="s">
        <v>1</v>
      </c>
      <c r="C135" s="4" t="s">
        <v>2</v>
      </c>
      <c r="D135" s="4"/>
    </row>
    <row r="136" spans="1:4">
      <c r="A136" s="4" t="s">
        <v>227</v>
      </c>
      <c r="B136" s="4" t="s">
        <v>228</v>
      </c>
      <c r="C136" s="4" t="s">
        <v>229</v>
      </c>
      <c r="D136" s="4">
        <v>68211</v>
      </c>
    </row>
    <row r="137" spans="1:4">
      <c r="A137" s="4" t="s">
        <v>230</v>
      </c>
      <c r="B137" s="4" t="s">
        <v>228</v>
      </c>
      <c r="C137" s="4" t="s">
        <v>231</v>
      </c>
      <c r="D137" s="4">
        <v>68216</v>
      </c>
    </row>
    <row r="138" spans="1:4">
      <c r="A138" s="4" t="s">
        <v>234</v>
      </c>
      <c r="B138" s="4" t="s">
        <v>228</v>
      </c>
      <c r="C138" s="4" t="s">
        <v>235</v>
      </c>
      <c r="D138" s="4">
        <v>68572</v>
      </c>
    </row>
    <row r="139" spans="1:4">
      <c r="A139" s="4" t="s">
        <v>236</v>
      </c>
      <c r="B139" s="4" t="s">
        <v>228</v>
      </c>
      <c r="C139" s="4" t="s">
        <v>237</v>
      </c>
      <c r="D139" s="4">
        <v>68661</v>
      </c>
    </row>
    <row r="140" spans="1:4">
      <c r="A140" s="4" t="s">
        <v>238</v>
      </c>
      <c r="B140" s="4" t="s">
        <v>228</v>
      </c>
      <c r="C140" s="4" t="s">
        <v>239</v>
      </c>
      <c r="D140" s="4">
        <v>68586</v>
      </c>
    </row>
    <row r="141" spans="1:4">
      <c r="A141" s="4" t="s">
        <v>240</v>
      </c>
      <c r="B141" s="4" t="s">
        <v>228</v>
      </c>
      <c r="C141" s="4" t="s">
        <v>241</v>
      </c>
      <c r="D141" s="4">
        <v>68588</v>
      </c>
    </row>
    <row r="142" spans="1:4" ht="19.5" customHeight="1">
      <c r="A142" s="4" t="s">
        <v>242</v>
      </c>
      <c r="B142" s="4" t="s">
        <v>228</v>
      </c>
      <c r="C142" s="4" t="s">
        <v>243</v>
      </c>
      <c r="D142" s="4">
        <v>68587</v>
      </c>
    </row>
    <row r="143" spans="1:4">
      <c r="A143" s="4" t="s">
        <v>244</v>
      </c>
      <c r="B143" s="4" t="s">
        <v>228</v>
      </c>
      <c r="C143" s="5" t="s">
        <v>245</v>
      </c>
      <c r="D143" s="4">
        <v>68589</v>
      </c>
    </row>
    <row r="144" spans="1:4">
      <c r="A144" s="4" t="s">
        <v>246</v>
      </c>
      <c r="B144" s="4" t="s">
        <v>228</v>
      </c>
      <c r="C144" s="5" t="s">
        <v>247</v>
      </c>
      <c r="D144" s="4">
        <v>68590</v>
      </c>
    </row>
    <row r="145" spans="1:4">
      <c r="A145" s="4" t="s">
        <v>248</v>
      </c>
      <c r="B145" s="4" t="s">
        <v>228</v>
      </c>
      <c r="C145" s="4" t="s">
        <v>249</v>
      </c>
      <c r="D145" s="4">
        <v>68600</v>
      </c>
    </row>
    <row r="146" spans="1:4">
      <c r="A146" s="4" t="s">
        <v>250</v>
      </c>
      <c r="B146" s="4" t="s">
        <v>228</v>
      </c>
      <c r="C146" s="4" t="s">
        <v>251</v>
      </c>
      <c r="D146" s="4">
        <v>68601</v>
      </c>
    </row>
    <row r="147" spans="1:4">
      <c r="A147" s="4" t="s">
        <v>252</v>
      </c>
      <c r="B147" s="4" t="s">
        <v>228</v>
      </c>
      <c r="C147" s="4" t="s">
        <v>253</v>
      </c>
      <c r="D147" s="4">
        <v>68618</v>
      </c>
    </row>
    <row r="148" spans="1:4">
      <c r="A148" s="4" t="s">
        <v>254</v>
      </c>
      <c r="B148" s="4" t="s">
        <v>228</v>
      </c>
      <c r="C148" s="4" t="s">
        <v>255</v>
      </c>
      <c r="D148" s="4">
        <v>68240</v>
      </c>
    </row>
    <row r="149" spans="1:4">
      <c r="A149" s="4" t="s">
        <v>256</v>
      </c>
      <c r="B149" s="4" t="s">
        <v>228</v>
      </c>
      <c r="C149" s="4" t="s">
        <v>257</v>
      </c>
      <c r="D149" s="4">
        <v>68597</v>
      </c>
    </row>
    <row r="150" spans="1:4">
      <c r="A150" s="4" t="s">
        <v>258</v>
      </c>
      <c r="B150" s="4" t="s">
        <v>228</v>
      </c>
      <c r="C150" s="4" t="s">
        <v>259</v>
      </c>
      <c r="D150" s="4">
        <v>68657</v>
      </c>
    </row>
    <row r="151" spans="1:4">
      <c r="A151" s="4" t="s">
        <v>260</v>
      </c>
      <c r="B151" s="4" t="s">
        <v>228</v>
      </c>
      <c r="C151" s="4" t="s">
        <v>261</v>
      </c>
      <c r="D151" s="4">
        <v>68658</v>
      </c>
    </row>
    <row r="152" spans="1:4">
      <c r="A152" s="4" t="s">
        <v>262</v>
      </c>
      <c r="B152" s="4" t="s">
        <v>228</v>
      </c>
      <c r="C152" s="4" t="s">
        <v>263</v>
      </c>
      <c r="D152" s="4">
        <v>68666</v>
      </c>
    </row>
    <row r="153" spans="1:4">
      <c r="A153" s="4" t="s">
        <v>264</v>
      </c>
      <c r="B153" s="4" t="s">
        <v>228</v>
      </c>
      <c r="C153" s="4" t="s">
        <v>265</v>
      </c>
      <c r="D153" s="4">
        <v>68648</v>
      </c>
    </row>
    <row r="154" spans="1:4">
      <c r="A154" s="4" t="s">
        <v>266</v>
      </c>
      <c r="B154" s="4" t="s">
        <v>228</v>
      </c>
      <c r="C154" s="4" t="s">
        <v>267</v>
      </c>
      <c r="D154" s="4">
        <v>68669</v>
      </c>
    </row>
    <row r="155" spans="1:4">
      <c r="A155" s="4" t="s">
        <v>268</v>
      </c>
      <c r="B155" s="4" t="s">
        <v>228</v>
      </c>
      <c r="C155" s="4" t="s">
        <v>269</v>
      </c>
      <c r="D155" s="4">
        <v>68670</v>
      </c>
    </row>
    <row r="156" spans="1:4">
      <c r="A156" s="4" t="s">
        <v>270</v>
      </c>
      <c r="B156" s="4" t="s">
        <v>228</v>
      </c>
      <c r="C156" s="4" t="s">
        <v>271</v>
      </c>
      <c r="D156" s="4">
        <v>68671</v>
      </c>
    </row>
    <row r="157" spans="1:4">
      <c r="A157" s="4" t="s">
        <v>272</v>
      </c>
      <c r="B157" s="4" t="s">
        <v>228</v>
      </c>
      <c r="C157" s="4" t="s">
        <v>273</v>
      </c>
      <c r="D157" s="4">
        <v>68672</v>
      </c>
    </row>
    <row r="158" spans="1:4">
      <c r="A158" s="4" t="s">
        <v>274</v>
      </c>
      <c r="B158" s="4" t="s">
        <v>228</v>
      </c>
      <c r="C158" s="4" t="s">
        <v>275</v>
      </c>
      <c r="D158" s="4">
        <v>68673</v>
      </c>
    </row>
    <row r="159" spans="1:4">
      <c r="A159" s="4" t="s">
        <v>276</v>
      </c>
      <c r="B159" s="4" t="s">
        <v>228</v>
      </c>
      <c r="C159" s="4" t="s">
        <v>277</v>
      </c>
      <c r="D159" s="4">
        <v>68674</v>
      </c>
    </row>
    <row r="160" spans="1:4">
      <c r="A160" s="4" t="s">
        <v>278</v>
      </c>
      <c r="B160" s="4" t="s">
        <v>228</v>
      </c>
      <c r="C160" s="4" t="s">
        <v>279</v>
      </c>
      <c r="D160" s="4">
        <v>68505</v>
      </c>
    </row>
    <row r="161" spans="1:4">
      <c r="A161" s="4" t="s">
        <v>280</v>
      </c>
      <c r="B161" s="4" t="s">
        <v>228</v>
      </c>
      <c r="C161" s="4" t="s">
        <v>281</v>
      </c>
      <c r="D161" s="4">
        <v>68694</v>
      </c>
    </row>
    <row r="162" spans="1:4">
      <c r="A162" s="4" t="s">
        <v>282</v>
      </c>
      <c r="B162" s="4" t="s">
        <v>228</v>
      </c>
      <c r="C162" s="4" t="s">
        <v>283</v>
      </c>
      <c r="D162" s="4">
        <v>68700</v>
      </c>
    </row>
    <row r="163" spans="1:4">
      <c r="A163" s="4" t="s">
        <v>284</v>
      </c>
      <c r="B163" s="4" t="s">
        <v>228</v>
      </c>
      <c r="C163" s="4" t="s">
        <v>285</v>
      </c>
      <c r="D163" s="4">
        <v>68701</v>
      </c>
    </row>
    <row r="164" spans="1:4">
      <c r="A164" s="4" t="s">
        <v>286</v>
      </c>
      <c r="B164" s="4" t="s">
        <v>228</v>
      </c>
      <c r="C164" s="4" t="s">
        <v>287</v>
      </c>
      <c r="D164" s="4">
        <v>68702</v>
      </c>
    </row>
    <row r="165" spans="1:4">
      <c r="A165" s="4" t="s">
        <v>288</v>
      </c>
      <c r="B165" s="4" t="s">
        <v>228</v>
      </c>
      <c r="C165" s="4" t="s">
        <v>289</v>
      </c>
      <c r="D165" s="4">
        <v>68703</v>
      </c>
    </row>
    <row r="166" spans="1:4">
      <c r="A166" s="4" t="s">
        <v>290</v>
      </c>
      <c r="B166" s="4" t="s">
        <v>228</v>
      </c>
      <c r="C166" s="4" t="s">
        <v>291</v>
      </c>
      <c r="D166" s="4">
        <v>68704</v>
      </c>
    </row>
    <row r="167" spans="1:4">
      <c r="A167" s="4"/>
      <c r="B167" s="4"/>
      <c r="C167" s="4"/>
      <c r="D167" s="4"/>
    </row>
    <row r="168" spans="1:4">
      <c r="A168" s="4"/>
      <c r="B168" s="4"/>
      <c r="C168" s="4"/>
      <c r="D168" s="4"/>
    </row>
    <row r="169" spans="1:4">
      <c r="A169" s="4"/>
      <c r="B169" s="4"/>
      <c r="C169" s="4"/>
      <c r="D169" s="4"/>
    </row>
    <row r="170" spans="1:4">
      <c r="A170" s="4" t="s">
        <v>1287</v>
      </c>
      <c r="B170" s="4"/>
      <c r="C170" s="4"/>
      <c r="D170" s="4"/>
    </row>
    <row r="171" spans="1:4">
      <c r="A171" s="4" t="s">
        <v>508</v>
      </c>
      <c r="B171" s="4" t="s">
        <v>1</v>
      </c>
      <c r="C171" s="4" t="s">
        <v>2</v>
      </c>
      <c r="D171" s="4"/>
    </row>
    <row r="172" spans="1:4">
      <c r="A172" s="4" t="s">
        <v>292</v>
      </c>
      <c r="B172" s="4" t="s">
        <v>228</v>
      </c>
      <c r="C172" s="4" t="s">
        <v>293</v>
      </c>
      <c r="D172" s="4">
        <v>68519</v>
      </c>
    </row>
    <row r="173" spans="1:4">
      <c r="A173" s="4" t="s">
        <v>294</v>
      </c>
      <c r="B173" s="4" t="s">
        <v>228</v>
      </c>
      <c r="C173" s="4" t="s">
        <v>295</v>
      </c>
      <c r="D173" s="4">
        <v>65066</v>
      </c>
    </row>
    <row r="174" spans="1:4">
      <c r="A174" s="4" t="s">
        <v>296</v>
      </c>
      <c r="B174" s="4" t="s">
        <v>228</v>
      </c>
      <c r="C174" s="4" t="s">
        <v>297</v>
      </c>
      <c r="D174" s="4">
        <v>65072</v>
      </c>
    </row>
    <row r="175" spans="1:4">
      <c r="A175" s="4" t="s">
        <v>298</v>
      </c>
      <c r="B175" s="4" t="s">
        <v>228</v>
      </c>
      <c r="C175" s="4" t="s">
        <v>299</v>
      </c>
      <c r="D175" s="4">
        <v>65078</v>
      </c>
    </row>
    <row r="176" spans="1:4">
      <c r="A176" s="4" t="s">
        <v>300</v>
      </c>
      <c r="B176" s="4" t="s">
        <v>228</v>
      </c>
      <c r="C176" s="4" t="s">
        <v>301</v>
      </c>
      <c r="D176" s="4">
        <v>68573</v>
      </c>
    </row>
    <row r="177" spans="1:10">
      <c r="A177" s="4" t="s">
        <v>302</v>
      </c>
      <c r="B177" s="4" t="s">
        <v>228</v>
      </c>
      <c r="C177" s="4" t="s">
        <v>303</v>
      </c>
      <c r="D177" s="4">
        <v>66596</v>
      </c>
    </row>
    <row r="178" spans="1:10">
      <c r="A178" s="4" t="s">
        <v>304</v>
      </c>
      <c r="B178" s="4" t="s">
        <v>228</v>
      </c>
      <c r="C178" s="4" t="s">
        <v>305</v>
      </c>
      <c r="D178" s="4">
        <v>67595</v>
      </c>
    </row>
    <row r="179" spans="1:10">
      <c r="A179" s="4" t="s">
        <v>306</v>
      </c>
      <c r="B179" s="4" t="s">
        <v>228</v>
      </c>
      <c r="C179" s="4" t="s">
        <v>307</v>
      </c>
      <c r="D179" s="4">
        <v>68596</v>
      </c>
    </row>
    <row r="180" spans="1:10">
      <c r="A180" s="4" t="s">
        <v>308</v>
      </c>
      <c r="B180" s="4" t="s">
        <v>228</v>
      </c>
      <c r="C180" s="4" t="s">
        <v>309</v>
      </c>
      <c r="D180" s="4">
        <v>68599</v>
      </c>
    </row>
    <row r="181" spans="1:10">
      <c r="A181" s="4" t="s">
        <v>310</v>
      </c>
      <c r="B181" s="4" t="s">
        <v>228</v>
      </c>
      <c r="C181" s="4" t="s">
        <v>311</v>
      </c>
      <c r="D181" s="4">
        <v>65084</v>
      </c>
    </row>
    <row r="182" spans="1:10">
      <c r="A182" s="4" t="s">
        <v>312</v>
      </c>
      <c r="B182" s="4" t="s">
        <v>228</v>
      </c>
      <c r="C182" s="5" t="s">
        <v>313</v>
      </c>
      <c r="D182" s="4">
        <v>65087</v>
      </c>
    </row>
    <row r="183" spans="1:10">
      <c r="A183" s="4" t="s">
        <v>314</v>
      </c>
      <c r="B183" s="4" t="s">
        <v>228</v>
      </c>
      <c r="C183" s="4" t="s">
        <v>315</v>
      </c>
      <c r="D183" s="4">
        <v>68644</v>
      </c>
      <c r="I183" s="1"/>
      <c r="J183" s="1"/>
    </row>
    <row r="184" spans="1:10">
      <c r="A184" s="4" t="s">
        <v>316</v>
      </c>
      <c r="B184" s="4" t="s">
        <v>228</v>
      </c>
      <c r="C184" s="4" t="s">
        <v>317</v>
      </c>
      <c r="D184" s="4">
        <v>65088</v>
      </c>
    </row>
    <row r="185" spans="1:10">
      <c r="A185" s="4" t="s">
        <v>318</v>
      </c>
      <c r="B185" s="4" t="s">
        <v>228</v>
      </c>
      <c r="C185" s="4" t="s">
        <v>319</v>
      </c>
      <c r="D185" s="4">
        <v>68654</v>
      </c>
    </row>
    <row r="186" spans="1:10">
      <c r="A186" s="4" t="s">
        <v>320</v>
      </c>
      <c r="B186" s="4" t="s">
        <v>228</v>
      </c>
      <c r="C186" s="4" t="s">
        <v>321</v>
      </c>
      <c r="D186" s="4">
        <v>65089</v>
      </c>
    </row>
    <row r="187" spans="1:10">
      <c r="A187" s="4" t="s">
        <v>322</v>
      </c>
      <c r="B187" s="4" t="s">
        <v>228</v>
      </c>
      <c r="C187" s="4" t="s">
        <v>323</v>
      </c>
      <c r="D187" s="4">
        <v>68668</v>
      </c>
    </row>
    <row r="188" spans="1:10">
      <c r="A188" s="4" t="s">
        <v>324</v>
      </c>
      <c r="B188" s="4" t="s">
        <v>228</v>
      </c>
      <c r="C188" s="4" t="s">
        <v>325</v>
      </c>
      <c r="D188" s="4">
        <v>65101</v>
      </c>
    </row>
    <row r="189" spans="1:10">
      <c r="A189" s="4" t="s">
        <v>326</v>
      </c>
      <c r="B189" s="4" t="s">
        <v>228</v>
      </c>
      <c r="C189" s="4" t="s">
        <v>327</v>
      </c>
      <c r="D189" s="4">
        <v>68676</v>
      </c>
    </row>
    <row r="190" spans="1:10">
      <c r="A190" s="4" t="s">
        <v>328</v>
      </c>
      <c r="B190" s="4" t="s">
        <v>228</v>
      </c>
      <c r="C190" s="4" t="s">
        <v>329</v>
      </c>
      <c r="D190" s="4">
        <v>68693</v>
      </c>
    </row>
    <row r="191" spans="1:10">
      <c r="A191" s="4" t="s">
        <v>330</v>
      </c>
      <c r="B191" s="4" t="s">
        <v>228</v>
      </c>
      <c r="C191" s="4" t="s">
        <v>331</v>
      </c>
      <c r="D191" s="4">
        <v>68699</v>
      </c>
    </row>
    <row r="192" spans="1:10">
      <c r="A192" s="4" t="s">
        <v>1239</v>
      </c>
      <c r="B192" s="4" t="s">
        <v>228</v>
      </c>
      <c r="C192" s="4" t="s">
        <v>332</v>
      </c>
      <c r="D192" s="4">
        <v>68711</v>
      </c>
    </row>
    <row r="193" spans="1:8">
      <c r="A193" s="4"/>
      <c r="B193" s="4"/>
      <c r="C193" s="4"/>
      <c r="D193" s="4"/>
    </row>
    <row r="194" spans="1:8">
      <c r="A194" s="4"/>
      <c r="B194" s="4"/>
      <c r="C194" s="4"/>
      <c r="D194" s="4"/>
    </row>
    <row r="195" spans="1:8">
      <c r="A195" s="4" t="s">
        <v>1291</v>
      </c>
      <c r="B195" s="4"/>
      <c r="C195" s="4"/>
      <c r="D195" s="4"/>
      <c r="E195" s="1"/>
      <c r="G195" s="1"/>
      <c r="H195" s="1"/>
    </row>
    <row r="196" spans="1:8">
      <c r="A196" s="4" t="s">
        <v>508</v>
      </c>
      <c r="B196" s="4" t="s">
        <v>1</v>
      </c>
      <c r="C196" s="4" t="s">
        <v>2</v>
      </c>
      <c r="D196" s="4"/>
    </row>
    <row r="197" spans="1:8">
      <c r="A197" s="4" t="s">
        <v>333</v>
      </c>
      <c r="B197" s="4" t="s">
        <v>334</v>
      </c>
      <c r="C197" s="4" t="s">
        <v>335</v>
      </c>
      <c r="D197" s="4">
        <v>65067</v>
      </c>
    </row>
    <row r="198" spans="1:8">
      <c r="A198" s="4" t="s">
        <v>336</v>
      </c>
      <c r="B198" s="4" t="s">
        <v>334</v>
      </c>
      <c r="C198" s="4" t="s">
        <v>337</v>
      </c>
      <c r="D198" s="4">
        <v>68769</v>
      </c>
    </row>
    <row r="199" spans="1:8">
      <c r="A199" s="4" t="s">
        <v>338</v>
      </c>
      <c r="B199" s="4" t="s">
        <v>339</v>
      </c>
      <c r="C199" s="4" t="s">
        <v>340</v>
      </c>
      <c r="D199" s="4">
        <v>66604</v>
      </c>
    </row>
    <row r="200" spans="1:8">
      <c r="A200" s="4" t="s">
        <v>341</v>
      </c>
      <c r="B200" s="4" t="s">
        <v>334</v>
      </c>
      <c r="C200" s="4" t="s">
        <v>342</v>
      </c>
      <c r="D200" s="4">
        <v>65102</v>
      </c>
    </row>
    <row r="201" spans="1:8">
      <c r="A201" s="4" t="s">
        <v>343</v>
      </c>
      <c r="B201" s="4" t="s">
        <v>334</v>
      </c>
      <c r="C201" s="4" t="s">
        <v>344</v>
      </c>
      <c r="D201" s="4">
        <v>68708</v>
      </c>
    </row>
    <row r="202" spans="1:8">
      <c r="A202" s="4"/>
      <c r="B202" s="4"/>
      <c r="C202" s="4"/>
      <c r="D202" s="4"/>
    </row>
    <row r="203" spans="1:8">
      <c r="A203" s="4"/>
      <c r="B203" s="4"/>
      <c r="C203" s="4"/>
      <c r="D203" s="4"/>
    </row>
    <row r="204" spans="1:8">
      <c r="A204" s="4" t="s">
        <v>1292</v>
      </c>
      <c r="B204" s="4"/>
      <c r="C204" s="4"/>
      <c r="D204" s="4"/>
    </row>
    <row r="205" spans="1:8">
      <c r="A205" s="4" t="s">
        <v>508</v>
      </c>
      <c r="B205" s="4" t="s">
        <v>1</v>
      </c>
      <c r="C205" s="4" t="s">
        <v>2</v>
      </c>
      <c r="D205" s="4"/>
    </row>
    <row r="206" spans="1:8">
      <c r="A206" s="4" t="s">
        <v>345</v>
      </c>
      <c r="B206" s="4" t="s">
        <v>334</v>
      </c>
      <c r="C206" s="4" t="s">
        <v>346</v>
      </c>
      <c r="D206" s="4">
        <v>68873</v>
      </c>
    </row>
    <row r="207" spans="1:8">
      <c r="A207" s="4" t="s">
        <v>347</v>
      </c>
      <c r="B207" s="4" t="s">
        <v>339</v>
      </c>
      <c r="C207" s="4" t="s">
        <v>348</v>
      </c>
      <c r="D207" s="4">
        <v>68561</v>
      </c>
    </row>
    <row r="208" spans="1:8">
      <c r="A208" s="4" t="s">
        <v>349</v>
      </c>
      <c r="B208" s="4" t="s">
        <v>339</v>
      </c>
      <c r="C208" s="4" t="s">
        <v>350</v>
      </c>
      <c r="D208" s="4">
        <v>66607</v>
      </c>
    </row>
    <row r="209" spans="1:4">
      <c r="A209" s="4" t="s">
        <v>351</v>
      </c>
      <c r="B209" s="4" t="s">
        <v>339</v>
      </c>
      <c r="C209" s="4" t="s">
        <v>352</v>
      </c>
      <c r="D209" s="4">
        <v>68570</v>
      </c>
    </row>
    <row r="210" spans="1:4">
      <c r="A210" s="4" t="s">
        <v>353</v>
      </c>
      <c r="B210" s="4" t="s">
        <v>339</v>
      </c>
      <c r="C210" s="4" t="s">
        <v>354</v>
      </c>
      <c r="D210" s="4">
        <v>68604</v>
      </c>
    </row>
    <row r="211" spans="1:4">
      <c r="A211" s="4" t="s">
        <v>355</v>
      </c>
      <c r="B211" s="4" t="s">
        <v>339</v>
      </c>
      <c r="C211" s="4" t="s">
        <v>356</v>
      </c>
      <c r="D211" s="4">
        <v>66610</v>
      </c>
    </row>
    <row r="212" spans="1:4">
      <c r="A212" s="4" t="s">
        <v>357</v>
      </c>
      <c r="B212" s="4" t="s">
        <v>339</v>
      </c>
      <c r="C212" s="4" t="s">
        <v>358</v>
      </c>
      <c r="D212" s="4">
        <v>68605</v>
      </c>
    </row>
    <row r="213" spans="1:4">
      <c r="A213" s="4" t="s">
        <v>359</v>
      </c>
      <c r="B213" s="4" t="s">
        <v>339</v>
      </c>
      <c r="C213" s="4" t="s">
        <v>360</v>
      </c>
      <c r="D213" s="4">
        <v>66613</v>
      </c>
    </row>
    <row r="214" spans="1:4">
      <c r="A214" s="4"/>
      <c r="B214" s="4"/>
      <c r="C214" s="4"/>
      <c r="D214" s="4"/>
    </row>
    <row r="215" spans="1:4">
      <c r="A215" s="4"/>
      <c r="B215" s="4"/>
      <c r="C215" s="4"/>
      <c r="D215" s="4"/>
    </row>
    <row r="216" spans="1:4">
      <c r="A216" s="4"/>
      <c r="B216" s="4"/>
      <c r="C216" s="4"/>
      <c r="D216" s="4"/>
    </row>
    <row r="217" spans="1:4">
      <c r="A217" s="4" t="s">
        <v>1293</v>
      </c>
      <c r="B217" s="4"/>
      <c r="C217" s="4"/>
      <c r="D217" s="4"/>
    </row>
    <row r="218" spans="1:4">
      <c r="A218" s="4" t="s">
        <v>508</v>
      </c>
      <c r="B218" s="4" t="s">
        <v>1</v>
      </c>
      <c r="C218" s="4" t="s">
        <v>2</v>
      </c>
      <c r="D218" s="4"/>
    </row>
    <row r="219" spans="1:4">
      <c r="A219" s="4" t="s">
        <v>361</v>
      </c>
      <c r="B219" s="4" t="s">
        <v>362</v>
      </c>
      <c r="C219" s="4" t="s">
        <v>363</v>
      </c>
      <c r="D219" s="4">
        <v>68872</v>
      </c>
    </row>
    <row r="220" spans="1:4">
      <c r="A220" s="4" t="s">
        <v>364</v>
      </c>
      <c r="B220" s="4" t="s">
        <v>362</v>
      </c>
      <c r="C220" s="4" t="s">
        <v>365</v>
      </c>
      <c r="D220" s="4">
        <v>61678</v>
      </c>
    </row>
    <row r="221" spans="1:4">
      <c r="A221" s="4" t="s">
        <v>366</v>
      </c>
      <c r="B221" s="4" t="s">
        <v>362</v>
      </c>
      <c r="C221" s="4" t="s">
        <v>367</v>
      </c>
      <c r="D221" s="4">
        <v>61680</v>
      </c>
    </row>
    <row r="222" spans="1:4">
      <c r="A222" s="4" t="s">
        <v>368</v>
      </c>
      <c r="B222" s="4" t="s">
        <v>362</v>
      </c>
      <c r="C222" s="4" t="s">
        <v>369</v>
      </c>
      <c r="D222" s="4">
        <v>61685</v>
      </c>
    </row>
    <row r="223" spans="1:4">
      <c r="A223" s="4" t="s">
        <v>370</v>
      </c>
      <c r="B223" s="4" t="s">
        <v>362</v>
      </c>
      <c r="C223" s="4" t="s">
        <v>371</v>
      </c>
      <c r="D223" s="4">
        <v>68662</v>
      </c>
    </row>
    <row r="224" spans="1:4">
      <c r="A224" s="4" t="s">
        <v>372</v>
      </c>
      <c r="B224" s="4" t="s">
        <v>362</v>
      </c>
      <c r="C224" s="4" t="s">
        <v>373</v>
      </c>
      <c r="D224" s="4">
        <v>61687</v>
      </c>
    </row>
    <row r="225" spans="1:4">
      <c r="A225" s="4" t="s">
        <v>374</v>
      </c>
      <c r="B225" s="4" t="s">
        <v>362</v>
      </c>
      <c r="C225" s="4" t="s">
        <v>375</v>
      </c>
      <c r="D225" s="4">
        <v>68687</v>
      </c>
    </row>
    <row r="226" spans="1:4">
      <c r="A226" s="4" t="s">
        <v>376</v>
      </c>
      <c r="B226" s="4" t="s">
        <v>362</v>
      </c>
      <c r="C226" s="4" t="s">
        <v>377</v>
      </c>
      <c r="D226" s="4">
        <v>68689</v>
      </c>
    </row>
    <row r="227" spans="1:4">
      <c r="A227" s="4" t="s">
        <v>378</v>
      </c>
      <c r="B227" s="4" t="s">
        <v>362</v>
      </c>
      <c r="C227" s="4" t="s">
        <v>379</v>
      </c>
      <c r="D227" s="4">
        <v>68690</v>
      </c>
    </row>
    <row r="228" spans="1:4">
      <c r="A228" s="4" t="s">
        <v>380</v>
      </c>
      <c r="B228" s="4" t="s">
        <v>362</v>
      </c>
      <c r="C228" s="4" t="s">
        <v>381</v>
      </c>
      <c r="D228" s="4">
        <v>68688</v>
      </c>
    </row>
    <row r="229" spans="1:4">
      <c r="A229" s="4" t="s">
        <v>382</v>
      </c>
      <c r="B229" s="4" t="s">
        <v>362</v>
      </c>
      <c r="C229" s="4" t="s">
        <v>383</v>
      </c>
      <c r="D229" s="4">
        <v>68551</v>
      </c>
    </row>
    <row r="230" spans="1:4">
      <c r="A230" s="4"/>
      <c r="B230" s="4"/>
      <c r="C230" s="4"/>
      <c r="D230" s="4"/>
    </row>
    <row r="231" spans="1:4">
      <c r="A231" s="4"/>
      <c r="B231" s="4"/>
      <c r="C231" s="4"/>
      <c r="D231" s="4"/>
    </row>
    <row r="232" spans="1:4">
      <c r="A232" s="4" t="s">
        <v>1294</v>
      </c>
      <c r="B232" s="4"/>
      <c r="C232" s="4"/>
      <c r="D232" s="4"/>
    </row>
    <row r="233" spans="1:4">
      <c r="A233" s="4" t="s">
        <v>508</v>
      </c>
      <c r="B233" s="4" t="s">
        <v>1</v>
      </c>
      <c r="C233" s="4" t="s">
        <v>2</v>
      </c>
      <c r="D233" s="4"/>
    </row>
    <row r="234" spans="1:4">
      <c r="A234" s="4" t="s">
        <v>384</v>
      </c>
      <c r="B234" s="4" t="s">
        <v>385</v>
      </c>
      <c r="C234" s="4" t="s">
        <v>386</v>
      </c>
      <c r="D234" s="4">
        <v>68533</v>
      </c>
    </row>
    <row r="235" spans="1:4">
      <c r="A235" s="4" t="s">
        <v>387</v>
      </c>
      <c r="B235" s="4" t="s">
        <v>385</v>
      </c>
      <c r="C235" s="4" t="s">
        <v>388</v>
      </c>
      <c r="D235" s="4">
        <v>65065</v>
      </c>
    </row>
    <row r="236" spans="1:4">
      <c r="A236" s="4" t="s">
        <v>389</v>
      </c>
      <c r="B236" s="4" t="s">
        <v>385</v>
      </c>
      <c r="C236" s="4" t="s">
        <v>390</v>
      </c>
      <c r="D236" s="4">
        <v>66592</v>
      </c>
    </row>
    <row r="237" spans="1:4">
      <c r="A237" s="4" t="s">
        <v>391</v>
      </c>
      <c r="B237" s="4" t="s">
        <v>385</v>
      </c>
      <c r="C237" s="4" t="s">
        <v>392</v>
      </c>
      <c r="D237" s="4">
        <v>65085</v>
      </c>
    </row>
    <row r="238" spans="1:4">
      <c r="A238" s="4" t="s">
        <v>393</v>
      </c>
      <c r="B238" s="4" t="s">
        <v>385</v>
      </c>
      <c r="C238" s="4" t="s">
        <v>394</v>
      </c>
      <c r="D238" s="4">
        <v>68652</v>
      </c>
    </row>
    <row r="239" spans="1:4">
      <c r="A239" s="4" t="s">
        <v>395</v>
      </c>
      <c r="B239" s="4" t="s">
        <v>385</v>
      </c>
      <c r="C239" s="4" t="s">
        <v>396</v>
      </c>
      <c r="D239" s="4">
        <v>67702</v>
      </c>
    </row>
    <row r="240" spans="1:4">
      <c r="A240" s="4" t="s">
        <v>397</v>
      </c>
      <c r="B240" s="4" t="s">
        <v>385</v>
      </c>
      <c r="C240" s="4" t="s">
        <v>398</v>
      </c>
      <c r="D240" s="4">
        <v>65103</v>
      </c>
    </row>
    <row r="241" spans="1:4">
      <c r="A241" s="4" t="s">
        <v>399</v>
      </c>
      <c r="B241" s="4" t="s">
        <v>385</v>
      </c>
      <c r="C241" s="4" t="s">
        <v>400</v>
      </c>
      <c r="D241" s="4">
        <v>68678</v>
      </c>
    </row>
    <row r="242" spans="1:4">
      <c r="A242" s="4" t="s">
        <v>401</v>
      </c>
      <c r="B242" s="4" t="s">
        <v>385</v>
      </c>
      <c r="C242" s="4" t="s">
        <v>402</v>
      </c>
      <c r="D242" s="4">
        <v>65105</v>
      </c>
    </row>
    <row r="243" spans="1:4">
      <c r="A243" s="4" t="s">
        <v>403</v>
      </c>
      <c r="B243" s="4" t="s">
        <v>385</v>
      </c>
      <c r="C243" s="4" t="s">
        <v>404</v>
      </c>
      <c r="D243" s="4">
        <v>66651</v>
      </c>
    </row>
    <row r="244" spans="1:4">
      <c r="A244" s="4"/>
      <c r="B244" s="4"/>
      <c r="C244" s="4"/>
      <c r="D244" s="4"/>
    </row>
    <row r="245" spans="1:4">
      <c r="A245" s="4"/>
      <c r="B245" s="4"/>
      <c r="C245" s="4"/>
      <c r="D245" s="4"/>
    </row>
    <row r="246" spans="1:4">
      <c r="A246" s="4" t="s">
        <v>1295</v>
      </c>
      <c r="B246" s="4"/>
      <c r="C246" s="4"/>
      <c r="D246" s="4"/>
    </row>
    <row r="247" spans="1:4">
      <c r="A247" s="4" t="s">
        <v>508</v>
      </c>
      <c r="B247" s="4" t="s">
        <v>1</v>
      </c>
      <c r="C247" s="4" t="s">
        <v>2</v>
      </c>
      <c r="D247" s="4"/>
    </row>
    <row r="248" spans="1:4">
      <c r="A248" s="4" t="s">
        <v>405</v>
      </c>
      <c r="B248" s="4" t="s">
        <v>385</v>
      </c>
      <c r="C248" s="4" t="s">
        <v>406</v>
      </c>
      <c r="D248" s="4">
        <v>68660</v>
      </c>
    </row>
    <row r="249" spans="1:4">
      <c r="A249" s="4" t="s">
        <v>407</v>
      </c>
      <c r="B249" s="4" t="s">
        <v>385</v>
      </c>
      <c r="C249" s="4" t="s">
        <v>408</v>
      </c>
      <c r="D249" s="4">
        <v>68535</v>
      </c>
    </row>
    <row r="250" spans="1:4">
      <c r="A250" s="4" t="s">
        <v>409</v>
      </c>
      <c r="B250" s="4" t="s">
        <v>385</v>
      </c>
      <c r="C250" s="4" t="s">
        <v>410</v>
      </c>
      <c r="D250" s="4">
        <v>68547</v>
      </c>
    </row>
    <row r="251" spans="1:4">
      <c r="A251" s="4" t="s">
        <v>411</v>
      </c>
      <c r="B251" s="4" t="s">
        <v>385</v>
      </c>
      <c r="C251" s="4" t="s">
        <v>412</v>
      </c>
      <c r="D251" s="4">
        <v>68552</v>
      </c>
    </row>
    <row r="252" spans="1:4">
      <c r="A252" s="4" t="s">
        <v>413</v>
      </c>
      <c r="B252" s="4" t="s">
        <v>385</v>
      </c>
      <c r="C252" s="4" t="s">
        <v>414</v>
      </c>
      <c r="D252" s="4">
        <v>68659</v>
      </c>
    </row>
    <row r="253" spans="1:4">
      <c r="A253" s="4" t="s">
        <v>415</v>
      </c>
      <c r="B253" s="4" t="s">
        <v>385</v>
      </c>
      <c r="C253" s="4" t="s">
        <v>416</v>
      </c>
      <c r="D253" s="4">
        <v>68564</v>
      </c>
    </row>
    <row r="254" spans="1:4">
      <c r="A254" s="4" t="s">
        <v>417</v>
      </c>
      <c r="B254" s="4" t="s">
        <v>385</v>
      </c>
      <c r="C254" s="4" t="s">
        <v>418</v>
      </c>
      <c r="D254" s="4">
        <v>68550</v>
      </c>
    </row>
    <row r="255" spans="1:4">
      <c r="A255" s="4" t="s">
        <v>419</v>
      </c>
      <c r="B255" s="4" t="s">
        <v>385</v>
      </c>
      <c r="C255" s="4" t="s">
        <v>420</v>
      </c>
      <c r="D255" s="4">
        <v>68656</v>
      </c>
    </row>
    <row r="256" spans="1:4">
      <c r="A256" s="4" t="s">
        <v>421</v>
      </c>
      <c r="B256" s="4" t="s">
        <v>385</v>
      </c>
      <c r="C256" s="4" t="s">
        <v>422</v>
      </c>
      <c r="D256" s="4">
        <v>68624</v>
      </c>
    </row>
    <row r="257" spans="1:4">
      <c r="A257" s="4" t="s">
        <v>423</v>
      </c>
      <c r="B257" s="4" t="s">
        <v>385</v>
      </c>
      <c r="C257" s="4" t="s">
        <v>424</v>
      </c>
      <c r="D257" s="4">
        <v>68568</v>
      </c>
    </row>
    <row r="258" spans="1:4">
      <c r="A258" s="4" t="s">
        <v>425</v>
      </c>
      <c r="B258" s="4" t="s">
        <v>385</v>
      </c>
      <c r="C258" s="4" t="s">
        <v>426</v>
      </c>
      <c r="D258" s="4">
        <v>68569</v>
      </c>
    </row>
    <row r="259" spans="1:4">
      <c r="A259" s="4" t="s">
        <v>427</v>
      </c>
      <c r="B259" s="4" t="s">
        <v>385</v>
      </c>
      <c r="C259" s="4" t="s">
        <v>428</v>
      </c>
      <c r="D259" s="4">
        <v>68653</v>
      </c>
    </row>
    <row r="260" spans="1:4">
      <c r="A260" s="4" t="s">
        <v>429</v>
      </c>
      <c r="B260" s="4" t="s">
        <v>430</v>
      </c>
      <c r="C260" s="4" t="s">
        <v>431</v>
      </c>
      <c r="D260" s="4">
        <v>68566</v>
      </c>
    </row>
    <row r="261" spans="1:4">
      <c r="A261" s="4" t="s">
        <v>432</v>
      </c>
      <c r="B261" s="4" t="s">
        <v>430</v>
      </c>
      <c r="C261" s="4" t="s">
        <v>433</v>
      </c>
      <c r="D261" s="4">
        <v>68574</v>
      </c>
    </row>
    <row r="262" spans="1:4">
      <c r="A262" s="4" t="s">
        <v>774</v>
      </c>
      <c r="B262" s="4" t="s">
        <v>430</v>
      </c>
      <c r="C262" s="4" t="s">
        <v>434</v>
      </c>
      <c r="D262" s="4">
        <v>68517</v>
      </c>
    </row>
    <row r="263" spans="1:4">
      <c r="A263" s="4" t="s">
        <v>435</v>
      </c>
      <c r="B263" s="4" t="s">
        <v>430</v>
      </c>
      <c r="C263" s="4" t="s">
        <v>436</v>
      </c>
      <c r="D263" s="4">
        <v>68612</v>
      </c>
    </row>
    <row r="264" spans="1:4">
      <c r="A264" s="4" t="s">
        <v>437</v>
      </c>
      <c r="B264" s="4" t="s">
        <v>430</v>
      </c>
      <c r="C264" s="4" t="s">
        <v>438</v>
      </c>
      <c r="D264" s="4">
        <v>68613</v>
      </c>
    </row>
    <row r="265" spans="1:4">
      <c r="A265" s="4" t="s">
        <v>439</v>
      </c>
      <c r="B265" s="4" t="s">
        <v>430</v>
      </c>
      <c r="C265" s="4" t="s">
        <v>440</v>
      </c>
      <c r="D265" s="4">
        <v>68614</v>
      </c>
    </row>
    <row r="266" spans="1:4">
      <c r="A266" s="4" t="s">
        <v>441</v>
      </c>
      <c r="B266" s="4" t="s">
        <v>430</v>
      </c>
      <c r="C266" s="4" t="s">
        <v>442</v>
      </c>
      <c r="D266" s="4">
        <v>68713</v>
      </c>
    </row>
    <row r="267" spans="1:4">
      <c r="A267" s="4" t="s">
        <v>443</v>
      </c>
      <c r="B267" s="4"/>
      <c r="C267" s="4"/>
      <c r="D267" s="4"/>
    </row>
    <row r="268" spans="1:4">
      <c r="A268" s="4"/>
      <c r="B268" s="4"/>
      <c r="C268" s="4"/>
      <c r="D268" s="4"/>
    </row>
    <row r="269" spans="1:4">
      <c r="A269" s="4"/>
      <c r="B269" s="4"/>
      <c r="C269" s="4"/>
      <c r="D269" s="4"/>
    </row>
    <row r="270" spans="1:4">
      <c r="A270" s="4"/>
      <c r="B270" s="4"/>
      <c r="C270" s="4"/>
      <c r="D270" s="4"/>
    </row>
    <row r="271" spans="1:4">
      <c r="A271" s="4" t="s">
        <v>1296</v>
      </c>
      <c r="B271" s="4"/>
      <c r="C271" s="4"/>
      <c r="D271" s="4"/>
    </row>
    <row r="272" spans="1:4">
      <c r="A272" s="4" t="s">
        <v>508</v>
      </c>
      <c r="B272" s="4" t="s">
        <v>1</v>
      </c>
      <c r="C272" s="4" t="s">
        <v>2</v>
      </c>
      <c r="D272" s="4"/>
    </row>
    <row r="273" spans="1:4">
      <c r="A273" s="4" t="s">
        <v>444</v>
      </c>
      <c r="B273" s="4" t="s">
        <v>445</v>
      </c>
      <c r="C273" s="5" t="s">
        <v>446</v>
      </c>
      <c r="D273" s="4">
        <v>68226</v>
      </c>
    </row>
    <row r="274" spans="1:4">
      <c r="A274" s="4" t="s">
        <v>447</v>
      </c>
      <c r="B274" s="4" t="s">
        <v>445</v>
      </c>
      <c r="C274" s="4" t="s">
        <v>448</v>
      </c>
      <c r="D274" s="4">
        <v>68619</v>
      </c>
    </row>
    <row r="275" spans="1:4">
      <c r="A275" s="4" t="s">
        <v>449</v>
      </c>
      <c r="B275" s="4" t="s">
        <v>445</v>
      </c>
      <c r="C275" s="4" t="s">
        <v>450</v>
      </c>
      <c r="D275" s="4">
        <v>68617</v>
      </c>
    </row>
    <row r="276" spans="1:4">
      <c r="A276" s="4" t="s">
        <v>451</v>
      </c>
      <c r="B276" s="4" t="s">
        <v>445</v>
      </c>
      <c r="C276" s="4" t="s">
        <v>452</v>
      </c>
      <c r="D276" s="4">
        <v>68620</v>
      </c>
    </row>
    <row r="277" spans="1:4">
      <c r="A277" s="4" t="s">
        <v>453</v>
      </c>
      <c r="B277" s="4" t="s">
        <v>445</v>
      </c>
      <c r="C277" s="4" t="s">
        <v>454</v>
      </c>
      <c r="D277" s="4">
        <v>68623</v>
      </c>
    </row>
    <row r="278" spans="1:4">
      <c r="A278" s="4" t="s">
        <v>455</v>
      </c>
      <c r="B278" s="4" t="s">
        <v>445</v>
      </c>
      <c r="C278" s="4" t="s">
        <v>456</v>
      </c>
      <c r="D278" s="4">
        <v>68621</v>
      </c>
    </row>
    <row r="279" spans="1:4">
      <c r="A279" s="4" t="s">
        <v>457</v>
      </c>
      <c r="B279" s="4" t="s">
        <v>445</v>
      </c>
      <c r="C279" s="4" t="s">
        <v>458</v>
      </c>
      <c r="D279" s="4">
        <v>68231</v>
      </c>
    </row>
    <row r="280" spans="1:4">
      <c r="A280" s="4" t="s">
        <v>459</v>
      </c>
      <c r="B280" s="4" t="s">
        <v>445</v>
      </c>
      <c r="C280" s="4" t="s">
        <v>460</v>
      </c>
      <c r="D280" s="4">
        <v>68675</v>
      </c>
    </row>
    <row r="281" spans="1:4">
      <c r="A281" s="4" t="s">
        <v>461</v>
      </c>
      <c r="B281" s="4" t="s">
        <v>445</v>
      </c>
      <c r="C281" s="4" t="s">
        <v>462</v>
      </c>
      <c r="D281" s="4">
        <v>68575</v>
      </c>
    </row>
    <row r="282" spans="1:4">
      <c r="A282" s="4" t="s">
        <v>463</v>
      </c>
      <c r="B282" s="4" t="s">
        <v>445</v>
      </c>
      <c r="C282" s="4" t="s">
        <v>464</v>
      </c>
      <c r="D282" s="4">
        <v>68714</v>
      </c>
    </row>
    <row r="283" spans="1:4">
      <c r="A283" s="4" t="s">
        <v>465</v>
      </c>
      <c r="B283" s="4" t="s">
        <v>445</v>
      </c>
      <c r="C283" s="4" t="s">
        <v>466</v>
      </c>
      <c r="D283" s="4">
        <v>68696</v>
      </c>
    </row>
    <row r="284" spans="1:4">
      <c r="A284" s="4" t="s">
        <v>467</v>
      </c>
      <c r="B284" s="4" t="s">
        <v>445</v>
      </c>
      <c r="C284" s="4" t="s">
        <v>468</v>
      </c>
      <c r="D284" s="4">
        <v>68697</v>
      </c>
    </row>
    <row r="285" spans="1:4">
      <c r="A285" s="4"/>
      <c r="B285" s="4"/>
      <c r="C285" s="4"/>
      <c r="D285" s="4"/>
    </row>
    <row r="286" spans="1:4">
      <c r="A286" s="4"/>
      <c r="B286" s="4"/>
      <c r="C286" s="4"/>
      <c r="D286" s="4"/>
    </row>
    <row r="287" spans="1:4">
      <c r="A287" s="4" t="s">
        <v>1297</v>
      </c>
      <c r="B287" s="4"/>
      <c r="C287" s="4"/>
      <c r="D287" s="4"/>
    </row>
    <row r="288" spans="1:4">
      <c r="A288" s="4" t="s">
        <v>508</v>
      </c>
      <c r="B288" s="4" t="s">
        <v>1</v>
      </c>
      <c r="C288" s="4" t="s">
        <v>2</v>
      </c>
      <c r="D288" s="4"/>
    </row>
    <row r="289" spans="1:4">
      <c r="A289" s="4" t="s">
        <v>469</v>
      </c>
      <c r="B289" s="4" t="s">
        <v>445</v>
      </c>
      <c r="C289" s="4" t="s">
        <v>470</v>
      </c>
      <c r="D289" s="4">
        <v>68576</v>
      </c>
    </row>
    <row r="290" spans="1:4">
      <c r="A290" s="4" t="s">
        <v>471</v>
      </c>
      <c r="B290" s="4" t="s">
        <v>445</v>
      </c>
      <c r="C290" s="4" t="s">
        <v>472</v>
      </c>
      <c r="D290" s="4">
        <v>66598</v>
      </c>
    </row>
    <row r="291" spans="1:4">
      <c r="A291" s="4" t="s">
        <v>473</v>
      </c>
      <c r="B291" s="4" t="s">
        <v>445</v>
      </c>
      <c r="C291" s="4" t="s">
        <v>474</v>
      </c>
      <c r="D291" s="4">
        <v>68608</v>
      </c>
    </row>
    <row r="292" spans="1:4">
      <c r="A292" s="4" t="s">
        <v>475</v>
      </c>
      <c r="B292" s="4" t="s">
        <v>445</v>
      </c>
      <c r="C292" s="4" t="s">
        <v>476</v>
      </c>
      <c r="D292" s="4">
        <v>68639</v>
      </c>
    </row>
    <row r="293" spans="1:4">
      <c r="A293" s="4" t="s">
        <v>477</v>
      </c>
      <c r="B293" s="4" t="s">
        <v>445</v>
      </c>
      <c r="C293" s="4" t="s">
        <v>478</v>
      </c>
      <c r="D293" s="4">
        <v>68655</v>
      </c>
    </row>
    <row r="294" spans="1:4">
      <c r="A294" s="4" t="s">
        <v>479</v>
      </c>
      <c r="B294" s="4" t="s">
        <v>445</v>
      </c>
      <c r="C294" s="4" t="s">
        <v>480</v>
      </c>
      <c r="D294" s="4">
        <v>68686</v>
      </c>
    </row>
    <row r="295" spans="1:4">
      <c r="A295" s="4" t="s">
        <v>481</v>
      </c>
      <c r="B295" s="4" t="s">
        <v>445</v>
      </c>
      <c r="C295" s="4" t="s">
        <v>482</v>
      </c>
      <c r="D295" s="4">
        <v>68695</v>
      </c>
    </row>
    <row r="296" spans="1:4">
      <c r="A296" s="4"/>
      <c r="B296" s="4"/>
      <c r="C296" s="4"/>
      <c r="D296" s="4"/>
    </row>
    <row r="297" spans="1:4">
      <c r="A297" s="4"/>
      <c r="B297" s="4"/>
      <c r="C297" s="4"/>
      <c r="D297" s="4"/>
    </row>
    <row r="298" spans="1:4">
      <c r="A298" s="4" t="s">
        <v>1298</v>
      </c>
      <c r="B298" s="4"/>
      <c r="C298" s="4"/>
      <c r="D298" s="4"/>
    </row>
    <row r="299" spans="1:4">
      <c r="A299" s="4" t="s">
        <v>508</v>
      </c>
      <c r="B299" s="4" t="s">
        <v>1</v>
      </c>
      <c r="C299" s="4" t="s">
        <v>2</v>
      </c>
      <c r="D299" s="4"/>
    </row>
    <row r="300" spans="1:4">
      <c r="A300" s="4" t="s">
        <v>483</v>
      </c>
      <c r="B300" s="4" t="s">
        <v>445</v>
      </c>
      <c r="C300" s="4" t="s">
        <v>484</v>
      </c>
      <c r="D300" s="4">
        <v>68591</v>
      </c>
    </row>
    <row r="301" spans="1:4">
      <c r="A301" s="4" t="s">
        <v>485</v>
      </c>
      <c r="B301" s="4" t="s">
        <v>4</v>
      </c>
      <c r="C301" s="4" t="s">
        <v>486</v>
      </c>
      <c r="D301" s="4">
        <v>68562</v>
      </c>
    </row>
    <row r="302" spans="1:4">
      <c r="A302" s="4" t="s">
        <v>487</v>
      </c>
      <c r="B302" s="4" t="s">
        <v>4</v>
      </c>
      <c r="C302" s="4" t="s">
        <v>488</v>
      </c>
      <c r="D302" s="4">
        <v>68615</v>
      </c>
    </row>
    <row r="303" spans="1:4">
      <c r="A303" s="4" t="s">
        <v>489</v>
      </c>
      <c r="B303" s="4" t="s">
        <v>4</v>
      </c>
      <c r="C303" s="4" t="s">
        <v>490</v>
      </c>
      <c r="D303" s="4">
        <v>68622</v>
      </c>
    </row>
    <row r="304" spans="1:4">
      <c r="A304" s="4" t="s">
        <v>491</v>
      </c>
      <c r="B304" s="4" t="s">
        <v>334</v>
      </c>
      <c r="C304" s="4" t="s">
        <v>492</v>
      </c>
      <c r="D304" s="4">
        <v>68553</v>
      </c>
    </row>
    <row r="305" spans="1:4">
      <c r="A305" s="4" t="s">
        <v>493</v>
      </c>
      <c r="B305" s="4" t="s">
        <v>127</v>
      </c>
      <c r="C305" s="4" t="s">
        <v>494</v>
      </c>
      <c r="D305" s="4">
        <v>68548</v>
      </c>
    </row>
    <row r="306" spans="1:4">
      <c r="A306" s="4" t="s">
        <v>495</v>
      </c>
      <c r="B306" s="4"/>
      <c r="C306" s="4"/>
      <c r="D306" s="4"/>
    </row>
    <row r="307" spans="1:4">
      <c r="A307" s="4"/>
      <c r="B307" s="4"/>
      <c r="C307" s="4"/>
      <c r="D307" s="4"/>
    </row>
    <row r="308" spans="1:4">
      <c r="A308" s="4"/>
      <c r="B308" s="4"/>
      <c r="C308" s="4"/>
      <c r="D308" s="4"/>
    </row>
    <row r="309" spans="1:4">
      <c r="A309" s="4" t="s">
        <v>1299</v>
      </c>
      <c r="B309" s="4"/>
      <c r="C309" s="4"/>
      <c r="D309" s="4"/>
    </row>
    <row r="310" spans="1:4">
      <c r="A310" s="4" t="s">
        <v>508</v>
      </c>
      <c r="B310" s="4" t="s">
        <v>1</v>
      </c>
      <c r="C310" s="4" t="s">
        <v>2</v>
      </c>
      <c r="D310" s="4"/>
    </row>
    <row r="311" spans="1:4">
      <c r="A311" s="4" t="s">
        <v>496</v>
      </c>
      <c r="B311" s="4" t="s">
        <v>497</v>
      </c>
      <c r="C311" s="4" t="s">
        <v>498</v>
      </c>
      <c r="D311" s="4">
        <v>68426</v>
      </c>
    </row>
    <row r="312" spans="1:4">
      <c r="A312" s="4" t="s">
        <v>499</v>
      </c>
      <c r="B312" s="4" t="s">
        <v>497</v>
      </c>
      <c r="C312" s="4" t="s">
        <v>500</v>
      </c>
      <c r="D312" s="4">
        <v>68625</v>
      </c>
    </row>
    <row r="313" spans="1:4">
      <c r="A313" s="4" t="s">
        <v>501</v>
      </c>
      <c r="B313" s="4" t="s">
        <v>497</v>
      </c>
      <c r="C313" s="4" t="s">
        <v>502</v>
      </c>
      <c r="D313" s="4">
        <v>61683</v>
      </c>
    </row>
    <row r="314" spans="1:4">
      <c r="A314" s="4" t="s">
        <v>503</v>
      </c>
      <c r="B314" s="4" t="s">
        <v>497</v>
      </c>
      <c r="C314" s="4" t="s">
        <v>504</v>
      </c>
      <c r="D314" s="4">
        <v>61682</v>
      </c>
    </row>
    <row r="315" spans="1:4">
      <c r="A315" s="4"/>
      <c r="B315" s="4"/>
      <c r="C315" s="4"/>
      <c r="D315" s="4"/>
    </row>
    <row r="316" spans="1:4">
      <c r="A316" s="4"/>
      <c r="B316" s="4"/>
      <c r="C316" s="4"/>
      <c r="D316" s="4"/>
    </row>
    <row r="317" spans="1:4">
      <c r="A317" s="4" t="s">
        <v>1300</v>
      </c>
      <c r="B317" s="4"/>
      <c r="C317" s="4"/>
      <c r="D317" s="4"/>
    </row>
    <row r="318" spans="1:4">
      <c r="A318" s="4" t="s">
        <v>508</v>
      </c>
      <c r="B318" s="4" t="s">
        <v>1</v>
      </c>
      <c r="C318" s="4" t="s">
        <v>2</v>
      </c>
      <c r="D318" s="4"/>
    </row>
    <row r="319" spans="1:4">
      <c r="A319" s="4" t="s">
        <v>55</v>
      </c>
      <c r="B319" s="4" t="s">
        <v>56</v>
      </c>
      <c r="C319" s="4" t="s">
        <v>57</v>
      </c>
      <c r="D319" s="4">
        <v>68503</v>
      </c>
    </row>
    <row r="320" spans="1:4">
      <c r="A320" s="4" t="s">
        <v>1241</v>
      </c>
      <c r="B320" s="4" t="s">
        <v>56</v>
      </c>
      <c r="C320" s="4" t="s">
        <v>58</v>
      </c>
      <c r="D320" s="4">
        <v>68560</v>
      </c>
    </row>
    <row r="321" spans="1:8">
      <c r="A321" s="4"/>
      <c r="B321" s="4"/>
      <c r="C321" s="4"/>
      <c r="D321" s="4"/>
    </row>
    <row r="322" spans="1:8">
      <c r="A322" s="4"/>
      <c r="B322" s="4"/>
      <c r="C322" s="4"/>
      <c r="D322" s="4"/>
      <c r="E322" s="1"/>
      <c r="G322" s="1"/>
      <c r="H322" s="1"/>
    </row>
    <row r="323" spans="1:8">
      <c r="A323" s="4" t="s">
        <v>1288</v>
      </c>
      <c r="B323" s="4"/>
      <c r="C323" s="4"/>
      <c r="D323" s="4"/>
      <c r="E323" s="1"/>
      <c r="G323" s="1"/>
      <c r="H323" s="1"/>
    </row>
    <row r="324" spans="1:8">
      <c r="A324" s="4" t="s">
        <v>508</v>
      </c>
      <c r="B324" s="4" t="s">
        <v>1</v>
      </c>
      <c r="C324" s="4" t="s">
        <v>2</v>
      </c>
      <c r="D324" s="4"/>
    </row>
    <row r="325" spans="1:8">
      <c r="A325" s="4" t="s">
        <v>59</v>
      </c>
      <c r="B325" s="4" t="s">
        <v>56</v>
      </c>
      <c r="C325" s="4" t="s">
        <v>60</v>
      </c>
      <c r="D325" s="4">
        <v>68500</v>
      </c>
    </row>
    <row r="326" spans="1:8">
      <c r="A326" s="4" t="s">
        <v>61</v>
      </c>
      <c r="B326" s="4" t="s">
        <v>56</v>
      </c>
      <c r="C326" s="4" t="s">
        <v>62</v>
      </c>
      <c r="D326" s="4">
        <v>68538</v>
      </c>
    </row>
    <row r="327" spans="1:8">
      <c r="A327" s="4" t="s">
        <v>63</v>
      </c>
      <c r="B327" s="4" t="s">
        <v>56</v>
      </c>
      <c r="C327" s="4" t="s">
        <v>64</v>
      </c>
      <c r="D327" s="4">
        <v>68543</v>
      </c>
    </row>
    <row r="328" spans="1:8">
      <c r="A328" s="4" t="s">
        <v>65</v>
      </c>
      <c r="B328" s="4" t="s">
        <v>56</v>
      </c>
      <c r="C328" s="4" t="s">
        <v>66</v>
      </c>
      <c r="D328" s="4" t="s">
        <v>510</v>
      </c>
    </row>
    <row r="329" spans="1:8">
      <c r="A329" s="4" t="s">
        <v>1241</v>
      </c>
      <c r="B329" s="4" t="s">
        <v>56</v>
      </c>
      <c r="C329" s="4" t="s">
        <v>58</v>
      </c>
      <c r="D329" s="4">
        <v>68560</v>
      </c>
    </row>
    <row r="330" spans="1:8">
      <c r="A330" s="4" t="s">
        <v>67</v>
      </c>
      <c r="B330" s="4" t="s">
        <v>56</v>
      </c>
      <c r="C330" s="4" t="s">
        <v>68</v>
      </c>
      <c r="D330" s="4">
        <v>68571</v>
      </c>
    </row>
    <row r="331" spans="1:8">
      <c r="A331" s="4" t="s">
        <v>69</v>
      </c>
      <c r="B331" s="4" t="s">
        <v>56</v>
      </c>
      <c r="C331" s="4" t="s">
        <v>70</v>
      </c>
      <c r="D331" s="4">
        <v>68641</v>
      </c>
    </row>
    <row r="332" spans="1:8">
      <c r="A332" s="4" t="s">
        <v>71</v>
      </c>
      <c r="B332" s="4" t="s">
        <v>56</v>
      </c>
      <c r="C332" s="4" t="s">
        <v>72</v>
      </c>
      <c r="D332" s="4">
        <v>68712</v>
      </c>
    </row>
    <row r="333" spans="1:8">
      <c r="A333" s="4"/>
      <c r="B333" s="4"/>
      <c r="C333" s="4"/>
      <c r="D333" s="4"/>
    </row>
    <row r="334" spans="1:8">
      <c r="A334" s="4"/>
      <c r="B334" s="4"/>
      <c r="C334" s="4"/>
      <c r="D334" s="4"/>
    </row>
    <row r="335" spans="1:8">
      <c r="A335" s="4" t="s">
        <v>1289</v>
      </c>
      <c r="B335" s="4"/>
      <c r="C335" s="4"/>
      <c r="D335" s="4"/>
    </row>
    <row r="336" spans="1:8">
      <c r="A336" s="4" t="s">
        <v>508</v>
      </c>
      <c r="B336" s="4" t="s">
        <v>1</v>
      </c>
      <c r="C336" s="4" t="s">
        <v>2</v>
      </c>
      <c r="D336" s="4"/>
    </row>
    <row r="337" spans="1:4">
      <c r="A337" s="70" t="s">
        <v>505</v>
      </c>
      <c r="B337" s="70" t="s">
        <v>445</v>
      </c>
      <c r="C337" s="70" t="s">
        <v>506</v>
      </c>
      <c r="D337" s="70">
        <v>68577</v>
      </c>
    </row>
    <row r="339" spans="1:4">
      <c r="A339" s="4" t="s">
        <v>1221</v>
      </c>
      <c r="B339" s="4"/>
      <c r="C339" s="4"/>
    </row>
    <row r="340" spans="1:4">
      <c r="A340" s="4" t="s">
        <v>0</v>
      </c>
      <c r="B340" s="4" t="s">
        <v>1</v>
      </c>
      <c r="C340" s="4" t="s">
        <v>2</v>
      </c>
    </row>
    <row r="341" spans="1:4">
      <c r="A341" s="4" t="s">
        <v>232</v>
      </c>
      <c r="B341" s="4" t="s">
        <v>228</v>
      </c>
      <c r="C341" s="4" t="s">
        <v>233</v>
      </c>
      <c r="D341" s="4">
        <v>68236</v>
      </c>
    </row>
    <row r="342" spans="1:4">
      <c r="A342" s="71"/>
      <c r="B342" s="71"/>
      <c r="C342" s="71"/>
      <c r="D342" s="71"/>
    </row>
  </sheetData>
  <mergeCells count="1">
    <mergeCell ref="A1:D1"/>
  </mergeCells>
  <phoneticPr fontId="15" type="noConversion"/>
  <pageMargins left="0.7" right="0.7" top="0.75" bottom="0.75" header="0.3" footer="0.3"/>
  <pageSetup scale="78" fitToHeight="99" orientation="portrait"/>
  <headerFooter>
    <oddFooter>&amp;C&amp;P&amp;R&amp;F</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Q52"/>
  <sheetViews>
    <sheetView workbookViewId="0">
      <pane xSplit="22700" ySplit="2660" topLeftCell="BL34"/>
      <selection sqref="A1:P1"/>
      <selection pane="topRight" activeCell="X1" sqref="X1"/>
      <selection pane="bottomLeft" activeCell="BO25" sqref="BO25"/>
      <selection pane="bottomRight" activeCell="X23" sqref="X23"/>
    </sheetView>
  </sheetViews>
  <sheetFormatPr baseColWidth="10" defaultRowHeight="15" x14ac:dyDescent="0"/>
  <cols>
    <col min="1" max="1" width="48" customWidth="1"/>
    <col min="2" max="2" width="13.83203125" style="7" customWidth="1"/>
    <col min="3" max="3" width="6.83203125" customWidth="1"/>
    <col min="4" max="4" width="7" bestFit="1" customWidth="1"/>
    <col min="5" max="6" width="4.6640625" bestFit="1" customWidth="1"/>
    <col min="7" max="7" width="5.5" bestFit="1" customWidth="1"/>
    <col min="8" max="8" width="7" bestFit="1" customWidth="1"/>
    <col min="9" max="9" width="4.1640625" bestFit="1" customWidth="1"/>
    <col min="10" max="10" width="4.5" bestFit="1" customWidth="1"/>
    <col min="11" max="11" width="5.5" bestFit="1" customWidth="1"/>
    <col min="12" max="12" width="7" bestFit="1" customWidth="1"/>
    <col min="13" max="13" width="4.1640625" bestFit="1" customWidth="1"/>
    <col min="14" max="14" width="4.5" bestFit="1" customWidth="1"/>
    <col min="15" max="15" width="5.5" bestFit="1" customWidth="1"/>
    <col min="16" max="16" width="7" bestFit="1" customWidth="1"/>
    <col min="17" max="17" width="4.1640625" bestFit="1" customWidth="1"/>
    <col min="18" max="18" width="4.5" bestFit="1" customWidth="1"/>
    <col min="19" max="19" width="5.5" bestFit="1" customWidth="1"/>
    <col min="20" max="20" width="7" bestFit="1" customWidth="1"/>
    <col min="21" max="21" width="4.1640625" bestFit="1" customWidth="1"/>
    <col min="22" max="22" width="4.5" bestFit="1" customWidth="1"/>
    <col min="23" max="23" width="8.6640625" customWidth="1"/>
    <col min="24" max="24" width="7" bestFit="1" customWidth="1"/>
    <col min="25" max="25" width="4.1640625" bestFit="1" customWidth="1"/>
    <col min="26" max="26" width="4.5" bestFit="1" customWidth="1"/>
    <col min="27" max="27" width="5.5" bestFit="1" customWidth="1"/>
    <col min="28" max="28" width="7" bestFit="1" customWidth="1"/>
    <col min="29" max="29" width="4.1640625" bestFit="1" customWidth="1"/>
    <col min="30" max="30" width="4.6640625" bestFit="1" customWidth="1"/>
    <col min="31" max="31" width="5.5" bestFit="1" customWidth="1"/>
    <col min="32" max="32" width="7" bestFit="1" customWidth="1"/>
    <col min="33" max="33" width="4.1640625" bestFit="1" customWidth="1"/>
    <col min="34" max="34" width="4.5" bestFit="1" customWidth="1"/>
    <col min="35" max="35" width="5.5" bestFit="1" customWidth="1"/>
    <col min="36" max="36" width="7" bestFit="1" customWidth="1"/>
    <col min="37" max="37" width="4.1640625" bestFit="1" customWidth="1"/>
    <col min="38" max="38" width="4.5" bestFit="1" customWidth="1"/>
    <col min="39" max="39" width="5.5" bestFit="1" customWidth="1"/>
    <col min="40" max="40" width="7" bestFit="1" customWidth="1"/>
    <col min="41" max="41" width="4.1640625" bestFit="1" customWidth="1"/>
    <col min="42" max="42" width="4.5" bestFit="1" customWidth="1"/>
    <col min="43" max="43" width="5.5" bestFit="1" customWidth="1"/>
    <col min="44" max="44" width="7" bestFit="1" customWidth="1"/>
    <col min="45" max="45" width="4.1640625" bestFit="1" customWidth="1"/>
    <col min="46" max="46" width="4.5" bestFit="1" customWidth="1"/>
    <col min="47" max="47" width="5.5" bestFit="1" customWidth="1"/>
    <col min="48" max="48" width="7" bestFit="1" customWidth="1"/>
    <col min="49" max="49" width="4.1640625" bestFit="1" customWidth="1"/>
    <col min="50" max="50" width="4.5" bestFit="1" customWidth="1"/>
    <col min="51" max="51" width="5.5" bestFit="1" customWidth="1"/>
    <col min="52" max="52" width="7" bestFit="1" customWidth="1"/>
    <col min="53" max="53" width="4.1640625" bestFit="1" customWidth="1"/>
    <col min="54" max="54" width="4.5" bestFit="1" customWidth="1"/>
    <col min="55" max="55" width="5.5" bestFit="1" customWidth="1"/>
    <col min="56" max="56" width="7" bestFit="1" customWidth="1"/>
    <col min="57" max="57" width="4.1640625" bestFit="1" customWidth="1"/>
    <col min="58" max="58" width="4.6640625" bestFit="1" customWidth="1"/>
    <col min="59" max="59" width="5.5" bestFit="1" customWidth="1"/>
    <col min="60" max="60" width="7" bestFit="1" customWidth="1"/>
    <col min="61" max="61" width="4.1640625" bestFit="1" customWidth="1"/>
    <col min="62" max="62" width="4.5" bestFit="1" customWidth="1"/>
    <col min="63" max="63" width="5.5" bestFit="1" customWidth="1"/>
    <col min="64" max="64" width="7" bestFit="1" customWidth="1"/>
    <col min="65" max="65" width="4.1640625" bestFit="1" customWidth="1"/>
    <col min="66" max="66" width="5.6640625" customWidth="1"/>
    <col min="68" max="69" width="10.83203125" style="7"/>
  </cols>
  <sheetData>
    <row r="1" spans="1:69" ht="57" customHeight="1">
      <c r="A1" s="94" t="s">
        <v>1272</v>
      </c>
      <c r="B1" s="94"/>
      <c r="C1" s="94"/>
      <c r="D1" s="94"/>
      <c r="E1" s="94"/>
      <c r="F1" s="94"/>
      <c r="G1" s="94"/>
      <c r="H1" s="94"/>
      <c r="I1" s="94"/>
      <c r="J1" s="94"/>
      <c r="K1" s="94"/>
      <c r="L1" s="94"/>
      <c r="M1" s="94"/>
      <c r="N1" s="94"/>
      <c r="O1" s="94"/>
      <c r="P1" s="94"/>
    </row>
    <row r="2" spans="1:69">
      <c r="A2" s="62"/>
      <c r="B2" s="63"/>
      <c r="C2" s="62" t="s">
        <v>512</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row>
    <row r="3" spans="1:69" ht="29" customHeight="1">
      <c r="A3" s="86"/>
      <c r="B3" s="87"/>
      <c r="C3" s="93" t="s">
        <v>1256</v>
      </c>
      <c r="D3" s="93"/>
      <c r="E3" s="93"/>
      <c r="F3" s="93"/>
      <c r="G3" s="93" t="s">
        <v>526</v>
      </c>
      <c r="H3" s="93"/>
      <c r="I3" s="93"/>
      <c r="J3" s="93"/>
      <c r="K3" s="93" t="s">
        <v>1257</v>
      </c>
      <c r="L3" s="93"/>
      <c r="M3" s="93"/>
      <c r="N3" s="93"/>
      <c r="O3" s="93" t="s">
        <v>1258</v>
      </c>
      <c r="P3" s="93"/>
      <c r="Q3" s="93"/>
      <c r="R3" s="93"/>
      <c r="S3" s="93" t="s">
        <v>1259</v>
      </c>
      <c r="T3" s="93"/>
      <c r="U3" s="93"/>
      <c r="V3" s="93"/>
      <c r="W3" s="93" t="s">
        <v>1260</v>
      </c>
      <c r="X3" s="93"/>
      <c r="Y3" s="93"/>
      <c r="Z3" s="93"/>
      <c r="AA3" s="93" t="s">
        <v>1261</v>
      </c>
      <c r="AB3" s="93"/>
      <c r="AC3" s="93"/>
      <c r="AD3" s="93"/>
      <c r="AE3" s="93" t="s">
        <v>1262</v>
      </c>
      <c r="AF3" s="93"/>
      <c r="AG3" s="93"/>
      <c r="AH3" s="93"/>
      <c r="AI3" s="93" t="s">
        <v>1263</v>
      </c>
      <c r="AJ3" s="93"/>
      <c r="AK3" s="93"/>
      <c r="AL3" s="93"/>
      <c r="AM3" s="93" t="s">
        <v>1264</v>
      </c>
      <c r="AN3" s="93"/>
      <c r="AO3" s="93"/>
      <c r="AP3" s="93"/>
      <c r="AQ3" s="93" t="s">
        <v>1265</v>
      </c>
      <c r="AR3" s="93"/>
      <c r="AS3" s="93"/>
      <c r="AT3" s="93"/>
      <c r="AU3" s="93" t="s">
        <v>1266</v>
      </c>
      <c r="AV3" s="93"/>
      <c r="AW3" s="93"/>
      <c r="AX3" s="93"/>
      <c r="AY3" s="93" t="s">
        <v>1267</v>
      </c>
      <c r="AZ3" s="93"/>
      <c r="BA3" s="93"/>
      <c r="BB3" s="93"/>
      <c r="BC3" s="93" t="s">
        <v>1268</v>
      </c>
      <c r="BD3" s="93"/>
      <c r="BE3" s="93"/>
      <c r="BF3" s="93"/>
      <c r="BG3" s="93" t="s">
        <v>1269</v>
      </c>
      <c r="BH3" s="93"/>
      <c r="BI3" s="93"/>
      <c r="BJ3" s="93"/>
      <c r="BK3" s="93" t="s">
        <v>1270</v>
      </c>
      <c r="BL3" s="93"/>
      <c r="BM3" s="93"/>
      <c r="BN3" s="93"/>
    </row>
    <row r="4" spans="1:69" ht="25">
      <c r="A4" s="60" t="s">
        <v>559</v>
      </c>
      <c r="B4" s="61" t="s">
        <v>560</v>
      </c>
      <c r="C4" s="60" t="s">
        <v>516</v>
      </c>
      <c r="D4" s="60" t="s">
        <v>518</v>
      </c>
      <c r="E4" s="60" t="s">
        <v>519</v>
      </c>
      <c r="F4" s="60" t="s">
        <v>520</v>
      </c>
      <c r="G4" s="60" t="s">
        <v>516</v>
      </c>
      <c r="H4" s="60" t="s">
        <v>518</v>
      </c>
      <c r="I4" s="60" t="s">
        <v>519</v>
      </c>
      <c r="J4" s="60" t="s">
        <v>520</v>
      </c>
      <c r="K4" s="60" t="s">
        <v>516</v>
      </c>
      <c r="L4" s="60" t="s">
        <v>518</v>
      </c>
      <c r="M4" s="60" t="s">
        <v>519</v>
      </c>
      <c r="N4" s="60" t="s">
        <v>520</v>
      </c>
      <c r="O4" s="60" t="s">
        <v>516</v>
      </c>
      <c r="P4" s="60" t="s">
        <v>518</v>
      </c>
      <c r="Q4" s="60" t="s">
        <v>519</v>
      </c>
      <c r="R4" s="60" t="s">
        <v>520</v>
      </c>
      <c r="S4" s="60" t="s">
        <v>516</v>
      </c>
      <c r="T4" s="60" t="s">
        <v>518</v>
      </c>
      <c r="U4" s="60" t="s">
        <v>519</v>
      </c>
      <c r="V4" s="60" t="s">
        <v>520</v>
      </c>
      <c r="W4" s="60" t="s">
        <v>516</v>
      </c>
      <c r="X4" s="60" t="s">
        <v>518</v>
      </c>
      <c r="Y4" s="60" t="s">
        <v>519</v>
      </c>
      <c r="Z4" s="60" t="s">
        <v>520</v>
      </c>
      <c r="AA4" s="60" t="s">
        <v>516</v>
      </c>
      <c r="AB4" s="60" t="s">
        <v>518</v>
      </c>
      <c r="AC4" s="60" t="s">
        <v>519</v>
      </c>
      <c r="AD4" s="60" t="s">
        <v>520</v>
      </c>
      <c r="AE4" s="60" t="s">
        <v>516</v>
      </c>
      <c r="AF4" s="60" t="s">
        <v>518</v>
      </c>
      <c r="AG4" s="60" t="s">
        <v>519</v>
      </c>
      <c r="AH4" s="60" t="s">
        <v>520</v>
      </c>
      <c r="AI4" s="60" t="s">
        <v>516</v>
      </c>
      <c r="AJ4" s="60" t="s">
        <v>518</v>
      </c>
      <c r="AK4" s="60" t="s">
        <v>519</v>
      </c>
      <c r="AL4" s="60" t="s">
        <v>520</v>
      </c>
      <c r="AM4" s="60" t="s">
        <v>516</v>
      </c>
      <c r="AN4" s="60" t="s">
        <v>518</v>
      </c>
      <c r="AO4" s="60" t="s">
        <v>519</v>
      </c>
      <c r="AP4" s="60" t="s">
        <v>520</v>
      </c>
      <c r="AQ4" s="60" t="s">
        <v>516</v>
      </c>
      <c r="AR4" s="60" t="s">
        <v>518</v>
      </c>
      <c r="AS4" s="60" t="s">
        <v>519</v>
      </c>
      <c r="AT4" s="60" t="s">
        <v>520</v>
      </c>
      <c r="AU4" s="60" t="s">
        <v>516</v>
      </c>
      <c r="AV4" s="60" t="s">
        <v>518</v>
      </c>
      <c r="AW4" s="60" t="s">
        <v>519</v>
      </c>
      <c r="AX4" s="60" t="s">
        <v>520</v>
      </c>
      <c r="AY4" s="60" t="s">
        <v>516</v>
      </c>
      <c r="AZ4" s="60" t="s">
        <v>518</v>
      </c>
      <c r="BA4" s="60" t="s">
        <v>519</v>
      </c>
      <c r="BB4" s="60" t="s">
        <v>520</v>
      </c>
      <c r="BC4" s="60" t="s">
        <v>516</v>
      </c>
      <c r="BD4" s="60" t="s">
        <v>518</v>
      </c>
      <c r="BE4" s="60" t="s">
        <v>519</v>
      </c>
      <c r="BF4" s="60" t="s">
        <v>520</v>
      </c>
      <c r="BG4" s="60" t="s">
        <v>516</v>
      </c>
      <c r="BH4" s="60" t="s">
        <v>518</v>
      </c>
      <c r="BI4" s="60" t="s">
        <v>519</v>
      </c>
      <c r="BJ4" s="60" t="s">
        <v>520</v>
      </c>
      <c r="BK4" s="60" t="s">
        <v>516</v>
      </c>
      <c r="BL4" s="60" t="s">
        <v>518</v>
      </c>
      <c r="BM4" s="60" t="s">
        <v>519</v>
      </c>
      <c r="BN4" s="60" t="s">
        <v>520</v>
      </c>
    </row>
    <row r="5" spans="1:69">
      <c r="A5" s="32" t="s">
        <v>561</v>
      </c>
      <c r="B5" s="64" t="s">
        <v>562</v>
      </c>
      <c r="C5" s="47">
        <v>252.5</v>
      </c>
      <c r="D5" s="47">
        <v>246</v>
      </c>
      <c r="E5" s="47">
        <v>145</v>
      </c>
      <c r="F5" s="47">
        <v>371</v>
      </c>
      <c r="G5" s="65">
        <v>7.1890000000000001</v>
      </c>
      <c r="H5" s="65">
        <v>7.2</v>
      </c>
      <c r="I5" s="65">
        <v>6.78</v>
      </c>
      <c r="J5" s="65">
        <v>7.64</v>
      </c>
      <c r="K5" s="65">
        <v>4.757225</v>
      </c>
      <c r="L5" s="65">
        <v>3.40455</v>
      </c>
      <c r="M5" s="65">
        <v>1.9494</v>
      </c>
      <c r="N5" s="65">
        <v>10.2704</v>
      </c>
      <c r="O5" s="66">
        <v>0.14906949999999999</v>
      </c>
      <c r="P5" s="66">
        <v>0.103889</v>
      </c>
      <c r="Q5" s="66">
        <v>5.3659999999999999E-2</v>
      </c>
      <c r="R5" s="66">
        <v>0.33484000000000003</v>
      </c>
      <c r="S5" s="66">
        <v>0.11711100000000001</v>
      </c>
      <c r="T5" s="66">
        <v>7.7115000000000003E-2</v>
      </c>
      <c r="U5" s="66">
        <v>4.1793999999999998E-2</v>
      </c>
      <c r="V5" s="66">
        <v>0.27242</v>
      </c>
      <c r="W5" s="66">
        <v>2.273418E-2</v>
      </c>
      <c r="X5" s="66">
        <v>1.017975E-2</v>
      </c>
      <c r="Y5" s="66">
        <v>5.4821999999999996E-3</v>
      </c>
      <c r="Z5" s="66">
        <v>6.5095E-2</v>
      </c>
      <c r="AA5" s="47">
        <v>41.8414444</v>
      </c>
      <c r="AB5" s="47">
        <v>35.847999999999999</v>
      </c>
      <c r="AC5" s="47">
        <v>19.981999999999999</v>
      </c>
      <c r="AD5" s="47">
        <v>79.569999999999993</v>
      </c>
      <c r="AE5" s="65">
        <v>7.6999999999999999E-2</v>
      </c>
      <c r="AF5" s="65">
        <v>7.1999999999999995E-2</v>
      </c>
      <c r="AG5" s="65">
        <v>6.4000000000000001E-2</v>
      </c>
      <c r="AH5" s="65">
        <v>0.1</v>
      </c>
      <c r="AI5" s="47">
        <v>2.7559999999999998</v>
      </c>
      <c r="AJ5" s="47">
        <v>2.8984999999999999</v>
      </c>
      <c r="AK5" s="47">
        <v>2.0329999999999999</v>
      </c>
      <c r="AL5" s="47">
        <v>3.194</v>
      </c>
      <c r="AM5" s="47">
        <v>22.897500000000001</v>
      </c>
      <c r="AN5" s="47">
        <v>21.33</v>
      </c>
      <c r="AO5" s="47">
        <v>13.16</v>
      </c>
      <c r="AP5" s="47">
        <v>35.770000000000003</v>
      </c>
      <c r="AQ5" s="47">
        <v>18.2425</v>
      </c>
      <c r="AR5" s="47">
        <v>17.785</v>
      </c>
      <c r="AS5" s="47">
        <v>10.53</v>
      </c>
      <c r="AT5" s="47">
        <v>26.87</v>
      </c>
      <c r="AU5" s="47">
        <v>6.7889999999999997</v>
      </c>
      <c r="AV5" s="47">
        <v>6.7839999999999998</v>
      </c>
      <c r="AW5" s="47">
        <v>3.1280000000000001</v>
      </c>
      <c r="AX5" s="47">
        <v>10.46</v>
      </c>
      <c r="AY5" s="47">
        <v>7.7714999999999996</v>
      </c>
      <c r="AZ5" s="47">
        <v>8.2424999999999997</v>
      </c>
      <c r="BA5" s="47">
        <v>5.6</v>
      </c>
      <c r="BB5" s="47">
        <v>9.0009999999999994</v>
      </c>
      <c r="BC5" s="47">
        <v>8.0041111100000002</v>
      </c>
      <c r="BD5" s="47">
        <v>7.6150000000000002</v>
      </c>
      <c r="BE5" s="47">
        <v>6.1260000000000003</v>
      </c>
      <c r="BF5" s="47">
        <v>10.491</v>
      </c>
      <c r="BG5" s="65">
        <v>8.9566666700000006</v>
      </c>
      <c r="BH5" s="65">
        <v>8.74</v>
      </c>
      <c r="BI5" s="65">
        <v>5.28</v>
      </c>
      <c r="BJ5" s="65">
        <v>12.4</v>
      </c>
      <c r="BK5" s="47">
        <v>17.260000000000002</v>
      </c>
      <c r="BL5" s="47">
        <v>21.35</v>
      </c>
      <c r="BM5" s="47">
        <v>6.1</v>
      </c>
      <c r="BN5" s="47">
        <v>24.7</v>
      </c>
      <c r="BP5"/>
      <c r="BQ5"/>
    </row>
    <row r="6" spans="1:69">
      <c r="A6" s="32" t="s">
        <v>563</v>
      </c>
      <c r="B6" s="64" t="s">
        <v>564</v>
      </c>
      <c r="C6" s="47">
        <v>512.28571399999998</v>
      </c>
      <c r="D6" s="47">
        <v>570</v>
      </c>
      <c r="E6" s="47">
        <v>178</v>
      </c>
      <c r="F6" s="47">
        <v>630</v>
      </c>
      <c r="G6" s="65">
        <v>8.1014285699999995</v>
      </c>
      <c r="H6" s="65">
        <v>8.23</v>
      </c>
      <c r="I6" s="65">
        <v>6.71</v>
      </c>
      <c r="J6" s="65">
        <v>8.58</v>
      </c>
      <c r="K6" s="65">
        <v>4.2946400000000002</v>
      </c>
      <c r="L6" s="65">
        <v>4.3437000000000001</v>
      </c>
      <c r="M6" s="65">
        <v>3.9790000000000001</v>
      </c>
      <c r="N6" s="65">
        <v>4.6677</v>
      </c>
      <c r="O6" s="66">
        <v>0.1198902</v>
      </c>
      <c r="P6" s="66">
        <v>0.11192000000000001</v>
      </c>
      <c r="Q6" s="66">
        <v>8.9113999999999999E-2</v>
      </c>
      <c r="R6" s="66">
        <v>0.16932</v>
      </c>
      <c r="S6" s="66">
        <v>8.7157399999999996E-2</v>
      </c>
      <c r="T6" s="66">
        <v>7.8356999999999996E-2</v>
      </c>
      <c r="U6" s="66">
        <v>6.2673999999999994E-2</v>
      </c>
      <c r="V6" s="66">
        <v>0.13020000000000001</v>
      </c>
      <c r="W6" s="66">
        <v>9.1105400000000003E-3</v>
      </c>
      <c r="X6" s="66">
        <v>6.5804000000000001E-3</v>
      </c>
      <c r="Y6" s="66">
        <v>6.0848999999999999E-3</v>
      </c>
      <c r="Z6" s="66">
        <v>1.5381000000000001E-2</v>
      </c>
      <c r="AA6" s="47">
        <v>72.319999999999993</v>
      </c>
      <c r="AB6" s="47">
        <v>77.801000000000002</v>
      </c>
      <c r="AC6" s="47">
        <v>22.867999999999999</v>
      </c>
      <c r="AD6" s="47">
        <v>99.09</v>
      </c>
      <c r="AE6" s="65">
        <v>0.15260000000000001</v>
      </c>
      <c r="AF6" s="65">
        <v>0.17100000000000001</v>
      </c>
      <c r="AG6" s="65">
        <v>7.3999999999999996E-2</v>
      </c>
      <c r="AH6" s="65">
        <v>0.183</v>
      </c>
      <c r="AI6" s="47">
        <v>3.6534</v>
      </c>
      <c r="AJ6" s="47">
        <v>3.9409999999999998</v>
      </c>
      <c r="AK6" s="47">
        <v>2.294</v>
      </c>
      <c r="AL6" s="47">
        <v>4.2919999999999998</v>
      </c>
      <c r="AM6" s="47">
        <v>50.63</v>
      </c>
      <c r="AN6" s="47">
        <v>54.65</v>
      </c>
      <c r="AO6" s="47">
        <v>16.77</v>
      </c>
      <c r="AP6" s="47">
        <v>70.14</v>
      </c>
      <c r="AQ6" s="47">
        <v>30.72</v>
      </c>
      <c r="AR6" s="47">
        <v>34.04</v>
      </c>
      <c r="AS6" s="47">
        <v>11.83</v>
      </c>
      <c r="AT6" s="47">
        <v>38.97</v>
      </c>
      <c r="AU6" s="47">
        <v>7.2430000000000003</v>
      </c>
      <c r="AV6" s="47">
        <v>8.2379999999999995</v>
      </c>
      <c r="AW6" s="47">
        <v>3.536</v>
      </c>
      <c r="AX6" s="47">
        <v>8.3569999999999993</v>
      </c>
      <c r="AY6" s="47">
        <v>6.2869999999999999</v>
      </c>
      <c r="AZ6" s="47">
        <v>6.718</v>
      </c>
      <c r="BA6" s="47">
        <v>5.3250000000000002</v>
      </c>
      <c r="BB6" s="47">
        <v>6.84</v>
      </c>
      <c r="BC6" s="47">
        <v>32.33</v>
      </c>
      <c r="BD6" s="47">
        <v>35.177</v>
      </c>
      <c r="BE6" s="47">
        <v>12.773</v>
      </c>
      <c r="BF6" s="47">
        <v>39.445</v>
      </c>
      <c r="BG6" s="65">
        <v>7.9042857099999999</v>
      </c>
      <c r="BH6" s="65">
        <v>8.0399999999999991</v>
      </c>
      <c r="BI6" s="65">
        <v>6.81</v>
      </c>
      <c r="BJ6" s="65">
        <v>9.17</v>
      </c>
      <c r="BK6" s="47">
        <v>22.402857099999999</v>
      </c>
      <c r="BL6" s="47">
        <v>27.3</v>
      </c>
      <c r="BM6" s="47">
        <v>7</v>
      </c>
      <c r="BN6" s="47">
        <v>30</v>
      </c>
      <c r="BP6"/>
      <c r="BQ6"/>
    </row>
    <row r="7" spans="1:69">
      <c r="A7" s="32" t="s">
        <v>565</v>
      </c>
      <c r="B7" s="64" t="s">
        <v>566</v>
      </c>
      <c r="C7" s="47">
        <v>466.55555600000002</v>
      </c>
      <c r="D7" s="47">
        <v>493</v>
      </c>
      <c r="E7" s="47">
        <v>197</v>
      </c>
      <c r="F7" s="47">
        <v>522</v>
      </c>
      <c r="G7" s="65">
        <v>8.0222222199999997</v>
      </c>
      <c r="H7" s="65">
        <v>8.02</v>
      </c>
      <c r="I7" s="65">
        <v>7.83</v>
      </c>
      <c r="J7" s="65">
        <v>8.1999999999999993</v>
      </c>
      <c r="K7" s="65">
        <v>4.7405999999999997</v>
      </c>
      <c r="L7" s="65">
        <v>4.2590500000000002</v>
      </c>
      <c r="M7" s="65">
        <v>3.5285000000000002</v>
      </c>
      <c r="N7" s="65">
        <v>8.3481000000000005</v>
      </c>
      <c r="O7" s="66">
        <v>0.13123567</v>
      </c>
      <c r="P7" s="66">
        <v>0.119225</v>
      </c>
      <c r="Q7" s="66">
        <v>8.5503999999999997E-2</v>
      </c>
      <c r="R7" s="66">
        <v>0.22716</v>
      </c>
      <c r="S7" s="66">
        <v>9.5855670000000004E-2</v>
      </c>
      <c r="T7" s="66">
        <v>8.5351999999999997E-2</v>
      </c>
      <c r="U7" s="66">
        <v>6.0922999999999998E-2</v>
      </c>
      <c r="V7" s="66">
        <v>0.17333999999999999</v>
      </c>
      <c r="W7" s="66">
        <v>9.98427E-3</v>
      </c>
      <c r="X7" s="66">
        <v>7.8148999999999996E-3</v>
      </c>
      <c r="Y7" s="66">
        <v>5.7254000000000003E-3</v>
      </c>
      <c r="Z7" s="66">
        <v>2.2491000000000001E-2</v>
      </c>
      <c r="AA7" s="47">
        <v>25.781833299999999</v>
      </c>
      <c r="AB7" s="47">
        <v>27.7545</v>
      </c>
      <c r="AC7" s="47">
        <v>13.055999999999999</v>
      </c>
      <c r="AD7" s="47">
        <v>30.725000000000001</v>
      </c>
      <c r="AE7" s="65">
        <v>0.19883333</v>
      </c>
      <c r="AF7" s="65">
        <v>0.20399999999999999</v>
      </c>
      <c r="AG7" s="65">
        <v>0.16600000000000001</v>
      </c>
      <c r="AH7" s="65">
        <v>0.216</v>
      </c>
      <c r="AI7" s="47">
        <v>3.49733333</v>
      </c>
      <c r="AJ7" s="47">
        <v>3.5565000000000002</v>
      </c>
      <c r="AK7" s="47">
        <v>2.698</v>
      </c>
      <c r="AL7" s="47">
        <v>3.9460000000000002</v>
      </c>
      <c r="AM7" s="47">
        <v>27.66</v>
      </c>
      <c r="AN7" s="47">
        <v>29.59</v>
      </c>
      <c r="AO7" s="47">
        <v>12.29</v>
      </c>
      <c r="AP7" s="47">
        <v>34.74</v>
      </c>
      <c r="AQ7" s="47">
        <v>39.185000000000002</v>
      </c>
      <c r="AR7" s="47">
        <v>42.354999999999997</v>
      </c>
      <c r="AS7" s="47">
        <v>17.75</v>
      </c>
      <c r="AT7" s="47">
        <v>47.8</v>
      </c>
      <c r="AU7" s="47">
        <v>14.348000000000001</v>
      </c>
      <c r="AV7" s="47">
        <v>15.82</v>
      </c>
      <c r="AW7" s="47">
        <v>5.3979999999999997</v>
      </c>
      <c r="AX7" s="47">
        <v>18.350000000000001</v>
      </c>
      <c r="AY7" s="47">
        <v>5.8395000000000001</v>
      </c>
      <c r="AZ7" s="47">
        <v>5.7415000000000003</v>
      </c>
      <c r="BA7" s="47">
        <v>4.6710000000000003</v>
      </c>
      <c r="BB7" s="47">
        <v>6.7720000000000002</v>
      </c>
      <c r="BC7" s="47">
        <v>57.239833300000001</v>
      </c>
      <c r="BD7" s="47">
        <v>59.551000000000002</v>
      </c>
      <c r="BE7" s="47">
        <v>20.835000000000001</v>
      </c>
      <c r="BF7" s="47">
        <v>79.775999999999996</v>
      </c>
      <c r="BG7" s="65">
        <v>8.6666666699999997</v>
      </c>
      <c r="BH7" s="65">
        <v>8.1</v>
      </c>
      <c r="BI7" s="65">
        <v>6.6</v>
      </c>
      <c r="BJ7" s="65">
        <v>11.2</v>
      </c>
      <c r="BK7" s="47">
        <v>24.224444399999999</v>
      </c>
      <c r="BL7" s="47">
        <v>27</v>
      </c>
      <c r="BM7" s="47">
        <v>8.32</v>
      </c>
      <c r="BN7" s="47">
        <v>31.1</v>
      </c>
      <c r="BP7"/>
      <c r="BQ7"/>
    </row>
    <row r="8" spans="1:69">
      <c r="A8" s="32" t="s">
        <v>567</v>
      </c>
      <c r="B8" s="64" t="s">
        <v>568</v>
      </c>
      <c r="C8" s="47">
        <v>776.16666699999996</v>
      </c>
      <c r="D8" s="47">
        <v>746</v>
      </c>
      <c r="E8" s="47">
        <v>689</v>
      </c>
      <c r="F8" s="47">
        <v>983</v>
      </c>
      <c r="G8" s="65">
        <v>7.9616666699999996</v>
      </c>
      <c r="H8" s="65">
        <v>7.9050000000000002</v>
      </c>
      <c r="I8" s="65">
        <v>7.9</v>
      </c>
      <c r="J8" s="65">
        <v>8.2100000000000009</v>
      </c>
      <c r="K8" s="65" t="s">
        <v>703</v>
      </c>
      <c r="L8" s="65" t="s">
        <v>703</v>
      </c>
      <c r="M8" s="65" t="s">
        <v>703</v>
      </c>
      <c r="N8" s="65" t="s">
        <v>703</v>
      </c>
      <c r="O8" s="66" t="s">
        <v>703</v>
      </c>
      <c r="P8" s="66" t="s">
        <v>703</v>
      </c>
      <c r="Q8" s="66" t="s">
        <v>703</v>
      </c>
      <c r="R8" s="66" t="s">
        <v>703</v>
      </c>
      <c r="S8" s="66" t="s">
        <v>703</v>
      </c>
      <c r="T8" s="66" t="s">
        <v>703</v>
      </c>
      <c r="U8" s="66" t="s">
        <v>703</v>
      </c>
      <c r="V8" s="66" t="s">
        <v>703</v>
      </c>
      <c r="W8" s="66" t="s">
        <v>703</v>
      </c>
      <c r="X8" s="66" t="s">
        <v>703</v>
      </c>
      <c r="Y8" s="66" t="s">
        <v>703</v>
      </c>
      <c r="Z8" s="66" t="s">
        <v>703</v>
      </c>
      <c r="AA8" s="47">
        <v>87.420666699999998</v>
      </c>
      <c r="AB8" s="47">
        <v>77.126000000000005</v>
      </c>
      <c r="AC8" s="47">
        <v>58.457999999999998</v>
      </c>
      <c r="AD8" s="47">
        <v>126.678</v>
      </c>
      <c r="AE8" s="65" t="s">
        <v>703</v>
      </c>
      <c r="AF8" s="65" t="s">
        <v>703</v>
      </c>
      <c r="AG8" s="65" t="s">
        <v>703</v>
      </c>
      <c r="AH8" s="65" t="s">
        <v>703</v>
      </c>
      <c r="AI8" s="47" t="s">
        <v>703</v>
      </c>
      <c r="AJ8" s="47" t="s">
        <v>703</v>
      </c>
      <c r="AK8" s="47" t="s">
        <v>703</v>
      </c>
      <c r="AL8" s="47" t="s">
        <v>703</v>
      </c>
      <c r="AM8" s="47" t="s">
        <v>703</v>
      </c>
      <c r="AN8" s="47" t="s">
        <v>703</v>
      </c>
      <c r="AO8" s="47" t="s">
        <v>703</v>
      </c>
      <c r="AP8" s="47" t="s">
        <v>703</v>
      </c>
      <c r="AQ8" s="47" t="s">
        <v>703</v>
      </c>
      <c r="AR8" s="47" t="s">
        <v>703</v>
      </c>
      <c r="AS8" s="47" t="s">
        <v>703</v>
      </c>
      <c r="AT8" s="47" t="s">
        <v>703</v>
      </c>
      <c r="AU8" s="47" t="s">
        <v>703</v>
      </c>
      <c r="AV8" s="47" t="s">
        <v>703</v>
      </c>
      <c r="AW8" s="47" t="s">
        <v>703</v>
      </c>
      <c r="AX8" s="47" t="s">
        <v>703</v>
      </c>
      <c r="AY8" s="47" t="s">
        <v>703</v>
      </c>
      <c r="AZ8" s="47" t="s">
        <v>703</v>
      </c>
      <c r="BA8" s="47" t="s">
        <v>703</v>
      </c>
      <c r="BB8" s="47" t="s">
        <v>703</v>
      </c>
      <c r="BC8" s="47">
        <v>107.955</v>
      </c>
      <c r="BD8" s="47">
        <v>106.554</v>
      </c>
      <c r="BE8" s="47">
        <v>96.304000000000002</v>
      </c>
      <c r="BF8" s="47">
        <v>121.00700000000001</v>
      </c>
      <c r="BG8" s="65">
        <v>6.13</v>
      </c>
      <c r="BH8" s="65">
        <v>6.13</v>
      </c>
      <c r="BI8" s="65">
        <v>5.91</v>
      </c>
      <c r="BJ8" s="65">
        <v>6.35</v>
      </c>
      <c r="BK8" s="47">
        <v>22.945</v>
      </c>
      <c r="BL8" s="47">
        <v>22.945</v>
      </c>
      <c r="BM8" s="47">
        <v>22.39</v>
      </c>
      <c r="BN8" s="47">
        <v>23.5</v>
      </c>
      <c r="BP8"/>
      <c r="BQ8"/>
    </row>
    <row r="9" spans="1:69">
      <c r="A9" s="32" t="s">
        <v>570</v>
      </c>
      <c r="B9" s="64" t="s">
        <v>571</v>
      </c>
      <c r="C9" s="47">
        <v>469.66666700000002</v>
      </c>
      <c r="D9" s="47">
        <v>467</v>
      </c>
      <c r="E9" s="47">
        <v>454</v>
      </c>
      <c r="F9" s="47">
        <v>488</v>
      </c>
      <c r="G9" s="65">
        <v>8.1466666700000001</v>
      </c>
      <c r="H9" s="65">
        <v>8.1999999999999993</v>
      </c>
      <c r="I9" s="65">
        <v>7.94</v>
      </c>
      <c r="J9" s="65">
        <v>8.3000000000000007</v>
      </c>
      <c r="K9" s="65" t="s">
        <v>703</v>
      </c>
      <c r="L9" s="65" t="s">
        <v>703</v>
      </c>
      <c r="M9" s="65" t="s">
        <v>703</v>
      </c>
      <c r="N9" s="65" t="s">
        <v>703</v>
      </c>
      <c r="O9" s="66" t="s">
        <v>703</v>
      </c>
      <c r="P9" s="66" t="s">
        <v>703</v>
      </c>
      <c r="Q9" s="66" t="s">
        <v>703</v>
      </c>
      <c r="R9" s="66" t="s">
        <v>703</v>
      </c>
      <c r="S9" s="66" t="s">
        <v>703</v>
      </c>
      <c r="T9" s="66" t="s">
        <v>703</v>
      </c>
      <c r="U9" s="66" t="s">
        <v>703</v>
      </c>
      <c r="V9" s="66" t="s">
        <v>703</v>
      </c>
      <c r="W9" s="66" t="s">
        <v>703</v>
      </c>
      <c r="X9" s="66" t="s">
        <v>703</v>
      </c>
      <c r="Y9" s="66" t="s">
        <v>703</v>
      </c>
      <c r="Z9" s="66" t="s">
        <v>703</v>
      </c>
      <c r="AA9" s="47">
        <v>7.8513333300000001</v>
      </c>
      <c r="AB9" s="47">
        <v>7.72</v>
      </c>
      <c r="AC9" s="47">
        <v>6.7949999999999999</v>
      </c>
      <c r="AD9" s="47">
        <v>9.0389999999999997</v>
      </c>
      <c r="AE9" s="65" t="s">
        <v>703</v>
      </c>
      <c r="AF9" s="65" t="s">
        <v>703</v>
      </c>
      <c r="AG9" s="65" t="s">
        <v>703</v>
      </c>
      <c r="AH9" s="65" t="s">
        <v>703</v>
      </c>
      <c r="AI9" s="47" t="s">
        <v>703</v>
      </c>
      <c r="AJ9" s="47" t="s">
        <v>703</v>
      </c>
      <c r="AK9" s="47" t="s">
        <v>703</v>
      </c>
      <c r="AL9" s="47" t="s">
        <v>703</v>
      </c>
      <c r="AM9" s="47" t="s">
        <v>703</v>
      </c>
      <c r="AN9" s="47" t="s">
        <v>703</v>
      </c>
      <c r="AO9" s="47" t="s">
        <v>703</v>
      </c>
      <c r="AP9" s="47" t="s">
        <v>703</v>
      </c>
      <c r="AQ9" s="47" t="s">
        <v>703</v>
      </c>
      <c r="AR9" s="47" t="s">
        <v>703</v>
      </c>
      <c r="AS9" s="47" t="s">
        <v>703</v>
      </c>
      <c r="AT9" s="47" t="s">
        <v>703</v>
      </c>
      <c r="AU9" s="47" t="s">
        <v>703</v>
      </c>
      <c r="AV9" s="47" t="s">
        <v>703</v>
      </c>
      <c r="AW9" s="47" t="s">
        <v>703</v>
      </c>
      <c r="AX9" s="47" t="s">
        <v>703</v>
      </c>
      <c r="AY9" s="47" t="s">
        <v>703</v>
      </c>
      <c r="AZ9" s="47" t="s">
        <v>703</v>
      </c>
      <c r="BA9" s="47" t="s">
        <v>703</v>
      </c>
      <c r="BB9" s="47" t="s">
        <v>703</v>
      </c>
      <c r="BC9" s="47">
        <v>10.1823333</v>
      </c>
      <c r="BD9" s="47">
        <v>9.4649999999999999</v>
      </c>
      <c r="BE9" s="47">
        <v>8.3539999999999992</v>
      </c>
      <c r="BF9" s="47">
        <v>12.728</v>
      </c>
      <c r="BG9" s="65">
        <v>8.8766666700000005</v>
      </c>
      <c r="BH9" s="65">
        <v>9.3000000000000007</v>
      </c>
      <c r="BI9" s="65">
        <v>7.93</v>
      </c>
      <c r="BJ9" s="65">
        <v>9.4</v>
      </c>
      <c r="BK9" s="47">
        <v>21.8333333</v>
      </c>
      <c r="BL9" s="47">
        <v>20.8</v>
      </c>
      <c r="BM9" s="47">
        <v>20.7</v>
      </c>
      <c r="BN9" s="47">
        <v>24</v>
      </c>
      <c r="BP9"/>
      <c r="BQ9"/>
    </row>
    <row r="10" spans="1:69">
      <c r="A10" s="32" t="s">
        <v>572</v>
      </c>
      <c r="B10" s="64" t="s">
        <v>573</v>
      </c>
      <c r="C10" s="47">
        <v>749.16666699999996</v>
      </c>
      <c r="D10" s="47">
        <v>844.5</v>
      </c>
      <c r="E10" s="47">
        <v>371</v>
      </c>
      <c r="F10" s="47">
        <v>1133</v>
      </c>
      <c r="G10" s="65">
        <v>7.9966666699999998</v>
      </c>
      <c r="H10" s="65">
        <v>8.02</v>
      </c>
      <c r="I10" s="65">
        <v>7.64</v>
      </c>
      <c r="J10" s="65">
        <v>8.3800000000000008</v>
      </c>
      <c r="K10" s="65">
        <v>5.3217166699999998</v>
      </c>
      <c r="L10" s="65">
        <v>5.29345</v>
      </c>
      <c r="M10" s="65">
        <v>4.0205000000000002</v>
      </c>
      <c r="N10" s="65">
        <v>6.6443000000000003</v>
      </c>
      <c r="O10" s="66">
        <v>0.15479166999999999</v>
      </c>
      <c r="P10" s="66">
        <v>0.124835</v>
      </c>
      <c r="Q10" s="66">
        <v>0.10396</v>
      </c>
      <c r="R10" s="66">
        <v>0.27505000000000002</v>
      </c>
      <c r="S10" s="66">
        <v>0.11538900000000001</v>
      </c>
      <c r="T10" s="66">
        <v>8.9695499999999997E-2</v>
      </c>
      <c r="U10" s="66">
        <v>7.7480999999999994E-2</v>
      </c>
      <c r="V10" s="66">
        <v>0.21157999999999999</v>
      </c>
      <c r="W10" s="66">
        <v>1.359345E-2</v>
      </c>
      <c r="X10" s="66">
        <v>9.8344000000000001E-3</v>
      </c>
      <c r="Y10" s="66">
        <v>6.8636000000000001E-3</v>
      </c>
      <c r="Z10" s="66">
        <v>2.9163000000000001E-2</v>
      </c>
      <c r="AA10" s="47">
        <v>105.1875</v>
      </c>
      <c r="AB10" s="47">
        <v>111.8665</v>
      </c>
      <c r="AC10" s="47">
        <v>41.326000000000001</v>
      </c>
      <c r="AD10" s="47">
        <v>184.29400000000001</v>
      </c>
      <c r="AE10" s="65">
        <v>0.26316666999999999</v>
      </c>
      <c r="AF10" s="65">
        <v>0.255</v>
      </c>
      <c r="AG10" s="65">
        <v>0.17399999999999999</v>
      </c>
      <c r="AH10" s="65">
        <v>0.35499999999999998</v>
      </c>
      <c r="AI10" s="47">
        <v>6.1531666700000001</v>
      </c>
      <c r="AJ10" s="47">
        <v>6.0164999999999997</v>
      </c>
      <c r="AK10" s="47">
        <v>4.8639999999999999</v>
      </c>
      <c r="AL10" s="47">
        <v>7.8970000000000002</v>
      </c>
      <c r="AM10" s="47">
        <v>83.4183333</v>
      </c>
      <c r="AN10" s="47">
        <v>92.36</v>
      </c>
      <c r="AO10" s="47">
        <v>35.270000000000003</v>
      </c>
      <c r="AP10" s="47">
        <v>143.30000000000001</v>
      </c>
      <c r="AQ10" s="47">
        <v>48.586666700000002</v>
      </c>
      <c r="AR10" s="47">
        <v>53.604999999999997</v>
      </c>
      <c r="AS10" s="47">
        <v>28.76</v>
      </c>
      <c r="AT10" s="47">
        <v>61.73</v>
      </c>
      <c r="AU10" s="47">
        <v>13.2738333</v>
      </c>
      <c r="AV10" s="47">
        <v>15.57</v>
      </c>
      <c r="AW10" s="47">
        <v>5.4089999999999998</v>
      </c>
      <c r="AX10" s="47">
        <v>19.25</v>
      </c>
      <c r="AY10" s="47">
        <v>9.6473333300000004</v>
      </c>
      <c r="AZ10" s="47">
        <v>9.4845000000000006</v>
      </c>
      <c r="BA10" s="47">
        <v>7.3369999999999997</v>
      </c>
      <c r="BB10" s="47">
        <v>12.11</v>
      </c>
      <c r="BC10" s="47">
        <v>65.818333300000006</v>
      </c>
      <c r="BD10" s="47">
        <v>64.497</v>
      </c>
      <c r="BE10" s="47">
        <v>29.882999999999999</v>
      </c>
      <c r="BF10" s="47">
        <v>126.36199999999999</v>
      </c>
      <c r="BG10" s="65">
        <v>8.2533333300000002</v>
      </c>
      <c r="BH10" s="65">
        <v>8.5399999999999991</v>
      </c>
      <c r="BI10" s="65">
        <v>5.68</v>
      </c>
      <c r="BJ10" s="65">
        <v>9.6300000000000008</v>
      </c>
      <c r="BK10" s="47">
        <v>23.594999999999999</v>
      </c>
      <c r="BL10" s="47">
        <v>26.695</v>
      </c>
      <c r="BM10" s="47">
        <v>10.97</v>
      </c>
      <c r="BN10" s="47">
        <v>32.69</v>
      </c>
      <c r="BP10"/>
      <c r="BQ10"/>
    </row>
    <row r="11" spans="1:69">
      <c r="A11" s="32" t="s">
        <v>574</v>
      </c>
      <c r="B11" s="64" t="s">
        <v>575</v>
      </c>
      <c r="C11" s="47">
        <v>175.78</v>
      </c>
      <c r="D11" s="47">
        <v>180</v>
      </c>
      <c r="E11" s="47">
        <v>163</v>
      </c>
      <c r="F11" s="47">
        <v>192.9</v>
      </c>
      <c r="G11" s="65">
        <v>6.8280000000000003</v>
      </c>
      <c r="H11" s="65">
        <v>6.83</v>
      </c>
      <c r="I11" s="65">
        <v>6.76</v>
      </c>
      <c r="J11" s="65">
        <v>6.86</v>
      </c>
      <c r="K11" s="65" t="s">
        <v>703</v>
      </c>
      <c r="L11" s="65" t="s">
        <v>703</v>
      </c>
      <c r="M11" s="65" t="s">
        <v>703</v>
      </c>
      <c r="N11" s="65" t="s">
        <v>703</v>
      </c>
      <c r="O11" s="66" t="s">
        <v>703</v>
      </c>
      <c r="P11" s="66" t="s">
        <v>703</v>
      </c>
      <c r="Q11" s="66" t="s">
        <v>703</v>
      </c>
      <c r="R11" s="66" t="s">
        <v>703</v>
      </c>
      <c r="S11" s="66" t="s">
        <v>703</v>
      </c>
      <c r="T11" s="66" t="s">
        <v>703</v>
      </c>
      <c r="U11" s="66" t="s">
        <v>703</v>
      </c>
      <c r="V11" s="66" t="s">
        <v>703</v>
      </c>
      <c r="W11" s="66" t="s">
        <v>703</v>
      </c>
      <c r="X11" s="66" t="s">
        <v>703</v>
      </c>
      <c r="Y11" s="66" t="s">
        <v>703</v>
      </c>
      <c r="Z11" s="66" t="s">
        <v>703</v>
      </c>
      <c r="AA11" s="47">
        <v>18.0633333</v>
      </c>
      <c r="AB11" s="47">
        <v>18.329999999999998</v>
      </c>
      <c r="AC11" s="47">
        <v>16.109000000000002</v>
      </c>
      <c r="AD11" s="47">
        <v>19.751000000000001</v>
      </c>
      <c r="AE11" s="65" t="s">
        <v>703</v>
      </c>
      <c r="AF11" s="65" t="s">
        <v>703</v>
      </c>
      <c r="AG11" s="65" t="s">
        <v>703</v>
      </c>
      <c r="AH11" s="65" t="s">
        <v>703</v>
      </c>
      <c r="AI11" s="47" t="s">
        <v>703</v>
      </c>
      <c r="AJ11" s="47" t="s">
        <v>703</v>
      </c>
      <c r="AK11" s="47" t="s">
        <v>703</v>
      </c>
      <c r="AL11" s="47" t="s">
        <v>703</v>
      </c>
      <c r="AM11" s="47" t="s">
        <v>703</v>
      </c>
      <c r="AN11" s="47" t="s">
        <v>703</v>
      </c>
      <c r="AO11" s="47" t="s">
        <v>703</v>
      </c>
      <c r="AP11" s="47" t="s">
        <v>703</v>
      </c>
      <c r="AQ11" s="47" t="s">
        <v>703</v>
      </c>
      <c r="AR11" s="47" t="s">
        <v>703</v>
      </c>
      <c r="AS11" s="47" t="s">
        <v>703</v>
      </c>
      <c r="AT11" s="47" t="s">
        <v>703</v>
      </c>
      <c r="AU11" s="47" t="s">
        <v>703</v>
      </c>
      <c r="AV11" s="47" t="s">
        <v>703</v>
      </c>
      <c r="AW11" s="47" t="s">
        <v>703</v>
      </c>
      <c r="AX11" s="47" t="s">
        <v>703</v>
      </c>
      <c r="AY11" s="47" t="s">
        <v>703</v>
      </c>
      <c r="AZ11" s="47" t="s">
        <v>703</v>
      </c>
      <c r="BA11" s="47" t="s">
        <v>703</v>
      </c>
      <c r="BB11" s="47" t="s">
        <v>703</v>
      </c>
      <c r="BC11" s="47">
        <v>10.571999999999999</v>
      </c>
      <c r="BD11" s="47">
        <v>10.17</v>
      </c>
      <c r="BE11" s="47">
        <v>9.8089999999999993</v>
      </c>
      <c r="BF11" s="47">
        <v>11.737</v>
      </c>
      <c r="BG11" s="65">
        <v>7.03</v>
      </c>
      <c r="BH11" s="65">
        <v>7.05</v>
      </c>
      <c r="BI11" s="65">
        <v>6.77</v>
      </c>
      <c r="BJ11" s="65">
        <v>7.14</v>
      </c>
      <c r="BK11" s="47">
        <v>25.468</v>
      </c>
      <c r="BL11" s="47">
        <v>25.32</v>
      </c>
      <c r="BM11" s="47">
        <v>24.3</v>
      </c>
      <c r="BN11" s="47">
        <v>28.1</v>
      </c>
      <c r="BP11"/>
      <c r="BQ11"/>
    </row>
    <row r="12" spans="1:69">
      <c r="A12" s="32" t="s">
        <v>576</v>
      </c>
      <c r="B12" s="64" t="s">
        <v>577</v>
      </c>
      <c r="C12" s="47">
        <v>1393.3333299999999</v>
      </c>
      <c r="D12" s="47">
        <v>1400</v>
      </c>
      <c r="E12" s="47">
        <v>1245</v>
      </c>
      <c r="F12" s="47">
        <v>1530</v>
      </c>
      <c r="G12" s="65">
        <v>8.2866666700000007</v>
      </c>
      <c r="H12" s="65">
        <v>8.26</v>
      </c>
      <c r="I12" s="65">
        <v>8.19</v>
      </c>
      <c r="J12" s="65">
        <v>8.49</v>
      </c>
      <c r="K12" s="65">
        <v>2.8118666700000001</v>
      </c>
      <c r="L12" s="65">
        <v>2.5790000000000002</v>
      </c>
      <c r="M12" s="65">
        <v>2.2890999999999999</v>
      </c>
      <c r="N12" s="65">
        <v>3.5674999999999999</v>
      </c>
      <c r="O12" s="66">
        <v>6.7174670000000006E-2</v>
      </c>
      <c r="P12" s="66">
        <v>5.8057999999999998E-2</v>
      </c>
      <c r="Q12" s="66">
        <v>5.0918999999999999E-2</v>
      </c>
      <c r="R12" s="66">
        <v>9.2547000000000004E-2</v>
      </c>
      <c r="S12" s="66">
        <v>4.875533E-2</v>
      </c>
      <c r="T12" s="66">
        <v>4.2465000000000003E-2</v>
      </c>
      <c r="U12" s="66">
        <v>3.6436999999999997E-2</v>
      </c>
      <c r="V12" s="66">
        <v>6.7363999999999993E-2</v>
      </c>
      <c r="W12" s="66">
        <v>5.4295999999999997E-3</v>
      </c>
      <c r="X12" s="66">
        <v>6.1263999999999997E-3</v>
      </c>
      <c r="Y12" s="66">
        <v>3.5000000000000001E-3</v>
      </c>
      <c r="Z12" s="66">
        <v>6.6623999999999997E-3</v>
      </c>
      <c r="AA12" s="47">
        <v>125.1905</v>
      </c>
      <c r="AB12" s="47">
        <v>117.815</v>
      </c>
      <c r="AC12" s="47">
        <v>98.885000000000005</v>
      </c>
      <c r="AD12" s="47">
        <v>158.55699999999999</v>
      </c>
      <c r="AE12" s="65">
        <v>0.38479999999999998</v>
      </c>
      <c r="AF12" s="65">
        <v>0.39</v>
      </c>
      <c r="AG12" s="65">
        <v>0.36399999999999999</v>
      </c>
      <c r="AH12" s="65">
        <v>0.40500000000000003</v>
      </c>
      <c r="AI12" s="47">
        <v>4.7587999999999999</v>
      </c>
      <c r="AJ12" s="47">
        <v>4.6680000000000001</v>
      </c>
      <c r="AK12" s="47">
        <v>4.3460000000000001</v>
      </c>
      <c r="AL12" s="47">
        <v>5.4509999999999996</v>
      </c>
      <c r="AM12" s="47">
        <v>125.8</v>
      </c>
      <c r="AN12" s="47">
        <v>133.30000000000001</v>
      </c>
      <c r="AO12" s="47">
        <v>103.9</v>
      </c>
      <c r="AP12" s="47">
        <v>144.69999999999999</v>
      </c>
      <c r="AQ12" s="47">
        <v>130.97999999999999</v>
      </c>
      <c r="AR12" s="47">
        <v>126.8</v>
      </c>
      <c r="AS12" s="47">
        <v>121.5</v>
      </c>
      <c r="AT12" s="47">
        <v>146.9</v>
      </c>
      <c r="AU12" s="47">
        <v>38.386000000000003</v>
      </c>
      <c r="AV12" s="47">
        <v>38.369999999999997</v>
      </c>
      <c r="AW12" s="47">
        <v>33.72</v>
      </c>
      <c r="AX12" s="47">
        <v>42.09</v>
      </c>
      <c r="AY12" s="47">
        <v>9.7053999999999991</v>
      </c>
      <c r="AZ12" s="47">
        <v>9.7799999999999994</v>
      </c>
      <c r="BA12" s="47">
        <v>8.4740000000000002</v>
      </c>
      <c r="BB12" s="47">
        <v>10.77</v>
      </c>
      <c r="BC12" s="47">
        <v>369.46016700000001</v>
      </c>
      <c r="BD12" s="47">
        <v>363.99</v>
      </c>
      <c r="BE12" s="47">
        <v>324.863</v>
      </c>
      <c r="BF12" s="47">
        <v>441.24700000000001</v>
      </c>
      <c r="BG12" s="65">
        <v>9.4216666700000005</v>
      </c>
      <c r="BH12" s="65">
        <v>8.0549999999999997</v>
      </c>
      <c r="BI12" s="65">
        <v>6.48</v>
      </c>
      <c r="BJ12" s="65">
        <v>13.9</v>
      </c>
      <c r="BK12" s="47">
        <v>13.7066667</v>
      </c>
      <c r="BL12" s="47">
        <v>15.89</v>
      </c>
      <c r="BM12" s="47">
        <v>-0.06</v>
      </c>
      <c r="BN12" s="47">
        <v>24.4</v>
      </c>
      <c r="BP12"/>
      <c r="BQ12"/>
    </row>
    <row r="13" spans="1:69">
      <c r="A13" s="32" t="s">
        <v>578</v>
      </c>
      <c r="B13" s="64" t="s">
        <v>579</v>
      </c>
      <c r="C13" s="47">
        <v>145.441667</v>
      </c>
      <c r="D13" s="47">
        <v>150</v>
      </c>
      <c r="E13" s="47">
        <v>116.3</v>
      </c>
      <c r="F13" s="47">
        <v>165</v>
      </c>
      <c r="G13" s="65">
        <v>7.5508333299999997</v>
      </c>
      <c r="H13" s="65">
        <v>7.57</v>
      </c>
      <c r="I13" s="65">
        <v>7.33</v>
      </c>
      <c r="J13" s="65">
        <v>7.73</v>
      </c>
      <c r="K13" s="65">
        <v>3.4552666699999999</v>
      </c>
      <c r="L13" s="65">
        <v>3.4706999999999999</v>
      </c>
      <c r="M13" s="65">
        <v>3.3016999999999999</v>
      </c>
      <c r="N13" s="65">
        <v>3.5933999999999999</v>
      </c>
      <c r="O13" s="66">
        <v>0.12187333</v>
      </c>
      <c r="P13" s="66">
        <v>0.12398000000000001</v>
      </c>
      <c r="Q13" s="66">
        <v>0.11557000000000001</v>
      </c>
      <c r="R13" s="66">
        <v>0.12606999999999999</v>
      </c>
      <c r="S13" s="66">
        <v>9.2497999999999997E-2</v>
      </c>
      <c r="T13" s="66">
        <v>9.4464000000000006E-2</v>
      </c>
      <c r="U13" s="66">
        <v>8.6953000000000003E-2</v>
      </c>
      <c r="V13" s="66">
        <v>9.6076999999999996E-2</v>
      </c>
      <c r="W13" s="66">
        <v>1.2838E-2</v>
      </c>
      <c r="X13" s="66">
        <v>1.2704999999999999E-2</v>
      </c>
      <c r="Y13" s="66">
        <v>1.2684000000000001E-2</v>
      </c>
      <c r="Z13" s="66">
        <v>1.3125E-2</v>
      </c>
      <c r="AA13" s="47">
        <v>15.9024286</v>
      </c>
      <c r="AB13" s="47">
        <v>14.804</v>
      </c>
      <c r="AC13" s="47">
        <v>12.395</v>
      </c>
      <c r="AD13" s="47">
        <v>20.239999999999998</v>
      </c>
      <c r="AE13" s="65">
        <v>5.2499999999999998E-2</v>
      </c>
      <c r="AF13" s="65">
        <v>5.0500000000000003E-2</v>
      </c>
      <c r="AG13" s="65">
        <v>4.7E-2</v>
      </c>
      <c r="AH13" s="65">
        <v>6.2E-2</v>
      </c>
      <c r="AI13" s="47">
        <v>1.268</v>
      </c>
      <c r="AJ13" s="47">
        <v>1.2775000000000001</v>
      </c>
      <c r="AK13" s="47">
        <v>0.95399999999999996</v>
      </c>
      <c r="AL13" s="47">
        <v>1.5629999999999999</v>
      </c>
      <c r="AM13" s="47">
        <v>9.3089999999999993</v>
      </c>
      <c r="AN13" s="47">
        <v>9.4670000000000005</v>
      </c>
      <c r="AO13" s="47">
        <v>8.1519999999999992</v>
      </c>
      <c r="AP13" s="47">
        <v>10.15</v>
      </c>
      <c r="AQ13" s="47">
        <v>12.301</v>
      </c>
      <c r="AR13" s="47">
        <v>12.31</v>
      </c>
      <c r="AS13" s="47">
        <v>9.3140000000000001</v>
      </c>
      <c r="AT13" s="47">
        <v>15.27</v>
      </c>
      <c r="AU13" s="47">
        <v>1.83525</v>
      </c>
      <c r="AV13" s="47">
        <v>1.8025</v>
      </c>
      <c r="AW13" s="47">
        <v>1.6830000000000001</v>
      </c>
      <c r="AX13" s="47">
        <v>2.0529999999999999</v>
      </c>
      <c r="AY13" s="47">
        <v>6.0984999999999996</v>
      </c>
      <c r="AZ13" s="47">
        <v>6.3040000000000003</v>
      </c>
      <c r="BA13" s="47">
        <v>5.3609999999999998</v>
      </c>
      <c r="BB13" s="47">
        <v>6.4249999999999998</v>
      </c>
      <c r="BC13" s="47">
        <v>7.10071429</v>
      </c>
      <c r="BD13" s="47">
        <v>6.819</v>
      </c>
      <c r="BE13" s="47">
        <v>6.4829999999999997</v>
      </c>
      <c r="BF13" s="47">
        <v>8.5020000000000007</v>
      </c>
      <c r="BG13" s="65">
        <v>10.028571400000001</v>
      </c>
      <c r="BH13" s="65">
        <v>9.1999999999999993</v>
      </c>
      <c r="BI13" s="65">
        <v>7.2</v>
      </c>
      <c r="BJ13" s="65">
        <v>13.5</v>
      </c>
      <c r="BK13" s="47">
        <v>15.887499999999999</v>
      </c>
      <c r="BL13" s="47">
        <v>19.45</v>
      </c>
      <c r="BM13" s="47">
        <v>0.9</v>
      </c>
      <c r="BN13" s="47">
        <v>26.5</v>
      </c>
      <c r="BP13"/>
      <c r="BQ13"/>
    </row>
    <row r="14" spans="1:69">
      <c r="A14" s="32" t="s">
        <v>580</v>
      </c>
      <c r="B14" s="64" t="s">
        <v>581</v>
      </c>
      <c r="C14" s="47">
        <v>116.663636</v>
      </c>
      <c r="D14" s="47">
        <v>111</v>
      </c>
      <c r="E14" s="47">
        <v>90.3</v>
      </c>
      <c r="F14" s="47">
        <v>147</v>
      </c>
      <c r="G14" s="65">
        <v>6.4954545499999998</v>
      </c>
      <c r="H14" s="65">
        <v>6.6</v>
      </c>
      <c r="I14" s="65">
        <v>5.9</v>
      </c>
      <c r="J14" s="65">
        <v>6.9</v>
      </c>
      <c r="K14" s="65">
        <v>7.6008333300000004</v>
      </c>
      <c r="L14" s="65">
        <v>7.7553000000000001</v>
      </c>
      <c r="M14" s="65">
        <v>6.5274999999999999</v>
      </c>
      <c r="N14" s="65">
        <v>8.7757000000000005</v>
      </c>
      <c r="O14" s="66">
        <v>0.31219889000000001</v>
      </c>
      <c r="P14" s="66">
        <v>0.31702999999999998</v>
      </c>
      <c r="Q14" s="66">
        <v>0.25264999999999999</v>
      </c>
      <c r="R14" s="66">
        <v>0.39573999999999998</v>
      </c>
      <c r="S14" s="66">
        <v>0.24135111000000001</v>
      </c>
      <c r="T14" s="66">
        <v>0.24443999999999999</v>
      </c>
      <c r="U14" s="66">
        <v>0.19522</v>
      </c>
      <c r="V14" s="66">
        <v>0.30806</v>
      </c>
      <c r="W14" s="66">
        <v>3.7299440000000003E-2</v>
      </c>
      <c r="X14" s="66">
        <v>3.5347000000000003E-2</v>
      </c>
      <c r="Y14" s="66">
        <v>2.8181999999999999E-2</v>
      </c>
      <c r="Z14" s="66">
        <v>5.3766000000000001E-2</v>
      </c>
      <c r="AA14" s="47">
        <v>14.817</v>
      </c>
      <c r="AB14" s="47">
        <v>15.38</v>
      </c>
      <c r="AC14" s="47">
        <v>11.071999999999999</v>
      </c>
      <c r="AD14" s="47">
        <v>18.829999999999998</v>
      </c>
      <c r="AE14" s="65">
        <v>0.10262499999999999</v>
      </c>
      <c r="AF14" s="65">
        <v>9.9500000000000005E-2</v>
      </c>
      <c r="AG14" s="65">
        <v>8.2000000000000003E-2</v>
      </c>
      <c r="AH14" s="65">
        <v>0.11799999999999999</v>
      </c>
      <c r="AI14" s="47">
        <v>5.3961111099999997</v>
      </c>
      <c r="AJ14" s="47">
        <v>5.2619999999999996</v>
      </c>
      <c r="AK14" s="47">
        <v>4.2839999999999998</v>
      </c>
      <c r="AL14" s="47">
        <v>6.5780000000000003</v>
      </c>
      <c r="AM14" s="47">
        <v>10.4908889</v>
      </c>
      <c r="AN14" s="47">
        <v>10.45</v>
      </c>
      <c r="AO14" s="47">
        <v>6.8940000000000001</v>
      </c>
      <c r="AP14" s="47">
        <v>13.24</v>
      </c>
      <c r="AQ14" s="47">
        <v>6.91155556</v>
      </c>
      <c r="AR14" s="47">
        <v>7.28</v>
      </c>
      <c r="AS14" s="47">
        <v>6.1310000000000002</v>
      </c>
      <c r="AT14" s="47">
        <v>7.7240000000000002</v>
      </c>
      <c r="AU14" s="47">
        <v>2.9393333300000002</v>
      </c>
      <c r="AV14" s="47">
        <v>3.0249999999999999</v>
      </c>
      <c r="AW14" s="47">
        <v>2.601</v>
      </c>
      <c r="AX14" s="47">
        <v>3.294</v>
      </c>
      <c r="AY14" s="47">
        <v>6.7456666700000003</v>
      </c>
      <c r="AZ14" s="47">
        <v>6.7880000000000003</v>
      </c>
      <c r="BA14" s="47">
        <v>4.57</v>
      </c>
      <c r="BB14" s="47">
        <v>8.1630000000000003</v>
      </c>
      <c r="BC14" s="47">
        <v>10.453363599999999</v>
      </c>
      <c r="BD14" s="47">
        <v>10.898999999999999</v>
      </c>
      <c r="BE14" s="47">
        <v>7.0990000000000002</v>
      </c>
      <c r="BF14" s="47">
        <v>12.26</v>
      </c>
      <c r="BG14" s="65">
        <v>8.3836363600000006</v>
      </c>
      <c r="BH14" s="65">
        <v>9.3000000000000007</v>
      </c>
      <c r="BI14" s="65">
        <v>4.43</v>
      </c>
      <c r="BJ14" s="65">
        <v>12.3</v>
      </c>
      <c r="BK14" s="47">
        <v>15.6454545</v>
      </c>
      <c r="BL14" s="47">
        <v>11.7</v>
      </c>
      <c r="BM14" s="47">
        <v>4.3</v>
      </c>
      <c r="BN14" s="47">
        <v>27.4</v>
      </c>
      <c r="BP14"/>
      <c r="BQ14"/>
    </row>
    <row r="15" spans="1:69">
      <c r="A15" s="32" t="s">
        <v>582</v>
      </c>
      <c r="B15" s="64" t="s">
        <v>583</v>
      </c>
      <c r="C15" s="47">
        <v>117.75</v>
      </c>
      <c r="D15" s="47">
        <v>127.5</v>
      </c>
      <c r="E15" s="47">
        <v>85</v>
      </c>
      <c r="F15" s="47">
        <v>131</v>
      </c>
      <c r="G15" s="65">
        <v>6.9675000000000002</v>
      </c>
      <c r="H15" s="65">
        <v>7.09</v>
      </c>
      <c r="I15" s="65">
        <v>6.56</v>
      </c>
      <c r="J15" s="65">
        <v>7.13</v>
      </c>
      <c r="K15" s="65" t="s">
        <v>703</v>
      </c>
      <c r="L15" s="65" t="s">
        <v>703</v>
      </c>
      <c r="M15" s="65" t="s">
        <v>703</v>
      </c>
      <c r="N15" s="65" t="s">
        <v>703</v>
      </c>
      <c r="O15" s="66" t="s">
        <v>703</v>
      </c>
      <c r="P15" s="66" t="s">
        <v>703</v>
      </c>
      <c r="Q15" s="66" t="s">
        <v>703</v>
      </c>
      <c r="R15" s="66" t="s">
        <v>703</v>
      </c>
      <c r="S15" s="66" t="s">
        <v>703</v>
      </c>
      <c r="T15" s="66" t="s">
        <v>703</v>
      </c>
      <c r="U15" s="66" t="s">
        <v>703</v>
      </c>
      <c r="V15" s="66" t="s">
        <v>703</v>
      </c>
      <c r="W15" s="66" t="s">
        <v>703</v>
      </c>
      <c r="X15" s="66" t="s">
        <v>703</v>
      </c>
      <c r="Y15" s="66" t="s">
        <v>703</v>
      </c>
      <c r="Z15" s="66" t="s">
        <v>703</v>
      </c>
      <c r="AA15" s="47">
        <v>8.6660000000000004</v>
      </c>
      <c r="AB15" s="47">
        <v>9.2219999999999995</v>
      </c>
      <c r="AC15" s="47">
        <v>6.1689999999999996</v>
      </c>
      <c r="AD15" s="47">
        <v>10.606999999999999</v>
      </c>
      <c r="AE15" s="65" t="s">
        <v>703</v>
      </c>
      <c r="AF15" s="65" t="s">
        <v>703</v>
      </c>
      <c r="AG15" s="65" t="s">
        <v>703</v>
      </c>
      <c r="AH15" s="65" t="s">
        <v>703</v>
      </c>
      <c r="AI15" s="47" t="s">
        <v>703</v>
      </c>
      <c r="AJ15" s="47" t="s">
        <v>703</v>
      </c>
      <c r="AK15" s="47" t="s">
        <v>703</v>
      </c>
      <c r="AL15" s="47" t="s">
        <v>703</v>
      </c>
      <c r="AM15" s="47" t="s">
        <v>703</v>
      </c>
      <c r="AN15" s="47" t="s">
        <v>703</v>
      </c>
      <c r="AO15" s="47" t="s">
        <v>703</v>
      </c>
      <c r="AP15" s="47" t="s">
        <v>703</v>
      </c>
      <c r="AQ15" s="47" t="s">
        <v>703</v>
      </c>
      <c r="AR15" s="47" t="s">
        <v>703</v>
      </c>
      <c r="AS15" s="47" t="s">
        <v>703</v>
      </c>
      <c r="AT15" s="47" t="s">
        <v>703</v>
      </c>
      <c r="AU15" s="47" t="s">
        <v>703</v>
      </c>
      <c r="AV15" s="47" t="s">
        <v>703</v>
      </c>
      <c r="AW15" s="47" t="s">
        <v>703</v>
      </c>
      <c r="AX15" s="47" t="s">
        <v>703</v>
      </c>
      <c r="AY15" s="47" t="s">
        <v>703</v>
      </c>
      <c r="AZ15" s="47" t="s">
        <v>703</v>
      </c>
      <c r="BA15" s="47" t="s">
        <v>703</v>
      </c>
      <c r="BB15" s="47" t="s">
        <v>703</v>
      </c>
      <c r="BC15" s="47">
        <v>5.6963333299999999</v>
      </c>
      <c r="BD15" s="47">
        <v>5.5</v>
      </c>
      <c r="BE15" s="47">
        <v>5.2039999999999997</v>
      </c>
      <c r="BF15" s="47">
        <v>6.3849999999999998</v>
      </c>
      <c r="BG15" s="65">
        <v>6.9325000000000001</v>
      </c>
      <c r="BH15" s="65">
        <v>6.65</v>
      </c>
      <c r="BI15" s="65">
        <v>6.43</v>
      </c>
      <c r="BJ15" s="65">
        <v>8</v>
      </c>
      <c r="BK15" s="47">
        <v>23.427499999999998</v>
      </c>
      <c r="BL15" s="47">
        <v>23.5</v>
      </c>
      <c r="BM15" s="47">
        <v>22.78</v>
      </c>
      <c r="BN15" s="47">
        <v>23.93</v>
      </c>
      <c r="BP15"/>
      <c r="BQ15"/>
    </row>
    <row r="16" spans="1:69">
      <c r="A16" s="32" t="s">
        <v>584</v>
      </c>
      <c r="B16" s="64" t="s">
        <v>585</v>
      </c>
      <c r="C16" s="47">
        <v>174.66666699999999</v>
      </c>
      <c r="D16" s="47">
        <v>156</v>
      </c>
      <c r="E16" s="47">
        <v>124</v>
      </c>
      <c r="F16" s="47">
        <v>237</v>
      </c>
      <c r="G16" s="65">
        <v>7.5722222199999996</v>
      </c>
      <c r="H16" s="65">
        <v>7.5</v>
      </c>
      <c r="I16" s="65">
        <v>6.98</v>
      </c>
      <c r="J16" s="65">
        <v>8.76</v>
      </c>
      <c r="K16" s="65">
        <v>3.5936333299999998</v>
      </c>
      <c r="L16" s="65">
        <v>3.8965999999999998</v>
      </c>
      <c r="M16" s="65">
        <v>2.2444000000000002</v>
      </c>
      <c r="N16" s="65">
        <v>4.8243</v>
      </c>
      <c r="O16" s="66">
        <v>0.12147867</v>
      </c>
      <c r="P16" s="66">
        <v>0.13680500000000001</v>
      </c>
      <c r="Q16" s="66">
        <v>6.3624E-2</v>
      </c>
      <c r="R16" s="66">
        <v>0.16764999999999999</v>
      </c>
      <c r="S16" s="66">
        <v>9.4024830000000004E-2</v>
      </c>
      <c r="T16" s="66">
        <v>0.10520400000000001</v>
      </c>
      <c r="U16" s="66">
        <v>4.8182000000000003E-2</v>
      </c>
      <c r="V16" s="66">
        <v>0.13166</v>
      </c>
      <c r="W16" s="66">
        <v>1.491175E-2</v>
      </c>
      <c r="X16" s="66">
        <v>1.5883499999999998E-2</v>
      </c>
      <c r="Y16" s="66">
        <v>7.5030000000000001E-3</v>
      </c>
      <c r="Z16" s="66">
        <v>2.2037999999999999E-2</v>
      </c>
      <c r="AA16" s="47">
        <v>17.747111100000001</v>
      </c>
      <c r="AB16" s="47">
        <v>18.780999999999999</v>
      </c>
      <c r="AC16" s="47">
        <v>11.786</v>
      </c>
      <c r="AD16" s="47">
        <v>22.114000000000001</v>
      </c>
      <c r="AE16" s="65">
        <v>4.4666669999999999E-2</v>
      </c>
      <c r="AF16" s="65">
        <v>0.04</v>
      </c>
      <c r="AG16" s="65">
        <v>0.04</v>
      </c>
      <c r="AH16" s="65">
        <v>6.2E-2</v>
      </c>
      <c r="AI16" s="47">
        <v>1.34433333</v>
      </c>
      <c r="AJ16" s="47">
        <v>1.206</v>
      </c>
      <c r="AK16" s="47">
        <v>1.0169999999999999</v>
      </c>
      <c r="AL16" s="47">
        <v>1.772</v>
      </c>
      <c r="AM16" s="47">
        <v>8.8964999999999996</v>
      </c>
      <c r="AN16" s="47">
        <v>8.4454999999999991</v>
      </c>
      <c r="AO16" s="47">
        <v>7.351</v>
      </c>
      <c r="AP16" s="47">
        <v>11.36</v>
      </c>
      <c r="AQ16" s="47">
        <v>13.033333300000001</v>
      </c>
      <c r="AR16" s="47">
        <v>12.58</v>
      </c>
      <c r="AS16" s="47">
        <v>11.22</v>
      </c>
      <c r="AT16" s="47">
        <v>15.76</v>
      </c>
      <c r="AU16" s="47">
        <v>4.1043333300000002</v>
      </c>
      <c r="AV16" s="47">
        <v>4.0910000000000002</v>
      </c>
      <c r="AW16" s="47">
        <v>3.4260000000000002</v>
      </c>
      <c r="AX16" s="47">
        <v>5.0910000000000002</v>
      </c>
      <c r="AY16" s="47">
        <v>4.0359999999999996</v>
      </c>
      <c r="AZ16" s="47">
        <v>4.431</v>
      </c>
      <c r="BA16" s="47">
        <v>1.3560000000000001</v>
      </c>
      <c r="BB16" s="47">
        <v>5.1020000000000003</v>
      </c>
      <c r="BC16" s="47">
        <v>12.9037778</v>
      </c>
      <c r="BD16" s="47">
        <v>11.654999999999999</v>
      </c>
      <c r="BE16" s="47">
        <v>10.242000000000001</v>
      </c>
      <c r="BF16" s="47">
        <v>17.744</v>
      </c>
      <c r="BG16" s="65">
        <v>11.0355556</v>
      </c>
      <c r="BH16" s="65">
        <v>10.89</v>
      </c>
      <c r="BI16" s="65">
        <v>8.1</v>
      </c>
      <c r="BJ16" s="65">
        <v>14.07</v>
      </c>
      <c r="BK16" s="47">
        <v>14.8466667</v>
      </c>
      <c r="BL16" s="47">
        <v>12.4</v>
      </c>
      <c r="BM16" s="47">
        <v>4.68</v>
      </c>
      <c r="BN16" s="47">
        <v>27.46</v>
      </c>
      <c r="BP16"/>
      <c r="BQ16"/>
    </row>
    <row r="17" spans="1:69">
      <c r="A17" s="32" t="s">
        <v>586</v>
      </c>
      <c r="B17" s="64" t="s">
        <v>587</v>
      </c>
      <c r="C17" s="47">
        <v>653.6</v>
      </c>
      <c r="D17" s="47">
        <v>665</v>
      </c>
      <c r="E17" s="47">
        <v>519</v>
      </c>
      <c r="F17" s="47">
        <v>720</v>
      </c>
      <c r="G17" s="65">
        <v>8.7249999999999996</v>
      </c>
      <c r="H17" s="65">
        <v>8.66</v>
      </c>
      <c r="I17" s="65">
        <v>8.33</v>
      </c>
      <c r="J17" s="65">
        <v>9.25</v>
      </c>
      <c r="K17" s="65">
        <v>5.0997750000000002</v>
      </c>
      <c r="L17" s="65">
        <v>5.0411999999999999</v>
      </c>
      <c r="M17" s="65">
        <v>4.1330999999999998</v>
      </c>
      <c r="N17" s="65">
        <v>6.1836000000000002</v>
      </c>
      <c r="O17" s="66">
        <v>0.1167875</v>
      </c>
      <c r="P17" s="66">
        <v>0.113205</v>
      </c>
      <c r="Q17" s="66">
        <v>0.10271</v>
      </c>
      <c r="R17" s="66">
        <v>0.13803000000000001</v>
      </c>
      <c r="S17" s="66">
        <v>8.4670750000000003E-2</v>
      </c>
      <c r="T17" s="66">
        <v>8.1287999999999999E-2</v>
      </c>
      <c r="U17" s="66">
        <v>7.4337E-2</v>
      </c>
      <c r="V17" s="66">
        <v>0.10177</v>
      </c>
      <c r="W17" s="66">
        <v>8.7478E-3</v>
      </c>
      <c r="X17" s="66">
        <v>7.4022000000000003E-3</v>
      </c>
      <c r="Y17" s="66">
        <v>6.4987999999999999E-3</v>
      </c>
      <c r="Z17" s="66">
        <v>1.3688000000000001E-2</v>
      </c>
      <c r="AA17" s="47">
        <v>49.906999999999996</v>
      </c>
      <c r="AB17" s="47">
        <v>56.444499999999998</v>
      </c>
      <c r="AC17" s="47">
        <v>29.46</v>
      </c>
      <c r="AD17" s="47">
        <v>57.279000000000003</v>
      </c>
      <c r="AE17" s="65">
        <v>0.42399999999999999</v>
      </c>
      <c r="AF17" s="65">
        <v>0.42499999999999999</v>
      </c>
      <c r="AG17" s="65">
        <v>0.41399999999999998</v>
      </c>
      <c r="AH17" s="65">
        <v>0.432</v>
      </c>
      <c r="AI17" s="47">
        <v>4.6890000000000001</v>
      </c>
      <c r="AJ17" s="47">
        <v>5.0359999999999996</v>
      </c>
      <c r="AK17" s="47">
        <v>3.2770000000000001</v>
      </c>
      <c r="AL17" s="47">
        <v>5.407</v>
      </c>
      <c r="AM17" s="47">
        <v>38.445</v>
      </c>
      <c r="AN17" s="47">
        <v>44.354999999999997</v>
      </c>
      <c r="AO17" s="47">
        <v>18.32</v>
      </c>
      <c r="AP17" s="47">
        <v>46.75</v>
      </c>
      <c r="AQ17" s="47">
        <v>50.865000000000002</v>
      </c>
      <c r="AR17" s="47">
        <v>50.484999999999999</v>
      </c>
      <c r="AS17" s="47">
        <v>39.17</v>
      </c>
      <c r="AT17" s="47">
        <v>63.32</v>
      </c>
      <c r="AU17" s="47">
        <v>29.267499999999998</v>
      </c>
      <c r="AV17" s="47">
        <v>29.15</v>
      </c>
      <c r="AW17" s="47">
        <v>27.62</v>
      </c>
      <c r="AX17" s="47">
        <v>31.15</v>
      </c>
      <c r="AY17" s="47">
        <v>5.7104999999999997</v>
      </c>
      <c r="AZ17" s="47">
        <v>6.3055000000000003</v>
      </c>
      <c r="BA17" s="47">
        <v>0.191</v>
      </c>
      <c r="BB17" s="47">
        <v>10.039999999999999</v>
      </c>
      <c r="BC17" s="47">
        <v>99.007000000000005</v>
      </c>
      <c r="BD17" s="47">
        <v>105.6845</v>
      </c>
      <c r="BE17" s="47">
        <v>76.516000000000005</v>
      </c>
      <c r="BF17" s="47">
        <v>108.143</v>
      </c>
      <c r="BG17" s="65">
        <v>12.01</v>
      </c>
      <c r="BH17" s="65">
        <v>11.015000000000001</v>
      </c>
      <c r="BI17" s="65">
        <v>8.8000000000000007</v>
      </c>
      <c r="BJ17" s="65">
        <v>17.21</v>
      </c>
      <c r="BK17" s="47">
        <v>22.337499999999999</v>
      </c>
      <c r="BL17" s="47">
        <v>27.094999999999999</v>
      </c>
      <c r="BM17" s="47">
        <v>4.26</v>
      </c>
      <c r="BN17" s="47">
        <v>30.9</v>
      </c>
      <c r="BP17"/>
      <c r="BQ17"/>
    </row>
    <row r="18" spans="1:69">
      <c r="A18" s="32" t="s">
        <v>588</v>
      </c>
      <c r="B18" s="64" t="s">
        <v>589</v>
      </c>
      <c r="C18" s="47">
        <v>900.57142899999997</v>
      </c>
      <c r="D18" s="47">
        <v>863</v>
      </c>
      <c r="E18" s="47">
        <v>831</v>
      </c>
      <c r="F18" s="47">
        <v>1039</v>
      </c>
      <c r="G18" s="65">
        <v>8.07285714</v>
      </c>
      <c r="H18" s="65">
        <v>8.2100000000000009</v>
      </c>
      <c r="I18" s="65">
        <v>7.81</v>
      </c>
      <c r="J18" s="65">
        <v>8.23</v>
      </c>
      <c r="K18" s="65" t="s">
        <v>703</v>
      </c>
      <c r="L18" s="65" t="s">
        <v>703</v>
      </c>
      <c r="M18" s="65" t="s">
        <v>703</v>
      </c>
      <c r="N18" s="65" t="s">
        <v>703</v>
      </c>
      <c r="O18" s="66" t="s">
        <v>703</v>
      </c>
      <c r="P18" s="66" t="s">
        <v>703</v>
      </c>
      <c r="Q18" s="66" t="s">
        <v>703</v>
      </c>
      <c r="R18" s="66" t="s">
        <v>703</v>
      </c>
      <c r="S18" s="66" t="s">
        <v>703</v>
      </c>
      <c r="T18" s="66" t="s">
        <v>703</v>
      </c>
      <c r="U18" s="66" t="s">
        <v>703</v>
      </c>
      <c r="V18" s="66" t="s">
        <v>703</v>
      </c>
      <c r="W18" s="66" t="s">
        <v>703</v>
      </c>
      <c r="X18" s="66" t="s">
        <v>703</v>
      </c>
      <c r="Y18" s="66" t="s">
        <v>703</v>
      </c>
      <c r="Z18" s="66" t="s">
        <v>703</v>
      </c>
      <c r="AA18" s="47">
        <v>92.349500000000006</v>
      </c>
      <c r="AB18" s="47">
        <v>86.223500000000001</v>
      </c>
      <c r="AC18" s="47">
        <v>80.14</v>
      </c>
      <c r="AD18" s="47">
        <v>116.81100000000001</v>
      </c>
      <c r="AE18" s="65" t="s">
        <v>703</v>
      </c>
      <c r="AF18" s="65" t="s">
        <v>703</v>
      </c>
      <c r="AG18" s="65" t="s">
        <v>703</v>
      </c>
      <c r="AH18" s="65" t="s">
        <v>703</v>
      </c>
      <c r="AI18" s="47" t="s">
        <v>703</v>
      </c>
      <c r="AJ18" s="47" t="s">
        <v>703</v>
      </c>
      <c r="AK18" s="47" t="s">
        <v>703</v>
      </c>
      <c r="AL18" s="47" t="s">
        <v>703</v>
      </c>
      <c r="AM18" s="47" t="s">
        <v>703</v>
      </c>
      <c r="AN18" s="47" t="s">
        <v>703</v>
      </c>
      <c r="AO18" s="47" t="s">
        <v>703</v>
      </c>
      <c r="AP18" s="47" t="s">
        <v>703</v>
      </c>
      <c r="AQ18" s="47" t="s">
        <v>703</v>
      </c>
      <c r="AR18" s="47" t="s">
        <v>703</v>
      </c>
      <c r="AS18" s="47" t="s">
        <v>703</v>
      </c>
      <c r="AT18" s="47" t="s">
        <v>703</v>
      </c>
      <c r="AU18" s="47" t="s">
        <v>703</v>
      </c>
      <c r="AV18" s="47" t="s">
        <v>703</v>
      </c>
      <c r="AW18" s="47" t="s">
        <v>703</v>
      </c>
      <c r="AX18" s="47" t="s">
        <v>703</v>
      </c>
      <c r="AY18" s="47" t="s">
        <v>703</v>
      </c>
      <c r="AZ18" s="47" t="s">
        <v>703</v>
      </c>
      <c r="BA18" s="47" t="s">
        <v>703</v>
      </c>
      <c r="BB18" s="47" t="s">
        <v>703</v>
      </c>
      <c r="BC18" s="47">
        <v>83.007750000000001</v>
      </c>
      <c r="BD18" s="47">
        <v>78.073999999999998</v>
      </c>
      <c r="BE18" s="47">
        <v>62.231999999999999</v>
      </c>
      <c r="BF18" s="47">
        <v>113.651</v>
      </c>
      <c r="BG18" s="65">
        <v>7.1814285699999996</v>
      </c>
      <c r="BH18" s="65">
        <v>7.31</v>
      </c>
      <c r="BI18" s="65">
        <v>6.65</v>
      </c>
      <c r="BJ18" s="65">
        <v>7.71</v>
      </c>
      <c r="BK18" s="47">
        <v>22.054285700000001</v>
      </c>
      <c r="BL18" s="47">
        <v>21.49</v>
      </c>
      <c r="BM18" s="47">
        <v>20.88</v>
      </c>
      <c r="BN18" s="47">
        <v>25.66</v>
      </c>
      <c r="BP18"/>
      <c r="BQ18"/>
    </row>
    <row r="19" spans="1:69">
      <c r="A19" s="32" t="s">
        <v>590</v>
      </c>
      <c r="B19" s="64" t="s">
        <v>591</v>
      </c>
      <c r="C19" s="47">
        <v>817.54545499999995</v>
      </c>
      <c r="D19" s="47">
        <v>857</v>
      </c>
      <c r="E19" s="47">
        <v>755</v>
      </c>
      <c r="F19" s="47">
        <v>896</v>
      </c>
      <c r="G19" s="65">
        <v>8.3227272699999997</v>
      </c>
      <c r="H19" s="65">
        <v>8.36</v>
      </c>
      <c r="I19" s="65">
        <v>8.15</v>
      </c>
      <c r="J19" s="65">
        <v>8.42</v>
      </c>
      <c r="K19" s="65">
        <v>4.8244199999999999</v>
      </c>
      <c r="L19" s="65">
        <v>4.7103999999999999</v>
      </c>
      <c r="M19" s="65">
        <v>4.3178000000000001</v>
      </c>
      <c r="N19" s="65">
        <v>5.5705999999999998</v>
      </c>
      <c r="O19" s="66">
        <v>0.1202348</v>
      </c>
      <c r="P19" s="66">
        <v>0.11797000000000001</v>
      </c>
      <c r="Q19" s="66">
        <v>9.9914000000000003E-2</v>
      </c>
      <c r="R19" s="66">
        <v>0.13422000000000001</v>
      </c>
      <c r="S19" s="66">
        <v>8.6130799999999993E-2</v>
      </c>
      <c r="T19" s="66">
        <v>8.4732000000000002E-2</v>
      </c>
      <c r="U19" s="66">
        <v>7.2186E-2</v>
      </c>
      <c r="V19" s="66">
        <v>9.6586000000000005E-2</v>
      </c>
      <c r="W19" s="66">
        <v>8.0038000000000002E-3</v>
      </c>
      <c r="X19" s="66">
        <v>7.7061999999999999E-3</v>
      </c>
      <c r="Y19" s="66">
        <v>7.0581000000000003E-3</v>
      </c>
      <c r="Z19" s="66">
        <v>9.7756000000000006E-3</v>
      </c>
      <c r="AA19" s="47">
        <v>99.761200000000002</v>
      </c>
      <c r="AB19" s="47">
        <v>107.5</v>
      </c>
      <c r="AC19" s="47">
        <v>68.67</v>
      </c>
      <c r="AD19" s="47">
        <v>112.738</v>
      </c>
      <c r="AE19" s="65">
        <v>0.40760000000000002</v>
      </c>
      <c r="AF19" s="65">
        <v>0.41199999999999998</v>
      </c>
      <c r="AG19" s="65">
        <v>0.30099999999999999</v>
      </c>
      <c r="AH19" s="65">
        <v>0.46800000000000003</v>
      </c>
      <c r="AI19" s="47">
        <v>5.8102</v>
      </c>
      <c r="AJ19" s="47">
        <v>6.01</v>
      </c>
      <c r="AK19" s="47">
        <v>4.1379999999999999</v>
      </c>
      <c r="AL19" s="47">
        <v>7.0510000000000002</v>
      </c>
      <c r="AM19" s="47">
        <v>70.182000000000002</v>
      </c>
      <c r="AN19" s="47">
        <v>72.680000000000007</v>
      </c>
      <c r="AO19" s="47">
        <v>44.69</v>
      </c>
      <c r="AP19" s="47">
        <v>84.05</v>
      </c>
      <c r="AQ19" s="47">
        <v>64.902000000000001</v>
      </c>
      <c r="AR19" s="47">
        <v>64.11</v>
      </c>
      <c r="AS19" s="47">
        <v>54.54</v>
      </c>
      <c r="AT19" s="47">
        <v>74.930000000000007</v>
      </c>
      <c r="AU19" s="47">
        <v>30.141999999999999</v>
      </c>
      <c r="AV19" s="47">
        <v>31.56</v>
      </c>
      <c r="AW19" s="47">
        <v>26.62</v>
      </c>
      <c r="AX19" s="47">
        <v>32.46</v>
      </c>
      <c r="AY19" s="47">
        <v>5.3263999999999996</v>
      </c>
      <c r="AZ19" s="47">
        <v>4.8490000000000002</v>
      </c>
      <c r="BA19" s="47">
        <v>4.3170000000000002</v>
      </c>
      <c r="BB19" s="47">
        <v>7.1340000000000003</v>
      </c>
      <c r="BC19" s="47">
        <v>81.916799999999995</v>
      </c>
      <c r="BD19" s="47">
        <v>79.016000000000005</v>
      </c>
      <c r="BE19" s="47">
        <v>63.76</v>
      </c>
      <c r="BF19" s="47">
        <v>96.058999999999997</v>
      </c>
      <c r="BG19" s="65">
        <v>9.0236363599999994</v>
      </c>
      <c r="BH19" s="65">
        <v>9.33</v>
      </c>
      <c r="BI19" s="65">
        <v>6.99</v>
      </c>
      <c r="BJ19" s="65">
        <v>11.4</v>
      </c>
      <c r="BK19" s="47">
        <v>22.897272699999998</v>
      </c>
      <c r="BL19" s="47">
        <v>25.38</v>
      </c>
      <c r="BM19" s="47">
        <v>6</v>
      </c>
      <c r="BN19" s="47">
        <v>27</v>
      </c>
      <c r="BP19"/>
      <c r="BQ19"/>
    </row>
    <row r="20" spans="1:69">
      <c r="A20" s="32" t="s">
        <v>592</v>
      </c>
      <c r="B20" s="64" t="s">
        <v>593</v>
      </c>
      <c r="C20" s="47">
        <v>545.88888899999995</v>
      </c>
      <c r="D20" s="47">
        <v>521</v>
      </c>
      <c r="E20" s="47">
        <v>453</v>
      </c>
      <c r="F20" s="47">
        <v>649</v>
      </c>
      <c r="G20" s="65">
        <v>9.0419999999999998</v>
      </c>
      <c r="H20" s="65">
        <v>9.0399999999999991</v>
      </c>
      <c r="I20" s="65">
        <v>8.74</v>
      </c>
      <c r="J20" s="65">
        <v>9.4600000000000009</v>
      </c>
      <c r="K20" s="65">
        <v>4.3444399999999996</v>
      </c>
      <c r="L20" s="65">
        <v>4.3929999999999998</v>
      </c>
      <c r="M20" s="65">
        <v>3.7208000000000001</v>
      </c>
      <c r="N20" s="65">
        <v>4.9131999999999998</v>
      </c>
      <c r="O20" s="66">
        <v>9.6124399999999999E-2</v>
      </c>
      <c r="P20" s="66">
        <v>9.7756999999999997E-2</v>
      </c>
      <c r="Q20" s="66">
        <v>7.8791E-2</v>
      </c>
      <c r="R20" s="66">
        <v>0.10448</v>
      </c>
      <c r="S20" s="66">
        <v>7.3123999999999995E-2</v>
      </c>
      <c r="T20" s="66">
        <v>7.5299000000000005E-2</v>
      </c>
      <c r="U20" s="66">
        <v>6.0874999999999999E-2</v>
      </c>
      <c r="V20" s="66">
        <v>7.8958E-2</v>
      </c>
      <c r="W20" s="66">
        <v>7.9687200000000003E-3</v>
      </c>
      <c r="X20" s="66">
        <v>8.0923999999999996E-3</v>
      </c>
      <c r="Y20" s="66">
        <v>6.5389000000000003E-3</v>
      </c>
      <c r="Z20" s="66">
        <v>8.7986000000000002E-3</v>
      </c>
      <c r="AA20" s="47">
        <v>60.738250000000001</v>
      </c>
      <c r="AB20" s="47">
        <v>58.164999999999999</v>
      </c>
      <c r="AC20" s="47">
        <v>52.582999999999998</v>
      </c>
      <c r="AD20" s="47">
        <v>74.040000000000006</v>
      </c>
      <c r="AE20" s="65">
        <v>0.22875000000000001</v>
      </c>
      <c r="AF20" s="65">
        <v>0.23100000000000001</v>
      </c>
      <c r="AG20" s="65">
        <v>0.19800000000000001</v>
      </c>
      <c r="AH20" s="65">
        <v>0.255</v>
      </c>
      <c r="AI20" s="47">
        <v>4.4336000000000002</v>
      </c>
      <c r="AJ20" s="47">
        <v>4.74</v>
      </c>
      <c r="AK20" s="47">
        <v>3.5150000000000001</v>
      </c>
      <c r="AL20" s="47">
        <v>5.0679999999999996</v>
      </c>
      <c r="AM20" s="47">
        <v>44.764000000000003</v>
      </c>
      <c r="AN20" s="47">
        <v>46.89</v>
      </c>
      <c r="AO20" s="47">
        <v>29.99</v>
      </c>
      <c r="AP20" s="47">
        <v>58.34</v>
      </c>
      <c r="AQ20" s="47">
        <v>39.932000000000002</v>
      </c>
      <c r="AR20" s="47">
        <v>39.950000000000003</v>
      </c>
      <c r="AS20" s="47">
        <v>29.81</v>
      </c>
      <c r="AT20" s="47">
        <v>55.39</v>
      </c>
      <c r="AU20" s="47">
        <v>23.09</v>
      </c>
      <c r="AV20" s="47">
        <v>22.82</v>
      </c>
      <c r="AW20" s="47">
        <v>22.04</v>
      </c>
      <c r="AX20" s="47">
        <v>24.29</v>
      </c>
      <c r="AY20" s="47">
        <v>1.4867999999999999</v>
      </c>
      <c r="AZ20" s="47">
        <v>1.234</v>
      </c>
      <c r="BA20" s="47">
        <v>2.7E-2</v>
      </c>
      <c r="BB20" s="47">
        <v>3.0979999999999999</v>
      </c>
      <c r="BC20" s="47">
        <v>48.463999999999999</v>
      </c>
      <c r="BD20" s="47">
        <v>49.401499999999999</v>
      </c>
      <c r="BE20" s="47">
        <v>42.491999999999997</v>
      </c>
      <c r="BF20" s="47">
        <v>52.561</v>
      </c>
      <c r="BG20" s="65">
        <v>10.523999999999999</v>
      </c>
      <c r="BH20" s="65">
        <v>8.18</v>
      </c>
      <c r="BI20" s="65">
        <v>7</v>
      </c>
      <c r="BJ20" s="65">
        <v>15.8</v>
      </c>
      <c r="BK20" s="47">
        <v>19.181999999999999</v>
      </c>
      <c r="BL20" s="47">
        <v>25.7</v>
      </c>
      <c r="BM20" s="47">
        <v>1.91</v>
      </c>
      <c r="BN20" s="47">
        <v>28.7</v>
      </c>
      <c r="BP20"/>
      <c r="BQ20"/>
    </row>
    <row r="21" spans="1:69">
      <c r="A21" s="32" t="s">
        <v>594</v>
      </c>
      <c r="B21" s="64" t="s">
        <v>595</v>
      </c>
      <c r="C21" s="47">
        <v>941.2</v>
      </c>
      <c r="D21" s="47">
        <v>1030</v>
      </c>
      <c r="E21" s="47">
        <v>788</v>
      </c>
      <c r="F21" s="47">
        <v>1050</v>
      </c>
      <c r="G21" s="65">
        <v>8.1620000000000008</v>
      </c>
      <c r="H21" s="65">
        <v>8.17</v>
      </c>
      <c r="I21" s="65">
        <v>8.1300000000000008</v>
      </c>
      <c r="J21" s="65">
        <v>8.19</v>
      </c>
      <c r="K21" s="65" t="s">
        <v>703</v>
      </c>
      <c r="L21" s="65" t="s">
        <v>703</v>
      </c>
      <c r="M21" s="65" t="s">
        <v>703</v>
      </c>
      <c r="N21" s="65" t="s">
        <v>703</v>
      </c>
      <c r="O21" s="66" t="s">
        <v>703</v>
      </c>
      <c r="P21" s="66" t="s">
        <v>703</v>
      </c>
      <c r="Q21" s="66" t="s">
        <v>703</v>
      </c>
      <c r="R21" s="66" t="s">
        <v>703</v>
      </c>
      <c r="S21" s="66" t="s">
        <v>703</v>
      </c>
      <c r="T21" s="66" t="s">
        <v>703</v>
      </c>
      <c r="U21" s="66" t="s">
        <v>703</v>
      </c>
      <c r="V21" s="66" t="s">
        <v>703</v>
      </c>
      <c r="W21" s="66" t="s">
        <v>703</v>
      </c>
      <c r="X21" s="66" t="s">
        <v>703</v>
      </c>
      <c r="Y21" s="66" t="s">
        <v>703</v>
      </c>
      <c r="Z21" s="66" t="s">
        <v>703</v>
      </c>
      <c r="AA21" s="47">
        <v>165.85033300000001</v>
      </c>
      <c r="AB21" s="47">
        <v>183.066</v>
      </c>
      <c r="AC21" s="47">
        <v>128.02600000000001</v>
      </c>
      <c r="AD21" s="47">
        <v>186.459</v>
      </c>
      <c r="AE21" s="65" t="s">
        <v>703</v>
      </c>
      <c r="AF21" s="65" t="s">
        <v>703</v>
      </c>
      <c r="AG21" s="65" t="s">
        <v>703</v>
      </c>
      <c r="AH21" s="65" t="s">
        <v>703</v>
      </c>
      <c r="AI21" s="47" t="s">
        <v>703</v>
      </c>
      <c r="AJ21" s="47" t="s">
        <v>703</v>
      </c>
      <c r="AK21" s="47" t="s">
        <v>703</v>
      </c>
      <c r="AL21" s="47" t="s">
        <v>703</v>
      </c>
      <c r="AM21" s="47" t="s">
        <v>703</v>
      </c>
      <c r="AN21" s="47" t="s">
        <v>703</v>
      </c>
      <c r="AO21" s="47" t="s">
        <v>703</v>
      </c>
      <c r="AP21" s="47" t="s">
        <v>703</v>
      </c>
      <c r="AQ21" s="47" t="s">
        <v>703</v>
      </c>
      <c r="AR21" s="47" t="s">
        <v>703</v>
      </c>
      <c r="AS21" s="47" t="s">
        <v>703</v>
      </c>
      <c r="AT21" s="47" t="s">
        <v>703</v>
      </c>
      <c r="AU21" s="47" t="s">
        <v>703</v>
      </c>
      <c r="AV21" s="47" t="s">
        <v>703</v>
      </c>
      <c r="AW21" s="47" t="s">
        <v>703</v>
      </c>
      <c r="AX21" s="47" t="s">
        <v>703</v>
      </c>
      <c r="AY21" s="47" t="s">
        <v>703</v>
      </c>
      <c r="AZ21" s="47" t="s">
        <v>703</v>
      </c>
      <c r="BA21" s="47" t="s">
        <v>703</v>
      </c>
      <c r="BB21" s="47" t="s">
        <v>703</v>
      </c>
      <c r="BC21" s="47">
        <v>31.2446667</v>
      </c>
      <c r="BD21" s="47">
        <v>30.106000000000002</v>
      </c>
      <c r="BE21" s="47">
        <v>29.786000000000001</v>
      </c>
      <c r="BF21" s="47">
        <v>33.841999999999999</v>
      </c>
      <c r="BG21" s="65">
        <v>8.5920000000000005</v>
      </c>
      <c r="BH21" s="65">
        <v>8.66</v>
      </c>
      <c r="BI21" s="65">
        <v>8.11</v>
      </c>
      <c r="BJ21" s="65">
        <v>9.0399999999999991</v>
      </c>
      <c r="BK21" s="47">
        <v>20.027999999999999</v>
      </c>
      <c r="BL21" s="47">
        <v>20.5</v>
      </c>
      <c r="BM21" s="47">
        <v>18.36</v>
      </c>
      <c r="BN21" s="47">
        <v>22.42</v>
      </c>
      <c r="BP21"/>
      <c r="BQ21"/>
    </row>
    <row r="22" spans="1:69">
      <c r="A22" s="32" t="s">
        <v>596</v>
      </c>
      <c r="B22" s="64" t="s">
        <v>597</v>
      </c>
      <c r="C22" s="47">
        <v>506.42857099999998</v>
      </c>
      <c r="D22" s="47">
        <v>477</v>
      </c>
      <c r="E22" s="47">
        <v>414</v>
      </c>
      <c r="F22" s="47">
        <v>613</v>
      </c>
      <c r="G22" s="65">
        <v>7.9628571399999997</v>
      </c>
      <c r="H22" s="65">
        <v>7.91</v>
      </c>
      <c r="I22" s="65">
        <v>7.62</v>
      </c>
      <c r="J22" s="65">
        <v>8.4</v>
      </c>
      <c r="K22" s="65">
        <v>1.7002999999999999</v>
      </c>
      <c r="L22" s="65">
        <v>2.0230999999999999</v>
      </c>
      <c r="M22" s="65">
        <v>0.23</v>
      </c>
      <c r="N22" s="65">
        <v>2.8477999999999999</v>
      </c>
      <c r="O22" s="66">
        <v>3.1233E-2</v>
      </c>
      <c r="P22" s="66">
        <v>3.6310000000000002E-2</v>
      </c>
      <c r="Q22" s="66">
        <v>5.0000000000000001E-3</v>
      </c>
      <c r="R22" s="66">
        <v>5.2388999999999998E-2</v>
      </c>
      <c r="S22" s="66">
        <v>2.3766329999999999E-2</v>
      </c>
      <c r="T22" s="66">
        <v>2.7172999999999999E-2</v>
      </c>
      <c r="U22" s="66">
        <v>5.0000000000000001E-3</v>
      </c>
      <c r="V22" s="66">
        <v>3.9126000000000001E-2</v>
      </c>
      <c r="W22" s="66">
        <v>3.9973300000000003E-3</v>
      </c>
      <c r="X22" s="66">
        <v>3.5000000000000001E-3</v>
      </c>
      <c r="Y22" s="66">
        <v>3.5000000000000001E-3</v>
      </c>
      <c r="Z22" s="66">
        <v>4.9919999999999999E-3</v>
      </c>
      <c r="AA22" s="47">
        <v>6.931</v>
      </c>
      <c r="AB22" s="47">
        <v>7.5659999999999998</v>
      </c>
      <c r="AC22" s="47">
        <v>3.9590000000000001</v>
      </c>
      <c r="AD22" s="47">
        <v>10.282999999999999</v>
      </c>
      <c r="AE22" s="65">
        <v>0.20300000000000001</v>
      </c>
      <c r="AF22" s="65">
        <v>0.22</v>
      </c>
      <c r="AG22" s="65">
        <v>0.16200000000000001</v>
      </c>
      <c r="AH22" s="65">
        <v>0.22700000000000001</v>
      </c>
      <c r="AI22" s="47">
        <v>6.6053333299999997</v>
      </c>
      <c r="AJ22" s="47">
        <v>6.8419999999999996</v>
      </c>
      <c r="AK22" s="47">
        <v>6.1159999999999997</v>
      </c>
      <c r="AL22" s="47">
        <v>6.8579999999999997</v>
      </c>
      <c r="AM22" s="47">
        <v>21.463333299999999</v>
      </c>
      <c r="AN22" s="47">
        <v>23.35</v>
      </c>
      <c r="AO22" s="47">
        <v>16.23</v>
      </c>
      <c r="AP22" s="47">
        <v>24.81</v>
      </c>
      <c r="AQ22" s="47">
        <v>65.56</v>
      </c>
      <c r="AR22" s="47">
        <v>71.08</v>
      </c>
      <c r="AS22" s="47">
        <v>53.33</v>
      </c>
      <c r="AT22" s="47">
        <v>72.27</v>
      </c>
      <c r="AU22" s="47">
        <v>17.893333299999998</v>
      </c>
      <c r="AV22" s="47">
        <v>19.11</v>
      </c>
      <c r="AW22" s="47">
        <v>13</v>
      </c>
      <c r="AX22" s="47">
        <v>21.57</v>
      </c>
      <c r="AY22" s="47">
        <v>18.2933333</v>
      </c>
      <c r="AZ22" s="47">
        <v>20.52</v>
      </c>
      <c r="BA22" s="47">
        <v>11.41</v>
      </c>
      <c r="BB22" s="47">
        <v>22.95</v>
      </c>
      <c r="BC22" s="47">
        <v>43.451571399999999</v>
      </c>
      <c r="BD22" s="47">
        <v>47.472999999999999</v>
      </c>
      <c r="BE22" s="47">
        <v>33.728999999999999</v>
      </c>
      <c r="BF22" s="47">
        <v>52.445999999999998</v>
      </c>
      <c r="BG22" s="65">
        <v>12.721428599999999</v>
      </c>
      <c r="BH22" s="65">
        <v>10.38</v>
      </c>
      <c r="BI22" s="65">
        <v>9.6</v>
      </c>
      <c r="BJ22" s="65">
        <v>18.48</v>
      </c>
      <c r="BK22" s="47">
        <v>16.601428599999998</v>
      </c>
      <c r="BL22" s="47">
        <v>21.7</v>
      </c>
      <c r="BM22" s="47">
        <v>0.9</v>
      </c>
      <c r="BN22" s="47">
        <v>27.57</v>
      </c>
      <c r="BP22"/>
      <c r="BQ22"/>
    </row>
    <row r="23" spans="1:69">
      <c r="A23" s="32" t="s">
        <v>598</v>
      </c>
      <c r="B23" s="64" t="s">
        <v>599</v>
      </c>
      <c r="C23" s="47">
        <v>433.6</v>
      </c>
      <c r="D23" s="47">
        <v>460</v>
      </c>
      <c r="E23" s="47">
        <v>264</v>
      </c>
      <c r="F23" s="47">
        <v>505</v>
      </c>
      <c r="G23" s="65">
        <v>7.298</v>
      </c>
      <c r="H23" s="65">
        <v>7.11</v>
      </c>
      <c r="I23" s="65">
        <v>6.87</v>
      </c>
      <c r="J23" s="65">
        <v>7.77</v>
      </c>
      <c r="K23" s="65">
        <v>3.6128</v>
      </c>
      <c r="L23" s="65">
        <v>3.7170999999999998</v>
      </c>
      <c r="M23" s="65">
        <v>3.3338999999999999</v>
      </c>
      <c r="N23" s="65">
        <v>3.8090999999999999</v>
      </c>
      <c r="O23" s="66">
        <v>9.8436200000000001E-2</v>
      </c>
      <c r="P23" s="66">
        <v>0.10417</v>
      </c>
      <c r="Q23" s="66">
        <v>7.9451999999999995E-2</v>
      </c>
      <c r="R23" s="66">
        <v>0.11096</v>
      </c>
      <c r="S23" s="66">
        <v>7.1462600000000001E-2</v>
      </c>
      <c r="T23" s="66">
        <v>7.3804999999999996E-2</v>
      </c>
      <c r="U23" s="66">
        <v>5.7042000000000002E-2</v>
      </c>
      <c r="V23" s="66">
        <v>8.4819000000000006E-2</v>
      </c>
      <c r="W23" s="66">
        <v>6.7218800000000004E-3</v>
      </c>
      <c r="X23" s="66">
        <v>6.8983999999999998E-3</v>
      </c>
      <c r="Y23" s="66">
        <v>5.2052000000000001E-3</v>
      </c>
      <c r="Z23" s="66">
        <v>8.0271000000000006E-3</v>
      </c>
      <c r="AA23" s="47">
        <v>20.494399999999999</v>
      </c>
      <c r="AB23" s="47">
        <v>22.234000000000002</v>
      </c>
      <c r="AC23" s="47">
        <v>13.818</v>
      </c>
      <c r="AD23" s="47">
        <v>23.114999999999998</v>
      </c>
      <c r="AE23" s="65">
        <v>0.184</v>
      </c>
      <c r="AF23" s="65">
        <v>0.19900000000000001</v>
      </c>
      <c r="AG23" s="65">
        <v>0.12</v>
      </c>
      <c r="AH23" s="65">
        <v>0.20399999999999999</v>
      </c>
      <c r="AI23" s="47">
        <v>3.4302000000000001</v>
      </c>
      <c r="AJ23" s="47">
        <v>3.5569999999999999</v>
      </c>
      <c r="AK23" s="47">
        <v>2.6019999999999999</v>
      </c>
      <c r="AL23" s="47">
        <v>3.7959999999999998</v>
      </c>
      <c r="AM23" s="47">
        <v>26.707999999999998</v>
      </c>
      <c r="AN23" s="47">
        <v>31.61</v>
      </c>
      <c r="AO23" s="47">
        <v>11.52</v>
      </c>
      <c r="AP23" s="47">
        <v>33.770000000000003</v>
      </c>
      <c r="AQ23" s="47">
        <v>40.994</v>
      </c>
      <c r="AR23" s="47">
        <v>44.74</v>
      </c>
      <c r="AS23" s="47">
        <v>29.32</v>
      </c>
      <c r="AT23" s="47">
        <v>46.98</v>
      </c>
      <c r="AU23" s="47">
        <v>14.7988</v>
      </c>
      <c r="AV23" s="47">
        <v>16.559999999999999</v>
      </c>
      <c r="AW23" s="47">
        <v>7.8739999999999997</v>
      </c>
      <c r="AX23" s="47">
        <v>17.72</v>
      </c>
      <c r="AY23" s="47">
        <v>5.1353999999999997</v>
      </c>
      <c r="AZ23" s="47">
        <v>5.24</v>
      </c>
      <c r="BA23" s="47">
        <v>4.4450000000000003</v>
      </c>
      <c r="BB23" s="47">
        <v>5.7859999999999996</v>
      </c>
      <c r="BC23" s="47">
        <v>61.841200000000001</v>
      </c>
      <c r="BD23" s="47">
        <v>72.769000000000005</v>
      </c>
      <c r="BE23" s="47">
        <v>29.602</v>
      </c>
      <c r="BF23" s="47">
        <v>73.751000000000005</v>
      </c>
      <c r="BG23" s="65">
        <v>9.0220000000000002</v>
      </c>
      <c r="BH23" s="65">
        <v>8.61</v>
      </c>
      <c r="BI23" s="65">
        <v>7.03</v>
      </c>
      <c r="BJ23" s="65">
        <v>11.1</v>
      </c>
      <c r="BK23" s="47">
        <v>18.452000000000002</v>
      </c>
      <c r="BL23" s="47">
        <v>19.72</v>
      </c>
      <c r="BM23" s="47">
        <v>6.1</v>
      </c>
      <c r="BN23" s="47">
        <v>28.15</v>
      </c>
      <c r="BP23"/>
      <c r="BQ23"/>
    </row>
    <row r="24" spans="1:69">
      <c r="A24" s="32" t="s">
        <v>600</v>
      </c>
      <c r="B24" s="64" t="s">
        <v>601</v>
      </c>
      <c r="C24" s="47">
        <v>447.71428600000002</v>
      </c>
      <c r="D24" s="47">
        <v>454</v>
      </c>
      <c r="E24" s="47">
        <v>284</v>
      </c>
      <c r="F24" s="47">
        <v>517</v>
      </c>
      <c r="G24" s="65">
        <v>7.9242857100000004</v>
      </c>
      <c r="H24" s="65">
        <v>7.9</v>
      </c>
      <c r="I24" s="65">
        <v>7.8</v>
      </c>
      <c r="J24" s="65">
        <v>8.1</v>
      </c>
      <c r="K24" s="65">
        <v>3.6448399999999999</v>
      </c>
      <c r="L24" s="65">
        <v>3.5482999999999998</v>
      </c>
      <c r="M24" s="65">
        <v>3.4249000000000001</v>
      </c>
      <c r="N24" s="65">
        <v>4.0415000000000001</v>
      </c>
      <c r="O24" s="66">
        <v>0.10226880000000001</v>
      </c>
      <c r="P24" s="66">
        <v>0.10929</v>
      </c>
      <c r="Q24" s="66">
        <v>8.0624000000000001E-2</v>
      </c>
      <c r="R24" s="66">
        <v>0.11557000000000001</v>
      </c>
      <c r="S24" s="66">
        <v>7.39562E-2</v>
      </c>
      <c r="T24" s="66">
        <v>7.8417000000000001E-2</v>
      </c>
      <c r="U24" s="66">
        <v>5.7528000000000003E-2</v>
      </c>
      <c r="V24" s="66">
        <v>8.6703000000000002E-2</v>
      </c>
      <c r="W24" s="66">
        <v>7.3478199999999997E-3</v>
      </c>
      <c r="X24" s="66">
        <v>6.8015999999999997E-3</v>
      </c>
      <c r="Y24" s="66">
        <v>5.1250000000000002E-3</v>
      </c>
      <c r="Z24" s="66">
        <v>1.1009E-2</v>
      </c>
      <c r="AA24" s="47">
        <v>21.7148</v>
      </c>
      <c r="AB24" s="47">
        <v>20.777999999999999</v>
      </c>
      <c r="AC24" s="47">
        <v>14.73</v>
      </c>
      <c r="AD24" s="47">
        <v>29.821000000000002</v>
      </c>
      <c r="AE24" s="65">
        <v>0.18379999999999999</v>
      </c>
      <c r="AF24" s="65">
        <v>0.186</v>
      </c>
      <c r="AG24" s="65">
        <v>0.11</v>
      </c>
      <c r="AH24" s="65">
        <v>0.22900000000000001</v>
      </c>
      <c r="AI24" s="47">
        <v>3.3412000000000002</v>
      </c>
      <c r="AJ24" s="47">
        <v>3.5939999999999999</v>
      </c>
      <c r="AK24" s="47">
        <v>2.3769999999999998</v>
      </c>
      <c r="AL24" s="47">
        <v>3.6619999999999999</v>
      </c>
      <c r="AM24" s="47">
        <v>25.803999999999998</v>
      </c>
      <c r="AN24" s="47">
        <v>28.48</v>
      </c>
      <c r="AO24" s="47">
        <v>12.78</v>
      </c>
      <c r="AP24" s="47">
        <v>35.659999999999997</v>
      </c>
      <c r="AQ24" s="47">
        <v>41.445999999999998</v>
      </c>
      <c r="AR24" s="47">
        <v>44.58</v>
      </c>
      <c r="AS24" s="47">
        <v>29.32</v>
      </c>
      <c r="AT24" s="47">
        <v>46.47</v>
      </c>
      <c r="AU24" s="47">
        <v>14.8188</v>
      </c>
      <c r="AV24" s="47">
        <v>16.29</v>
      </c>
      <c r="AW24" s="47">
        <v>8.5939999999999994</v>
      </c>
      <c r="AX24" s="47">
        <v>17.53</v>
      </c>
      <c r="AY24" s="47">
        <v>5.6786000000000003</v>
      </c>
      <c r="AZ24" s="47">
        <v>5.8949999999999996</v>
      </c>
      <c r="BA24" s="47">
        <v>4.6539999999999999</v>
      </c>
      <c r="BB24" s="47">
        <v>6.9470000000000001</v>
      </c>
      <c r="BC24" s="47">
        <v>59.845399999999998</v>
      </c>
      <c r="BD24" s="47">
        <v>63.353000000000002</v>
      </c>
      <c r="BE24" s="47">
        <v>32.796999999999997</v>
      </c>
      <c r="BF24" s="47">
        <v>84.031999999999996</v>
      </c>
      <c r="BG24" s="65">
        <v>8.15</v>
      </c>
      <c r="BH24" s="65">
        <v>7.7</v>
      </c>
      <c r="BI24" s="65">
        <v>6.4</v>
      </c>
      <c r="BJ24" s="65">
        <v>10.8</v>
      </c>
      <c r="BK24" s="47">
        <v>22.757142900000002</v>
      </c>
      <c r="BL24" s="47">
        <v>27.13</v>
      </c>
      <c r="BM24" s="47">
        <v>9</v>
      </c>
      <c r="BN24" s="47">
        <v>31.55</v>
      </c>
      <c r="BP24"/>
      <c r="BQ24"/>
    </row>
    <row r="25" spans="1:69">
      <c r="A25" s="32" t="s">
        <v>602</v>
      </c>
      <c r="B25" s="64" t="s">
        <v>603</v>
      </c>
      <c r="C25" s="47">
        <v>377.33333299999998</v>
      </c>
      <c r="D25" s="47">
        <v>380</v>
      </c>
      <c r="E25" s="47">
        <v>353</v>
      </c>
      <c r="F25" s="47">
        <v>405</v>
      </c>
      <c r="G25" s="65">
        <v>8.0259999999999998</v>
      </c>
      <c r="H25" s="65">
        <v>7.75</v>
      </c>
      <c r="I25" s="65">
        <v>7.71</v>
      </c>
      <c r="J25" s="65">
        <v>8.73</v>
      </c>
      <c r="K25" s="65">
        <v>8.5937000000000001</v>
      </c>
      <c r="L25" s="65">
        <v>9.5078999999999994</v>
      </c>
      <c r="M25" s="65">
        <v>5.5553999999999997</v>
      </c>
      <c r="N25" s="65">
        <v>9.8035999999999994</v>
      </c>
      <c r="O25" s="66">
        <v>0.25160250000000001</v>
      </c>
      <c r="P25" s="66">
        <v>0.26258999999999999</v>
      </c>
      <c r="Q25" s="66">
        <v>0.15236</v>
      </c>
      <c r="R25" s="66">
        <v>0.32887</v>
      </c>
      <c r="S25" s="66">
        <v>0.18245</v>
      </c>
      <c r="T25" s="66">
        <v>0.19026999999999999</v>
      </c>
      <c r="U25" s="66">
        <v>0.11011</v>
      </c>
      <c r="V25" s="66">
        <v>0.23915</v>
      </c>
      <c r="W25" s="66">
        <v>1.7814699999999999E-2</v>
      </c>
      <c r="X25" s="66">
        <v>1.8665999999999999E-2</v>
      </c>
      <c r="Y25" s="66">
        <v>9.7097999999999993E-3</v>
      </c>
      <c r="Z25" s="66">
        <v>2.4216999999999999E-2</v>
      </c>
      <c r="AA25" s="47">
        <v>16.741</v>
      </c>
      <c r="AB25" s="47">
        <v>16.003</v>
      </c>
      <c r="AC25" s="47">
        <v>13.811</v>
      </c>
      <c r="AD25" s="47">
        <v>21.146999999999998</v>
      </c>
      <c r="AE25" s="65">
        <v>0.1515</v>
      </c>
      <c r="AF25" s="65">
        <v>0.14499999999999999</v>
      </c>
      <c r="AG25" s="65">
        <v>0.124</v>
      </c>
      <c r="AH25" s="65">
        <v>0.192</v>
      </c>
      <c r="AI25" s="47">
        <v>2.3904999999999998</v>
      </c>
      <c r="AJ25" s="47">
        <v>2.4020000000000001</v>
      </c>
      <c r="AK25" s="47">
        <v>2.1749999999999998</v>
      </c>
      <c r="AL25" s="47">
        <v>2.5830000000000002</v>
      </c>
      <c r="AM25" s="47">
        <v>10.6465</v>
      </c>
      <c r="AN25" s="47">
        <v>10.093999999999999</v>
      </c>
      <c r="AO25" s="47">
        <v>8.1980000000000004</v>
      </c>
      <c r="AP25" s="47">
        <v>14.2</v>
      </c>
      <c r="AQ25" s="47">
        <v>42.337499999999999</v>
      </c>
      <c r="AR25" s="47">
        <v>42.545000000000002</v>
      </c>
      <c r="AS25" s="47">
        <v>38.82</v>
      </c>
      <c r="AT25" s="47">
        <v>45.44</v>
      </c>
      <c r="AU25" s="47">
        <v>18.412500000000001</v>
      </c>
      <c r="AV25" s="47">
        <v>18.864999999999998</v>
      </c>
      <c r="AW25" s="47">
        <v>15.52</v>
      </c>
      <c r="AX25" s="47">
        <v>20.399999999999999</v>
      </c>
      <c r="AY25" s="47">
        <v>6.3832500000000003</v>
      </c>
      <c r="AZ25" s="47">
        <v>6.6174999999999997</v>
      </c>
      <c r="BA25" s="47">
        <v>0.47799999999999998</v>
      </c>
      <c r="BB25" s="47">
        <v>11.82</v>
      </c>
      <c r="BC25" s="47">
        <v>24.065000000000001</v>
      </c>
      <c r="BD25" s="47">
        <v>22.53</v>
      </c>
      <c r="BE25" s="47">
        <v>18.216999999999999</v>
      </c>
      <c r="BF25" s="47">
        <v>32.982999999999997</v>
      </c>
      <c r="BG25" s="65">
        <v>11.88</v>
      </c>
      <c r="BH25" s="65">
        <v>13.4</v>
      </c>
      <c r="BI25" s="65">
        <v>6.6</v>
      </c>
      <c r="BJ25" s="65">
        <v>15.6</v>
      </c>
      <c r="BK25" s="47">
        <v>18.760000000000002</v>
      </c>
      <c r="BL25" s="47">
        <v>23.6</v>
      </c>
      <c r="BM25" s="47">
        <v>4.9000000000000004</v>
      </c>
      <c r="BN25" s="47">
        <v>24.5</v>
      </c>
      <c r="BP25"/>
      <c r="BQ25"/>
    </row>
    <row r="26" spans="1:69">
      <c r="A26" s="32" t="s">
        <v>604</v>
      </c>
      <c r="B26" s="64" t="s">
        <v>605</v>
      </c>
      <c r="C26" s="47">
        <v>631.20000000000005</v>
      </c>
      <c r="D26" s="47">
        <v>635</v>
      </c>
      <c r="E26" s="47">
        <v>585</v>
      </c>
      <c r="F26" s="47">
        <v>666</v>
      </c>
      <c r="G26" s="65">
        <v>7.8959999999999999</v>
      </c>
      <c r="H26" s="65">
        <v>7.93</v>
      </c>
      <c r="I26" s="65">
        <v>7.65</v>
      </c>
      <c r="J26" s="65">
        <v>8.27</v>
      </c>
      <c r="K26" s="65">
        <v>5.8559000000000001</v>
      </c>
      <c r="L26" s="65">
        <v>5.5392000000000001</v>
      </c>
      <c r="M26" s="65">
        <v>5.4478</v>
      </c>
      <c r="N26" s="65">
        <v>6.8127000000000004</v>
      </c>
      <c r="O26" s="66">
        <v>0.18056800000000001</v>
      </c>
      <c r="P26" s="66">
        <v>0.17777000000000001</v>
      </c>
      <c r="Q26" s="66">
        <v>0.16664999999999999</v>
      </c>
      <c r="R26" s="66">
        <v>0.19789999999999999</v>
      </c>
      <c r="S26" s="66">
        <v>0.122616</v>
      </c>
      <c r="T26" s="66">
        <v>0.11974</v>
      </c>
      <c r="U26" s="66">
        <v>0.1149</v>
      </c>
      <c r="V26" s="66">
        <v>0.13446</v>
      </c>
      <c r="W26" s="66">
        <v>1.067704E-2</v>
      </c>
      <c r="X26" s="66">
        <v>1.0392E-2</v>
      </c>
      <c r="Y26" s="66">
        <v>8.6812999999999994E-3</v>
      </c>
      <c r="Z26" s="66">
        <v>1.2933999999999999E-2</v>
      </c>
      <c r="AA26" s="47">
        <v>23.203800000000001</v>
      </c>
      <c r="AB26" s="47">
        <v>23.608000000000001</v>
      </c>
      <c r="AC26" s="47">
        <v>22.157</v>
      </c>
      <c r="AD26" s="47">
        <v>23.651</v>
      </c>
      <c r="AE26" s="65">
        <v>0.28799999999999998</v>
      </c>
      <c r="AF26" s="65">
        <v>0.28599999999999998</v>
      </c>
      <c r="AG26" s="65">
        <v>0.25900000000000001</v>
      </c>
      <c r="AH26" s="65">
        <v>0.33600000000000002</v>
      </c>
      <c r="AI26" s="47">
        <v>4.6783999999999999</v>
      </c>
      <c r="AJ26" s="47">
        <v>4.7309999999999999</v>
      </c>
      <c r="AK26" s="47">
        <v>4.2389999999999999</v>
      </c>
      <c r="AL26" s="47">
        <v>5.1689999999999996</v>
      </c>
      <c r="AM26" s="47">
        <v>48.235999999999997</v>
      </c>
      <c r="AN26" s="47">
        <v>54.87</v>
      </c>
      <c r="AO26" s="47">
        <v>34</v>
      </c>
      <c r="AP26" s="47">
        <v>56.37</v>
      </c>
      <c r="AQ26" s="47">
        <v>53.02</v>
      </c>
      <c r="AR26" s="47">
        <v>53.45</v>
      </c>
      <c r="AS26" s="47">
        <v>50.83</v>
      </c>
      <c r="AT26" s="47">
        <v>54.44</v>
      </c>
      <c r="AU26" s="47">
        <v>22.734000000000002</v>
      </c>
      <c r="AV26" s="47">
        <v>22.43</v>
      </c>
      <c r="AW26" s="47">
        <v>21.28</v>
      </c>
      <c r="AX26" s="47">
        <v>23.87</v>
      </c>
      <c r="AY26" s="47">
        <v>6.9631999999999996</v>
      </c>
      <c r="AZ26" s="47">
        <v>6.41</v>
      </c>
      <c r="BA26" s="47">
        <v>5.1660000000000004</v>
      </c>
      <c r="BB26" s="47">
        <v>9.26</v>
      </c>
      <c r="BC26" s="47">
        <v>122.6722</v>
      </c>
      <c r="BD26" s="47">
        <v>136.30000000000001</v>
      </c>
      <c r="BE26" s="47">
        <v>93.921999999999997</v>
      </c>
      <c r="BF26" s="47">
        <v>138.89500000000001</v>
      </c>
      <c r="BG26" s="65">
        <v>7.3259999999999996</v>
      </c>
      <c r="BH26" s="65">
        <v>7.42</v>
      </c>
      <c r="BI26" s="65">
        <v>6.26</v>
      </c>
      <c r="BJ26" s="65">
        <v>7.93</v>
      </c>
      <c r="BK26" s="47">
        <v>26.38</v>
      </c>
      <c r="BL26" s="47">
        <v>26.4</v>
      </c>
      <c r="BM26" s="47">
        <v>19.899999999999999</v>
      </c>
      <c r="BN26" s="47">
        <v>30.7</v>
      </c>
      <c r="BP26"/>
      <c r="BQ26"/>
    </row>
    <row r="27" spans="1:69">
      <c r="A27" s="32" t="s">
        <v>606</v>
      </c>
      <c r="B27" s="64" t="s">
        <v>607</v>
      </c>
      <c r="C27" s="47">
        <v>460.88888900000001</v>
      </c>
      <c r="D27" s="47">
        <v>483</v>
      </c>
      <c r="E27" s="47">
        <v>289</v>
      </c>
      <c r="F27" s="47">
        <v>518</v>
      </c>
      <c r="G27" s="65">
        <v>7.8966666700000001</v>
      </c>
      <c r="H27" s="65">
        <v>7.9</v>
      </c>
      <c r="I27" s="65">
        <v>7.8</v>
      </c>
      <c r="J27" s="65">
        <v>8</v>
      </c>
      <c r="K27" s="65">
        <v>3.6827833299999999</v>
      </c>
      <c r="L27" s="65">
        <v>3.5310999999999999</v>
      </c>
      <c r="M27" s="65">
        <v>3.4605999999999999</v>
      </c>
      <c r="N27" s="65">
        <v>4.1680999999999999</v>
      </c>
      <c r="O27" s="66">
        <v>0.1017025</v>
      </c>
      <c r="P27" s="66">
        <v>0.108475</v>
      </c>
      <c r="Q27" s="66">
        <v>8.0277000000000001E-2</v>
      </c>
      <c r="R27" s="66">
        <v>0.11253000000000001</v>
      </c>
      <c r="S27" s="66">
        <v>7.3342500000000005E-2</v>
      </c>
      <c r="T27" s="66">
        <v>7.8748499999999999E-2</v>
      </c>
      <c r="U27" s="66">
        <v>5.7088E-2</v>
      </c>
      <c r="V27" s="66">
        <v>8.0871999999999999E-2</v>
      </c>
      <c r="W27" s="66">
        <v>7.2021699999999999E-3</v>
      </c>
      <c r="X27" s="66">
        <v>7.2433999999999997E-3</v>
      </c>
      <c r="Y27" s="66">
        <v>4.9582000000000003E-3</v>
      </c>
      <c r="Z27" s="66">
        <v>1.0015E-2</v>
      </c>
      <c r="AA27" s="47">
        <v>22.2626667</v>
      </c>
      <c r="AB27" s="47">
        <v>22.073499999999999</v>
      </c>
      <c r="AC27" s="47">
        <v>16.061</v>
      </c>
      <c r="AD27" s="47">
        <v>29.457000000000001</v>
      </c>
      <c r="AE27" s="65">
        <v>0.19383333</v>
      </c>
      <c r="AF27" s="65">
        <v>0.20300000000000001</v>
      </c>
      <c r="AG27" s="65">
        <v>0.114</v>
      </c>
      <c r="AH27" s="65">
        <v>0.24099999999999999</v>
      </c>
      <c r="AI27" s="47">
        <v>3.5108333300000001</v>
      </c>
      <c r="AJ27" s="47">
        <v>3.6890000000000001</v>
      </c>
      <c r="AK27" s="47">
        <v>2.532</v>
      </c>
      <c r="AL27" s="47">
        <v>3.84</v>
      </c>
      <c r="AM27" s="47">
        <v>26.296666699999999</v>
      </c>
      <c r="AN27" s="47">
        <v>26.91</v>
      </c>
      <c r="AO27" s="47">
        <v>14.57</v>
      </c>
      <c r="AP27" s="47">
        <v>35.78</v>
      </c>
      <c r="AQ27" s="47">
        <v>42.411666699999998</v>
      </c>
      <c r="AR27" s="47">
        <v>45.4</v>
      </c>
      <c r="AS27" s="47">
        <v>29.59</v>
      </c>
      <c r="AT27" s="47">
        <v>48</v>
      </c>
      <c r="AU27" s="47">
        <v>15.385166699999999</v>
      </c>
      <c r="AV27" s="47">
        <v>16.745000000000001</v>
      </c>
      <c r="AW27" s="47">
        <v>8.7910000000000004</v>
      </c>
      <c r="AX27" s="47">
        <v>18.3</v>
      </c>
      <c r="AY27" s="47">
        <v>5.8566666700000001</v>
      </c>
      <c r="AZ27" s="47">
        <v>5.8070000000000004</v>
      </c>
      <c r="BA27" s="47">
        <v>4.75</v>
      </c>
      <c r="BB27" s="47">
        <v>7.1050000000000004</v>
      </c>
      <c r="BC27" s="47">
        <v>59.987166700000003</v>
      </c>
      <c r="BD27" s="47">
        <v>61.378</v>
      </c>
      <c r="BE27" s="47">
        <v>32.546999999999997</v>
      </c>
      <c r="BF27" s="47">
        <v>83.635999999999996</v>
      </c>
      <c r="BG27" s="65">
        <v>8.5500000000000007</v>
      </c>
      <c r="BH27" s="65">
        <v>8.1999999999999993</v>
      </c>
      <c r="BI27" s="65">
        <v>6.6</v>
      </c>
      <c r="BJ27" s="65">
        <v>10.8</v>
      </c>
      <c r="BK27" s="47">
        <v>24.195555599999999</v>
      </c>
      <c r="BL27" s="47">
        <v>26.83</v>
      </c>
      <c r="BM27" s="47">
        <v>8.6300000000000008</v>
      </c>
      <c r="BN27" s="47">
        <v>31.45</v>
      </c>
      <c r="BP27"/>
      <c r="BQ27"/>
    </row>
    <row r="28" spans="1:69">
      <c r="A28" s="32" t="s">
        <v>608</v>
      </c>
      <c r="B28" s="64" t="s">
        <v>609</v>
      </c>
      <c r="C28" s="47">
        <v>825.28571399999998</v>
      </c>
      <c r="D28" s="47">
        <v>824</v>
      </c>
      <c r="E28" s="47">
        <v>812</v>
      </c>
      <c r="F28" s="47">
        <v>866</v>
      </c>
      <c r="G28" s="65">
        <v>8.4214285699999998</v>
      </c>
      <c r="H28" s="65">
        <v>8.4499999999999993</v>
      </c>
      <c r="I28" s="65">
        <v>8.3000000000000007</v>
      </c>
      <c r="J28" s="65">
        <v>8.5</v>
      </c>
      <c r="K28" s="65">
        <v>4.3034999999999997</v>
      </c>
      <c r="L28" s="65">
        <v>4.2898500000000004</v>
      </c>
      <c r="M28" s="65">
        <v>3.9538000000000002</v>
      </c>
      <c r="N28" s="65">
        <v>4.5925000000000002</v>
      </c>
      <c r="O28" s="66">
        <v>9.4099669999999996E-2</v>
      </c>
      <c r="P28" s="66">
        <v>9.3035999999999994E-2</v>
      </c>
      <c r="Q28" s="66">
        <v>8.2357E-2</v>
      </c>
      <c r="R28" s="66">
        <v>0.10628</v>
      </c>
      <c r="S28" s="66">
        <v>6.3820669999999996E-2</v>
      </c>
      <c r="T28" s="66">
        <v>6.2487000000000001E-2</v>
      </c>
      <c r="U28" s="66">
        <v>5.4748999999999999E-2</v>
      </c>
      <c r="V28" s="66">
        <v>7.4454000000000006E-2</v>
      </c>
      <c r="W28" s="66">
        <v>5.16915E-3</v>
      </c>
      <c r="X28" s="66">
        <v>4.3823500000000001E-3</v>
      </c>
      <c r="Y28" s="66">
        <v>3.5000000000000001E-3</v>
      </c>
      <c r="Z28" s="66">
        <v>8.7165999999999997E-3</v>
      </c>
      <c r="AA28" s="47">
        <v>13.927</v>
      </c>
      <c r="AB28" s="47">
        <v>14.236000000000001</v>
      </c>
      <c r="AC28" s="47">
        <v>12.134</v>
      </c>
      <c r="AD28" s="47">
        <v>15.503</v>
      </c>
      <c r="AE28" s="65">
        <v>0.41149999999999998</v>
      </c>
      <c r="AF28" s="65">
        <v>0.41449999999999998</v>
      </c>
      <c r="AG28" s="65">
        <v>0.36599999999999999</v>
      </c>
      <c r="AH28" s="65">
        <v>0.44900000000000001</v>
      </c>
      <c r="AI28" s="47">
        <v>6.0081666699999996</v>
      </c>
      <c r="AJ28" s="47">
        <v>6.0350000000000001</v>
      </c>
      <c r="AK28" s="47">
        <v>5.7149999999999999</v>
      </c>
      <c r="AL28" s="47">
        <v>6.2460000000000004</v>
      </c>
      <c r="AM28" s="47">
        <v>79.924999999999997</v>
      </c>
      <c r="AN28" s="47">
        <v>81.64</v>
      </c>
      <c r="AO28" s="47">
        <v>66.489999999999995</v>
      </c>
      <c r="AP28" s="47">
        <v>87.9</v>
      </c>
      <c r="AQ28" s="47">
        <v>63.786666699999998</v>
      </c>
      <c r="AR28" s="47">
        <v>62.984999999999999</v>
      </c>
      <c r="AS28" s="47">
        <v>57.69</v>
      </c>
      <c r="AT28" s="47">
        <v>70.84</v>
      </c>
      <c r="AU28" s="47">
        <v>27.395</v>
      </c>
      <c r="AV28" s="47">
        <v>26.74</v>
      </c>
      <c r="AW28" s="47">
        <v>25.94</v>
      </c>
      <c r="AX28" s="47">
        <v>29.49</v>
      </c>
      <c r="AY28" s="47">
        <v>8.0344999999999995</v>
      </c>
      <c r="AZ28" s="47">
        <v>7.8845000000000001</v>
      </c>
      <c r="BA28" s="47">
        <v>6.5670000000000002</v>
      </c>
      <c r="BB28" s="47">
        <v>9.673</v>
      </c>
      <c r="BC28" s="47">
        <v>240.388667</v>
      </c>
      <c r="BD28" s="47">
        <v>241.4145</v>
      </c>
      <c r="BE28" s="47">
        <v>228.66</v>
      </c>
      <c r="BF28" s="47">
        <v>248.196</v>
      </c>
      <c r="BG28" s="65">
        <v>8.35</v>
      </c>
      <c r="BH28" s="65">
        <v>8.1</v>
      </c>
      <c r="BI28" s="65">
        <v>7.5</v>
      </c>
      <c r="BJ28" s="65">
        <v>11.7</v>
      </c>
      <c r="BK28" s="47">
        <v>24.1333333</v>
      </c>
      <c r="BL28" s="47">
        <v>25.6</v>
      </c>
      <c r="BM28" s="47">
        <v>5.8</v>
      </c>
      <c r="BN28" s="47">
        <v>28.5</v>
      </c>
      <c r="BP28"/>
      <c r="BQ28"/>
    </row>
    <row r="29" spans="1:69">
      <c r="A29" s="32" t="s">
        <v>610</v>
      </c>
      <c r="B29" s="64" t="s">
        <v>611</v>
      </c>
      <c r="C29" s="47">
        <v>174.944444</v>
      </c>
      <c r="D29" s="47">
        <v>170</v>
      </c>
      <c r="E29" s="47">
        <v>123</v>
      </c>
      <c r="F29" s="47">
        <v>240</v>
      </c>
      <c r="G29" s="65">
        <v>7.3</v>
      </c>
      <c r="H29" s="65">
        <v>7.3</v>
      </c>
      <c r="I29" s="65">
        <v>7</v>
      </c>
      <c r="J29" s="65">
        <v>7.7</v>
      </c>
      <c r="K29" s="65">
        <v>5.5784500000000001</v>
      </c>
      <c r="L29" s="65">
        <v>5.3937999999999997</v>
      </c>
      <c r="M29" s="65">
        <v>4.9763999999999999</v>
      </c>
      <c r="N29" s="65">
        <v>6.6405000000000003</v>
      </c>
      <c r="O29" s="66">
        <v>0.18718333000000001</v>
      </c>
      <c r="P29" s="66">
        <v>0.17607999999999999</v>
      </c>
      <c r="Q29" s="66">
        <v>0.16302</v>
      </c>
      <c r="R29" s="66">
        <v>0.23279</v>
      </c>
      <c r="S29" s="66">
        <v>0.14205833000000001</v>
      </c>
      <c r="T29" s="66">
        <v>0.13428499999999999</v>
      </c>
      <c r="U29" s="66">
        <v>0.12504000000000001</v>
      </c>
      <c r="V29" s="66">
        <v>0.17641999999999999</v>
      </c>
      <c r="W29" s="66">
        <v>2.0299000000000001E-2</v>
      </c>
      <c r="X29" s="66">
        <v>2.00895E-2</v>
      </c>
      <c r="Y29" s="66">
        <v>1.653E-2</v>
      </c>
      <c r="Z29" s="66">
        <v>2.4622000000000002E-2</v>
      </c>
      <c r="AA29" s="47">
        <v>19.8537</v>
      </c>
      <c r="AB29" s="47">
        <v>18.108499999999999</v>
      </c>
      <c r="AC29" s="47">
        <v>13.573</v>
      </c>
      <c r="AD29" s="47">
        <v>28.094000000000001</v>
      </c>
      <c r="AE29" s="65">
        <v>0.13616666999999999</v>
      </c>
      <c r="AF29" s="65">
        <v>0.13400000000000001</v>
      </c>
      <c r="AG29" s="65">
        <v>9.7000000000000003E-2</v>
      </c>
      <c r="AH29" s="65">
        <v>0.18099999999999999</v>
      </c>
      <c r="AI29" s="47">
        <v>5.2893333299999998</v>
      </c>
      <c r="AJ29" s="47">
        <v>5.077</v>
      </c>
      <c r="AK29" s="47">
        <v>3.5030000000000001</v>
      </c>
      <c r="AL29" s="47">
        <v>6.8810000000000002</v>
      </c>
      <c r="AM29" s="47">
        <v>19.173333299999999</v>
      </c>
      <c r="AN29" s="47">
        <v>18.920000000000002</v>
      </c>
      <c r="AO29" s="47">
        <v>11.78</v>
      </c>
      <c r="AP29" s="47">
        <v>27.33</v>
      </c>
      <c r="AQ29" s="47">
        <v>9.1118333299999996</v>
      </c>
      <c r="AR29" s="47">
        <v>9.4034999999999993</v>
      </c>
      <c r="AS29" s="47">
        <v>6.9749999999999996</v>
      </c>
      <c r="AT29" s="47">
        <v>11.04</v>
      </c>
      <c r="AU29" s="47">
        <v>3.0893333300000001</v>
      </c>
      <c r="AV29" s="47">
        <v>2.9944999999999999</v>
      </c>
      <c r="AW29" s="47">
        <v>2.661</v>
      </c>
      <c r="AX29" s="47">
        <v>3.5579999999999998</v>
      </c>
      <c r="AY29" s="47">
        <v>6.7190000000000003</v>
      </c>
      <c r="AZ29" s="47">
        <v>7.3724999999999996</v>
      </c>
      <c r="BA29" s="47">
        <v>2.2490000000000001</v>
      </c>
      <c r="BB29" s="47">
        <v>8.6449999999999996</v>
      </c>
      <c r="BC29" s="47">
        <v>15.0291</v>
      </c>
      <c r="BD29" s="47">
        <v>13.8925</v>
      </c>
      <c r="BE29" s="47">
        <v>10.967000000000001</v>
      </c>
      <c r="BF29" s="47">
        <v>19.733000000000001</v>
      </c>
      <c r="BG29" s="65">
        <v>9.8622222199999996</v>
      </c>
      <c r="BH29" s="65">
        <v>10.3</v>
      </c>
      <c r="BI29" s="65">
        <v>6.6</v>
      </c>
      <c r="BJ29" s="65">
        <v>12</v>
      </c>
      <c r="BK29" s="47">
        <v>17.2888889</v>
      </c>
      <c r="BL29" s="47">
        <v>12.4</v>
      </c>
      <c r="BM29" s="47">
        <v>5.3</v>
      </c>
      <c r="BN29" s="47">
        <v>32.299999999999997</v>
      </c>
      <c r="BP29"/>
      <c r="BQ29"/>
    </row>
    <row r="30" spans="1:69">
      <c r="A30" s="32" t="s">
        <v>612</v>
      </c>
      <c r="B30" s="64" t="s">
        <v>613</v>
      </c>
      <c r="C30" s="47">
        <v>1061</v>
      </c>
      <c r="D30" s="47">
        <v>908.5</v>
      </c>
      <c r="E30" s="47">
        <v>540</v>
      </c>
      <c r="F30" s="47">
        <v>1730</v>
      </c>
      <c r="G30" s="65">
        <v>8.6999999999999993</v>
      </c>
      <c r="H30" s="65">
        <v>8.7650000000000006</v>
      </c>
      <c r="I30" s="65">
        <v>8.18</v>
      </c>
      <c r="J30" s="65">
        <v>9.3000000000000007</v>
      </c>
      <c r="K30" s="65">
        <v>2.7159499999999999</v>
      </c>
      <c r="L30" s="65">
        <v>2.5121500000000001</v>
      </c>
      <c r="M30" s="65">
        <v>2.1892</v>
      </c>
      <c r="N30" s="65">
        <v>3.6503000000000001</v>
      </c>
      <c r="O30" s="66">
        <v>6.8060250000000003E-2</v>
      </c>
      <c r="P30" s="66">
        <v>6.3134999999999997E-2</v>
      </c>
      <c r="Q30" s="66">
        <v>5.2706999999999997E-2</v>
      </c>
      <c r="R30" s="66">
        <v>9.3264E-2</v>
      </c>
      <c r="S30" s="66">
        <v>5.0168499999999998E-2</v>
      </c>
      <c r="T30" s="66">
        <v>4.6459E-2</v>
      </c>
      <c r="U30" s="66">
        <v>3.9149999999999997E-2</v>
      </c>
      <c r="V30" s="66">
        <v>6.8606E-2</v>
      </c>
      <c r="W30" s="66">
        <v>6.8172800000000002E-3</v>
      </c>
      <c r="X30" s="66">
        <v>4.9620000000000003E-3</v>
      </c>
      <c r="Y30" s="66">
        <v>4.1450999999999997E-3</v>
      </c>
      <c r="Z30" s="66">
        <v>1.32E-2</v>
      </c>
      <c r="AA30" s="47">
        <v>181.887833</v>
      </c>
      <c r="AB30" s="47">
        <v>144.88550000000001</v>
      </c>
      <c r="AC30" s="47">
        <v>36.61</v>
      </c>
      <c r="AD30" s="47">
        <v>356.94799999999998</v>
      </c>
      <c r="AE30" s="65">
        <v>0.34025</v>
      </c>
      <c r="AF30" s="65">
        <v>0.32400000000000001</v>
      </c>
      <c r="AG30" s="65">
        <v>0.27400000000000002</v>
      </c>
      <c r="AH30" s="65">
        <v>0.439</v>
      </c>
      <c r="AI30" s="47">
        <v>9.0752500000000005</v>
      </c>
      <c r="AJ30" s="47">
        <v>8.7210000000000001</v>
      </c>
      <c r="AK30" s="47">
        <v>7.1790000000000003</v>
      </c>
      <c r="AL30" s="47">
        <v>11.68</v>
      </c>
      <c r="AM30" s="47">
        <v>114.00749999999999</v>
      </c>
      <c r="AN30" s="47">
        <v>78.92</v>
      </c>
      <c r="AO30" s="47">
        <v>41.19</v>
      </c>
      <c r="AP30" s="47">
        <v>257</v>
      </c>
      <c r="AQ30" s="47">
        <v>54.952500000000001</v>
      </c>
      <c r="AR30" s="47">
        <v>54.945</v>
      </c>
      <c r="AS30" s="47">
        <v>49.41</v>
      </c>
      <c r="AT30" s="47">
        <v>60.51</v>
      </c>
      <c r="AU30" s="47">
        <v>13.69</v>
      </c>
      <c r="AV30" s="47">
        <v>12.73</v>
      </c>
      <c r="AW30" s="47">
        <v>11</v>
      </c>
      <c r="AX30" s="47">
        <v>18.3</v>
      </c>
      <c r="AY30" s="47">
        <v>32.64</v>
      </c>
      <c r="AZ30" s="47">
        <v>32.9</v>
      </c>
      <c r="BA30" s="47">
        <v>24.33</v>
      </c>
      <c r="BB30" s="47">
        <v>40.43</v>
      </c>
      <c r="BC30" s="47">
        <v>77.714666699999995</v>
      </c>
      <c r="BD30" s="47">
        <v>78.639499999999998</v>
      </c>
      <c r="BE30" s="47">
        <v>46.22</v>
      </c>
      <c r="BF30" s="47">
        <v>109.032</v>
      </c>
      <c r="BG30" s="65">
        <v>13.845000000000001</v>
      </c>
      <c r="BH30" s="65">
        <v>14.1</v>
      </c>
      <c r="BI30" s="65">
        <v>11.83</v>
      </c>
      <c r="BJ30" s="65">
        <v>15.42</v>
      </c>
      <c r="BK30" s="47">
        <v>15.5983333</v>
      </c>
      <c r="BL30" s="47">
        <v>19.440000000000001</v>
      </c>
      <c r="BM30" s="47">
        <v>0</v>
      </c>
      <c r="BN30" s="47">
        <v>27.33</v>
      </c>
      <c r="BP30"/>
      <c r="BQ30"/>
    </row>
    <row r="31" spans="1:69">
      <c r="A31" s="32" t="s">
        <v>614</v>
      </c>
      <c r="B31" s="64" t="s">
        <v>615</v>
      </c>
      <c r="C31" s="47">
        <v>306</v>
      </c>
      <c r="D31" s="47">
        <v>331</v>
      </c>
      <c r="E31" s="47">
        <v>230</v>
      </c>
      <c r="F31" s="47">
        <v>399</v>
      </c>
      <c r="G31" s="65">
        <v>7.23</v>
      </c>
      <c r="H31" s="65">
        <v>7.26</v>
      </c>
      <c r="I31" s="65">
        <v>6.7</v>
      </c>
      <c r="J31" s="65">
        <v>7.64</v>
      </c>
      <c r="K31" s="65">
        <v>8.6267499999999995</v>
      </c>
      <c r="L31" s="65">
        <v>8.6267499999999995</v>
      </c>
      <c r="M31" s="65">
        <v>7.6031000000000004</v>
      </c>
      <c r="N31" s="65">
        <v>9.6503999999999994</v>
      </c>
      <c r="O31" s="66">
        <v>0.33423999999999998</v>
      </c>
      <c r="P31" s="66">
        <v>0.33423999999999998</v>
      </c>
      <c r="Q31" s="66">
        <v>0.28939999999999999</v>
      </c>
      <c r="R31" s="66">
        <v>0.37907999999999997</v>
      </c>
      <c r="S31" s="66">
        <v>0.26635500000000001</v>
      </c>
      <c r="T31" s="66">
        <v>0.26635500000000001</v>
      </c>
      <c r="U31" s="66">
        <v>0.22899</v>
      </c>
      <c r="V31" s="66">
        <v>0.30371999999999999</v>
      </c>
      <c r="W31" s="66">
        <v>4.9889500000000003E-2</v>
      </c>
      <c r="X31" s="66">
        <v>4.9889500000000003E-2</v>
      </c>
      <c r="Y31" s="66">
        <v>4.1926999999999999E-2</v>
      </c>
      <c r="Z31" s="66">
        <v>5.7852000000000001E-2</v>
      </c>
      <c r="AA31" s="47">
        <v>40.546199999999999</v>
      </c>
      <c r="AB31" s="47">
        <v>44.14</v>
      </c>
      <c r="AC31" s="47">
        <v>29.870999999999999</v>
      </c>
      <c r="AD31" s="47">
        <v>49.387</v>
      </c>
      <c r="AE31" s="65">
        <v>6.8000000000000005E-2</v>
      </c>
      <c r="AF31" s="65">
        <v>6.8000000000000005E-2</v>
      </c>
      <c r="AG31" s="65">
        <v>6.8000000000000005E-2</v>
      </c>
      <c r="AH31" s="65">
        <v>6.8000000000000005E-2</v>
      </c>
      <c r="AI31" s="47">
        <v>4.3644999999999996</v>
      </c>
      <c r="AJ31" s="47">
        <v>4.3644999999999996</v>
      </c>
      <c r="AK31" s="47">
        <v>4.157</v>
      </c>
      <c r="AL31" s="47">
        <v>4.5720000000000001</v>
      </c>
      <c r="AM31" s="47">
        <v>17.559999999999999</v>
      </c>
      <c r="AN31" s="47">
        <v>17.559999999999999</v>
      </c>
      <c r="AO31" s="47">
        <v>17.47</v>
      </c>
      <c r="AP31" s="47">
        <v>17.649999999999999</v>
      </c>
      <c r="AQ31" s="47">
        <v>17.645</v>
      </c>
      <c r="AR31" s="47">
        <v>17.645</v>
      </c>
      <c r="AS31" s="47">
        <v>16.95</v>
      </c>
      <c r="AT31" s="47">
        <v>18.34</v>
      </c>
      <c r="AU31" s="47">
        <v>6.4104999999999999</v>
      </c>
      <c r="AV31" s="47">
        <v>6.4104999999999999</v>
      </c>
      <c r="AW31" s="47">
        <v>6.3310000000000004</v>
      </c>
      <c r="AX31" s="47">
        <v>6.49</v>
      </c>
      <c r="AY31" s="47">
        <v>9.3795000000000002</v>
      </c>
      <c r="AZ31" s="47">
        <v>9.3795000000000002</v>
      </c>
      <c r="BA31" s="47">
        <v>8.8849999999999998</v>
      </c>
      <c r="BB31" s="47">
        <v>9.8740000000000006</v>
      </c>
      <c r="BC31" s="47">
        <v>24.875800000000002</v>
      </c>
      <c r="BD31" s="47">
        <v>25.882999999999999</v>
      </c>
      <c r="BE31" s="47">
        <v>15.872999999999999</v>
      </c>
      <c r="BF31" s="47">
        <v>39.268999999999998</v>
      </c>
      <c r="BG31" s="65">
        <v>8.516</v>
      </c>
      <c r="BH31" s="65">
        <v>8.43</v>
      </c>
      <c r="BI31" s="65">
        <v>8.08</v>
      </c>
      <c r="BJ31" s="65">
        <v>9.06</v>
      </c>
      <c r="BK31" s="47">
        <v>19.606000000000002</v>
      </c>
      <c r="BL31" s="47">
        <v>23.05</v>
      </c>
      <c r="BM31" s="47">
        <v>11.46</v>
      </c>
      <c r="BN31" s="47">
        <v>26.15</v>
      </c>
      <c r="BP31"/>
      <c r="BQ31"/>
    </row>
    <row r="32" spans="1:69">
      <c r="A32" s="32" t="s">
        <v>616</v>
      </c>
      <c r="B32" s="64" t="s">
        <v>617</v>
      </c>
      <c r="C32" s="47">
        <v>2536.625</v>
      </c>
      <c r="D32" s="47">
        <v>2397.5</v>
      </c>
      <c r="E32" s="47">
        <v>847</v>
      </c>
      <c r="F32" s="47">
        <v>4790</v>
      </c>
      <c r="G32" s="65">
        <v>8.31</v>
      </c>
      <c r="H32" s="65">
        <v>8.34</v>
      </c>
      <c r="I32" s="65">
        <v>8.0399999999999991</v>
      </c>
      <c r="J32" s="65">
        <v>8.5399999999999991</v>
      </c>
      <c r="K32" s="65">
        <v>6.1688749999999999</v>
      </c>
      <c r="L32" s="65">
        <v>4.2202999999999999</v>
      </c>
      <c r="M32" s="65">
        <v>3.7900999999999998</v>
      </c>
      <c r="N32" s="65">
        <v>12.444800000000001</v>
      </c>
      <c r="O32" s="66">
        <v>9.4410999999999995E-2</v>
      </c>
      <c r="P32" s="66">
        <v>9.4675999999999996E-2</v>
      </c>
      <c r="Q32" s="66">
        <v>8.7732000000000004E-2</v>
      </c>
      <c r="R32" s="66">
        <v>0.10056</v>
      </c>
      <c r="S32" s="66">
        <v>7.1076249999999994E-2</v>
      </c>
      <c r="T32" s="66">
        <v>7.1466500000000002E-2</v>
      </c>
      <c r="U32" s="66">
        <v>6.4987000000000003E-2</v>
      </c>
      <c r="V32" s="66">
        <v>7.6384999999999995E-2</v>
      </c>
      <c r="W32" s="66">
        <v>7.5383000000000004E-3</v>
      </c>
      <c r="X32" s="66">
        <v>7.2068999999999996E-3</v>
      </c>
      <c r="Y32" s="66">
        <v>6.4825999999999998E-3</v>
      </c>
      <c r="Z32" s="66">
        <v>9.2568000000000008E-3</v>
      </c>
      <c r="AA32" s="47">
        <v>447.99799999999999</v>
      </c>
      <c r="AB32" s="47">
        <v>617.88300000000004</v>
      </c>
      <c r="AC32" s="47">
        <v>84.863</v>
      </c>
      <c r="AD32" s="47">
        <v>861.53499999999997</v>
      </c>
      <c r="AE32" s="65">
        <v>1.1797500000000001</v>
      </c>
      <c r="AF32" s="65">
        <v>1.1735</v>
      </c>
      <c r="AG32" s="65">
        <v>1.0760000000000001</v>
      </c>
      <c r="AH32" s="65">
        <v>1.296</v>
      </c>
      <c r="AI32" s="47">
        <v>11.5</v>
      </c>
      <c r="AJ32" s="47">
        <v>11.494999999999999</v>
      </c>
      <c r="AK32" s="47">
        <v>10.96</v>
      </c>
      <c r="AL32" s="47">
        <v>12.05</v>
      </c>
      <c r="AM32" s="47">
        <v>654</v>
      </c>
      <c r="AN32" s="47">
        <v>688.3</v>
      </c>
      <c r="AO32" s="47">
        <v>537.1</v>
      </c>
      <c r="AP32" s="47">
        <v>702.3</v>
      </c>
      <c r="AQ32" s="47">
        <v>164.45</v>
      </c>
      <c r="AR32" s="47">
        <v>157.35</v>
      </c>
      <c r="AS32" s="47">
        <v>150.1</v>
      </c>
      <c r="AT32" s="47">
        <v>193</v>
      </c>
      <c r="AU32" s="47">
        <v>45.682499999999997</v>
      </c>
      <c r="AV32" s="47">
        <v>36.104999999999997</v>
      </c>
      <c r="AW32" s="47">
        <v>31.92</v>
      </c>
      <c r="AX32" s="47">
        <v>78.599999999999994</v>
      </c>
      <c r="AY32" s="47">
        <v>37.725000000000001</v>
      </c>
      <c r="AZ32" s="47">
        <v>37.630000000000003</v>
      </c>
      <c r="BA32" s="47">
        <v>31.96</v>
      </c>
      <c r="BB32" s="47">
        <v>43.68</v>
      </c>
      <c r="BC32" s="47">
        <v>582.40928599999995</v>
      </c>
      <c r="BD32" s="47">
        <v>831.62</v>
      </c>
      <c r="BE32" s="47">
        <v>141.67400000000001</v>
      </c>
      <c r="BF32" s="47">
        <v>1053.93</v>
      </c>
      <c r="BG32" s="65">
        <v>8.73</v>
      </c>
      <c r="BH32" s="65">
        <v>7.9249999999999998</v>
      </c>
      <c r="BI32" s="65">
        <v>5.77</v>
      </c>
      <c r="BJ32" s="65">
        <v>13.07</v>
      </c>
      <c r="BK32" s="47">
        <v>19.212499999999999</v>
      </c>
      <c r="BL32" s="47">
        <v>20.9</v>
      </c>
      <c r="BM32" s="47">
        <v>9</v>
      </c>
      <c r="BN32" s="47">
        <v>26.6</v>
      </c>
      <c r="BP32"/>
      <c r="BQ32"/>
    </row>
    <row r="33" spans="1:69">
      <c r="A33" s="32" t="s">
        <v>618</v>
      </c>
      <c r="B33" s="64" t="s">
        <v>619</v>
      </c>
      <c r="C33" s="47">
        <v>1385.5</v>
      </c>
      <c r="D33" s="47">
        <v>1382.5</v>
      </c>
      <c r="E33" s="47">
        <v>1269</v>
      </c>
      <c r="F33" s="47">
        <v>1480</v>
      </c>
      <c r="G33" s="65">
        <v>7.8550000000000004</v>
      </c>
      <c r="H33" s="65">
        <v>8.0399999999999991</v>
      </c>
      <c r="I33" s="65">
        <v>6.5</v>
      </c>
      <c r="J33" s="65">
        <v>8.3699999999999992</v>
      </c>
      <c r="K33" s="65">
        <v>4.4202666700000002</v>
      </c>
      <c r="L33" s="65">
        <v>4.6270499999999997</v>
      </c>
      <c r="M33" s="65">
        <v>2.9317000000000002</v>
      </c>
      <c r="N33" s="65">
        <v>5.4820000000000002</v>
      </c>
      <c r="O33" s="66">
        <v>8.0037499999999998E-2</v>
      </c>
      <c r="P33" s="66">
        <v>8.0338000000000007E-2</v>
      </c>
      <c r="Q33" s="66">
        <v>7.6841000000000007E-2</v>
      </c>
      <c r="R33" s="66">
        <v>8.2987000000000005E-2</v>
      </c>
      <c r="S33" s="66">
        <v>5.6973169999999997E-2</v>
      </c>
      <c r="T33" s="66">
        <v>5.7121999999999999E-2</v>
      </c>
      <c r="U33" s="66">
        <v>5.5336999999999997E-2</v>
      </c>
      <c r="V33" s="66">
        <v>5.8520000000000003E-2</v>
      </c>
      <c r="W33" s="66">
        <v>5.1248700000000001E-3</v>
      </c>
      <c r="X33" s="66">
        <v>4.8141499999999997E-3</v>
      </c>
      <c r="Y33" s="66">
        <v>3.9061999999999999E-3</v>
      </c>
      <c r="Z33" s="66">
        <v>7.4619999999999999E-3</v>
      </c>
      <c r="AA33" s="47">
        <v>189.20066700000001</v>
      </c>
      <c r="AB33" s="47">
        <v>188.23949999999999</v>
      </c>
      <c r="AC33" s="47">
        <v>177.02799999999999</v>
      </c>
      <c r="AD33" s="47">
        <v>200.827</v>
      </c>
      <c r="AE33" s="65">
        <v>0.65066667</v>
      </c>
      <c r="AF33" s="65">
        <v>0.66249999999999998</v>
      </c>
      <c r="AG33" s="65">
        <v>0.61599999999999999</v>
      </c>
      <c r="AH33" s="65">
        <v>0.66700000000000004</v>
      </c>
      <c r="AI33" s="47">
        <v>6.3248333299999997</v>
      </c>
      <c r="AJ33" s="47">
        <v>6.2845000000000004</v>
      </c>
      <c r="AK33" s="47">
        <v>6.0430000000000001</v>
      </c>
      <c r="AL33" s="47">
        <v>6.742</v>
      </c>
      <c r="AM33" s="47">
        <v>161.01666700000001</v>
      </c>
      <c r="AN33" s="47">
        <v>161.94999999999999</v>
      </c>
      <c r="AO33" s="47">
        <v>149.4</v>
      </c>
      <c r="AP33" s="47">
        <v>168.7</v>
      </c>
      <c r="AQ33" s="47">
        <v>86.98</v>
      </c>
      <c r="AR33" s="47">
        <v>85.965000000000003</v>
      </c>
      <c r="AS33" s="47">
        <v>79.69</v>
      </c>
      <c r="AT33" s="47">
        <v>93.81</v>
      </c>
      <c r="AU33" s="47">
        <v>31.08</v>
      </c>
      <c r="AV33" s="47">
        <v>30.45</v>
      </c>
      <c r="AW33" s="47">
        <v>29.24</v>
      </c>
      <c r="AX33" s="47">
        <v>33.700000000000003</v>
      </c>
      <c r="AY33" s="47">
        <v>12.99</v>
      </c>
      <c r="AZ33" s="47">
        <v>13.265000000000001</v>
      </c>
      <c r="BA33" s="47">
        <v>10.87</v>
      </c>
      <c r="BB33" s="47">
        <v>14.51</v>
      </c>
      <c r="BC33" s="47">
        <v>288.26766700000002</v>
      </c>
      <c r="BD33" s="47">
        <v>289.21600000000001</v>
      </c>
      <c r="BE33" s="47">
        <v>278.79399999999998</v>
      </c>
      <c r="BF33" s="47">
        <v>295.74099999999999</v>
      </c>
      <c r="BG33" s="65">
        <v>8.0183333300000008</v>
      </c>
      <c r="BH33" s="65">
        <v>8.2949999999999999</v>
      </c>
      <c r="BI33" s="65">
        <v>6.53</v>
      </c>
      <c r="BJ33" s="65">
        <v>8.86</v>
      </c>
      <c r="BK33" s="47">
        <v>27.336666699999999</v>
      </c>
      <c r="BL33" s="47">
        <v>29.635000000000002</v>
      </c>
      <c r="BM33" s="47">
        <v>20.75</v>
      </c>
      <c r="BN33" s="47">
        <v>31.24</v>
      </c>
      <c r="BP33"/>
      <c r="BQ33"/>
    </row>
    <row r="34" spans="1:69">
      <c r="A34" s="32" t="s">
        <v>620</v>
      </c>
      <c r="B34" s="64" t="s">
        <v>621</v>
      </c>
      <c r="C34" s="47">
        <v>726.44545500000004</v>
      </c>
      <c r="D34" s="47">
        <v>763</v>
      </c>
      <c r="E34" s="47">
        <v>600.6</v>
      </c>
      <c r="F34" s="47">
        <v>838</v>
      </c>
      <c r="G34" s="65">
        <v>8.2872727299999998</v>
      </c>
      <c r="H34" s="65">
        <v>8.26</v>
      </c>
      <c r="I34" s="65">
        <v>8.15</v>
      </c>
      <c r="J34" s="65">
        <v>8.76</v>
      </c>
      <c r="K34" s="65">
        <v>2.437325</v>
      </c>
      <c r="L34" s="65">
        <v>2.4232499999999999</v>
      </c>
      <c r="M34" s="65">
        <v>2.0916999999999999</v>
      </c>
      <c r="N34" s="65">
        <v>2.7829999999999999</v>
      </c>
      <c r="O34" s="66">
        <v>4.8193380000000001E-2</v>
      </c>
      <c r="P34" s="66">
        <v>5.0375499999999997E-2</v>
      </c>
      <c r="Q34" s="66">
        <v>3.9959000000000001E-2</v>
      </c>
      <c r="R34" s="66">
        <v>5.3788000000000002E-2</v>
      </c>
      <c r="S34" s="66">
        <v>3.544725E-2</v>
      </c>
      <c r="T34" s="66">
        <v>3.7019999999999997E-2</v>
      </c>
      <c r="U34" s="66">
        <v>2.8976999999999999E-2</v>
      </c>
      <c r="V34" s="66">
        <v>4.0240999999999999E-2</v>
      </c>
      <c r="W34" s="66">
        <v>3.5387999999999999E-3</v>
      </c>
      <c r="X34" s="66">
        <v>3.5000000000000001E-3</v>
      </c>
      <c r="Y34" s="66">
        <v>3.5000000000000001E-3</v>
      </c>
      <c r="Z34" s="66">
        <v>3.7360000000000002E-3</v>
      </c>
      <c r="AA34" s="47">
        <v>32.2300909</v>
      </c>
      <c r="AB34" s="47">
        <v>34.527000000000001</v>
      </c>
      <c r="AC34" s="47">
        <v>24.677</v>
      </c>
      <c r="AD34" s="47">
        <v>37.948999999999998</v>
      </c>
      <c r="AE34" s="65">
        <v>0.77262500000000001</v>
      </c>
      <c r="AF34" s="65">
        <v>0.76800000000000002</v>
      </c>
      <c r="AG34" s="65">
        <v>0.72899999999999998</v>
      </c>
      <c r="AH34" s="65">
        <v>0.83399999999999996</v>
      </c>
      <c r="AI34" s="47">
        <v>4.8831249999999997</v>
      </c>
      <c r="AJ34" s="47">
        <v>4.992</v>
      </c>
      <c r="AK34" s="47">
        <v>4.2430000000000003</v>
      </c>
      <c r="AL34" s="47">
        <v>5.2969999999999997</v>
      </c>
      <c r="AM34" s="47">
        <v>45.265000000000001</v>
      </c>
      <c r="AN34" s="47">
        <v>47.32</v>
      </c>
      <c r="AO34" s="47">
        <v>33.83</v>
      </c>
      <c r="AP34" s="47">
        <v>49.59</v>
      </c>
      <c r="AQ34" s="47">
        <v>77.40625</v>
      </c>
      <c r="AR34" s="47">
        <v>79.23</v>
      </c>
      <c r="AS34" s="47">
        <v>64.459999999999994</v>
      </c>
      <c r="AT34" s="47">
        <v>84.79</v>
      </c>
      <c r="AU34" s="47">
        <v>31.142499999999998</v>
      </c>
      <c r="AV34" s="47">
        <v>31.815000000000001</v>
      </c>
      <c r="AW34" s="47">
        <v>24.86</v>
      </c>
      <c r="AX34" s="47">
        <v>33.79</v>
      </c>
      <c r="AY34" s="47">
        <v>47.053750000000001</v>
      </c>
      <c r="AZ34" s="47">
        <v>49.74</v>
      </c>
      <c r="BA34" s="47">
        <v>32.700000000000003</v>
      </c>
      <c r="BB34" s="47">
        <v>50.66</v>
      </c>
      <c r="BC34" s="47">
        <v>82.264181800000003</v>
      </c>
      <c r="BD34" s="47">
        <v>89.641999999999996</v>
      </c>
      <c r="BE34" s="47">
        <v>61.81</v>
      </c>
      <c r="BF34" s="47">
        <v>95.724999999999994</v>
      </c>
      <c r="BG34" s="65">
        <v>9.5590909100000001</v>
      </c>
      <c r="BH34" s="65">
        <v>9.52</v>
      </c>
      <c r="BI34" s="65">
        <v>7.92</v>
      </c>
      <c r="BJ34" s="65">
        <v>11.7</v>
      </c>
      <c r="BK34" s="47">
        <v>11.241818200000001</v>
      </c>
      <c r="BL34" s="47">
        <v>9.9600000000000009</v>
      </c>
      <c r="BM34" s="47">
        <v>3.91</v>
      </c>
      <c r="BN34" s="47">
        <v>19.2</v>
      </c>
      <c r="BP34"/>
      <c r="BQ34"/>
    </row>
    <row r="35" spans="1:69">
      <c r="A35" s="32" t="s">
        <v>622</v>
      </c>
      <c r="B35" s="64" t="s">
        <v>623</v>
      </c>
      <c r="C35" s="47">
        <v>460</v>
      </c>
      <c r="D35" s="47">
        <v>460</v>
      </c>
      <c r="E35" s="47">
        <v>348</v>
      </c>
      <c r="F35" s="47">
        <v>572</v>
      </c>
      <c r="G35" s="65">
        <v>7.57</v>
      </c>
      <c r="H35" s="65">
        <v>7.57</v>
      </c>
      <c r="I35" s="65">
        <v>7.29</v>
      </c>
      <c r="J35" s="65">
        <v>7.85</v>
      </c>
      <c r="K35" s="65" t="s">
        <v>703</v>
      </c>
      <c r="L35" s="65" t="s">
        <v>703</v>
      </c>
      <c r="M35" s="65" t="s">
        <v>703</v>
      </c>
      <c r="N35" s="65" t="s">
        <v>703</v>
      </c>
      <c r="O35" s="66" t="s">
        <v>703</v>
      </c>
      <c r="P35" s="66" t="s">
        <v>703</v>
      </c>
      <c r="Q35" s="66" t="s">
        <v>703</v>
      </c>
      <c r="R35" s="66" t="s">
        <v>703</v>
      </c>
      <c r="S35" s="66" t="s">
        <v>703</v>
      </c>
      <c r="T35" s="66" t="s">
        <v>703</v>
      </c>
      <c r="U35" s="66" t="s">
        <v>703</v>
      </c>
      <c r="V35" s="66" t="s">
        <v>703</v>
      </c>
      <c r="W35" s="66" t="s">
        <v>703</v>
      </c>
      <c r="X35" s="66" t="s">
        <v>703</v>
      </c>
      <c r="Y35" s="66" t="s">
        <v>703</v>
      </c>
      <c r="Z35" s="66" t="s">
        <v>703</v>
      </c>
      <c r="AA35" s="47">
        <v>29.501999999999999</v>
      </c>
      <c r="AB35" s="47">
        <v>29.501999999999999</v>
      </c>
      <c r="AC35" s="47">
        <v>22.295000000000002</v>
      </c>
      <c r="AD35" s="47">
        <v>36.709000000000003</v>
      </c>
      <c r="AE35" s="65" t="s">
        <v>703</v>
      </c>
      <c r="AF35" s="65" t="s">
        <v>703</v>
      </c>
      <c r="AG35" s="65" t="s">
        <v>703</v>
      </c>
      <c r="AH35" s="65" t="s">
        <v>703</v>
      </c>
      <c r="AI35" s="47" t="s">
        <v>703</v>
      </c>
      <c r="AJ35" s="47" t="s">
        <v>703</v>
      </c>
      <c r="AK35" s="47" t="s">
        <v>703</v>
      </c>
      <c r="AL35" s="47" t="s">
        <v>703</v>
      </c>
      <c r="AM35" s="47" t="s">
        <v>703</v>
      </c>
      <c r="AN35" s="47" t="s">
        <v>703</v>
      </c>
      <c r="AO35" s="47" t="s">
        <v>703</v>
      </c>
      <c r="AP35" s="47" t="s">
        <v>703</v>
      </c>
      <c r="AQ35" s="47" t="s">
        <v>703</v>
      </c>
      <c r="AR35" s="47" t="s">
        <v>703</v>
      </c>
      <c r="AS35" s="47" t="s">
        <v>703</v>
      </c>
      <c r="AT35" s="47" t="s">
        <v>703</v>
      </c>
      <c r="AU35" s="47" t="s">
        <v>703</v>
      </c>
      <c r="AV35" s="47" t="s">
        <v>703</v>
      </c>
      <c r="AW35" s="47" t="s">
        <v>703</v>
      </c>
      <c r="AX35" s="47" t="s">
        <v>703</v>
      </c>
      <c r="AY35" s="47" t="s">
        <v>703</v>
      </c>
      <c r="AZ35" s="47" t="s">
        <v>703</v>
      </c>
      <c r="BA35" s="47" t="s">
        <v>703</v>
      </c>
      <c r="BB35" s="47" t="s">
        <v>703</v>
      </c>
      <c r="BC35" s="47">
        <v>34.082999999999998</v>
      </c>
      <c r="BD35" s="47">
        <v>34.082999999999998</v>
      </c>
      <c r="BE35" s="47">
        <v>26.335999999999999</v>
      </c>
      <c r="BF35" s="47">
        <v>41.83</v>
      </c>
      <c r="BG35" s="65">
        <v>5.99</v>
      </c>
      <c r="BH35" s="65">
        <v>5.99</v>
      </c>
      <c r="BI35" s="65">
        <v>5.83</v>
      </c>
      <c r="BJ35" s="65">
        <v>6.15</v>
      </c>
      <c r="BK35" s="47">
        <v>27.055</v>
      </c>
      <c r="BL35" s="47">
        <v>27.055</v>
      </c>
      <c r="BM35" s="47">
        <v>25.77</v>
      </c>
      <c r="BN35" s="47">
        <v>28.34</v>
      </c>
      <c r="BP35"/>
      <c r="BQ35"/>
    </row>
    <row r="36" spans="1:69">
      <c r="A36" s="32" t="s">
        <v>624</v>
      </c>
      <c r="B36" s="64" t="s">
        <v>625</v>
      </c>
      <c r="C36" s="47">
        <v>651.88888899999995</v>
      </c>
      <c r="D36" s="47">
        <v>640</v>
      </c>
      <c r="E36" s="47">
        <v>517</v>
      </c>
      <c r="F36" s="47">
        <v>969</v>
      </c>
      <c r="G36" s="65">
        <v>8.2655555599999992</v>
      </c>
      <c r="H36" s="65">
        <v>8.06</v>
      </c>
      <c r="I36" s="65">
        <v>7.67</v>
      </c>
      <c r="J36" s="65">
        <v>9.06</v>
      </c>
      <c r="K36" s="65">
        <v>4.2366400000000004</v>
      </c>
      <c r="L36" s="65">
        <v>5.2816999999999998</v>
      </c>
      <c r="M36" s="65">
        <v>2</v>
      </c>
      <c r="N36" s="65">
        <v>5.6336000000000004</v>
      </c>
      <c r="O36" s="66">
        <v>0.15013599999999999</v>
      </c>
      <c r="P36" s="66">
        <v>0.14319000000000001</v>
      </c>
      <c r="Q36" s="66">
        <v>9.9428000000000002E-2</v>
      </c>
      <c r="R36" s="66">
        <v>0.20779</v>
      </c>
      <c r="S36" s="66">
        <v>0.11463</v>
      </c>
      <c r="T36" s="66">
        <v>0.10939</v>
      </c>
      <c r="U36" s="66">
        <v>7.5029999999999999E-2</v>
      </c>
      <c r="V36" s="66">
        <v>0.15947</v>
      </c>
      <c r="W36" s="66">
        <v>1.7165030000000001E-2</v>
      </c>
      <c r="X36" s="66">
        <v>1.5561999999999999E-2</v>
      </c>
      <c r="Y36" s="66">
        <v>8.1910999999999998E-3</v>
      </c>
      <c r="Z36" s="66">
        <v>2.7741999999999999E-2</v>
      </c>
      <c r="AA36" s="47">
        <v>93.110500000000002</v>
      </c>
      <c r="AB36" s="47">
        <v>85.8185</v>
      </c>
      <c r="AC36" s="47">
        <v>72.971000000000004</v>
      </c>
      <c r="AD36" s="47">
        <v>141.751</v>
      </c>
      <c r="AE36" s="65">
        <v>0.10100000000000001</v>
      </c>
      <c r="AF36" s="65">
        <v>9.6000000000000002E-2</v>
      </c>
      <c r="AG36" s="65">
        <v>9.5000000000000001E-2</v>
      </c>
      <c r="AH36" s="65">
        <v>0.112</v>
      </c>
      <c r="AI36" s="47">
        <v>3.9393333300000002</v>
      </c>
      <c r="AJ36" s="47">
        <v>3.605</v>
      </c>
      <c r="AK36" s="47">
        <v>3.2490000000000001</v>
      </c>
      <c r="AL36" s="47">
        <v>4.9640000000000004</v>
      </c>
      <c r="AM36" s="47">
        <v>93.213333300000002</v>
      </c>
      <c r="AN36" s="47">
        <v>79.64</v>
      </c>
      <c r="AO36" s="47">
        <v>79.099999999999994</v>
      </c>
      <c r="AP36" s="47">
        <v>120.9</v>
      </c>
      <c r="AQ36" s="47">
        <v>35.633333299999997</v>
      </c>
      <c r="AR36" s="47">
        <v>31.82</v>
      </c>
      <c r="AS36" s="47">
        <v>31.77</v>
      </c>
      <c r="AT36" s="47">
        <v>43.31</v>
      </c>
      <c r="AU36" s="47">
        <v>20.0833333</v>
      </c>
      <c r="AV36" s="47">
        <v>17.350000000000001</v>
      </c>
      <c r="AW36" s="47">
        <v>17.07</v>
      </c>
      <c r="AX36" s="47">
        <v>25.83</v>
      </c>
      <c r="AY36" s="47">
        <v>13.73</v>
      </c>
      <c r="AZ36" s="47">
        <v>13.8</v>
      </c>
      <c r="BA36" s="47">
        <v>13.31</v>
      </c>
      <c r="BB36" s="47">
        <v>14.08</v>
      </c>
      <c r="BC36" s="47">
        <v>81.912666700000003</v>
      </c>
      <c r="BD36" s="47">
        <v>73.45</v>
      </c>
      <c r="BE36" s="47">
        <v>59.124000000000002</v>
      </c>
      <c r="BF36" s="47">
        <v>133.72900000000001</v>
      </c>
      <c r="BG36" s="65">
        <v>8.9133333300000004</v>
      </c>
      <c r="BH36" s="65">
        <v>9.0500000000000007</v>
      </c>
      <c r="BI36" s="65">
        <v>6.26</v>
      </c>
      <c r="BJ36" s="65">
        <v>12.93</v>
      </c>
      <c r="BK36" s="47">
        <v>19.80875</v>
      </c>
      <c r="BL36" s="47">
        <v>23.5</v>
      </c>
      <c r="BM36" s="47">
        <v>8.16</v>
      </c>
      <c r="BN36" s="47">
        <v>27.18</v>
      </c>
      <c r="BP36"/>
      <c r="BQ36"/>
    </row>
    <row r="37" spans="1:69">
      <c r="A37" s="32" t="s">
        <v>626</v>
      </c>
      <c r="B37" s="64" t="s">
        <v>627</v>
      </c>
      <c r="C37" s="47">
        <v>1023</v>
      </c>
      <c r="D37" s="47">
        <v>693</v>
      </c>
      <c r="E37" s="47">
        <v>528</v>
      </c>
      <c r="F37" s="47">
        <v>1848</v>
      </c>
      <c r="G37" s="65">
        <v>7.78</v>
      </c>
      <c r="H37" s="65">
        <v>7.8</v>
      </c>
      <c r="I37" s="65">
        <v>7.7</v>
      </c>
      <c r="J37" s="65">
        <v>7.84</v>
      </c>
      <c r="K37" s="65" t="s">
        <v>703</v>
      </c>
      <c r="L37" s="65" t="s">
        <v>703</v>
      </c>
      <c r="M37" s="65" t="s">
        <v>703</v>
      </c>
      <c r="N37" s="65" t="s">
        <v>703</v>
      </c>
      <c r="O37" s="66" t="s">
        <v>703</v>
      </c>
      <c r="P37" s="66" t="s">
        <v>703</v>
      </c>
      <c r="Q37" s="66" t="s">
        <v>703</v>
      </c>
      <c r="R37" s="66" t="s">
        <v>703</v>
      </c>
      <c r="S37" s="66" t="s">
        <v>703</v>
      </c>
      <c r="T37" s="66" t="s">
        <v>703</v>
      </c>
      <c r="U37" s="66" t="s">
        <v>703</v>
      </c>
      <c r="V37" s="66" t="s">
        <v>703</v>
      </c>
      <c r="W37" s="66" t="s">
        <v>703</v>
      </c>
      <c r="X37" s="66" t="s">
        <v>703</v>
      </c>
      <c r="Y37" s="66" t="s">
        <v>703</v>
      </c>
      <c r="Z37" s="66" t="s">
        <v>703</v>
      </c>
      <c r="AA37" s="47">
        <v>153.32300000000001</v>
      </c>
      <c r="AB37" s="47">
        <v>60.557000000000002</v>
      </c>
      <c r="AC37" s="47">
        <v>37.024000000000001</v>
      </c>
      <c r="AD37" s="47">
        <v>362.38799999999998</v>
      </c>
      <c r="AE37" s="65" t="s">
        <v>703</v>
      </c>
      <c r="AF37" s="65" t="s">
        <v>703</v>
      </c>
      <c r="AG37" s="65" t="s">
        <v>703</v>
      </c>
      <c r="AH37" s="65" t="s">
        <v>703</v>
      </c>
      <c r="AI37" s="47" t="s">
        <v>703</v>
      </c>
      <c r="AJ37" s="47" t="s">
        <v>703</v>
      </c>
      <c r="AK37" s="47" t="s">
        <v>703</v>
      </c>
      <c r="AL37" s="47" t="s">
        <v>703</v>
      </c>
      <c r="AM37" s="47" t="s">
        <v>703</v>
      </c>
      <c r="AN37" s="47" t="s">
        <v>703</v>
      </c>
      <c r="AO37" s="47" t="s">
        <v>703</v>
      </c>
      <c r="AP37" s="47" t="s">
        <v>703</v>
      </c>
      <c r="AQ37" s="47" t="s">
        <v>703</v>
      </c>
      <c r="AR37" s="47" t="s">
        <v>703</v>
      </c>
      <c r="AS37" s="47" t="s">
        <v>703</v>
      </c>
      <c r="AT37" s="47" t="s">
        <v>703</v>
      </c>
      <c r="AU37" s="47" t="s">
        <v>703</v>
      </c>
      <c r="AV37" s="47" t="s">
        <v>703</v>
      </c>
      <c r="AW37" s="47" t="s">
        <v>703</v>
      </c>
      <c r="AX37" s="47" t="s">
        <v>703</v>
      </c>
      <c r="AY37" s="47" t="s">
        <v>703</v>
      </c>
      <c r="AZ37" s="47" t="s">
        <v>703</v>
      </c>
      <c r="BA37" s="47" t="s">
        <v>703</v>
      </c>
      <c r="BB37" s="47" t="s">
        <v>703</v>
      </c>
      <c r="BC37" s="47">
        <v>33.690666700000001</v>
      </c>
      <c r="BD37" s="47">
        <v>36.807000000000002</v>
      </c>
      <c r="BE37" s="47">
        <v>26.957000000000001</v>
      </c>
      <c r="BF37" s="47">
        <v>37.308</v>
      </c>
      <c r="BG37" s="65">
        <v>4.6233333300000004</v>
      </c>
      <c r="BH37" s="65">
        <v>4.5999999999999996</v>
      </c>
      <c r="BI37" s="65">
        <v>3.21</v>
      </c>
      <c r="BJ37" s="65">
        <v>6.06</v>
      </c>
      <c r="BK37" s="47">
        <v>24.466666700000001</v>
      </c>
      <c r="BL37" s="47">
        <v>25.3</v>
      </c>
      <c r="BM37" s="47">
        <v>22.7</v>
      </c>
      <c r="BN37" s="47">
        <v>25.4</v>
      </c>
      <c r="BP37"/>
      <c r="BQ37"/>
    </row>
    <row r="38" spans="1:69">
      <c r="A38" s="32" t="s">
        <v>628</v>
      </c>
      <c r="B38" s="64" t="s">
        <v>629</v>
      </c>
      <c r="C38" s="47">
        <v>1057.7777799999999</v>
      </c>
      <c r="D38" s="47">
        <v>1080</v>
      </c>
      <c r="E38" s="47">
        <v>787</v>
      </c>
      <c r="F38" s="47">
        <v>1170</v>
      </c>
      <c r="G38" s="65">
        <v>8.0811111100000002</v>
      </c>
      <c r="H38" s="65">
        <v>8.1</v>
      </c>
      <c r="I38" s="65">
        <v>7.9</v>
      </c>
      <c r="J38" s="65">
        <v>8.1999999999999993</v>
      </c>
      <c r="K38" s="65">
        <v>4.7812000000000001</v>
      </c>
      <c r="L38" s="65">
        <v>4.8723000000000001</v>
      </c>
      <c r="M38" s="65">
        <v>4.2355</v>
      </c>
      <c r="N38" s="65">
        <v>5.2792000000000003</v>
      </c>
      <c r="O38" s="66">
        <v>0.1155244</v>
      </c>
      <c r="P38" s="66">
        <v>0.10789</v>
      </c>
      <c r="Q38" s="66">
        <v>9.0532000000000001E-2</v>
      </c>
      <c r="R38" s="66">
        <v>0.16381000000000001</v>
      </c>
      <c r="S38" s="66">
        <v>8.5596800000000001E-2</v>
      </c>
      <c r="T38" s="66">
        <v>8.1266000000000005E-2</v>
      </c>
      <c r="U38" s="66">
        <v>6.6868999999999998E-2</v>
      </c>
      <c r="V38" s="66">
        <v>0.12142</v>
      </c>
      <c r="W38" s="66">
        <v>9.7354599999999996E-3</v>
      </c>
      <c r="X38" s="66">
        <v>9.1052000000000008E-3</v>
      </c>
      <c r="Y38" s="66">
        <v>6.5937000000000001E-3</v>
      </c>
      <c r="Z38" s="66">
        <v>1.4095E-2</v>
      </c>
      <c r="AA38" s="47">
        <v>134.27777800000001</v>
      </c>
      <c r="AB38" s="47">
        <v>136.56399999999999</v>
      </c>
      <c r="AC38" s="47">
        <v>94.759</v>
      </c>
      <c r="AD38" s="47">
        <v>146.70099999999999</v>
      </c>
      <c r="AE38" s="65">
        <v>0.378</v>
      </c>
      <c r="AF38" s="65">
        <v>0.38700000000000001</v>
      </c>
      <c r="AG38" s="65">
        <v>0.35199999999999998</v>
      </c>
      <c r="AH38" s="65">
        <v>0.39400000000000002</v>
      </c>
      <c r="AI38" s="47">
        <v>12.326000000000001</v>
      </c>
      <c r="AJ38" s="47">
        <v>12.9</v>
      </c>
      <c r="AK38" s="47">
        <v>10.220000000000001</v>
      </c>
      <c r="AL38" s="47">
        <v>14.27</v>
      </c>
      <c r="AM38" s="47">
        <v>100.11199999999999</v>
      </c>
      <c r="AN38" s="47">
        <v>103.6</v>
      </c>
      <c r="AO38" s="47">
        <v>73.36</v>
      </c>
      <c r="AP38" s="47">
        <v>114.5</v>
      </c>
      <c r="AQ38" s="47">
        <v>79.203999999999994</v>
      </c>
      <c r="AR38" s="47">
        <v>84.43</v>
      </c>
      <c r="AS38" s="47">
        <v>62.52</v>
      </c>
      <c r="AT38" s="47">
        <v>87.72</v>
      </c>
      <c r="AU38" s="47">
        <v>18.809999999999999</v>
      </c>
      <c r="AV38" s="47">
        <v>19.760000000000002</v>
      </c>
      <c r="AW38" s="47">
        <v>15</v>
      </c>
      <c r="AX38" s="47">
        <v>20.7</v>
      </c>
      <c r="AY38" s="47">
        <v>19.032</v>
      </c>
      <c r="AZ38" s="47">
        <v>20.25</v>
      </c>
      <c r="BA38" s="47">
        <v>15.3</v>
      </c>
      <c r="BB38" s="47">
        <v>21.8</v>
      </c>
      <c r="BC38" s="47">
        <v>108.983889</v>
      </c>
      <c r="BD38" s="47">
        <v>112.742</v>
      </c>
      <c r="BE38" s="47">
        <v>84.483000000000004</v>
      </c>
      <c r="BF38" s="47">
        <v>128.142</v>
      </c>
      <c r="BG38" s="65">
        <v>9.6977777799999991</v>
      </c>
      <c r="BH38" s="65">
        <v>9.3000000000000007</v>
      </c>
      <c r="BI38" s="65">
        <v>6.9</v>
      </c>
      <c r="BJ38" s="65">
        <v>14.2</v>
      </c>
      <c r="BK38" s="47">
        <v>18.944444399999998</v>
      </c>
      <c r="BL38" s="47">
        <v>21.5</v>
      </c>
      <c r="BM38" s="47">
        <v>10</v>
      </c>
      <c r="BN38" s="47">
        <v>25</v>
      </c>
      <c r="BP38"/>
      <c r="BQ38"/>
    </row>
    <row r="39" spans="1:69">
      <c r="A39" s="32" t="s">
        <v>630</v>
      </c>
      <c r="B39" s="64" t="s">
        <v>631</v>
      </c>
      <c r="C39" s="47">
        <v>1483.75</v>
      </c>
      <c r="D39" s="47">
        <v>947.5</v>
      </c>
      <c r="E39" s="47">
        <v>678</v>
      </c>
      <c r="F39" s="47">
        <v>4124</v>
      </c>
      <c r="G39" s="65">
        <v>7.1887499999999998</v>
      </c>
      <c r="H39" s="65">
        <v>7.14</v>
      </c>
      <c r="I39" s="65">
        <v>7.03</v>
      </c>
      <c r="J39" s="65">
        <v>7.44</v>
      </c>
      <c r="K39" s="65">
        <v>6.0884999999999998</v>
      </c>
      <c r="L39" s="65">
        <v>6.20235</v>
      </c>
      <c r="M39" s="65">
        <v>4.8086000000000002</v>
      </c>
      <c r="N39" s="65">
        <v>7.1406999999999998</v>
      </c>
      <c r="O39" s="66">
        <v>0.16042000000000001</v>
      </c>
      <c r="P39" s="66">
        <v>0.160665</v>
      </c>
      <c r="Q39" s="66">
        <v>0.12944</v>
      </c>
      <c r="R39" s="66">
        <v>0.19091</v>
      </c>
      <c r="S39" s="66">
        <v>0.11537725</v>
      </c>
      <c r="T39" s="66">
        <v>0.11268</v>
      </c>
      <c r="U39" s="66">
        <v>9.1678999999999997E-2</v>
      </c>
      <c r="V39" s="66">
        <v>0.14446999999999999</v>
      </c>
      <c r="W39" s="66">
        <v>1.243175E-2</v>
      </c>
      <c r="X39" s="66">
        <v>1.080235E-2</v>
      </c>
      <c r="Y39" s="66">
        <v>7.7133000000000002E-3</v>
      </c>
      <c r="Z39" s="66">
        <v>2.0409E-2</v>
      </c>
      <c r="AA39" s="47">
        <v>296.97662500000001</v>
      </c>
      <c r="AB39" s="47">
        <v>138.53649999999999</v>
      </c>
      <c r="AC39" s="47">
        <v>89.132000000000005</v>
      </c>
      <c r="AD39" s="47">
        <v>1098.6320000000001</v>
      </c>
      <c r="AE39" s="65">
        <v>0.13800000000000001</v>
      </c>
      <c r="AF39" s="65">
        <v>0.13750000000000001</v>
      </c>
      <c r="AG39" s="65">
        <v>0.1</v>
      </c>
      <c r="AH39" s="65">
        <v>0.17699999999999999</v>
      </c>
      <c r="AI39" s="47">
        <v>4.5145</v>
      </c>
      <c r="AJ39" s="47">
        <v>4.032</v>
      </c>
      <c r="AK39" s="47">
        <v>3.823</v>
      </c>
      <c r="AL39" s="47">
        <v>6.1710000000000003</v>
      </c>
      <c r="AM39" s="47">
        <v>247.9025</v>
      </c>
      <c r="AN39" s="47">
        <v>153.55000000000001</v>
      </c>
      <c r="AO39" s="47">
        <v>46.11</v>
      </c>
      <c r="AP39" s="47">
        <v>638.4</v>
      </c>
      <c r="AQ39" s="47">
        <v>87.982500000000002</v>
      </c>
      <c r="AR39" s="47">
        <v>92.185000000000002</v>
      </c>
      <c r="AS39" s="47">
        <v>63.06</v>
      </c>
      <c r="AT39" s="47">
        <v>104.5</v>
      </c>
      <c r="AU39" s="47">
        <v>22.68</v>
      </c>
      <c r="AV39" s="47">
        <v>24.07</v>
      </c>
      <c r="AW39" s="47">
        <v>17.149999999999999</v>
      </c>
      <c r="AX39" s="47">
        <v>25.43</v>
      </c>
      <c r="AY39" s="47">
        <v>14.175000000000001</v>
      </c>
      <c r="AZ39" s="47">
        <v>14.215</v>
      </c>
      <c r="BA39" s="47">
        <v>10.57</v>
      </c>
      <c r="BB39" s="47">
        <v>17.7</v>
      </c>
      <c r="BC39" s="47">
        <v>67.707624999999993</v>
      </c>
      <c r="BD39" s="47">
        <v>68.266000000000005</v>
      </c>
      <c r="BE39" s="47">
        <v>53.170999999999999</v>
      </c>
      <c r="BF39" s="47">
        <v>84.656999999999996</v>
      </c>
      <c r="BG39" s="65">
        <v>5.2962499999999997</v>
      </c>
      <c r="BH39" s="65">
        <v>4.3150000000000004</v>
      </c>
      <c r="BI39" s="65">
        <v>3.04</v>
      </c>
      <c r="BJ39" s="65">
        <v>8.3699999999999992</v>
      </c>
      <c r="BK39" s="47">
        <v>11.58</v>
      </c>
      <c r="BL39" s="47">
        <v>12.164999999999999</v>
      </c>
      <c r="BM39" s="47">
        <v>0.35</v>
      </c>
      <c r="BN39" s="47">
        <v>22.55</v>
      </c>
      <c r="BP39"/>
      <c r="BQ39"/>
    </row>
    <row r="40" spans="1:69">
      <c r="A40" s="32" t="s">
        <v>632</v>
      </c>
      <c r="B40" s="64" t="s">
        <v>633</v>
      </c>
      <c r="C40" s="47">
        <v>118.785714</v>
      </c>
      <c r="D40" s="47">
        <v>122.1</v>
      </c>
      <c r="E40" s="47">
        <v>73.599999999999994</v>
      </c>
      <c r="F40" s="47">
        <v>148</v>
      </c>
      <c r="G40" s="65">
        <v>6.7757142899999998</v>
      </c>
      <c r="H40" s="65">
        <v>6.83</v>
      </c>
      <c r="I40" s="65">
        <v>6.16</v>
      </c>
      <c r="J40" s="65">
        <v>7.09</v>
      </c>
      <c r="K40" s="65">
        <v>2.0589555599999998</v>
      </c>
      <c r="L40" s="65">
        <v>1.9829000000000001</v>
      </c>
      <c r="M40" s="65">
        <v>1.6739999999999999</v>
      </c>
      <c r="N40" s="65">
        <v>3.1749000000000001</v>
      </c>
      <c r="O40" s="66">
        <v>8.1480670000000005E-2</v>
      </c>
      <c r="P40" s="66">
        <v>7.8451999999999994E-2</v>
      </c>
      <c r="Q40" s="66">
        <v>6.0505000000000003E-2</v>
      </c>
      <c r="R40" s="66">
        <v>0.10417999999999999</v>
      </c>
      <c r="S40" s="66">
        <v>6.5607670000000007E-2</v>
      </c>
      <c r="T40" s="66">
        <v>6.4323000000000005E-2</v>
      </c>
      <c r="U40" s="66">
        <v>4.7924000000000001E-2</v>
      </c>
      <c r="V40" s="66">
        <v>8.0742999999999995E-2</v>
      </c>
      <c r="W40" s="66">
        <v>1.2248139999999999E-2</v>
      </c>
      <c r="X40" s="66">
        <v>1.2612999999999999E-2</v>
      </c>
      <c r="Y40" s="66">
        <v>7.4505999999999999E-3</v>
      </c>
      <c r="Z40" s="66">
        <v>1.5330999999999999E-2</v>
      </c>
      <c r="AA40" s="47">
        <v>10.4596667</v>
      </c>
      <c r="AB40" s="47">
        <v>9.9484999999999992</v>
      </c>
      <c r="AC40" s="47">
        <v>4.8019999999999996</v>
      </c>
      <c r="AD40" s="47">
        <v>16.869</v>
      </c>
      <c r="AE40" s="65">
        <v>5.3999999999999999E-2</v>
      </c>
      <c r="AF40" s="65">
        <v>5.0999999999999997E-2</v>
      </c>
      <c r="AG40" s="65">
        <v>0.04</v>
      </c>
      <c r="AH40" s="65">
        <v>7.2999999999999995E-2</v>
      </c>
      <c r="AI40" s="47">
        <v>2.5062222200000002</v>
      </c>
      <c r="AJ40" s="47">
        <v>2.516</v>
      </c>
      <c r="AK40" s="47">
        <v>2.0339999999999998</v>
      </c>
      <c r="AL40" s="47">
        <v>2.9209999999999998</v>
      </c>
      <c r="AM40" s="47">
        <v>7.5261111100000004</v>
      </c>
      <c r="AN40" s="47">
        <v>7.5670000000000002</v>
      </c>
      <c r="AO40" s="47">
        <v>4.29</v>
      </c>
      <c r="AP40" s="47">
        <v>10.73</v>
      </c>
      <c r="AQ40" s="47">
        <v>9.9307777799999997</v>
      </c>
      <c r="AR40" s="47">
        <v>10.15</v>
      </c>
      <c r="AS40" s="47">
        <v>6.9610000000000003</v>
      </c>
      <c r="AT40" s="47">
        <v>10.94</v>
      </c>
      <c r="AU40" s="47">
        <v>2.7155555599999999</v>
      </c>
      <c r="AV40" s="47">
        <v>2.7029999999999998</v>
      </c>
      <c r="AW40" s="47">
        <v>1.8740000000000001</v>
      </c>
      <c r="AX40" s="47">
        <v>3.0270000000000001</v>
      </c>
      <c r="AY40" s="47">
        <v>14.1028889</v>
      </c>
      <c r="AZ40" s="47">
        <v>14.5</v>
      </c>
      <c r="BA40" s="47">
        <v>9.3559999999999999</v>
      </c>
      <c r="BB40" s="47">
        <v>15.33</v>
      </c>
      <c r="BC40" s="47">
        <v>4.4781666700000002</v>
      </c>
      <c r="BD40" s="47">
        <v>4.3334999999999999</v>
      </c>
      <c r="BE40" s="47">
        <v>3.4060000000000001</v>
      </c>
      <c r="BF40" s="47">
        <v>5.9939999999999998</v>
      </c>
      <c r="BG40" s="65">
        <v>8.7249999999999996</v>
      </c>
      <c r="BH40" s="65">
        <v>8.6349999999999998</v>
      </c>
      <c r="BI40" s="65">
        <v>6.7</v>
      </c>
      <c r="BJ40" s="65">
        <v>11.63</v>
      </c>
      <c r="BK40" s="47">
        <v>16.748571399999999</v>
      </c>
      <c r="BL40" s="47">
        <v>14.74</v>
      </c>
      <c r="BM40" s="47">
        <v>6.72</v>
      </c>
      <c r="BN40" s="47">
        <v>26.88</v>
      </c>
      <c r="BP40"/>
      <c r="BQ40"/>
    </row>
    <row r="41" spans="1:69">
      <c r="A41" s="32" t="s">
        <v>634</v>
      </c>
      <c r="B41" s="64" t="s">
        <v>635</v>
      </c>
      <c r="C41" s="47">
        <v>626.5</v>
      </c>
      <c r="D41" s="47">
        <v>617</v>
      </c>
      <c r="E41" s="47">
        <v>591</v>
      </c>
      <c r="F41" s="47">
        <v>727</v>
      </c>
      <c r="G41" s="65">
        <v>7.91</v>
      </c>
      <c r="H41" s="65">
        <v>7.92</v>
      </c>
      <c r="I41" s="65">
        <v>7.69</v>
      </c>
      <c r="J41" s="65">
        <v>8.27</v>
      </c>
      <c r="K41" s="65">
        <v>4.6269</v>
      </c>
      <c r="L41" s="65">
        <v>4.3693499999999998</v>
      </c>
      <c r="M41" s="65">
        <v>2.5977999999999999</v>
      </c>
      <c r="N41" s="65">
        <v>7.1711</v>
      </c>
      <c r="O41" s="66">
        <v>8.7139999999999995E-2</v>
      </c>
      <c r="P41" s="66">
        <v>9.7722000000000003E-2</v>
      </c>
      <c r="Q41" s="66">
        <v>4.5066000000000002E-2</v>
      </c>
      <c r="R41" s="66">
        <v>0.10804999999999999</v>
      </c>
      <c r="S41" s="66">
        <v>6.6373500000000002E-2</v>
      </c>
      <c r="T41" s="66">
        <v>7.4415499999999996E-2</v>
      </c>
      <c r="U41" s="66">
        <v>3.3685E-2</v>
      </c>
      <c r="V41" s="66">
        <v>8.2977999999999996E-2</v>
      </c>
      <c r="W41" s="66">
        <v>9.2695E-3</v>
      </c>
      <c r="X41" s="66">
        <v>1.0293999999999999E-2</v>
      </c>
      <c r="Y41" s="66">
        <v>3.5000000000000001E-3</v>
      </c>
      <c r="Z41" s="66">
        <v>1.299E-2</v>
      </c>
      <c r="AA41" s="47">
        <v>29.375714299999999</v>
      </c>
      <c r="AB41" s="47">
        <v>28.959</v>
      </c>
      <c r="AC41" s="47">
        <v>26.437999999999999</v>
      </c>
      <c r="AD41" s="47">
        <v>33.478000000000002</v>
      </c>
      <c r="AE41" s="65">
        <v>0.1605</v>
      </c>
      <c r="AF41" s="65">
        <v>0.16450000000000001</v>
      </c>
      <c r="AG41" s="65">
        <v>0.14099999999999999</v>
      </c>
      <c r="AH41" s="65">
        <v>0.17199999999999999</v>
      </c>
      <c r="AI41" s="47">
        <v>1.9475</v>
      </c>
      <c r="AJ41" s="47">
        <v>2.1025</v>
      </c>
      <c r="AK41" s="47">
        <v>1.363</v>
      </c>
      <c r="AL41" s="47">
        <v>2.222</v>
      </c>
      <c r="AM41" s="47">
        <v>13.467499999999999</v>
      </c>
      <c r="AN41" s="47">
        <v>13.89</v>
      </c>
      <c r="AO41" s="47">
        <v>10.76</v>
      </c>
      <c r="AP41" s="47">
        <v>15.33</v>
      </c>
      <c r="AQ41" s="47">
        <v>87.337500000000006</v>
      </c>
      <c r="AR41" s="47">
        <v>86.144999999999996</v>
      </c>
      <c r="AS41" s="47">
        <v>79.239999999999995</v>
      </c>
      <c r="AT41" s="47">
        <v>97.82</v>
      </c>
      <c r="AU41" s="47">
        <v>28.637499999999999</v>
      </c>
      <c r="AV41" s="47">
        <v>28.535</v>
      </c>
      <c r="AW41" s="47">
        <v>25.61</v>
      </c>
      <c r="AX41" s="47">
        <v>31.87</v>
      </c>
      <c r="AY41" s="47">
        <v>7.5984999999999996</v>
      </c>
      <c r="AZ41" s="47">
        <v>8.0724999999999998</v>
      </c>
      <c r="BA41" s="47">
        <v>5.407</v>
      </c>
      <c r="BB41" s="47">
        <v>8.8420000000000005</v>
      </c>
      <c r="BC41" s="47">
        <v>32.0975714</v>
      </c>
      <c r="BD41" s="47">
        <v>32.695999999999998</v>
      </c>
      <c r="BE41" s="47">
        <v>25.315000000000001</v>
      </c>
      <c r="BF41" s="47">
        <v>36.667000000000002</v>
      </c>
      <c r="BG41" s="65">
        <v>8.1679999999999993</v>
      </c>
      <c r="BH41" s="65">
        <v>6.93</v>
      </c>
      <c r="BI41" s="65">
        <v>6.56</v>
      </c>
      <c r="BJ41" s="65">
        <v>13.49</v>
      </c>
      <c r="BK41" s="47">
        <v>15.657999999999999</v>
      </c>
      <c r="BL41" s="47">
        <v>18.989999999999998</v>
      </c>
      <c r="BM41" s="47">
        <v>-0.01</v>
      </c>
      <c r="BN41" s="47">
        <v>24.51</v>
      </c>
      <c r="BP41"/>
      <c r="BQ41"/>
    </row>
    <row r="42" spans="1:69">
      <c r="A42" s="32" t="s">
        <v>636</v>
      </c>
      <c r="B42" s="64" t="s">
        <v>637</v>
      </c>
      <c r="C42" s="47">
        <v>270.375</v>
      </c>
      <c r="D42" s="47">
        <v>266</v>
      </c>
      <c r="E42" s="47">
        <v>102</v>
      </c>
      <c r="F42" s="47">
        <v>371</v>
      </c>
      <c r="G42" s="65">
        <v>7.2</v>
      </c>
      <c r="H42" s="65">
        <v>7.2</v>
      </c>
      <c r="I42" s="65">
        <v>6.7</v>
      </c>
      <c r="J42" s="65">
        <v>7.7</v>
      </c>
      <c r="K42" s="65">
        <v>5.4069799999999999</v>
      </c>
      <c r="L42" s="65">
        <v>5.4343000000000004</v>
      </c>
      <c r="M42" s="65">
        <v>4.6989000000000001</v>
      </c>
      <c r="N42" s="65">
        <v>6.4199000000000002</v>
      </c>
      <c r="O42" s="66">
        <v>0.221106</v>
      </c>
      <c r="P42" s="66">
        <v>0.20380000000000001</v>
      </c>
      <c r="Q42" s="66">
        <v>0.18654999999999999</v>
      </c>
      <c r="R42" s="66">
        <v>0.30845</v>
      </c>
      <c r="S42" s="66">
        <v>0.170822</v>
      </c>
      <c r="T42" s="66">
        <v>0.15570000000000001</v>
      </c>
      <c r="U42" s="66">
        <v>0.14129</v>
      </c>
      <c r="V42" s="66">
        <v>0.24354000000000001</v>
      </c>
      <c r="W42" s="66">
        <v>2.78762E-2</v>
      </c>
      <c r="X42" s="66">
        <v>2.5451000000000001E-2</v>
      </c>
      <c r="Y42" s="66">
        <v>2.0253E-2</v>
      </c>
      <c r="Z42" s="66">
        <v>4.2264000000000003E-2</v>
      </c>
      <c r="AA42" s="47">
        <v>17.16</v>
      </c>
      <c r="AB42" s="47">
        <v>19.501000000000001</v>
      </c>
      <c r="AC42" s="47">
        <v>4.0049999999999999</v>
      </c>
      <c r="AD42" s="47">
        <v>22.946999999999999</v>
      </c>
      <c r="AE42" s="65">
        <v>8.4199999999999997E-2</v>
      </c>
      <c r="AF42" s="65">
        <v>8.4000000000000005E-2</v>
      </c>
      <c r="AG42" s="65">
        <v>5.3999999999999999E-2</v>
      </c>
      <c r="AH42" s="65">
        <v>0.108</v>
      </c>
      <c r="AI42" s="47">
        <v>2.7986</v>
      </c>
      <c r="AJ42" s="47">
        <v>3.044</v>
      </c>
      <c r="AK42" s="47">
        <v>1.8380000000000001</v>
      </c>
      <c r="AL42" s="47">
        <v>3.0659999999999998</v>
      </c>
      <c r="AM42" s="47">
        <v>18.835000000000001</v>
      </c>
      <c r="AN42" s="47">
        <v>22.92</v>
      </c>
      <c r="AO42" s="47">
        <v>4.2850000000000001</v>
      </c>
      <c r="AP42" s="47">
        <v>25.17</v>
      </c>
      <c r="AQ42" s="47">
        <v>19.654</v>
      </c>
      <c r="AR42" s="47">
        <v>21.01</v>
      </c>
      <c r="AS42" s="47">
        <v>10.74</v>
      </c>
      <c r="AT42" s="47">
        <v>25.34</v>
      </c>
      <c r="AU42" s="47">
        <v>5.0523999999999996</v>
      </c>
      <c r="AV42" s="47">
        <v>5.7569999999999997</v>
      </c>
      <c r="AW42" s="47">
        <v>2.5070000000000001</v>
      </c>
      <c r="AX42" s="47">
        <v>6.3739999999999997</v>
      </c>
      <c r="AY42" s="47">
        <v>6.3966000000000003</v>
      </c>
      <c r="AZ42" s="47">
        <v>6.2939999999999996</v>
      </c>
      <c r="BA42" s="47">
        <v>6.2279999999999998</v>
      </c>
      <c r="BB42" s="47">
        <v>6.8259999999999996</v>
      </c>
      <c r="BC42" s="47">
        <v>38.331857100000001</v>
      </c>
      <c r="BD42" s="47">
        <v>40.677999999999997</v>
      </c>
      <c r="BE42" s="47">
        <v>14.528</v>
      </c>
      <c r="BF42" s="47">
        <v>61.53</v>
      </c>
      <c r="BG42" s="65">
        <v>9.8375000000000004</v>
      </c>
      <c r="BH42" s="65">
        <v>9.85</v>
      </c>
      <c r="BI42" s="65">
        <v>8.4</v>
      </c>
      <c r="BJ42" s="65">
        <v>11</v>
      </c>
      <c r="BK42" s="47">
        <v>21.425000000000001</v>
      </c>
      <c r="BL42" s="47">
        <v>20.8</v>
      </c>
      <c r="BM42" s="47">
        <v>8.8000000000000007</v>
      </c>
      <c r="BN42" s="47">
        <v>30.7</v>
      </c>
      <c r="BP42"/>
      <c r="BQ42"/>
    </row>
    <row r="43" spans="1:69">
      <c r="A43" s="32" t="s">
        <v>638</v>
      </c>
      <c r="B43" s="64" t="s">
        <v>639</v>
      </c>
      <c r="C43" s="47">
        <v>700.75</v>
      </c>
      <c r="D43" s="47">
        <v>723</v>
      </c>
      <c r="E43" s="47">
        <v>389</v>
      </c>
      <c r="F43" s="47">
        <v>867</v>
      </c>
      <c r="G43" s="65">
        <v>7.37</v>
      </c>
      <c r="H43" s="65">
        <v>7.32</v>
      </c>
      <c r="I43" s="65">
        <v>7.3</v>
      </c>
      <c r="J43" s="65">
        <v>7.53</v>
      </c>
      <c r="K43" s="65">
        <v>6.7601750000000003</v>
      </c>
      <c r="L43" s="65">
        <v>6.7828499999999998</v>
      </c>
      <c r="M43" s="65">
        <v>6.5719000000000003</v>
      </c>
      <c r="N43" s="65">
        <v>6.9031000000000002</v>
      </c>
      <c r="O43" s="66">
        <v>0.118025</v>
      </c>
      <c r="P43" s="66">
        <v>0.117935</v>
      </c>
      <c r="Q43" s="66">
        <v>0.11321000000000001</v>
      </c>
      <c r="R43" s="66">
        <v>0.12302</v>
      </c>
      <c r="S43" s="66">
        <v>8.3941000000000002E-2</v>
      </c>
      <c r="T43" s="66">
        <v>8.4502499999999994E-2</v>
      </c>
      <c r="U43" s="66">
        <v>7.9719999999999999E-2</v>
      </c>
      <c r="V43" s="66">
        <v>8.7039000000000005E-2</v>
      </c>
      <c r="W43" s="66">
        <v>6.2358300000000004E-3</v>
      </c>
      <c r="X43" s="66">
        <v>6.6604500000000001E-3</v>
      </c>
      <c r="Y43" s="66">
        <v>4.0740999999999998E-3</v>
      </c>
      <c r="Z43" s="66">
        <v>7.5483E-3</v>
      </c>
      <c r="AA43" s="47">
        <v>78.87</v>
      </c>
      <c r="AB43" s="47">
        <v>85.421000000000006</v>
      </c>
      <c r="AC43" s="47">
        <v>25.420999999999999</v>
      </c>
      <c r="AD43" s="47">
        <v>95.540999999999997</v>
      </c>
      <c r="AE43" s="65">
        <v>0.623</v>
      </c>
      <c r="AF43" s="65">
        <v>0.62350000000000005</v>
      </c>
      <c r="AG43" s="65">
        <v>0.59199999999999997</v>
      </c>
      <c r="AH43" s="65">
        <v>0.65300000000000002</v>
      </c>
      <c r="AI43" s="47">
        <v>13.907500000000001</v>
      </c>
      <c r="AJ43" s="47">
        <v>13.71</v>
      </c>
      <c r="AK43" s="47">
        <v>11.99</v>
      </c>
      <c r="AL43" s="47">
        <v>16.22</v>
      </c>
      <c r="AM43" s="47">
        <v>80.444999999999993</v>
      </c>
      <c r="AN43" s="47">
        <v>79.924999999999997</v>
      </c>
      <c r="AO43" s="47">
        <v>72.099999999999994</v>
      </c>
      <c r="AP43" s="47">
        <v>89.83</v>
      </c>
      <c r="AQ43" s="47">
        <v>57.1875</v>
      </c>
      <c r="AR43" s="47">
        <v>56.37</v>
      </c>
      <c r="AS43" s="47">
        <v>54.29</v>
      </c>
      <c r="AT43" s="47">
        <v>61.72</v>
      </c>
      <c r="AU43" s="47">
        <v>6.9215</v>
      </c>
      <c r="AV43" s="47">
        <v>6.851</v>
      </c>
      <c r="AW43" s="47">
        <v>6.7249999999999996</v>
      </c>
      <c r="AX43" s="47">
        <v>7.2590000000000003</v>
      </c>
      <c r="AY43" s="47">
        <v>6.3842499999999998</v>
      </c>
      <c r="AZ43" s="47">
        <v>6.3150000000000004</v>
      </c>
      <c r="BA43" s="47">
        <v>6.0179999999999998</v>
      </c>
      <c r="BB43" s="47">
        <v>6.8890000000000002</v>
      </c>
      <c r="BC43" s="47">
        <v>80.609875000000002</v>
      </c>
      <c r="BD43" s="47">
        <v>84.218000000000004</v>
      </c>
      <c r="BE43" s="47">
        <v>40.343000000000004</v>
      </c>
      <c r="BF43" s="47">
        <v>97.91</v>
      </c>
      <c r="BG43" s="65">
        <v>8.2928571400000006</v>
      </c>
      <c r="BH43" s="65">
        <v>7.72</v>
      </c>
      <c r="BI43" s="65">
        <v>7.38</v>
      </c>
      <c r="BJ43" s="65">
        <v>9.64</v>
      </c>
      <c r="BK43" s="47">
        <v>24.591249999999999</v>
      </c>
      <c r="BL43" s="47">
        <v>26.195</v>
      </c>
      <c r="BM43" s="47">
        <v>16.79</v>
      </c>
      <c r="BN43" s="47">
        <v>30.3</v>
      </c>
      <c r="BP43"/>
      <c r="BQ43"/>
    </row>
    <row r="44" spans="1:69">
      <c r="A44" s="32" t="s">
        <v>640</v>
      </c>
      <c r="B44" s="64" t="s">
        <v>641</v>
      </c>
      <c r="C44" s="47">
        <v>220.555556</v>
      </c>
      <c r="D44" s="47">
        <v>226</v>
      </c>
      <c r="E44" s="47">
        <v>149</v>
      </c>
      <c r="F44" s="47">
        <v>250</v>
      </c>
      <c r="G44" s="65">
        <v>8.0955555599999993</v>
      </c>
      <c r="H44" s="65">
        <v>8.01</v>
      </c>
      <c r="I44" s="65">
        <v>7.63</v>
      </c>
      <c r="J44" s="65">
        <v>8.66</v>
      </c>
      <c r="K44" s="65">
        <v>2.6692</v>
      </c>
      <c r="L44" s="65">
        <v>2.49655</v>
      </c>
      <c r="M44" s="65">
        <v>2.3195999999999999</v>
      </c>
      <c r="N44" s="65">
        <v>3.7275999999999998</v>
      </c>
      <c r="O44" s="66">
        <v>6.3253669999999998E-2</v>
      </c>
      <c r="P44" s="66">
        <v>5.5857999999999998E-2</v>
      </c>
      <c r="Q44" s="66">
        <v>4.1306000000000002E-2</v>
      </c>
      <c r="R44" s="66">
        <v>0.1196</v>
      </c>
      <c r="S44" s="66">
        <v>4.6952830000000001E-2</v>
      </c>
      <c r="T44" s="66">
        <v>4.0436E-2</v>
      </c>
      <c r="U44" s="66">
        <v>3.0981000000000002E-2</v>
      </c>
      <c r="V44" s="66">
        <v>9.0106000000000006E-2</v>
      </c>
      <c r="W44" s="66">
        <v>7.1639800000000003E-3</v>
      </c>
      <c r="X44" s="66">
        <v>5.5113000000000002E-3</v>
      </c>
      <c r="Y44" s="66">
        <v>4.3654000000000002E-3</v>
      </c>
      <c r="Z44" s="66">
        <v>1.5592E-2</v>
      </c>
      <c r="AA44" s="47">
        <v>16.3683333</v>
      </c>
      <c r="AB44" s="47">
        <v>16.256</v>
      </c>
      <c r="AC44" s="47">
        <v>10.786</v>
      </c>
      <c r="AD44" s="47">
        <v>21.981000000000002</v>
      </c>
      <c r="AE44" s="65">
        <v>7.3999999999999996E-2</v>
      </c>
      <c r="AF44" s="65">
        <v>7.5999999999999998E-2</v>
      </c>
      <c r="AG44" s="65">
        <v>4.7E-2</v>
      </c>
      <c r="AH44" s="65">
        <v>0.09</v>
      </c>
      <c r="AI44" s="47">
        <v>3.0641666700000001</v>
      </c>
      <c r="AJ44" s="47">
        <v>3.1859999999999999</v>
      </c>
      <c r="AK44" s="47">
        <v>2.0979999999999999</v>
      </c>
      <c r="AL44" s="47">
        <v>3.4569999999999999</v>
      </c>
      <c r="AM44" s="47">
        <v>19.9916667</v>
      </c>
      <c r="AN44" s="47">
        <v>20.655000000000001</v>
      </c>
      <c r="AO44" s="47">
        <v>12.22</v>
      </c>
      <c r="AP44" s="47">
        <v>24.35</v>
      </c>
      <c r="AQ44" s="47">
        <v>14.558333299999999</v>
      </c>
      <c r="AR44" s="47">
        <v>14.9</v>
      </c>
      <c r="AS44" s="47">
        <v>11.2</v>
      </c>
      <c r="AT44" s="47">
        <v>16.739999999999998</v>
      </c>
      <c r="AU44" s="47">
        <v>5.3215000000000003</v>
      </c>
      <c r="AV44" s="47">
        <v>5.476</v>
      </c>
      <c r="AW44" s="47">
        <v>3.8029999999999999</v>
      </c>
      <c r="AX44" s="47">
        <v>6.23</v>
      </c>
      <c r="AY44" s="47">
        <v>17.78</v>
      </c>
      <c r="AZ44" s="47">
        <v>17.555</v>
      </c>
      <c r="BA44" s="47">
        <v>15.03</v>
      </c>
      <c r="BB44" s="47">
        <v>20.62</v>
      </c>
      <c r="BC44" s="47">
        <v>19.913</v>
      </c>
      <c r="BD44" s="47">
        <v>19.814</v>
      </c>
      <c r="BE44" s="47">
        <v>15.587</v>
      </c>
      <c r="BF44" s="47">
        <v>24.399000000000001</v>
      </c>
      <c r="BG44" s="65">
        <v>10.2042857</v>
      </c>
      <c r="BH44" s="65">
        <v>10.3</v>
      </c>
      <c r="BI44" s="65">
        <v>7.93</v>
      </c>
      <c r="BJ44" s="65">
        <v>12.55</v>
      </c>
      <c r="BK44" s="47">
        <v>11.855555600000001</v>
      </c>
      <c r="BL44" s="47">
        <v>9.1999999999999993</v>
      </c>
      <c r="BM44" s="47">
        <v>1.5</v>
      </c>
      <c r="BN44" s="47">
        <v>27.3</v>
      </c>
      <c r="BP44"/>
      <c r="BQ44"/>
    </row>
    <row r="45" spans="1:69">
      <c r="A45" s="32" t="s">
        <v>642</v>
      </c>
      <c r="B45" s="64" t="s">
        <v>643</v>
      </c>
      <c r="C45" s="47">
        <v>414.5</v>
      </c>
      <c r="D45" s="47">
        <v>411.5</v>
      </c>
      <c r="E45" s="47">
        <v>406</v>
      </c>
      <c r="F45" s="47">
        <v>441</v>
      </c>
      <c r="G45" s="65">
        <v>7.7833333299999996</v>
      </c>
      <c r="H45" s="65">
        <v>7.81</v>
      </c>
      <c r="I45" s="65">
        <v>7.69</v>
      </c>
      <c r="J45" s="65">
        <v>7.85</v>
      </c>
      <c r="K45" s="65" t="s">
        <v>703</v>
      </c>
      <c r="L45" s="65" t="s">
        <v>703</v>
      </c>
      <c r="M45" s="65" t="s">
        <v>703</v>
      </c>
      <c r="N45" s="65" t="s">
        <v>703</v>
      </c>
      <c r="O45" s="66" t="s">
        <v>703</v>
      </c>
      <c r="P45" s="66" t="s">
        <v>703</v>
      </c>
      <c r="Q45" s="66" t="s">
        <v>703</v>
      </c>
      <c r="R45" s="66" t="s">
        <v>703</v>
      </c>
      <c r="S45" s="66" t="s">
        <v>703</v>
      </c>
      <c r="T45" s="66" t="s">
        <v>703</v>
      </c>
      <c r="U45" s="66" t="s">
        <v>703</v>
      </c>
      <c r="V45" s="66" t="s">
        <v>703</v>
      </c>
      <c r="W45" s="66" t="s">
        <v>703</v>
      </c>
      <c r="X45" s="66" t="s">
        <v>703</v>
      </c>
      <c r="Y45" s="66" t="s">
        <v>703</v>
      </c>
      <c r="Z45" s="66" t="s">
        <v>703</v>
      </c>
      <c r="AA45" s="47">
        <v>23.381</v>
      </c>
      <c r="AB45" s="47">
        <v>23.670999999999999</v>
      </c>
      <c r="AC45" s="47">
        <v>22.122</v>
      </c>
      <c r="AD45" s="47">
        <v>24.35</v>
      </c>
      <c r="AE45" s="65" t="s">
        <v>703</v>
      </c>
      <c r="AF45" s="65" t="s">
        <v>703</v>
      </c>
      <c r="AG45" s="65" t="s">
        <v>703</v>
      </c>
      <c r="AH45" s="65" t="s">
        <v>703</v>
      </c>
      <c r="AI45" s="47" t="s">
        <v>703</v>
      </c>
      <c r="AJ45" s="47" t="s">
        <v>703</v>
      </c>
      <c r="AK45" s="47" t="s">
        <v>703</v>
      </c>
      <c r="AL45" s="47" t="s">
        <v>703</v>
      </c>
      <c r="AM45" s="47" t="s">
        <v>703</v>
      </c>
      <c r="AN45" s="47" t="s">
        <v>703</v>
      </c>
      <c r="AO45" s="47" t="s">
        <v>703</v>
      </c>
      <c r="AP45" s="47" t="s">
        <v>703</v>
      </c>
      <c r="AQ45" s="47" t="s">
        <v>703</v>
      </c>
      <c r="AR45" s="47" t="s">
        <v>703</v>
      </c>
      <c r="AS45" s="47" t="s">
        <v>703</v>
      </c>
      <c r="AT45" s="47" t="s">
        <v>703</v>
      </c>
      <c r="AU45" s="47" t="s">
        <v>703</v>
      </c>
      <c r="AV45" s="47" t="s">
        <v>703</v>
      </c>
      <c r="AW45" s="47" t="s">
        <v>703</v>
      </c>
      <c r="AX45" s="47" t="s">
        <v>703</v>
      </c>
      <c r="AY45" s="47" t="s">
        <v>703</v>
      </c>
      <c r="AZ45" s="47" t="s">
        <v>703</v>
      </c>
      <c r="BA45" s="47" t="s">
        <v>703</v>
      </c>
      <c r="BB45" s="47" t="s">
        <v>703</v>
      </c>
      <c r="BC45" s="47">
        <v>19.934999999999999</v>
      </c>
      <c r="BD45" s="47">
        <v>20.015000000000001</v>
      </c>
      <c r="BE45" s="47">
        <v>18.672999999999998</v>
      </c>
      <c r="BF45" s="47">
        <v>21.117000000000001</v>
      </c>
      <c r="BG45" s="65">
        <v>15.656666700000001</v>
      </c>
      <c r="BH45" s="65">
        <v>8.32</v>
      </c>
      <c r="BI45" s="65">
        <v>7.55</v>
      </c>
      <c r="BJ45" s="65">
        <v>31.1</v>
      </c>
      <c r="BK45" s="47">
        <v>23.4</v>
      </c>
      <c r="BL45" s="47">
        <v>22.6</v>
      </c>
      <c r="BM45" s="47">
        <v>21.6</v>
      </c>
      <c r="BN45" s="47">
        <v>26</v>
      </c>
      <c r="BP45"/>
      <c r="BQ45"/>
    </row>
    <row r="46" spans="1:69">
      <c r="A46" s="32" t="s">
        <v>644</v>
      </c>
      <c r="B46" s="64" t="s">
        <v>645</v>
      </c>
      <c r="C46" s="47">
        <v>671.90909099999999</v>
      </c>
      <c r="D46" s="47">
        <v>704</v>
      </c>
      <c r="E46" s="47">
        <v>258</v>
      </c>
      <c r="F46" s="47">
        <v>784</v>
      </c>
      <c r="G46" s="65">
        <v>8.1436363600000004</v>
      </c>
      <c r="H46" s="65">
        <v>8.19</v>
      </c>
      <c r="I46" s="65">
        <v>7.76</v>
      </c>
      <c r="J46" s="65">
        <v>8.4700000000000006</v>
      </c>
      <c r="K46" s="65">
        <v>6.1982200000000001</v>
      </c>
      <c r="L46" s="65">
        <v>5.9206000000000003</v>
      </c>
      <c r="M46" s="65">
        <v>4.4093999999999998</v>
      </c>
      <c r="N46" s="65">
        <v>7.9401999999999999</v>
      </c>
      <c r="O46" s="66">
        <v>0.10800940000000001</v>
      </c>
      <c r="P46" s="66">
        <v>8.7640999999999997E-2</v>
      </c>
      <c r="Q46" s="66">
        <v>7.1744000000000002E-2</v>
      </c>
      <c r="R46" s="66">
        <v>0.18239</v>
      </c>
      <c r="S46" s="66">
        <v>8.2073199999999999E-2</v>
      </c>
      <c r="T46" s="66">
        <v>6.5683000000000005E-2</v>
      </c>
      <c r="U46" s="66">
        <v>5.2296000000000002E-2</v>
      </c>
      <c r="V46" s="66">
        <v>0.14362</v>
      </c>
      <c r="W46" s="66">
        <v>1.31155E-2</v>
      </c>
      <c r="X46" s="66">
        <v>8.6111999999999994E-3</v>
      </c>
      <c r="Y46" s="66">
        <v>5.1993999999999999E-3</v>
      </c>
      <c r="Z46" s="66">
        <v>3.1613000000000002E-2</v>
      </c>
      <c r="AA46" s="47">
        <v>51.279428600000003</v>
      </c>
      <c r="AB46" s="47">
        <v>55.204000000000001</v>
      </c>
      <c r="AC46" s="47">
        <v>15.032999999999999</v>
      </c>
      <c r="AD46" s="47">
        <v>67.119</v>
      </c>
      <c r="AE46" s="65">
        <v>0.22059999999999999</v>
      </c>
      <c r="AF46" s="65">
        <v>0.245</v>
      </c>
      <c r="AG46" s="65">
        <v>0.127</v>
      </c>
      <c r="AH46" s="65">
        <v>0.27900000000000003</v>
      </c>
      <c r="AI46" s="47">
        <v>3.8540000000000001</v>
      </c>
      <c r="AJ46" s="47">
        <v>3.98</v>
      </c>
      <c r="AK46" s="47">
        <v>3.3839999999999999</v>
      </c>
      <c r="AL46" s="47">
        <v>4.4080000000000004</v>
      </c>
      <c r="AM46" s="47">
        <v>36.159599999999998</v>
      </c>
      <c r="AN46" s="47">
        <v>42.67</v>
      </c>
      <c r="AO46" s="47">
        <v>8.9580000000000002</v>
      </c>
      <c r="AP46" s="47">
        <v>44.52</v>
      </c>
      <c r="AQ46" s="47">
        <v>61.96</v>
      </c>
      <c r="AR46" s="47">
        <v>69.73</v>
      </c>
      <c r="AS46" s="47">
        <v>31.14</v>
      </c>
      <c r="AT46" s="47">
        <v>78.14</v>
      </c>
      <c r="AU46" s="47">
        <v>21.007999999999999</v>
      </c>
      <c r="AV46" s="47">
        <v>22.98</v>
      </c>
      <c r="AW46" s="47">
        <v>7.42</v>
      </c>
      <c r="AX46" s="47">
        <v>28.63</v>
      </c>
      <c r="AY46" s="47">
        <v>4.4256000000000002</v>
      </c>
      <c r="AZ46" s="47">
        <v>4.7320000000000002</v>
      </c>
      <c r="BA46" s="47">
        <v>1.855</v>
      </c>
      <c r="BB46" s="47">
        <v>6.9809999999999999</v>
      </c>
      <c r="BC46" s="47">
        <v>80.362857099999999</v>
      </c>
      <c r="BD46" s="47">
        <v>87.15</v>
      </c>
      <c r="BE46" s="47">
        <v>20.279</v>
      </c>
      <c r="BF46" s="47">
        <v>104.128</v>
      </c>
      <c r="BG46" s="65">
        <v>10.11</v>
      </c>
      <c r="BH46" s="65">
        <v>10.08</v>
      </c>
      <c r="BI46" s="65">
        <v>9.0399999999999991</v>
      </c>
      <c r="BJ46" s="65">
        <v>11.62</v>
      </c>
      <c r="BK46" s="47">
        <v>23.094545499999999</v>
      </c>
      <c r="BL46" s="47">
        <v>27.71</v>
      </c>
      <c r="BM46" s="47">
        <v>4.8899999999999997</v>
      </c>
      <c r="BN46" s="47">
        <v>34.549999999999997</v>
      </c>
      <c r="BP46"/>
      <c r="BQ46"/>
    </row>
    <row r="47" spans="1:69">
      <c r="A47" s="32" t="s">
        <v>646</v>
      </c>
      <c r="B47" s="64" t="s">
        <v>647</v>
      </c>
      <c r="C47" s="47">
        <v>71.3</v>
      </c>
      <c r="D47" s="47">
        <v>69.5</v>
      </c>
      <c r="E47" s="47">
        <v>61</v>
      </c>
      <c r="F47" s="47">
        <v>84</v>
      </c>
      <c r="G47" s="65">
        <v>7.0039999999999996</v>
      </c>
      <c r="H47" s="65">
        <v>7.1749999999999998</v>
      </c>
      <c r="I47" s="65">
        <v>6.24</v>
      </c>
      <c r="J47" s="65">
        <v>7.44</v>
      </c>
      <c r="K47" s="65">
        <v>1.7450600000000001</v>
      </c>
      <c r="L47" s="65">
        <v>1.6031</v>
      </c>
      <c r="M47" s="65">
        <v>1.3443000000000001</v>
      </c>
      <c r="N47" s="65">
        <v>2.5116999999999998</v>
      </c>
      <c r="O47" s="66">
        <v>7.4106130000000006E-2</v>
      </c>
      <c r="P47" s="66">
        <v>7.1248000000000006E-2</v>
      </c>
      <c r="Q47" s="66">
        <v>5.4817999999999999E-2</v>
      </c>
      <c r="R47" s="66">
        <v>0.11695999999999999</v>
      </c>
      <c r="S47" s="66">
        <v>5.7978250000000002E-2</v>
      </c>
      <c r="T47" s="66">
        <v>5.5399499999999997E-2</v>
      </c>
      <c r="U47" s="66">
        <v>4.2841999999999998E-2</v>
      </c>
      <c r="V47" s="66">
        <v>9.1652999999999998E-2</v>
      </c>
      <c r="W47" s="66">
        <v>8.5782500000000008E-3</v>
      </c>
      <c r="X47" s="66">
        <v>8.0351999999999993E-3</v>
      </c>
      <c r="Y47" s="66">
        <v>6.1073000000000004E-3</v>
      </c>
      <c r="Z47" s="66">
        <v>1.5051E-2</v>
      </c>
      <c r="AA47" s="47">
        <v>3.2852222200000001</v>
      </c>
      <c r="AB47" s="47">
        <v>3.3479999999999999</v>
      </c>
      <c r="AC47" s="47">
        <v>2.8130000000000002</v>
      </c>
      <c r="AD47" s="47">
        <v>3.782</v>
      </c>
      <c r="AE47" s="65">
        <v>4.1142860000000003E-2</v>
      </c>
      <c r="AF47" s="65">
        <v>0.04</v>
      </c>
      <c r="AG47" s="65">
        <v>0.04</v>
      </c>
      <c r="AH47" s="65">
        <v>4.4999999999999998E-2</v>
      </c>
      <c r="AI47" s="47">
        <v>0.79474999999999996</v>
      </c>
      <c r="AJ47" s="47">
        <v>0.75149999999999995</v>
      </c>
      <c r="AK47" s="47">
        <v>0.70699999999999996</v>
      </c>
      <c r="AL47" s="47">
        <v>1.0329999999999999</v>
      </c>
      <c r="AM47" s="47">
        <v>4.0798750000000004</v>
      </c>
      <c r="AN47" s="47">
        <v>3.98</v>
      </c>
      <c r="AO47" s="47">
        <v>3.5430000000000001</v>
      </c>
      <c r="AP47" s="47">
        <v>4.9429999999999996</v>
      </c>
      <c r="AQ47" s="47">
        <v>6.1358750000000004</v>
      </c>
      <c r="AR47" s="47">
        <v>6.0415000000000001</v>
      </c>
      <c r="AS47" s="47">
        <v>5.6369999999999996</v>
      </c>
      <c r="AT47" s="47">
        <v>7.49</v>
      </c>
      <c r="AU47" s="47">
        <v>2.0535000000000001</v>
      </c>
      <c r="AV47" s="47">
        <v>1.978</v>
      </c>
      <c r="AW47" s="47">
        <v>1.806</v>
      </c>
      <c r="AX47" s="47">
        <v>2.681</v>
      </c>
      <c r="AY47" s="47">
        <v>15.987500000000001</v>
      </c>
      <c r="AZ47" s="47">
        <v>15.92</v>
      </c>
      <c r="BA47" s="47">
        <v>14.51</v>
      </c>
      <c r="BB47" s="47">
        <v>18.260000000000002</v>
      </c>
      <c r="BC47" s="47">
        <v>3.24655556</v>
      </c>
      <c r="BD47" s="47">
        <v>2.9950000000000001</v>
      </c>
      <c r="BE47" s="47">
        <v>2.556</v>
      </c>
      <c r="BF47" s="47">
        <v>4.3689999999999998</v>
      </c>
      <c r="BG47" s="65">
        <v>11.452999999999999</v>
      </c>
      <c r="BH47" s="65">
        <v>11.904999999999999</v>
      </c>
      <c r="BI47" s="65">
        <v>8.56</v>
      </c>
      <c r="BJ47" s="65">
        <v>13.6</v>
      </c>
      <c r="BK47" s="47">
        <v>12.491</v>
      </c>
      <c r="BL47" s="47">
        <v>10.865</v>
      </c>
      <c r="BM47" s="47">
        <v>5.09</v>
      </c>
      <c r="BN47" s="47">
        <v>22.83</v>
      </c>
      <c r="BP47"/>
      <c r="BQ47"/>
    </row>
    <row r="48" spans="1:69">
      <c r="A48" s="32" t="s">
        <v>648</v>
      </c>
      <c r="B48" s="64" t="s">
        <v>649</v>
      </c>
      <c r="C48" s="47">
        <v>200</v>
      </c>
      <c r="D48" s="47">
        <v>146</v>
      </c>
      <c r="E48" s="47">
        <v>102</v>
      </c>
      <c r="F48" s="47">
        <v>352</v>
      </c>
      <c r="G48" s="65">
        <v>6.56666667</v>
      </c>
      <c r="H48" s="65">
        <v>6.47</v>
      </c>
      <c r="I48" s="65">
        <v>6.37</v>
      </c>
      <c r="J48" s="65">
        <v>6.86</v>
      </c>
      <c r="K48" s="65" t="s">
        <v>703</v>
      </c>
      <c r="L48" s="65" t="s">
        <v>703</v>
      </c>
      <c r="M48" s="65" t="s">
        <v>703</v>
      </c>
      <c r="N48" s="65" t="s">
        <v>703</v>
      </c>
      <c r="O48" s="66" t="s">
        <v>703</v>
      </c>
      <c r="P48" s="66" t="s">
        <v>703</v>
      </c>
      <c r="Q48" s="66" t="s">
        <v>703</v>
      </c>
      <c r="R48" s="66" t="s">
        <v>703</v>
      </c>
      <c r="S48" s="66" t="s">
        <v>703</v>
      </c>
      <c r="T48" s="66" t="s">
        <v>703</v>
      </c>
      <c r="U48" s="66" t="s">
        <v>703</v>
      </c>
      <c r="V48" s="66" t="s">
        <v>703</v>
      </c>
      <c r="W48" s="66" t="s">
        <v>703</v>
      </c>
      <c r="X48" s="66" t="s">
        <v>703</v>
      </c>
      <c r="Y48" s="66" t="s">
        <v>703</v>
      </c>
      <c r="Z48" s="66" t="s">
        <v>703</v>
      </c>
      <c r="AA48" s="47">
        <v>14.5045</v>
      </c>
      <c r="AB48" s="47">
        <v>14.5045</v>
      </c>
      <c r="AC48" s="47">
        <v>12.082000000000001</v>
      </c>
      <c r="AD48" s="47">
        <v>16.927</v>
      </c>
      <c r="AE48" s="65" t="s">
        <v>703</v>
      </c>
      <c r="AF48" s="65" t="s">
        <v>703</v>
      </c>
      <c r="AG48" s="65" t="s">
        <v>703</v>
      </c>
      <c r="AH48" s="65" t="s">
        <v>703</v>
      </c>
      <c r="AI48" s="47" t="s">
        <v>703</v>
      </c>
      <c r="AJ48" s="47" t="s">
        <v>703</v>
      </c>
      <c r="AK48" s="47" t="s">
        <v>703</v>
      </c>
      <c r="AL48" s="47" t="s">
        <v>703</v>
      </c>
      <c r="AM48" s="47" t="s">
        <v>703</v>
      </c>
      <c r="AN48" s="47" t="s">
        <v>703</v>
      </c>
      <c r="AO48" s="47" t="s">
        <v>703</v>
      </c>
      <c r="AP48" s="47" t="s">
        <v>703</v>
      </c>
      <c r="AQ48" s="47" t="s">
        <v>703</v>
      </c>
      <c r="AR48" s="47" t="s">
        <v>703</v>
      </c>
      <c r="AS48" s="47" t="s">
        <v>703</v>
      </c>
      <c r="AT48" s="47" t="s">
        <v>703</v>
      </c>
      <c r="AU48" s="47" t="s">
        <v>703</v>
      </c>
      <c r="AV48" s="47" t="s">
        <v>703</v>
      </c>
      <c r="AW48" s="47" t="s">
        <v>703</v>
      </c>
      <c r="AX48" s="47" t="s">
        <v>703</v>
      </c>
      <c r="AY48" s="47" t="s">
        <v>703</v>
      </c>
      <c r="AZ48" s="47" t="s">
        <v>703</v>
      </c>
      <c r="BA48" s="47" t="s">
        <v>703</v>
      </c>
      <c r="BB48" s="47" t="s">
        <v>703</v>
      </c>
      <c r="BC48" s="47">
        <v>8.3554999999999993</v>
      </c>
      <c r="BD48" s="47">
        <v>8.3554999999999993</v>
      </c>
      <c r="BE48" s="47">
        <v>4.7279999999999998</v>
      </c>
      <c r="BF48" s="47">
        <v>11.983000000000001</v>
      </c>
      <c r="BG48" s="65">
        <v>5.5633333299999999</v>
      </c>
      <c r="BH48" s="65">
        <v>5.5</v>
      </c>
      <c r="BI48" s="65">
        <v>4.99</v>
      </c>
      <c r="BJ48" s="65">
        <v>6.2</v>
      </c>
      <c r="BK48" s="47">
        <v>27.466666700000001</v>
      </c>
      <c r="BL48" s="47">
        <v>27.5</v>
      </c>
      <c r="BM48" s="47">
        <v>26.1</v>
      </c>
      <c r="BN48" s="47">
        <v>28.8</v>
      </c>
      <c r="BP48"/>
      <c r="BQ48"/>
    </row>
    <row r="49" spans="1:69">
      <c r="A49" s="32" t="s">
        <v>650</v>
      </c>
      <c r="B49" s="64" t="s">
        <v>651</v>
      </c>
      <c r="C49" s="47">
        <v>208.6</v>
      </c>
      <c r="D49" s="47">
        <v>227</v>
      </c>
      <c r="E49" s="47">
        <v>168</v>
      </c>
      <c r="F49" s="47">
        <v>249</v>
      </c>
      <c r="G49" s="65">
        <v>7.8520000000000003</v>
      </c>
      <c r="H49" s="65">
        <v>7.87</v>
      </c>
      <c r="I49" s="65">
        <v>7.62</v>
      </c>
      <c r="J49" s="65">
        <v>8.1</v>
      </c>
      <c r="K49" s="65">
        <v>1.7341500000000001</v>
      </c>
      <c r="L49" s="65">
        <v>1.7341500000000001</v>
      </c>
      <c r="M49" s="65">
        <v>1.4592000000000001</v>
      </c>
      <c r="N49" s="65">
        <v>2.0091000000000001</v>
      </c>
      <c r="O49" s="66">
        <v>4.0502000000000003E-2</v>
      </c>
      <c r="P49" s="66">
        <v>4.0502000000000003E-2</v>
      </c>
      <c r="Q49" s="66">
        <v>3.1461000000000003E-2</v>
      </c>
      <c r="R49" s="66">
        <v>4.9542999999999997E-2</v>
      </c>
      <c r="S49" s="66">
        <v>3.1161500000000002E-2</v>
      </c>
      <c r="T49" s="66">
        <v>3.1161500000000002E-2</v>
      </c>
      <c r="U49" s="66">
        <v>2.4389000000000001E-2</v>
      </c>
      <c r="V49" s="66">
        <v>3.7934000000000002E-2</v>
      </c>
      <c r="W49" s="66">
        <v>4.5943499999999996E-3</v>
      </c>
      <c r="X49" s="66">
        <v>4.5943499999999996E-3</v>
      </c>
      <c r="Y49" s="66">
        <v>3.5000000000000001E-3</v>
      </c>
      <c r="Z49" s="66">
        <v>5.6886999999999997E-3</v>
      </c>
      <c r="AA49" s="47">
        <v>5.7131999999999996</v>
      </c>
      <c r="AB49" s="47">
        <v>5.89</v>
      </c>
      <c r="AC49" s="47">
        <v>4.0579999999999998</v>
      </c>
      <c r="AD49" s="47">
        <v>7.3470000000000004</v>
      </c>
      <c r="AE49" s="65">
        <v>0.1125</v>
      </c>
      <c r="AF49" s="65">
        <v>0.1125</v>
      </c>
      <c r="AG49" s="65">
        <v>0.111</v>
      </c>
      <c r="AH49" s="65">
        <v>0.114</v>
      </c>
      <c r="AI49" s="47">
        <v>1.9775</v>
      </c>
      <c r="AJ49" s="47">
        <v>1.9775</v>
      </c>
      <c r="AK49" s="47">
        <v>1.8260000000000001</v>
      </c>
      <c r="AL49" s="47">
        <v>2.129</v>
      </c>
      <c r="AM49" s="47">
        <v>10.8345</v>
      </c>
      <c r="AN49" s="47">
        <v>10.8345</v>
      </c>
      <c r="AO49" s="47">
        <v>9.1989999999999998</v>
      </c>
      <c r="AP49" s="47">
        <v>12.47</v>
      </c>
      <c r="AQ49" s="47">
        <v>20.13</v>
      </c>
      <c r="AR49" s="47">
        <v>20.13</v>
      </c>
      <c r="AS49" s="47">
        <v>17.02</v>
      </c>
      <c r="AT49" s="47">
        <v>23.24</v>
      </c>
      <c r="AU49" s="47">
        <v>7.4444999999999997</v>
      </c>
      <c r="AV49" s="47">
        <v>7.4444999999999997</v>
      </c>
      <c r="AW49" s="47">
        <v>6.2859999999999996</v>
      </c>
      <c r="AX49" s="47">
        <v>8.6029999999999998</v>
      </c>
      <c r="AY49" s="47">
        <v>20.695</v>
      </c>
      <c r="AZ49" s="47">
        <v>20.695</v>
      </c>
      <c r="BA49" s="47">
        <v>20.37</v>
      </c>
      <c r="BB49" s="47">
        <v>21.02</v>
      </c>
      <c r="BC49" s="47">
        <v>10.8474</v>
      </c>
      <c r="BD49" s="47">
        <v>11.933</v>
      </c>
      <c r="BE49" s="47">
        <v>8.0020000000000007</v>
      </c>
      <c r="BF49" s="47">
        <v>13.416</v>
      </c>
      <c r="BG49" s="65">
        <v>10.736000000000001</v>
      </c>
      <c r="BH49" s="65">
        <v>11.5</v>
      </c>
      <c r="BI49" s="65">
        <v>8.4700000000000006</v>
      </c>
      <c r="BJ49" s="65">
        <v>13.02</v>
      </c>
      <c r="BK49" s="47">
        <v>15.42</v>
      </c>
      <c r="BL49" s="47">
        <v>19.100000000000001</v>
      </c>
      <c r="BM49" s="47">
        <v>3.2</v>
      </c>
      <c r="BN49" s="47">
        <v>24.4</v>
      </c>
      <c r="BP49"/>
      <c r="BQ49"/>
    </row>
    <row r="50" spans="1:69">
      <c r="A50" s="32" t="s">
        <v>652</v>
      </c>
      <c r="B50" s="64" t="s">
        <v>653</v>
      </c>
      <c r="C50" s="47">
        <v>213.18181799999999</v>
      </c>
      <c r="D50" s="47">
        <v>224</v>
      </c>
      <c r="E50" s="47">
        <v>70</v>
      </c>
      <c r="F50" s="47">
        <v>445</v>
      </c>
      <c r="G50" s="65">
        <v>6.9363636399999997</v>
      </c>
      <c r="H50" s="65">
        <v>6.98</v>
      </c>
      <c r="I50" s="65">
        <v>5.7</v>
      </c>
      <c r="J50" s="65">
        <v>7.4</v>
      </c>
      <c r="K50" s="65">
        <v>5.1717624999999998</v>
      </c>
      <c r="L50" s="65">
        <v>5.3893000000000004</v>
      </c>
      <c r="M50" s="65">
        <v>3.5226000000000002</v>
      </c>
      <c r="N50" s="65">
        <v>6.1318000000000001</v>
      </c>
      <c r="O50" s="66">
        <v>0.16276513000000001</v>
      </c>
      <c r="P50" s="66">
        <v>0.168235</v>
      </c>
      <c r="Q50" s="66">
        <v>9.0811000000000003E-2</v>
      </c>
      <c r="R50" s="66">
        <v>0.21431</v>
      </c>
      <c r="S50" s="66">
        <v>0.12296488</v>
      </c>
      <c r="T50" s="66">
        <v>0.12636</v>
      </c>
      <c r="U50" s="66">
        <v>6.5087999999999993E-2</v>
      </c>
      <c r="V50" s="66">
        <v>0.16494</v>
      </c>
      <c r="W50" s="66">
        <v>1.472569E-2</v>
      </c>
      <c r="X50" s="66">
        <v>1.4912E-2</v>
      </c>
      <c r="Y50" s="66">
        <v>6.4219999999999998E-3</v>
      </c>
      <c r="Z50" s="66">
        <v>2.2752000000000001E-2</v>
      </c>
      <c r="AA50" s="47">
        <v>6.8592307699999999</v>
      </c>
      <c r="AB50" s="47">
        <v>6.5289999999999999</v>
      </c>
      <c r="AC50" s="47">
        <v>1.9339999999999999</v>
      </c>
      <c r="AD50" s="47">
        <v>11.544</v>
      </c>
      <c r="AE50" s="65">
        <v>0.106375</v>
      </c>
      <c r="AF50" s="65">
        <v>0.106</v>
      </c>
      <c r="AG50" s="65">
        <v>7.0000000000000007E-2</v>
      </c>
      <c r="AH50" s="65">
        <v>0.14899999999999999</v>
      </c>
      <c r="AI50" s="47">
        <v>3.9238749999999998</v>
      </c>
      <c r="AJ50" s="47">
        <v>3.7349999999999999</v>
      </c>
      <c r="AK50" s="47">
        <v>2.7269999999999999</v>
      </c>
      <c r="AL50" s="47">
        <v>5.7729999999999997</v>
      </c>
      <c r="AM50" s="47">
        <v>7.8570000000000002</v>
      </c>
      <c r="AN50" s="47">
        <v>8.8390000000000004</v>
      </c>
      <c r="AO50" s="47">
        <v>2.782</v>
      </c>
      <c r="AP50" s="47">
        <v>11.62</v>
      </c>
      <c r="AQ50" s="47">
        <v>15.835875</v>
      </c>
      <c r="AR50" s="47">
        <v>16.399999999999999</v>
      </c>
      <c r="AS50" s="47">
        <v>6.6139999999999999</v>
      </c>
      <c r="AT50" s="47">
        <v>26.29</v>
      </c>
      <c r="AU50" s="47">
        <v>5.1462500000000002</v>
      </c>
      <c r="AV50" s="47">
        <v>5.3375000000000004</v>
      </c>
      <c r="AW50" s="47">
        <v>2.129</v>
      </c>
      <c r="AX50" s="47">
        <v>8.3800000000000008</v>
      </c>
      <c r="AY50" s="47">
        <v>7.976375</v>
      </c>
      <c r="AZ50" s="47">
        <v>7.3460000000000001</v>
      </c>
      <c r="BA50" s="47">
        <v>6.4850000000000003</v>
      </c>
      <c r="BB50" s="47">
        <v>9.8680000000000003</v>
      </c>
      <c r="BC50" s="47">
        <v>12.928384599999999</v>
      </c>
      <c r="BD50" s="47">
        <v>11.221</v>
      </c>
      <c r="BE50" s="47">
        <v>3.4470000000000001</v>
      </c>
      <c r="BF50" s="47">
        <v>25.553000000000001</v>
      </c>
      <c r="BG50" s="65">
        <v>7.5572727300000002</v>
      </c>
      <c r="BH50" s="65">
        <v>7.3</v>
      </c>
      <c r="BI50" s="65">
        <v>5.01</v>
      </c>
      <c r="BJ50" s="65">
        <v>10.039999999999999</v>
      </c>
      <c r="BK50" s="47">
        <v>23.0518182</v>
      </c>
      <c r="BL50" s="47">
        <v>28.21</v>
      </c>
      <c r="BM50" s="47">
        <v>9.81</v>
      </c>
      <c r="BN50" s="47">
        <v>32.200000000000003</v>
      </c>
      <c r="BP50"/>
      <c r="BQ50"/>
    </row>
    <row r="51" spans="1:69">
      <c r="A51" s="42" t="s">
        <v>654</v>
      </c>
      <c r="B51" s="67" t="s">
        <v>655</v>
      </c>
      <c r="C51" s="49">
        <v>348</v>
      </c>
      <c r="D51" s="49">
        <v>380</v>
      </c>
      <c r="E51" s="49">
        <v>195</v>
      </c>
      <c r="F51" s="49">
        <v>537</v>
      </c>
      <c r="G51" s="68">
        <v>6.8181818200000004</v>
      </c>
      <c r="H51" s="68">
        <v>6.81</v>
      </c>
      <c r="I51" s="68">
        <v>6.13</v>
      </c>
      <c r="J51" s="68">
        <v>7.26</v>
      </c>
      <c r="K51" s="68">
        <v>4.3126272700000001</v>
      </c>
      <c r="L51" s="68">
        <v>4.4120999999999997</v>
      </c>
      <c r="M51" s="68">
        <v>2.3475000000000001</v>
      </c>
      <c r="N51" s="68">
        <v>6.4718999999999998</v>
      </c>
      <c r="O51" s="69">
        <v>0.14612230000000001</v>
      </c>
      <c r="P51" s="69">
        <v>0.14011000000000001</v>
      </c>
      <c r="Q51" s="69">
        <v>5.8222999999999997E-2</v>
      </c>
      <c r="R51" s="69">
        <v>0.24807999999999999</v>
      </c>
      <c r="S51" s="69">
        <v>0.1124467</v>
      </c>
      <c r="T51" s="69">
        <v>0.10771500000000001</v>
      </c>
      <c r="U51" s="69">
        <v>4.3845000000000002E-2</v>
      </c>
      <c r="V51" s="69">
        <v>0.19264000000000001</v>
      </c>
      <c r="W51" s="69">
        <v>1.427546E-2</v>
      </c>
      <c r="X51" s="69">
        <v>1.3632500000000001E-2</v>
      </c>
      <c r="Y51" s="69">
        <v>4.6620000000000003E-3</v>
      </c>
      <c r="Z51" s="69">
        <v>2.9052999999999999E-2</v>
      </c>
      <c r="AA51" s="49">
        <v>39.525818200000003</v>
      </c>
      <c r="AB51" s="49">
        <v>33.802</v>
      </c>
      <c r="AC51" s="49">
        <v>16.853000000000002</v>
      </c>
      <c r="AD51" s="49">
        <v>81.206999999999994</v>
      </c>
      <c r="AE51" s="68">
        <v>9.2555559999999995E-2</v>
      </c>
      <c r="AF51" s="68">
        <v>7.9000000000000001E-2</v>
      </c>
      <c r="AG51" s="68">
        <v>7.0000000000000007E-2</v>
      </c>
      <c r="AH51" s="68">
        <v>0.16400000000000001</v>
      </c>
      <c r="AI51" s="49">
        <v>4.7389999999999999</v>
      </c>
      <c r="AJ51" s="49">
        <v>4.5149999999999997</v>
      </c>
      <c r="AK51" s="49">
        <v>2.17</v>
      </c>
      <c r="AL51" s="49">
        <v>7.12</v>
      </c>
      <c r="AM51" s="49">
        <v>14.5136667</v>
      </c>
      <c r="AN51" s="49">
        <v>10.51</v>
      </c>
      <c r="AO51" s="49">
        <v>6.6470000000000002</v>
      </c>
      <c r="AP51" s="49">
        <v>31.9</v>
      </c>
      <c r="AQ51" s="49">
        <v>32.882222200000001</v>
      </c>
      <c r="AR51" s="49">
        <v>28.67</v>
      </c>
      <c r="AS51" s="49">
        <v>17.920000000000002</v>
      </c>
      <c r="AT51" s="49">
        <v>47.94</v>
      </c>
      <c r="AU51" s="49">
        <v>10.130777800000001</v>
      </c>
      <c r="AV51" s="49">
        <v>9.4700000000000006</v>
      </c>
      <c r="AW51" s="49">
        <v>5.1859999999999999</v>
      </c>
      <c r="AX51" s="49">
        <v>14.71</v>
      </c>
      <c r="AY51" s="49">
        <v>21.17</v>
      </c>
      <c r="AZ51" s="49">
        <v>21.75</v>
      </c>
      <c r="BA51" s="49">
        <v>10.71</v>
      </c>
      <c r="BB51" s="49">
        <v>30.43</v>
      </c>
      <c r="BC51" s="49">
        <v>20.540090899999999</v>
      </c>
      <c r="BD51" s="49">
        <v>21.102</v>
      </c>
      <c r="BE51" s="49">
        <v>13.531000000000001</v>
      </c>
      <c r="BF51" s="49">
        <v>26.771999999999998</v>
      </c>
      <c r="BG51" s="68">
        <v>8.3218181799999993</v>
      </c>
      <c r="BH51" s="68">
        <v>7.95</v>
      </c>
      <c r="BI51" s="68">
        <v>6.12</v>
      </c>
      <c r="BJ51" s="68">
        <v>10.87</v>
      </c>
      <c r="BK51" s="49">
        <v>11.4363636</v>
      </c>
      <c r="BL51" s="49">
        <v>9.73</v>
      </c>
      <c r="BM51" s="49">
        <v>7.33</v>
      </c>
      <c r="BN51" s="49">
        <v>18.350000000000001</v>
      </c>
      <c r="BP51"/>
      <c r="BQ51"/>
    </row>
    <row r="52" spans="1:69">
      <c r="BP52"/>
      <c r="BQ52"/>
    </row>
  </sheetData>
  <mergeCells count="17">
    <mergeCell ref="A1:P1"/>
    <mergeCell ref="AQ3:AT3"/>
    <mergeCell ref="C3:F3"/>
    <mergeCell ref="G3:J3"/>
    <mergeCell ref="K3:N3"/>
    <mergeCell ref="O3:R3"/>
    <mergeCell ref="S3:V3"/>
    <mergeCell ref="W3:Z3"/>
    <mergeCell ref="AA3:AD3"/>
    <mergeCell ref="AE3:AH3"/>
    <mergeCell ref="AI3:AL3"/>
    <mergeCell ref="AM3:AP3"/>
    <mergeCell ref="AU3:AX3"/>
    <mergeCell ref="AY3:BB3"/>
    <mergeCell ref="BC3:BF3"/>
    <mergeCell ref="BG3:BJ3"/>
    <mergeCell ref="BK3:BN3"/>
  </mergeCells>
  <phoneticPr fontId="15" type="noConversion"/>
  <pageMargins left="0.75" right="0.75" top="1" bottom="1" header="0.5" footer="0.5"/>
  <pageSetup scale="54" fitToWidth="2"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pane ySplit="3900" topLeftCell="A55"/>
      <selection sqref="A1:J1"/>
      <selection pane="bottomLeft" activeCell="E31" sqref="E31"/>
    </sheetView>
  </sheetViews>
  <sheetFormatPr baseColWidth="10" defaultRowHeight="15" x14ac:dyDescent="0"/>
  <cols>
    <col min="1" max="1" width="8.33203125" customWidth="1"/>
    <col min="2" max="2" width="20" bestFit="1" customWidth="1"/>
    <col min="3" max="3" width="16.6640625" bestFit="1" customWidth="1"/>
    <col min="4" max="4" width="32.83203125" bestFit="1" customWidth="1"/>
    <col min="5" max="5" width="8.5" bestFit="1" customWidth="1"/>
    <col min="6" max="10" width="8" customWidth="1"/>
  </cols>
  <sheetData>
    <row r="1" spans="1:10" ht="88" customHeight="1">
      <c r="A1" s="95" t="s">
        <v>1276</v>
      </c>
      <c r="B1" s="96"/>
      <c r="C1" s="96"/>
      <c r="D1" s="96"/>
      <c r="E1" s="96"/>
      <c r="F1" s="96"/>
      <c r="G1" s="96"/>
      <c r="H1" s="96"/>
      <c r="I1" s="96"/>
      <c r="J1" s="96"/>
    </row>
    <row r="2" spans="1:10">
      <c r="A2" s="73"/>
      <c r="B2" s="73"/>
      <c r="C2" s="73"/>
      <c r="D2" s="73"/>
      <c r="E2" s="73"/>
      <c r="F2" s="97" t="s">
        <v>1228</v>
      </c>
      <c r="G2" s="97"/>
      <c r="H2" s="97"/>
      <c r="I2" s="97"/>
      <c r="J2" s="97"/>
    </row>
    <row r="3" spans="1:10">
      <c r="A3" s="32"/>
      <c r="B3" s="32"/>
      <c r="C3" s="32"/>
      <c r="D3" s="32"/>
      <c r="E3" s="32"/>
      <c r="F3" s="74">
        <v>0</v>
      </c>
      <c r="G3" s="74">
        <v>3</v>
      </c>
      <c r="H3" s="74">
        <v>7</v>
      </c>
      <c r="I3" s="74">
        <v>14</v>
      </c>
      <c r="J3" s="74">
        <v>28</v>
      </c>
    </row>
    <row r="4" spans="1:10" ht="34">
      <c r="A4" s="74" t="s">
        <v>1255</v>
      </c>
      <c r="B4" s="74" t="s">
        <v>658</v>
      </c>
      <c r="C4" s="74" t="s">
        <v>1229</v>
      </c>
      <c r="D4" s="74" t="s">
        <v>1230</v>
      </c>
      <c r="E4" s="74" t="s">
        <v>509</v>
      </c>
      <c r="F4" s="74" t="s">
        <v>1231</v>
      </c>
      <c r="G4" s="74" t="s">
        <v>1231</v>
      </c>
      <c r="H4" s="74" t="s">
        <v>1231</v>
      </c>
      <c r="I4" s="74" t="s">
        <v>1231</v>
      </c>
      <c r="J4" s="74" t="s">
        <v>1231</v>
      </c>
    </row>
    <row r="5" spans="1:10">
      <c r="A5" s="75" t="s">
        <v>1232</v>
      </c>
      <c r="B5" s="76"/>
      <c r="C5" s="76"/>
      <c r="D5" s="76"/>
      <c r="E5" s="76"/>
      <c r="F5" s="77"/>
      <c r="G5" s="77"/>
      <c r="H5" s="77"/>
      <c r="I5" s="77"/>
      <c r="J5" s="77"/>
    </row>
    <row r="6" spans="1:10">
      <c r="A6" s="78" t="s">
        <v>666</v>
      </c>
      <c r="B6" s="32" t="s">
        <v>667</v>
      </c>
      <c r="C6" s="32" t="s">
        <v>49</v>
      </c>
      <c r="D6" s="32" t="s">
        <v>6</v>
      </c>
      <c r="E6" s="78">
        <v>68595</v>
      </c>
      <c r="F6" s="79">
        <v>0</v>
      </c>
      <c r="G6" s="79">
        <v>0</v>
      </c>
      <c r="H6" s="79">
        <v>0</v>
      </c>
      <c r="I6" s="79">
        <v>0</v>
      </c>
      <c r="J6" s="79">
        <v>0</v>
      </c>
    </row>
    <row r="7" spans="1:10">
      <c r="A7" s="78" t="s">
        <v>666</v>
      </c>
      <c r="B7" s="32"/>
      <c r="C7" s="32" t="s">
        <v>45</v>
      </c>
      <c r="D7" s="32" t="s">
        <v>8</v>
      </c>
      <c r="E7" s="78">
        <v>68525</v>
      </c>
      <c r="F7" s="79">
        <v>0</v>
      </c>
      <c r="G7" s="79">
        <v>0</v>
      </c>
      <c r="H7" s="79">
        <v>0</v>
      </c>
      <c r="I7" s="79">
        <v>0</v>
      </c>
      <c r="J7" s="79">
        <v>0</v>
      </c>
    </row>
    <row r="8" spans="1:10">
      <c r="A8" s="78" t="s">
        <v>666</v>
      </c>
      <c r="B8" s="32"/>
      <c r="C8" s="32" t="s">
        <v>771</v>
      </c>
      <c r="D8" s="32" t="s">
        <v>10</v>
      </c>
      <c r="E8" s="78">
        <v>68521</v>
      </c>
      <c r="F8" s="79">
        <v>0</v>
      </c>
      <c r="G8" s="79">
        <v>3.3883660000000001E-4</v>
      </c>
      <c r="H8" s="79">
        <v>0</v>
      </c>
      <c r="I8" s="79">
        <v>0</v>
      </c>
      <c r="J8" s="79">
        <v>0</v>
      </c>
    </row>
    <row r="9" spans="1:10">
      <c r="A9" s="78" t="s">
        <v>666</v>
      </c>
      <c r="B9" s="32"/>
      <c r="C9" s="32"/>
      <c r="D9" s="32" t="s">
        <v>485</v>
      </c>
      <c r="E9" s="78">
        <v>68562</v>
      </c>
      <c r="F9" s="79" t="s">
        <v>780</v>
      </c>
      <c r="G9" s="79" t="s">
        <v>780</v>
      </c>
      <c r="H9" s="79" t="s">
        <v>780</v>
      </c>
      <c r="I9" s="79" t="s">
        <v>780</v>
      </c>
      <c r="J9" s="79" t="s">
        <v>780</v>
      </c>
    </row>
    <row r="10" spans="1:10">
      <c r="A10" s="78" t="s">
        <v>666</v>
      </c>
      <c r="B10" s="32"/>
      <c r="C10" s="32" t="s">
        <v>43</v>
      </c>
      <c r="D10" s="32" t="s">
        <v>487</v>
      </c>
      <c r="E10" s="78">
        <v>68615</v>
      </c>
      <c r="F10" s="79" t="s">
        <v>780</v>
      </c>
      <c r="G10" s="79" t="s">
        <v>780</v>
      </c>
      <c r="H10" s="79" t="s">
        <v>780</v>
      </c>
      <c r="I10" s="79" t="s">
        <v>780</v>
      </c>
      <c r="J10" s="79" t="s">
        <v>780</v>
      </c>
    </row>
    <row r="11" spans="1:10">
      <c r="A11" s="78" t="s">
        <v>666</v>
      </c>
      <c r="B11" s="32"/>
      <c r="C11" s="32"/>
      <c r="D11" s="32" t="s">
        <v>31</v>
      </c>
      <c r="E11" s="78">
        <v>68616</v>
      </c>
      <c r="F11" s="79">
        <v>0</v>
      </c>
      <c r="G11" s="79">
        <v>0</v>
      </c>
      <c r="H11" s="79">
        <v>0</v>
      </c>
      <c r="I11" s="79">
        <v>0</v>
      </c>
      <c r="J11" s="79">
        <v>0</v>
      </c>
    </row>
    <row r="12" spans="1:10">
      <c r="A12" s="78" t="s">
        <v>666</v>
      </c>
      <c r="B12" s="32"/>
      <c r="C12" s="32"/>
      <c r="D12" s="32" t="s">
        <v>489</v>
      </c>
      <c r="E12" s="78">
        <v>68622</v>
      </c>
      <c r="F12" s="79" t="s">
        <v>780</v>
      </c>
      <c r="G12" s="79" t="s">
        <v>780</v>
      </c>
      <c r="H12" s="79" t="s">
        <v>780</v>
      </c>
      <c r="I12" s="79" t="s">
        <v>780</v>
      </c>
      <c r="J12" s="79" t="s">
        <v>780</v>
      </c>
    </row>
    <row r="13" spans="1:10">
      <c r="A13" s="78" t="s">
        <v>666</v>
      </c>
      <c r="B13" s="32"/>
      <c r="C13" s="32"/>
      <c r="D13" s="32" t="s">
        <v>33</v>
      </c>
      <c r="E13" s="78">
        <v>68649</v>
      </c>
      <c r="F13" s="79">
        <v>0</v>
      </c>
      <c r="G13" s="79">
        <v>0</v>
      </c>
      <c r="H13" s="79">
        <v>0</v>
      </c>
      <c r="I13" s="79">
        <v>0</v>
      </c>
      <c r="J13" s="79">
        <v>0</v>
      </c>
    </row>
    <row r="14" spans="1:10">
      <c r="A14" s="78" t="s">
        <v>666</v>
      </c>
      <c r="B14" s="32" t="s">
        <v>56</v>
      </c>
      <c r="C14" s="32" t="s">
        <v>668</v>
      </c>
      <c r="D14" s="32" t="s">
        <v>55</v>
      </c>
      <c r="E14" s="78">
        <v>68503</v>
      </c>
      <c r="F14" s="79">
        <v>0.96712671780000004</v>
      </c>
      <c r="G14" s="79">
        <v>1.7212099385999999</v>
      </c>
      <c r="H14" s="79">
        <v>1.5740808061</v>
      </c>
      <c r="I14" s="79">
        <v>1.5218025792000001</v>
      </c>
      <c r="J14" s="79">
        <v>0</v>
      </c>
    </row>
    <row r="15" spans="1:10">
      <c r="A15" s="78" t="s">
        <v>666</v>
      </c>
      <c r="B15" s="32" t="s">
        <v>669</v>
      </c>
      <c r="C15" s="32" t="s">
        <v>789</v>
      </c>
      <c r="D15" s="32" t="s">
        <v>81</v>
      </c>
      <c r="E15" s="78">
        <v>68514</v>
      </c>
      <c r="F15" s="79">
        <v>0</v>
      </c>
      <c r="G15" s="79">
        <v>0</v>
      </c>
      <c r="H15" s="79">
        <v>0</v>
      </c>
      <c r="I15" s="79">
        <v>0</v>
      </c>
      <c r="J15" s="79">
        <v>0</v>
      </c>
    </row>
    <row r="16" spans="1:10">
      <c r="A16" s="78" t="s">
        <v>666</v>
      </c>
      <c r="B16" s="32"/>
      <c r="C16" s="32" t="s">
        <v>116</v>
      </c>
      <c r="D16" s="32" t="s">
        <v>83</v>
      </c>
      <c r="E16" s="78">
        <v>68515</v>
      </c>
      <c r="F16" s="79">
        <v>0</v>
      </c>
      <c r="G16" s="79">
        <v>0</v>
      </c>
      <c r="H16" s="79">
        <v>0</v>
      </c>
      <c r="I16" s="79">
        <v>0</v>
      </c>
      <c r="J16" s="79">
        <v>0</v>
      </c>
    </row>
    <row r="17" spans="1:10">
      <c r="A17" s="78" t="s">
        <v>666</v>
      </c>
      <c r="B17" s="32"/>
      <c r="C17" s="32" t="s">
        <v>99</v>
      </c>
      <c r="D17" s="32" t="s">
        <v>87</v>
      </c>
      <c r="E17" s="78">
        <v>68529</v>
      </c>
      <c r="F17" s="79">
        <v>1.8000820415000001</v>
      </c>
      <c r="G17" s="79">
        <v>0</v>
      </c>
      <c r="H17" s="79">
        <v>4.1151360941000004</v>
      </c>
      <c r="I17" s="79">
        <v>0</v>
      </c>
      <c r="J17" s="79">
        <v>0</v>
      </c>
    </row>
    <row r="18" spans="1:10">
      <c r="A18" s="78" t="s">
        <v>666</v>
      </c>
      <c r="B18" s="32"/>
      <c r="C18" s="32"/>
      <c r="D18" s="32" t="s">
        <v>89</v>
      </c>
      <c r="E18" s="78">
        <v>68530</v>
      </c>
      <c r="F18" s="79">
        <v>0.65414178430000003</v>
      </c>
      <c r="G18" s="79">
        <v>0.5550978996</v>
      </c>
      <c r="H18" s="79">
        <v>8.3599810396999992</v>
      </c>
      <c r="I18" s="79">
        <v>0.55785106380000005</v>
      </c>
      <c r="J18" s="79">
        <v>0.30806262249999999</v>
      </c>
    </row>
    <row r="19" spans="1:10">
      <c r="A19" s="78" t="s">
        <v>666</v>
      </c>
      <c r="B19" s="32"/>
      <c r="C19" s="32"/>
      <c r="D19" s="32" t="s">
        <v>91</v>
      </c>
      <c r="E19" s="78">
        <v>68549</v>
      </c>
      <c r="F19" s="79">
        <v>0</v>
      </c>
      <c r="G19" s="79">
        <v>0</v>
      </c>
      <c r="H19" s="79">
        <v>0</v>
      </c>
      <c r="I19" s="79">
        <v>0</v>
      </c>
      <c r="J19" s="79">
        <v>0</v>
      </c>
    </row>
    <row r="20" spans="1:10">
      <c r="A20" s="78" t="s">
        <v>666</v>
      </c>
      <c r="B20" s="32"/>
      <c r="C20" s="32" t="s">
        <v>110</v>
      </c>
      <c r="D20" s="32" t="s">
        <v>93</v>
      </c>
      <c r="E20" s="78">
        <v>68594</v>
      </c>
      <c r="F20" s="79">
        <v>0</v>
      </c>
      <c r="G20" s="79">
        <v>0</v>
      </c>
      <c r="H20" s="79">
        <v>0</v>
      </c>
      <c r="I20" s="79">
        <v>0</v>
      </c>
      <c r="J20" s="79">
        <v>0</v>
      </c>
    </row>
    <row r="21" spans="1:10">
      <c r="A21" s="78" t="s">
        <v>666</v>
      </c>
      <c r="B21" s="32"/>
      <c r="C21" s="32" t="s">
        <v>114</v>
      </c>
      <c r="D21" s="32" t="s">
        <v>790</v>
      </c>
      <c r="E21" s="78">
        <v>68646</v>
      </c>
      <c r="F21" s="79">
        <v>0</v>
      </c>
      <c r="G21" s="79">
        <v>0</v>
      </c>
      <c r="H21" s="79">
        <v>0</v>
      </c>
      <c r="I21" s="79">
        <v>0</v>
      </c>
      <c r="J21" s="79">
        <v>0</v>
      </c>
    </row>
    <row r="22" spans="1:10">
      <c r="A22" s="78" t="s">
        <v>666</v>
      </c>
      <c r="B22" s="32"/>
      <c r="C22" s="32" t="s">
        <v>118</v>
      </c>
      <c r="D22" s="32" t="s">
        <v>97</v>
      </c>
      <c r="E22" s="78">
        <v>68665</v>
      </c>
      <c r="F22" s="79">
        <v>0.3269772889</v>
      </c>
      <c r="G22" s="79">
        <v>0.57157394110000004</v>
      </c>
      <c r="H22" s="79">
        <v>0</v>
      </c>
      <c r="I22" s="79">
        <v>0.47412451659999999</v>
      </c>
      <c r="J22" s="79">
        <v>0</v>
      </c>
    </row>
    <row r="23" spans="1:10">
      <c r="A23" s="78" t="s">
        <v>666</v>
      </c>
      <c r="B23" s="32" t="s">
        <v>134</v>
      </c>
      <c r="C23" s="32" t="s">
        <v>770</v>
      </c>
      <c r="D23" s="32" t="s">
        <v>129</v>
      </c>
      <c r="E23" s="78">
        <v>68502</v>
      </c>
      <c r="F23" s="79">
        <v>2.4588533734000002</v>
      </c>
      <c r="G23" s="79">
        <v>5.4769073084000004</v>
      </c>
      <c r="H23" s="79">
        <v>4.9336535336000003</v>
      </c>
      <c r="I23" s="79">
        <v>4.2283086349000003</v>
      </c>
      <c r="J23" s="79">
        <v>4.6509798861</v>
      </c>
    </row>
    <row r="24" spans="1:10">
      <c r="A24" s="78" t="s">
        <v>666</v>
      </c>
      <c r="B24" s="32" t="s">
        <v>173</v>
      </c>
      <c r="C24" s="32" t="s">
        <v>191</v>
      </c>
      <c r="D24" s="32" t="s">
        <v>1240</v>
      </c>
      <c r="E24" s="78">
        <v>68563</v>
      </c>
      <c r="F24" s="79">
        <v>0</v>
      </c>
      <c r="G24" s="79">
        <v>0</v>
      </c>
      <c r="H24" s="79">
        <v>0</v>
      </c>
      <c r="I24" s="79">
        <v>0</v>
      </c>
      <c r="J24" s="79">
        <v>0</v>
      </c>
    </row>
    <row r="25" spans="1:10">
      <c r="A25" s="78" t="s">
        <v>666</v>
      </c>
      <c r="B25" s="32"/>
      <c r="C25" s="32" t="s">
        <v>207</v>
      </c>
      <c r="D25" s="32" t="s">
        <v>170</v>
      </c>
      <c r="E25" s="78">
        <v>68567</v>
      </c>
      <c r="F25" s="79">
        <v>0</v>
      </c>
      <c r="G25" s="79">
        <v>0</v>
      </c>
      <c r="H25" s="79">
        <v>0</v>
      </c>
      <c r="I25" s="79">
        <v>0</v>
      </c>
      <c r="J25" s="79">
        <v>0</v>
      </c>
    </row>
    <row r="26" spans="1:10">
      <c r="A26" s="78" t="s">
        <v>666</v>
      </c>
      <c r="B26" s="32" t="s">
        <v>228</v>
      </c>
      <c r="C26" s="32" t="s">
        <v>294</v>
      </c>
      <c r="D26" s="32" t="s">
        <v>787</v>
      </c>
      <c r="E26" s="78">
        <v>68211</v>
      </c>
      <c r="F26" s="79">
        <v>0</v>
      </c>
      <c r="G26" s="79">
        <v>0</v>
      </c>
      <c r="H26" s="79">
        <v>0</v>
      </c>
      <c r="I26" s="79">
        <v>0</v>
      </c>
      <c r="J26" s="79">
        <v>0</v>
      </c>
    </row>
    <row r="27" spans="1:10">
      <c r="A27" s="78" t="s">
        <v>666</v>
      </c>
      <c r="B27" s="32"/>
      <c r="C27" s="32" t="s">
        <v>296</v>
      </c>
      <c r="D27" s="32" t="s">
        <v>230</v>
      </c>
      <c r="E27" s="78">
        <v>68216</v>
      </c>
      <c r="F27" s="79">
        <v>0</v>
      </c>
      <c r="G27" s="79">
        <v>0</v>
      </c>
      <c r="H27" s="79">
        <v>0.19300889390000001</v>
      </c>
      <c r="I27" s="79">
        <v>0</v>
      </c>
      <c r="J27" s="79">
        <v>0</v>
      </c>
    </row>
    <row r="28" spans="1:10">
      <c r="A28" s="78" t="s">
        <v>666</v>
      </c>
      <c r="B28" s="32"/>
      <c r="C28" s="32" t="s">
        <v>318</v>
      </c>
      <c r="D28" s="32" t="s">
        <v>234</v>
      </c>
      <c r="E28" s="78">
        <v>68572</v>
      </c>
      <c r="F28" s="79">
        <v>0</v>
      </c>
      <c r="G28" s="79">
        <v>0</v>
      </c>
      <c r="H28" s="79">
        <v>0</v>
      </c>
      <c r="I28" s="79">
        <v>0</v>
      </c>
      <c r="J28" s="79">
        <v>0</v>
      </c>
    </row>
    <row r="29" spans="1:10">
      <c r="A29" s="78" t="s">
        <v>666</v>
      </c>
      <c r="B29" s="32"/>
      <c r="C29" s="32" t="s">
        <v>302</v>
      </c>
      <c r="D29" s="32" t="s">
        <v>236</v>
      </c>
      <c r="E29" s="78">
        <v>68661</v>
      </c>
      <c r="F29" s="79">
        <v>0</v>
      </c>
      <c r="G29" s="79">
        <v>0</v>
      </c>
      <c r="H29" s="79">
        <v>0</v>
      </c>
      <c r="I29" s="79">
        <v>0</v>
      </c>
      <c r="J29" s="79">
        <v>0</v>
      </c>
    </row>
    <row r="30" spans="1:10">
      <c r="A30" s="78" t="s">
        <v>666</v>
      </c>
      <c r="B30" s="32"/>
      <c r="C30" s="32" t="s">
        <v>304</v>
      </c>
      <c r="D30" s="32" t="s">
        <v>238</v>
      </c>
      <c r="E30" s="78">
        <v>68586</v>
      </c>
      <c r="F30" s="79">
        <v>0</v>
      </c>
      <c r="G30" s="79">
        <v>0</v>
      </c>
      <c r="H30" s="79">
        <v>0.58656241929999997</v>
      </c>
      <c r="I30" s="79">
        <v>0.1157789695</v>
      </c>
      <c r="J30" s="79">
        <v>0</v>
      </c>
    </row>
    <row r="31" spans="1:10">
      <c r="A31" s="78" t="s">
        <v>666</v>
      </c>
      <c r="B31" s="32"/>
      <c r="C31" s="32"/>
      <c r="D31" s="32" t="s">
        <v>240</v>
      </c>
      <c r="E31" s="78">
        <v>68588</v>
      </c>
      <c r="F31" s="79">
        <v>0</v>
      </c>
      <c r="G31" s="79">
        <v>0</v>
      </c>
      <c r="H31" s="79">
        <v>0</v>
      </c>
      <c r="I31" s="79">
        <v>0</v>
      </c>
      <c r="J31" s="79">
        <v>0</v>
      </c>
    </row>
    <row r="32" spans="1:10">
      <c r="A32" s="78" t="s">
        <v>666</v>
      </c>
      <c r="B32" s="32"/>
      <c r="C32" s="32"/>
      <c r="D32" s="32" t="s">
        <v>242</v>
      </c>
      <c r="E32" s="78">
        <v>68587</v>
      </c>
      <c r="F32" s="79">
        <v>0</v>
      </c>
      <c r="G32" s="79">
        <v>0</v>
      </c>
      <c r="H32" s="79">
        <v>0</v>
      </c>
      <c r="I32" s="79">
        <v>0</v>
      </c>
      <c r="J32" s="79">
        <v>0</v>
      </c>
    </row>
    <row r="33" spans="1:10">
      <c r="A33" s="78" t="s">
        <v>666</v>
      </c>
      <c r="B33" s="32"/>
      <c r="C33" s="32"/>
      <c r="D33" s="32" t="s">
        <v>244</v>
      </c>
      <c r="E33" s="78">
        <v>68589</v>
      </c>
      <c r="F33" s="79">
        <v>0</v>
      </c>
      <c r="G33" s="79">
        <v>0.60050530609999997</v>
      </c>
      <c r="H33" s="79">
        <v>0</v>
      </c>
      <c r="I33" s="79">
        <v>0</v>
      </c>
      <c r="J33" s="79">
        <v>0</v>
      </c>
    </row>
    <row r="34" spans="1:10">
      <c r="A34" s="78" t="s">
        <v>666</v>
      </c>
      <c r="B34" s="32"/>
      <c r="C34" s="32"/>
      <c r="D34" s="32" t="s">
        <v>246</v>
      </c>
      <c r="E34" s="78">
        <v>68590</v>
      </c>
      <c r="F34" s="79">
        <v>7.9649469093</v>
      </c>
      <c r="G34" s="79">
        <v>5.6542312189999997</v>
      </c>
      <c r="H34" s="79">
        <v>10.782820205</v>
      </c>
      <c r="I34" s="79">
        <v>11.989646299</v>
      </c>
      <c r="J34" s="79">
        <v>18.867832286999999</v>
      </c>
    </row>
    <row r="35" spans="1:10">
      <c r="A35" s="78" t="s">
        <v>666</v>
      </c>
      <c r="B35" s="32"/>
      <c r="C35" s="32" t="s">
        <v>308</v>
      </c>
      <c r="D35" s="32" t="s">
        <v>248</v>
      </c>
      <c r="E35" s="78">
        <v>68600</v>
      </c>
      <c r="F35" s="79">
        <v>0</v>
      </c>
      <c r="G35" s="79">
        <v>0</v>
      </c>
      <c r="H35" s="79">
        <v>0</v>
      </c>
      <c r="I35" s="79">
        <v>0</v>
      </c>
      <c r="J35" s="79">
        <v>0</v>
      </c>
    </row>
    <row r="36" spans="1:10">
      <c r="A36" s="78" t="s">
        <v>666</v>
      </c>
      <c r="B36" s="32"/>
      <c r="C36" s="32"/>
      <c r="D36" s="32" t="s">
        <v>250</v>
      </c>
      <c r="E36" s="78">
        <v>68601</v>
      </c>
      <c r="F36" s="79">
        <v>4.2300485989999999</v>
      </c>
      <c r="G36" s="79">
        <v>5.6708678590000003</v>
      </c>
      <c r="H36" s="79">
        <v>8.3330476174000001</v>
      </c>
      <c r="I36" s="79">
        <v>6.4004388404999997</v>
      </c>
      <c r="J36" s="79">
        <v>5.9312537044999996</v>
      </c>
    </row>
    <row r="37" spans="1:10">
      <c r="A37" s="78" t="s">
        <v>666</v>
      </c>
      <c r="B37" s="32"/>
      <c r="C37" s="32" t="s">
        <v>298</v>
      </c>
      <c r="D37" s="32" t="s">
        <v>252</v>
      </c>
      <c r="E37" s="78">
        <v>68618</v>
      </c>
      <c r="F37" s="79">
        <v>0</v>
      </c>
      <c r="G37" s="79">
        <v>0</v>
      </c>
      <c r="H37" s="79">
        <v>0</v>
      </c>
      <c r="I37" s="79">
        <v>0</v>
      </c>
      <c r="J37" s="79">
        <v>0</v>
      </c>
    </row>
    <row r="38" spans="1:10">
      <c r="A38" s="78" t="s">
        <v>666</v>
      </c>
      <c r="B38" s="32"/>
      <c r="C38" s="32" t="s">
        <v>312</v>
      </c>
      <c r="D38" s="32" t="s">
        <v>254</v>
      </c>
      <c r="E38" s="78">
        <v>68240</v>
      </c>
      <c r="F38" s="79">
        <v>0</v>
      </c>
      <c r="G38" s="79">
        <v>0</v>
      </c>
      <c r="H38" s="79">
        <v>0</v>
      </c>
      <c r="I38" s="79">
        <v>0</v>
      </c>
      <c r="J38" s="79">
        <v>0</v>
      </c>
    </row>
    <row r="39" spans="1:10">
      <c r="A39" s="78" t="s">
        <v>666</v>
      </c>
      <c r="B39" s="32"/>
      <c r="C39" s="32" t="s">
        <v>306</v>
      </c>
      <c r="D39" s="32" t="s">
        <v>786</v>
      </c>
      <c r="E39" s="78">
        <v>68597</v>
      </c>
      <c r="F39" s="79">
        <v>7.8732630065000002</v>
      </c>
      <c r="G39" s="79">
        <v>10.08652708</v>
      </c>
      <c r="H39" s="79">
        <v>8.5003033259999992</v>
      </c>
      <c r="I39" s="79">
        <v>8.2287779885999992</v>
      </c>
      <c r="J39" s="79">
        <v>7.9812122060000004</v>
      </c>
    </row>
    <row r="40" spans="1:10">
      <c r="A40" s="78" t="s">
        <v>666</v>
      </c>
      <c r="B40" s="32"/>
      <c r="C40" s="32"/>
      <c r="D40" s="32" t="s">
        <v>1233</v>
      </c>
      <c r="E40" s="78">
        <v>68657</v>
      </c>
      <c r="F40" s="79">
        <v>0</v>
      </c>
      <c r="G40" s="79">
        <v>0</v>
      </c>
      <c r="H40" s="79">
        <v>0</v>
      </c>
      <c r="I40" s="79">
        <v>0</v>
      </c>
      <c r="J40" s="79">
        <v>0</v>
      </c>
    </row>
    <row r="41" spans="1:10">
      <c r="A41" s="78" t="s">
        <v>666</v>
      </c>
      <c r="B41" s="32"/>
      <c r="C41" s="32"/>
      <c r="D41" s="32" t="s">
        <v>1234</v>
      </c>
      <c r="E41" s="78">
        <v>68658</v>
      </c>
      <c r="F41" s="79">
        <v>0</v>
      </c>
      <c r="G41" s="79">
        <v>0</v>
      </c>
      <c r="H41" s="79">
        <v>0</v>
      </c>
      <c r="I41" s="79">
        <v>0</v>
      </c>
      <c r="J41" s="79">
        <v>0</v>
      </c>
    </row>
    <row r="42" spans="1:10">
      <c r="A42" s="78" t="s">
        <v>666</v>
      </c>
      <c r="B42" s="32"/>
      <c r="C42" s="32" t="s">
        <v>783</v>
      </c>
      <c r="D42" s="32" t="s">
        <v>262</v>
      </c>
      <c r="E42" s="78">
        <v>68666</v>
      </c>
      <c r="F42" s="79">
        <v>0</v>
      </c>
      <c r="G42" s="79">
        <v>0</v>
      </c>
      <c r="H42" s="79">
        <v>0</v>
      </c>
      <c r="I42" s="79">
        <v>0</v>
      </c>
      <c r="J42" s="79">
        <v>0</v>
      </c>
    </row>
    <row r="43" spans="1:10">
      <c r="A43" s="78" t="s">
        <v>666</v>
      </c>
      <c r="B43" s="32"/>
      <c r="C43" s="32" t="s">
        <v>320</v>
      </c>
      <c r="D43" s="32" t="s">
        <v>264</v>
      </c>
      <c r="E43" s="78">
        <v>68648</v>
      </c>
      <c r="F43" s="79">
        <v>0</v>
      </c>
      <c r="G43" s="79">
        <v>0</v>
      </c>
      <c r="H43" s="79">
        <v>0</v>
      </c>
      <c r="I43" s="79">
        <v>0</v>
      </c>
      <c r="J43" s="79">
        <v>0</v>
      </c>
    </row>
    <row r="44" spans="1:10">
      <c r="A44" s="78" t="s">
        <v>666</v>
      </c>
      <c r="B44" s="32"/>
      <c r="C44" s="32" t="s">
        <v>322</v>
      </c>
      <c r="D44" s="32" t="s">
        <v>266</v>
      </c>
      <c r="E44" s="78">
        <v>68669</v>
      </c>
      <c r="F44" s="79">
        <v>0</v>
      </c>
      <c r="G44" s="79">
        <v>0.71587307639999997</v>
      </c>
      <c r="H44" s="79">
        <v>0.74183366900000003</v>
      </c>
      <c r="I44" s="79">
        <v>0.69488583189999997</v>
      </c>
      <c r="J44" s="79">
        <v>0.28778735700000002</v>
      </c>
    </row>
    <row r="45" spans="1:10">
      <c r="A45" s="78" t="s">
        <v>666</v>
      </c>
      <c r="B45" s="32"/>
      <c r="C45" s="32"/>
      <c r="D45" s="32" t="s">
        <v>268</v>
      </c>
      <c r="E45" s="78">
        <v>68670</v>
      </c>
      <c r="F45" s="79">
        <v>0</v>
      </c>
      <c r="G45" s="79">
        <v>0</v>
      </c>
      <c r="H45" s="79">
        <v>0</v>
      </c>
      <c r="I45" s="79">
        <v>0</v>
      </c>
      <c r="J45" s="79">
        <v>0</v>
      </c>
    </row>
    <row r="46" spans="1:10">
      <c r="A46" s="78" t="s">
        <v>666</v>
      </c>
      <c r="B46" s="32"/>
      <c r="C46" s="32"/>
      <c r="D46" s="32" t="s">
        <v>270</v>
      </c>
      <c r="E46" s="78">
        <v>68671</v>
      </c>
      <c r="F46" s="79">
        <v>0</v>
      </c>
      <c r="G46" s="79">
        <v>0</v>
      </c>
      <c r="H46" s="79">
        <v>0</v>
      </c>
      <c r="I46" s="79">
        <v>0</v>
      </c>
      <c r="J46" s="79">
        <v>0</v>
      </c>
    </row>
    <row r="47" spans="1:10">
      <c r="A47" s="78" t="s">
        <v>666</v>
      </c>
      <c r="B47" s="32"/>
      <c r="C47" s="32"/>
      <c r="D47" s="32" t="s">
        <v>272</v>
      </c>
      <c r="E47" s="78">
        <v>68672</v>
      </c>
      <c r="F47" s="79">
        <v>0</v>
      </c>
      <c r="G47" s="79">
        <v>0</v>
      </c>
      <c r="H47" s="79">
        <v>0</v>
      </c>
      <c r="I47" s="79">
        <v>0</v>
      </c>
      <c r="J47" s="79">
        <v>0</v>
      </c>
    </row>
    <row r="48" spans="1:10">
      <c r="A48" s="78" t="s">
        <v>666</v>
      </c>
      <c r="B48" s="32"/>
      <c r="C48" s="32"/>
      <c r="D48" s="32" t="s">
        <v>274</v>
      </c>
      <c r="E48" s="78">
        <v>68673</v>
      </c>
      <c r="F48" s="79">
        <v>2.9486508503</v>
      </c>
      <c r="G48" s="79">
        <v>1.8031711906000001</v>
      </c>
      <c r="H48" s="79">
        <v>3.3659134221999998</v>
      </c>
      <c r="I48" s="79">
        <v>4.3537034173000002</v>
      </c>
      <c r="J48" s="79">
        <v>5.5532319817999998</v>
      </c>
    </row>
    <row r="49" spans="1:12">
      <c r="A49" s="78" t="s">
        <v>666</v>
      </c>
      <c r="B49" s="32"/>
      <c r="C49" s="32"/>
      <c r="D49" s="32" t="s">
        <v>278</v>
      </c>
      <c r="E49" s="78">
        <v>68505</v>
      </c>
      <c r="F49" s="79">
        <v>6.1514360641000003</v>
      </c>
      <c r="G49" s="79">
        <v>7.1937886109000004</v>
      </c>
      <c r="H49" s="79">
        <v>6.9880085076</v>
      </c>
      <c r="I49" s="79">
        <v>7.6193411742999997</v>
      </c>
      <c r="J49" s="79">
        <v>6.4098342603000003</v>
      </c>
    </row>
    <row r="50" spans="1:12">
      <c r="A50" s="78" t="s">
        <v>666</v>
      </c>
      <c r="B50" s="32"/>
      <c r="C50" s="32" t="s">
        <v>328</v>
      </c>
      <c r="D50" s="32" t="s">
        <v>280</v>
      </c>
      <c r="E50" s="78">
        <v>68694</v>
      </c>
      <c r="F50" s="79">
        <v>0</v>
      </c>
      <c r="G50" s="79">
        <v>0.50175607330000005</v>
      </c>
      <c r="H50" s="79">
        <v>0.67924894629999999</v>
      </c>
      <c r="I50" s="79">
        <v>0.34371451720000001</v>
      </c>
      <c r="J50" s="79">
        <v>0.24138365000000001</v>
      </c>
    </row>
    <row r="51" spans="1:12">
      <c r="A51" s="78" t="s">
        <v>666</v>
      </c>
      <c r="B51" s="32"/>
      <c r="C51" s="32" t="s">
        <v>330</v>
      </c>
      <c r="D51" s="32" t="s">
        <v>282</v>
      </c>
      <c r="E51" s="78">
        <v>68700</v>
      </c>
      <c r="F51" s="79">
        <v>0</v>
      </c>
      <c r="G51" s="79">
        <v>0</v>
      </c>
      <c r="H51" s="79">
        <v>0</v>
      </c>
      <c r="I51" s="79">
        <v>0</v>
      </c>
      <c r="J51" s="79">
        <v>0</v>
      </c>
    </row>
    <row r="52" spans="1:12">
      <c r="A52" s="78" t="s">
        <v>666</v>
      </c>
      <c r="B52" s="32"/>
      <c r="C52" s="32"/>
      <c r="D52" s="32" t="s">
        <v>284</v>
      </c>
      <c r="E52" s="78">
        <v>68701</v>
      </c>
      <c r="F52" s="79">
        <v>0</v>
      </c>
      <c r="G52" s="79">
        <v>0.29588103560000001</v>
      </c>
      <c r="H52" s="79">
        <v>0</v>
      </c>
      <c r="I52" s="79">
        <v>0</v>
      </c>
      <c r="J52" s="79">
        <v>0</v>
      </c>
    </row>
    <row r="53" spans="1:12">
      <c r="A53" s="78" t="s">
        <v>666</v>
      </c>
      <c r="B53" s="32"/>
      <c r="C53" s="32"/>
      <c r="D53" s="32" t="s">
        <v>286</v>
      </c>
      <c r="E53" s="78">
        <v>68702</v>
      </c>
      <c r="F53" s="79">
        <v>0</v>
      </c>
      <c r="G53" s="79">
        <v>0</v>
      </c>
      <c r="H53" s="79">
        <v>0</v>
      </c>
      <c r="I53" s="79">
        <v>0</v>
      </c>
      <c r="J53" s="79">
        <v>0</v>
      </c>
    </row>
    <row r="54" spans="1:12">
      <c r="A54" s="78" t="s">
        <v>666</v>
      </c>
      <c r="B54" s="32"/>
      <c r="C54" s="32"/>
      <c r="D54" s="32" t="s">
        <v>288</v>
      </c>
      <c r="E54" s="78">
        <v>68703</v>
      </c>
      <c r="F54" s="79">
        <v>0</v>
      </c>
      <c r="G54" s="79">
        <v>0</v>
      </c>
      <c r="H54" s="79">
        <v>0</v>
      </c>
      <c r="I54" s="79">
        <v>0</v>
      </c>
      <c r="J54" s="79">
        <v>0</v>
      </c>
    </row>
    <row r="55" spans="1:12">
      <c r="A55" s="78" t="s">
        <v>666</v>
      </c>
      <c r="B55" s="32"/>
      <c r="C55" s="32"/>
      <c r="D55" s="32" t="s">
        <v>290</v>
      </c>
      <c r="E55" s="78">
        <v>68704</v>
      </c>
      <c r="F55" s="79">
        <v>2.4836315135000002</v>
      </c>
      <c r="G55" s="79">
        <v>1.7299483887</v>
      </c>
      <c r="H55" s="79">
        <v>3.1877516483999999</v>
      </c>
      <c r="I55" s="79">
        <v>3.3067929968000001</v>
      </c>
      <c r="J55" s="79">
        <v>4.0238557638000003</v>
      </c>
    </row>
    <row r="56" spans="1:12">
      <c r="A56" s="78" t="s">
        <v>666</v>
      </c>
      <c r="B56" s="32" t="s">
        <v>672</v>
      </c>
      <c r="C56" s="32" t="s">
        <v>471</v>
      </c>
      <c r="D56" s="32" t="s">
        <v>444</v>
      </c>
      <c r="E56" s="78">
        <v>68226</v>
      </c>
      <c r="F56" s="79">
        <v>0</v>
      </c>
      <c r="G56" s="79">
        <v>0</v>
      </c>
      <c r="H56" s="79">
        <v>0</v>
      </c>
      <c r="I56" s="79">
        <v>0</v>
      </c>
      <c r="J56" s="79">
        <v>0</v>
      </c>
    </row>
    <row r="57" spans="1:12">
      <c r="A57" s="78" t="s">
        <v>666</v>
      </c>
      <c r="B57" s="32"/>
      <c r="C57" s="32" t="s">
        <v>473</v>
      </c>
      <c r="D57" s="32" t="s">
        <v>447</v>
      </c>
      <c r="E57" s="78">
        <v>68619</v>
      </c>
      <c r="F57" s="79">
        <v>0</v>
      </c>
      <c r="G57" s="79">
        <v>0.2047612026</v>
      </c>
      <c r="H57" s="79">
        <v>0</v>
      </c>
      <c r="I57" s="79">
        <v>0</v>
      </c>
      <c r="J57" s="79">
        <v>0</v>
      </c>
    </row>
    <row r="58" spans="1:12">
      <c r="A58" s="78" t="s">
        <v>666</v>
      </c>
      <c r="B58" s="32"/>
      <c r="C58" s="32"/>
      <c r="D58" s="32" t="s">
        <v>483</v>
      </c>
      <c r="E58" s="78">
        <v>68591</v>
      </c>
      <c r="F58" s="80" t="s">
        <v>780</v>
      </c>
      <c r="G58" s="80" t="s">
        <v>780</v>
      </c>
      <c r="H58" s="80" t="s">
        <v>780</v>
      </c>
      <c r="I58" s="80" t="s">
        <v>780</v>
      </c>
      <c r="J58" s="80" t="s">
        <v>780</v>
      </c>
      <c r="L58" s="79"/>
    </row>
    <row r="59" spans="1:12">
      <c r="A59" s="78" t="s">
        <v>666</v>
      </c>
      <c r="B59" s="32"/>
      <c r="C59" s="32"/>
      <c r="D59" s="32" t="s">
        <v>449</v>
      </c>
      <c r="E59" s="78">
        <v>68617</v>
      </c>
      <c r="F59" s="79">
        <v>0</v>
      </c>
      <c r="G59" s="79">
        <v>0</v>
      </c>
      <c r="H59" s="79">
        <v>0</v>
      </c>
      <c r="I59" s="79">
        <v>0</v>
      </c>
      <c r="J59" s="79">
        <v>0</v>
      </c>
    </row>
    <row r="60" spans="1:12">
      <c r="A60" s="78" t="s">
        <v>666</v>
      </c>
      <c r="B60" s="32"/>
      <c r="C60" s="32"/>
      <c r="D60" s="32" t="s">
        <v>779</v>
      </c>
      <c r="E60" s="78">
        <v>68620</v>
      </c>
      <c r="F60" s="79">
        <v>0</v>
      </c>
      <c r="G60" s="79">
        <v>0</v>
      </c>
      <c r="H60" s="79">
        <v>0</v>
      </c>
      <c r="I60" s="79">
        <v>0</v>
      </c>
      <c r="J60" s="79">
        <v>0</v>
      </c>
    </row>
    <row r="61" spans="1:12">
      <c r="A61" s="78" t="s">
        <v>666</v>
      </c>
      <c r="B61" s="32"/>
      <c r="C61" s="32" t="s">
        <v>505</v>
      </c>
      <c r="D61" s="32" t="s">
        <v>453</v>
      </c>
      <c r="E61" s="78">
        <v>68623</v>
      </c>
      <c r="F61" s="79">
        <v>0</v>
      </c>
      <c r="G61" s="79">
        <v>0</v>
      </c>
      <c r="H61" s="79">
        <v>0</v>
      </c>
      <c r="I61" s="79">
        <v>0</v>
      </c>
      <c r="J61" s="79">
        <v>0</v>
      </c>
    </row>
    <row r="62" spans="1:12">
      <c r="A62" s="78" t="s">
        <v>666</v>
      </c>
      <c r="B62" s="32"/>
      <c r="C62" s="32" t="s">
        <v>481</v>
      </c>
      <c r="D62" s="32" t="s">
        <v>455</v>
      </c>
      <c r="E62" s="78">
        <v>68621</v>
      </c>
      <c r="F62" s="79">
        <v>0</v>
      </c>
      <c r="G62" s="79">
        <v>0</v>
      </c>
      <c r="H62" s="79">
        <v>0</v>
      </c>
      <c r="I62" s="79">
        <v>0</v>
      </c>
      <c r="J62" s="79">
        <v>0</v>
      </c>
    </row>
    <row r="63" spans="1:12">
      <c r="A63" s="78" t="s">
        <v>666</v>
      </c>
      <c r="B63" s="32"/>
      <c r="C63" s="32"/>
      <c r="D63" s="32" t="s">
        <v>673</v>
      </c>
      <c r="E63" s="78">
        <v>68231</v>
      </c>
      <c r="F63" s="79">
        <v>2.3340264454000001</v>
      </c>
      <c r="G63" s="79">
        <v>0</v>
      </c>
      <c r="H63" s="79">
        <v>6.7581513799000001</v>
      </c>
      <c r="I63" s="79">
        <v>0.33029658499999998</v>
      </c>
      <c r="J63" s="79">
        <v>0</v>
      </c>
    </row>
    <row r="64" spans="1:12">
      <c r="A64" s="78" t="s">
        <v>666</v>
      </c>
      <c r="B64" s="32"/>
      <c r="C64" s="32"/>
      <c r="D64" s="32" t="s">
        <v>459</v>
      </c>
      <c r="E64" s="78">
        <v>68675</v>
      </c>
      <c r="F64" s="79">
        <v>0</v>
      </c>
      <c r="G64" s="79">
        <v>0</v>
      </c>
      <c r="H64" s="79">
        <v>0</v>
      </c>
      <c r="I64" s="79">
        <v>0</v>
      </c>
      <c r="J64" s="79">
        <v>0</v>
      </c>
    </row>
    <row r="65" spans="1:10">
      <c r="A65" s="78" t="s">
        <v>666</v>
      </c>
      <c r="B65" s="32"/>
      <c r="C65" s="32" t="s">
        <v>776</v>
      </c>
      <c r="D65" s="32" t="s">
        <v>378</v>
      </c>
      <c r="E65" s="78">
        <v>68690</v>
      </c>
      <c r="F65" s="79" t="s">
        <v>780</v>
      </c>
      <c r="G65" s="79" t="s">
        <v>780</v>
      </c>
      <c r="H65" s="79" t="s">
        <v>780</v>
      </c>
      <c r="I65" s="79" t="s">
        <v>780</v>
      </c>
      <c r="J65" s="79" t="s">
        <v>780</v>
      </c>
    </row>
    <row r="66" spans="1:10">
      <c r="A66" s="78" t="s">
        <v>666</v>
      </c>
      <c r="B66" s="32"/>
      <c r="C66" s="32"/>
      <c r="D66" s="32" t="s">
        <v>461</v>
      </c>
      <c r="E66" s="78">
        <v>68575</v>
      </c>
      <c r="F66" s="79">
        <v>0</v>
      </c>
      <c r="G66" s="79">
        <v>0</v>
      </c>
      <c r="H66" s="79">
        <v>0</v>
      </c>
      <c r="I66" s="79">
        <v>0</v>
      </c>
      <c r="J66" s="79">
        <v>0</v>
      </c>
    </row>
    <row r="67" spans="1:10">
      <c r="A67" s="78" t="s">
        <v>666</v>
      </c>
      <c r="B67" s="32"/>
      <c r="C67" s="32"/>
      <c r="D67" s="32" t="s">
        <v>463</v>
      </c>
      <c r="E67" s="78">
        <v>68714</v>
      </c>
      <c r="F67" s="79">
        <v>0</v>
      </c>
      <c r="G67" s="79">
        <v>0</v>
      </c>
      <c r="H67" s="79">
        <v>0</v>
      </c>
      <c r="I67" s="79">
        <v>0</v>
      </c>
      <c r="J67" s="79">
        <v>0</v>
      </c>
    </row>
    <row r="68" spans="1:10">
      <c r="A68" s="78" t="s">
        <v>666</v>
      </c>
      <c r="B68" s="32"/>
      <c r="C68" s="32"/>
      <c r="D68" s="32" t="s">
        <v>465</v>
      </c>
      <c r="E68" s="78">
        <v>68696</v>
      </c>
      <c r="F68" s="79">
        <v>0</v>
      </c>
      <c r="G68" s="79">
        <v>0</v>
      </c>
      <c r="H68" s="79">
        <v>0</v>
      </c>
      <c r="I68" s="79">
        <v>0</v>
      </c>
      <c r="J68" s="79">
        <v>0</v>
      </c>
    </row>
    <row r="69" spans="1:10">
      <c r="A69" s="78" t="s">
        <v>666</v>
      </c>
      <c r="B69" s="32"/>
      <c r="C69" s="32"/>
      <c r="D69" s="32" t="s">
        <v>775</v>
      </c>
      <c r="E69" s="78">
        <v>68697</v>
      </c>
      <c r="F69" s="79">
        <v>0</v>
      </c>
      <c r="G69" s="79">
        <v>0</v>
      </c>
      <c r="H69" s="79">
        <v>0</v>
      </c>
      <c r="I69" s="79">
        <v>0</v>
      </c>
      <c r="J69" s="79">
        <v>0</v>
      </c>
    </row>
    <row r="70" spans="1:10">
      <c r="A70" s="78" t="s">
        <v>666</v>
      </c>
      <c r="B70" s="32" t="s">
        <v>674</v>
      </c>
      <c r="C70" s="32" t="s">
        <v>387</v>
      </c>
      <c r="D70" s="32" t="s">
        <v>413</v>
      </c>
      <c r="E70" s="78">
        <v>68659</v>
      </c>
      <c r="F70" s="79">
        <v>1.11509088E-2</v>
      </c>
      <c r="G70" s="79">
        <v>0.1017708386</v>
      </c>
      <c r="H70" s="79">
        <v>0</v>
      </c>
      <c r="I70" s="79">
        <v>3.7664757600000001E-2</v>
      </c>
      <c r="J70" s="79">
        <v>0</v>
      </c>
    </row>
    <row r="71" spans="1:10">
      <c r="A71" s="78" t="s">
        <v>666</v>
      </c>
      <c r="B71" s="32"/>
      <c r="C71" s="32"/>
      <c r="D71" s="32" t="s">
        <v>419</v>
      </c>
      <c r="E71" s="78">
        <v>68656</v>
      </c>
      <c r="F71" s="79">
        <v>0</v>
      </c>
      <c r="G71" s="79">
        <v>0</v>
      </c>
      <c r="H71" s="79">
        <v>0</v>
      </c>
      <c r="I71" s="79">
        <v>0</v>
      </c>
      <c r="J71" s="79">
        <v>0</v>
      </c>
    </row>
    <row r="72" spans="1:10">
      <c r="A72" s="78" t="s">
        <v>666</v>
      </c>
      <c r="B72" s="32"/>
      <c r="C72" s="32"/>
      <c r="D72" s="32" t="s">
        <v>405</v>
      </c>
      <c r="E72" s="78">
        <v>68660</v>
      </c>
      <c r="F72" s="79">
        <v>0.27158806340000002</v>
      </c>
      <c r="G72" s="79">
        <v>0</v>
      </c>
      <c r="H72" s="79">
        <v>2.1984081095999999</v>
      </c>
      <c r="I72" s="79">
        <v>0</v>
      </c>
      <c r="J72" s="79">
        <v>0</v>
      </c>
    </row>
    <row r="73" spans="1:10">
      <c r="A73" s="78" t="s">
        <v>666</v>
      </c>
      <c r="B73" s="32"/>
      <c r="C73" s="32" t="s">
        <v>391</v>
      </c>
      <c r="D73" s="32" t="s">
        <v>774</v>
      </c>
      <c r="E73" s="78">
        <v>68517</v>
      </c>
      <c r="F73" s="79">
        <v>0</v>
      </c>
      <c r="G73" s="79">
        <v>0</v>
      </c>
      <c r="H73" s="79">
        <v>0</v>
      </c>
      <c r="I73" s="79">
        <v>0</v>
      </c>
      <c r="J73" s="79">
        <v>0</v>
      </c>
    </row>
    <row r="74" spans="1:10">
      <c r="A74" s="78" t="s">
        <v>666</v>
      </c>
      <c r="B74" s="32"/>
      <c r="C74" s="32"/>
      <c r="D74" s="32" t="s">
        <v>411</v>
      </c>
      <c r="E74" s="78">
        <v>68552</v>
      </c>
      <c r="F74" s="79">
        <v>0</v>
      </c>
      <c r="G74" s="79">
        <v>0</v>
      </c>
      <c r="H74" s="79">
        <v>1.14858236</v>
      </c>
      <c r="I74" s="79">
        <v>0</v>
      </c>
      <c r="J74" s="79">
        <v>0</v>
      </c>
    </row>
    <row r="75" spans="1:10">
      <c r="A75" s="78" t="s">
        <v>666</v>
      </c>
      <c r="B75" s="32"/>
      <c r="C75" s="32" t="s">
        <v>397</v>
      </c>
      <c r="D75" s="32" t="s">
        <v>415</v>
      </c>
      <c r="E75" s="78">
        <v>68564</v>
      </c>
      <c r="F75" s="79">
        <v>0</v>
      </c>
      <c r="G75" s="79">
        <v>0.12076953310000001</v>
      </c>
      <c r="H75" s="79">
        <v>0</v>
      </c>
      <c r="I75" s="79">
        <v>0</v>
      </c>
      <c r="J75" s="79">
        <v>0</v>
      </c>
    </row>
    <row r="76" spans="1:10">
      <c r="A76" s="78" t="s">
        <v>666</v>
      </c>
      <c r="B76" s="32"/>
      <c r="C76" s="32"/>
      <c r="D76" s="32" t="s">
        <v>417</v>
      </c>
      <c r="E76" s="78">
        <v>68550</v>
      </c>
      <c r="F76" s="79">
        <v>0</v>
      </c>
      <c r="G76" s="79">
        <v>0</v>
      </c>
      <c r="H76" s="79">
        <v>0</v>
      </c>
      <c r="I76" s="79">
        <v>0</v>
      </c>
      <c r="J76" s="79">
        <v>0</v>
      </c>
    </row>
    <row r="77" spans="1:10">
      <c r="A77" s="78" t="s">
        <v>666</v>
      </c>
      <c r="B77" s="32"/>
      <c r="C77" s="32"/>
      <c r="D77" s="32" t="s">
        <v>429</v>
      </c>
      <c r="E77" s="78">
        <v>68566</v>
      </c>
      <c r="F77" s="79">
        <v>0</v>
      </c>
      <c r="G77" s="79">
        <v>0</v>
      </c>
      <c r="H77" s="79">
        <v>0</v>
      </c>
      <c r="I77" s="79">
        <v>0</v>
      </c>
      <c r="J77" s="79">
        <v>0</v>
      </c>
    </row>
    <row r="78" spans="1:10">
      <c r="A78" s="78" t="s">
        <v>666</v>
      </c>
      <c r="B78" s="32"/>
      <c r="C78" s="32"/>
      <c r="D78" s="32" t="s">
        <v>409</v>
      </c>
      <c r="E78" s="78">
        <v>68547</v>
      </c>
      <c r="F78" s="79">
        <v>0</v>
      </c>
      <c r="G78" s="79">
        <v>0</v>
      </c>
      <c r="H78" s="79">
        <v>0</v>
      </c>
      <c r="I78" s="79">
        <v>0</v>
      </c>
      <c r="J78" s="79">
        <v>0</v>
      </c>
    </row>
    <row r="79" spans="1:10">
      <c r="A79" s="78" t="s">
        <v>666</v>
      </c>
      <c r="B79" s="32"/>
      <c r="C79" s="32"/>
      <c r="D79" s="32" t="s">
        <v>435</v>
      </c>
      <c r="E79" s="78">
        <v>68612</v>
      </c>
      <c r="F79" s="79">
        <v>0</v>
      </c>
      <c r="G79" s="79">
        <v>0</v>
      </c>
      <c r="H79" s="79">
        <v>0</v>
      </c>
      <c r="I79" s="79">
        <v>0</v>
      </c>
      <c r="J79" s="79">
        <v>0</v>
      </c>
    </row>
    <row r="80" spans="1:10">
      <c r="A80" s="78" t="s">
        <v>666</v>
      </c>
      <c r="B80" s="32"/>
      <c r="C80" s="32"/>
      <c r="D80" s="32" t="s">
        <v>432</v>
      </c>
      <c r="E80" s="78">
        <v>68574</v>
      </c>
      <c r="F80" s="79">
        <v>0</v>
      </c>
      <c r="G80" s="79">
        <v>0</v>
      </c>
      <c r="H80" s="79">
        <v>0</v>
      </c>
      <c r="I80" s="79">
        <v>0</v>
      </c>
      <c r="J80" s="79">
        <v>0</v>
      </c>
    </row>
    <row r="81" spans="1:10">
      <c r="A81" s="78" t="s">
        <v>666</v>
      </c>
      <c r="B81" s="32"/>
      <c r="C81" s="32"/>
      <c r="D81" s="32" t="s">
        <v>773</v>
      </c>
      <c r="E81" s="78">
        <v>68713</v>
      </c>
      <c r="F81" s="79">
        <v>0</v>
      </c>
      <c r="G81" s="79">
        <v>0</v>
      </c>
      <c r="H81" s="79">
        <v>0</v>
      </c>
      <c r="I81" s="79">
        <v>0</v>
      </c>
      <c r="J81" s="79">
        <v>0</v>
      </c>
    </row>
    <row r="82" spans="1:10">
      <c r="A82" s="78" t="s">
        <v>666</v>
      </c>
      <c r="B82" s="32"/>
      <c r="C82" s="32" t="s">
        <v>401</v>
      </c>
      <c r="D82" s="32" t="s">
        <v>421</v>
      </c>
      <c r="E82" s="78">
        <v>68624</v>
      </c>
      <c r="F82" s="79">
        <v>0</v>
      </c>
      <c r="G82" s="79">
        <v>0.54174787000000002</v>
      </c>
      <c r="H82" s="79">
        <v>0</v>
      </c>
      <c r="I82" s="79">
        <v>0</v>
      </c>
      <c r="J82" s="79">
        <v>0</v>
      </c>
    </row>
    <row r="83" spans="1:10">
      <c r="A83" s="78" t="s">
        <v>666</v>
      </c>
      <c r="B83" s="32"/>
      <c r="C83" s="32" t="s">
        <v>393</v>
      </c>
      <c r="D83" s="32" t="s">
        <v>772</v>
      </c>
      <c r="E83" s="78">
        <v>68568</v>
      </c>
      <c r="F83" s="79">
        <v>0</v>
      </c>
      <c r="G83" s="79">
        <v>0</v>
      </c>
      <c r="H83" s="79">
        <v>0</v>
      </c>
      <c r="I83" s="79">
        <v>0</v>
      </c>
      <c r="J83" s="79">
        <v>0</v>
      </c>
    </row>
    <row r="84" spans="1:10">
      <c r="A84" s="78" t="s">
        <v>675</v>
      </c>
      <c r="B84" s="32" t="s">
        <v>667</v>
      </c>
      <c r="C84" s="32" t="s">
        <v>771</v>
      </c>
      <c r="D84" s="32" t="s">
        <v>3</v>
      </c>
      <c r="E84" s="78">
        <v>68611</v>
      </c>
      <c r="F84" s="79">
        <v>0</v>
      </c>
      <c r="G84" s="79">
        <v>0</v>
      </c>
      <c r="H84" s="79">
        <v>0</v>
      </c>
      <c r="I84" s="79">
        <v>0</v>
      </c>
      <c r="J84" s="79">
        <v>0</v>
      </c>
    </row>
    <row r="85" spans="1:10">
      <c r="A85" s="78" t="s">
        <v>675</v>
      </c>
      <c r="B85" s="32" t="s">
        <v>669</v>
      </c>
      <c r="C85" s="32" t="s">
        <v>108</v>
      </c>
      <c r="D85" s="32" t="s">
        <v>77</v>
      </c>
      <c r="E85" s="78">
        <v>68508</v>
      </c>
      <c r="F85" s="79">
        <v>5.0274783871000004</v>
      </c>
      <c r="G85" s="79">
        <v>0</v>
      </c>
      <c r="H85" s="79">
        <v>13.519019978999999</v>
      </c>
      <c r="I85" s="79">
        <v>4.5664650710999997</v>
      </c>
      <c r="J85" s="79">
        <v>0</v>
      </c>
    </row>
    <row r="86" spans="1:10">
      <c r="A86" s="78" t="s">
        <v>675</v>
      </c>
      <c r="B86" s="32"/>
      <c r="C86" s="32"/>
      <c r="D86" s="32" t="s">
        <v>85</v>
      </c>
      <c r="E86" s="78">
        <v>68518</v>
      </c>
      <c r="F86" s="79" t="s">
        <v>780</v>
      </c>
      <c r="G86" s="79" t="s">
        <v>780</v>
      </c>
      <c r="H86" s="79" t="s">
        <v>780</v>
      </c>
      <c r="I86" s="79" t="s">
        <v>780</v>
      </c>
      <c r="J86" s="79" t="s">
        <v>780</v>
      </c>
    </row>
    <row r="87" spans="1:10">
      <c r="A87" s="78" t="s">
        <v>675</v>
      </c>
      <c r="B87" s="32" t="s">
        <v>134</v>
      </c>
      <c r="C87" s="32" t="s">
        <v>151</v>
      </c>
      <c r="D87" s="32" t="s">
        <v>126</v>
      </c>
      <c r="E87" s="78">
        <v>68498</v>
      </c>
      <c r="F87" s="79">
        <v>0</v>
      </c>
      <c r="G87" s="79">
        <v>0</v>
      </c>
      <c r="H87" s="79">
        <v>0</v>
      </c>
      <c r="I87" s="79">
        <v>0</v>
      </c>
      <c r="J87" s="79">
        <v>0</v>
      </c>
    </row>
    <row r="88" spans="1:10">
      <c r="A88" s="78" t="s">
        <v>675</v>
      </c>
      <c r="B88" s="32"/>
      <c r="C88" s="32" t="s">
        <v>770</v>
      </c>
      <c r="D88" s="32" t="s">
        <v>493</v>
      </c>
      <c r="E88" s="78">
        <v>68548</v>
      </c>
      <c r="F88" s="79" t="s">
        <v>780</v>
      </c>
      <c r="G88" s="79" t="s">
        <v>780</v>
      </c>
      <c r="H88" s="79" t="s">
        <v>780</v>
      </c>
      <c r="I88" s="79" t="s">
        <v>780</v>
      </c>
      <c r="J88" s="79" t="s">
        <v>780</v>
      </c>
    </row>
    <row r="89" spans="1:10">
      <c r="A89" s="78" t="s">
        <v>675</v>
      </c>
      <c r="B89" s="32" t="s">
        <v>228</v>
      </c>
      <c r="C89" s="32" t="s">
        <v>298</v>
      </c>
      <c r="D89" s="32" t="s">
        <v>232</v>
      </c>
      <c r="E89" s="78">
        <v>68236</v>
      </c>
      <c r="F89" s="79">
        <v>0</v>
      </c>
      <c r="G89" s="79">
        <v>0</v>
      </c>
      <c r="H89" s="79">
        <v>0</v>
      </c>
      <c r="I89" s="79">
        <v>0</v>
      </c>
      <c r="J89" s="79">
        <v>0</v>
      </c>
    </row>
    <row r="90" spans="1:10">
      <c r="A90" s="78">
        <v>9031</v>
      </c>
      <c r="B90" s="32" t="s">
        <v>667</v>
      </c>
      <c r="C90" s="32" t="s">
        <v>47</v>
      </c>
      <c r="D90" s="32" t="s">
        <v>29</v>
      </c>
      <c r="E90" s="78" t="s">
        <v>1235</v>
      </c>
      <c r="F90" s="79">
        <v>0</v>
      </c>
      <c r="G90" s="79">
        <v>0</v>
      </c>
      <c r="H90" s="79">
        <v>0</v>
      </c>
      <c r="I90" s="79">
        <v>0</v>
      </c>
      <c r="J90" s="79">
        <v>0</v>
      </c>
    </row>
    <row r="91" spans="1:10">
      <c r="A91" s="78" t="s">
        <v>766</v>
      </c>
      <c r="B91" s="32" t="s">
        <v>669</v>
      </c>
      <c r="C91" s="32" t="s">
        <v>108</v>
      </c>
      <c r="D91" s="32" t="s">
        <v>79</v>
      </c>
      <c r="E91" s="78">
        <v>68509</v>
      </c>
      <c r="F91" s="79">
        <v>2.414013631</v>
      </c>
      <c r="G91" s="79">
        <v>0</v>
      </c>
      <c r="H91" s="79">
        <v>71.937722484999995</v>
      </c>
      <c r="I91" s="79">
        <v>27.539243280000001</v>
      </c>
      <c r="J91" s="79">
        <v>0</v>
      </c>
    </row>
    <row r="92" spans="1:10">
      <c r="A92" s="78" t="s">
        <v>766</v>
      </c>
      <c r="B92" s="32" t="s">
        <v>173</v>
      </c>
      <c r="C92" s="32" t="s">
        <v>767</v>
      </c>
      <c r="D92" s="32" t="s">
        <v>167</v>
      </c>
      <c r="E92" s="78">
        <v>68541</v>
      </c>
      <c r="F92" s="79">
        <v>38.317552104000001</v>
      </c>
      <c r="G92" s="79">
        <v>49.464163812000002</v>
      </c>
      <c r="H92" s="79">
        <v>69.685010934999994</v>
      </c>
      <c r="I92" s="79">
        <v>55.834187014999998</v>
      </c>
      <c r="J92" s="79">
        <v>16.178116788000001</v>
      </c>
    </row>
    <row r="93" spans="1:10">
      <c r="A93" s="78" t="s">
        <v>766</v>
      </c>
      <c r="B93" s="32" t="s">
        <v>228</v>
      </c>
      <c r="C93" s="32" t="s">
        <v>324</v>
      </c>
      <c r="D93" s="32" t="s">
        <v>276</v>
      </c>
      <c r="E93" s="78">
        <v>68674</v>
      </c>
      <c r="F93" s="79">
        <v>0</v>
      </c>
      <c r="G93" s="79">
        <v>0</v>
      </c>
      <c r="H93" s="79">
        <v>0</v>
      </c>
      <c r="I93" s="79">
        <v>0</v>
      </c>
      <c r="J93" s="79">
        <v>0</v>
      </c>
    </row>
    <row r="94" spans="1:10">
      <c r="A94" s="75" t="s">
        <v>1236</v>
      </c>
      <c r="B94" s="76"/>
      <c r="C94" s="76"/>
      <c r="D94" s="76"/>
      <c r="E94" s="77"/>
      <c r="F94" s="81"/>
      <c r="G94" s="79"/>
      <c r="H94" s="79"/>
      <c r="I94" s="79"/>
      <c r="J94" s="79"/>
    </row>
    <row r="95" spans="1:10">
      <c r="A95" s="78" t="s">
        <v>666</v>
      </c>
      <c r="B95" s="32" t="s">
        <v>667</v>
      </c>
      <c r="C95" s="32" t="s">
        <v>43</v>
      </c>
      <c r="D95" s="32" t="s">
        <v>12</v>
      </c>
      <c r="E95" s="78">
        <v>68522</v>
      </c>
      <c r="F95" s="79">
        <v>0</v>
      </c>
      <c r="G95" s="79">
        <v>0</v>
      </c>
      <c r="H95" s="79">
        <v>0</v>
      </c>
      <c r="I95" s="79">
        <v>0</v>
      </c>
      <c r="J95" s="79">
        <v>0</v>
      </c>
    </row>
    <row r="96" spans="1:10">
      <c r="A96" s="78" t="s">
        <v>666</v>
      </c>
      <c r="B96" s="32"/>
      <c r="C96" s="32"/>
      <c r="D96" s="32" t="s">
        <v>14</v>
      </c>
      <c r="E96" s="78">
        <v>68523</v>
      </c>
      <c r="F96" s="79">
        <v>0.62423066019999995</v>
      </c>
      <c r="G96" s="79">
        <v>0</v>
      </c>
      <c r="H96" s="79">
        <v>0</v>
      </c>
      <c r="I96" s="79">
        <v>0</v>
      </c>
      <c r="J96" s="79">
        <v>0</v>
      </c>
    </row>
    <row r="97" spans="1:10">
      <c r="A97" s="78" t="s">
        <v>666</v>
      </c>
      <c r="B97" s="32"/>
      <c r="C97" s="32"/>
      <c r="D97" s="32" t="s">
        <v>16</v>
      </c>
      <c r="E97" s="78">
        <v>68524</v>
      </c>
      <c r="F97" s="79">
        <v>0</v>
      </c>
      <c r="G97" s="79">
        <v>0</v>
      </c>
      <c r="H97" s="79">
        <v>0</v>
      </c>
      <c r="I97" s="79">
        <v>0</v>
      </c>
      <c r="J97" s="79">
        <v>0</v>
      </c>
    </row>
    <row r="98" spans="1:10">
      <c r="A98" s="78" t="s">
        <v>666</v>
      </c>
      <c r="B98" s="32"/>
      <c r="C98" s="32" t="s">
        <v>771</v>
      </c>
      <c r="D98" s="32" t="s">
        <v>852</v>
      </c>
      <c r="E98" s="78">
        <v>68684</v>
      </c>
      <c r="F98" s="79">
        <v>0</v>
      </c>
      <c r="G98" s="79">
        <v>0</v>
      </c>
      <c r="H98" s="79">
        <v>0</v>
      </c>
      <c r="I98" s="79">
        <v>0</v>
      </c>
      <c r="J98" s="79">
        <v>0</v>
      </c>
    </row>
    <row r="99" spans="1:10">
      <c r="A99" s="78" t="s">
        <v>666</v>
      </c>
      <c r="B99" s="32"/>
      <c r="C99" s="32" t="s">
        <v>45</v>
      </c>
      <c r="D99" s="32" t="s">
        <v>18</v>
      </c>
      <c r="E99" s="78">
        <v>68526</v>
      </c>
      <c r="F99" s="79">
        <v>0</v>
      </c>
      <c r="G99" s="79">
        <v>0</v>
      </c>
      <c r="H99" s="79">
        <v>0</v>
      </c>
      <c r="I99" s="79">
        <v>0</v>
      </c>
      <c r="J99" s="79">
        <v>0</v>
      </c>
    </row>
    <row r="100" spans="1:10">
      <c r="A100" s="78" t="s">
        <v>666</v>
      </c>
      <c r="B100" s="32"/>
      <c r="C100" s="32"/>
      <c r="D100" s="32" t="s">
        <v>20</v>
      </c>
      <c r="E100" s="78">
        <v>68871</v>
      </c>
      <c r="F100" s="79">
        <v>0</v>
      </c>
      <c r="G100" s="79">
        <v>0</v>
      </c>
      <c r="H100" s="79">
        <v>0</v>
      </c>
      <c r="I100" s="79">
        <v>0</v>
      </c>
      <c r="J100" s="79">
        <v>0</v>
      </c>
    </row>
    <row r="101" spans="1:10">
      <c r="A101" s="78" t="s">
        <v>666</v>
      </c>
      <c r="B101" s="32"/>
      <c r="C101" s="32"/>
      <c r="D101" s="32" t="s">
        <v>22</v>
      </c>
      <c r="E101" s="78">
        <v>68527</v>
      </c>
      <c r="F101" s="79">
        <v>0</v>
      </c>
      <c r="G101" s="79">
        <v>0</v>
      </c>
      <c r="H101" s="79">
        <v>0</v>
      </c>
      <c r="I101" s="79">
        <v>0</v>
      </c>
      <c r="J101" s="79">
        <v>0</v>
      </c>
    </row>
    <row r="102" spans="1:10">
      <c r="A102" s="78" t="s">
        <v>666</v>
      </c>
      <c r="B102" s="32"/>
      <c r="C102" s="32"/>
      <c r="D102" s="32" t="s">
        <v>847</v>
      </c>
      <c r="E102" s="78">
        <v>68685</v>
      </c>
      <c r="F102" s="79">
        <v>0</v>
      </c>
      <c r="G102" s="79">
        <v>0</v>
      </c>
      <c r="H102" s="79">
        <v>0</v>
      </c>
      <c r="I102" s="79">
        <v>0</v>
      </c>
      <c r="J102" s="79">
        <v>0</v>
      </c>
    </row>
    <row r="103" spans="1:10">
      <c r="A103" s="78" t="s">
        <v>666</v>
      </c>
      <c r="B103" s="32"/>
      <c r="C103" s="32" t="s">
        <v>47</v>
      </c>
      <c r="D103" s="32" t="s">
        <v>24</v>
      </c>
      <c r="E103" s="78">
        <v>68581</v>
      </c>
      <c r="F103" s="79">
        <v>0</v>
      </c>
      <c r="G103" s="79">
        <v>0</v>
      </c>
      <c r="H103" s="79">
        <v>0</v>
      </c>
      <c r="I103" s="79">
        <v>0</v>
      </c>
      <c r="J103" s="79">
        <v>0</v>
      </c>
    </row>
    <row r="104" spans="1:10">
      <c r="A104" s="78" t="s">
        <v>666</v>
      </c>
      <c r="B104" s="32"/>
      <c r="C104" s="32"/>
      <c r="D104" s="32" t="s">
        <v>27</v>
      </c>
      <c r="E104" s="78">
        <v>68582</v>
      </c>
      <c r="F104" s="79">
        <v>0</v>
      </c>
      <c r="G104" s="79">
        <v>0</v>
      </c>
      <c r="H104" s="79">
        <v>0</v>
      </c>
      <c r="I104" s="79">
        <v>0</v>
      </c>
      <c r="J104" s="79">
        <v>4.0401184721999996</v>
      </c>
    </row>
    <row r="105" spans="1:10">
      <c r="A105" s="78" t="s">
        <v>666</v>
      </c>
      <c r="B105" s="32"/>
      <c r="C105" s="32"/>
      <c r="D105" s="32" t="s">
        <v>29</v>
      </c>
      <c r="E105" s="78">
        <v>68583</v>
      </c>
      <c r="F105" s="79">
        <v>0</v>
      </c>
      <c r="G105" s="79">
        <v>0</v>
      </c>
      <c r="H105" s="79">
        <v>0</v>
      </c>
      <c r="I105" s="79">
        <v>0</v>
      </c>
      <c r="J105" s="79">
        <v>0</v>
      </c>
    </row>
    <row r="106" spans="1:10">
      <c r="A106" s="78" t="s">
        <v>666</v>
      </c>
      <c r="B106" s="32"/>
      <c r="C106" s="32" t="s">
        <v>49</v>
      </c>
      <c r="D106" s="32" t="s">
        <v>35</v>
      </c>
      <c r="E106" s="78">
        <v>68650</v>
      </c>
      <c r="F106" s="79">
        <v>0</v>
      </c>
      <c r="G106" s="79">
        <v>0</v>
      </c>
      <c r="H106" s="79">
        <v>0</v>
      </c>
      <c r="I106" s="79">
        <v>0</v>
      </c>
      <c r="J106" s="79">
        <v>0</v>
      </c>
    </row>
    <row r="107" spans="1:10">
      <c r="A107" s="78" t="s">
        <v>666</v>
      </c>
      <c r="B107" s="32"/>
      <c r="C107" s="32"/>
      <c r="D107" s="32" t="s">
        <v>37</v>
      </c>
      <c r="E107" s="78">
        <v>68651</v>
      </c>
      <c r="F107" s="79">
        <v>0</v>
      </c>
      <c r="G107" s="79">
        <v>0</v>
      </c>
      <c r="H107" s="79">
        <v>0</v>
      </c>
      <c r="I107" s="79">
        <v>0</v>
      </c>
      <c r="J107" s="79">
        <v>0</v>
      </c>
    </row>
    <row r="108" spans="1:10">
      <c r="A108" s="78" t="s">
        <v>666</v>
      </c>
      <c r="B108" s="32" t="s">
        <v>669</v>
      </c>
      <c r="C108" s="32" t="s">
        <v>124</v>
      </c>
      <c r="D108" s="32" t="s">
        <v>835</v>
      </c>
      <c r="E108" s="78">
        <v>68691</v>
      </c>
      <c r="F108" s="79">
        <v>0</v>
      </c>
      <c r="G108" s="79">
        <v>0</v>
      </c>
      <c r="H108" s="79">
        <v>0</v>
      </c>
      <c r="I108" s="79">
        <v>0</v>
      </c>
      <c r="J108" s="79">
        <v>0</v>
      </c>
    </row>
    <row r="109" spans="1:10">
      <c r="A109" s="78" t="s">
        <v>666</v>
      </c>
      <c r="B109" s="32" t="s">
        <v>134</v>
      </c>
      <c r="C109" s="32" t="s">
        <v>136</v>
      </c>
      <c r="D109" s="32" t="s">
        <v>131</v>
      </c>
      <c r="E109" s="78">
        <v>68336</v>
      </c>
      <c r="F109" s="79">
        <v>0</v>
      </c>
      <c r="G109" s="79">
        <v>0</v>
      </c>
      <c r="H109" s="79">
        <v>0</v>
      </c>
      <c r="I109" s="79">
        <v>0</v>
      </c>
      <c r="J109" s="79">
        <v>0</v>
      </c>
    </row>
    <row r="110" spans="1:10">
      <c r="A110" s="78" t="s">
        <v>666</v>
      </c>
      <c r="B110" s="32" t="s">
        <v>173</v>
      </c>
      <c r="C110" s="32" t="s">
        <v>201</v>
      </c>
      <c r="D110" s="32" t="s">
        <v>175</v>
      </c>
      <c r="E110" s="78">
        <v>68578</v>
      </c>
      <c r="F110" s="79">
        <v>1.8274903801</v>
      </c>
      <c r="G110" s="79">
        <v>0.61955245199999998</v>
      </c>
      <c r="H110" s="79">
        <v>1.5471124965</v>
      </c>
      <c r="I110" s="79">
        <v>4.5125068272000002</v>
      </c>
      <c r="J110" s="79">
        <v>6.8965212008999996</v>
      </c>
    </row>
    <row r="111" spans="1:10">
      <c r="A111" s="78" t="s">
        <v>666</v>
      </c>
      <c r="B111" s="32"/>
      <c r="C111" s="32"/>
      <c r="D111" s="32" t="s">
        <v>178</v>
      </c>
      <c r="E111" s="78">
        <v>68633</v>
      </c>
      <c r="F111" s="79">
        <v>0</v>
      </c>
      <c r="G111" s="79">
        <v>0</v>
      </c>
      <c r="H111" s="79">
        <v>0</v>
      </c>
      <c r="I111" s="79">
        <v>0</v>
      </c>
      <c r="J111" s="79">
        <v>0</v>
      </c>
    </row>
    <row r="112" spans="1:10">
      <c r="A112" s="78" t="s">
        <v>666</v>
      </c>
      <c r="B112" s="32"/>
      <c r="C112" s="32" t="s">
        <v>213</v>
      </c>
      <c r="D112" s="32" t="s">
        <v>164</v>
      </c>
      <c r="E112" s="78">
        <v>68511</v>
      </c>
      <c r="F112" s="79">
        <v>0</v>
      </c>
      <c r="G112" s="79">
        <v>0</v>
      </c>
      <c r="H112" s="79">
        <v>0</v>
      </c>
      <c r="I112" s="79">
        <v>0</v>
      </c>
      <c r="J112" s="79">
        <v>0</v>
      </c>
    </row>
    <row r="113" spans="1:10">
      <c r="A113" s="78" t="s">
        <v>666</v>
      </c>
      <c r="B113" s="32" t="s">
        <v>670</v>
      </c>
      <c r="C113" s="32" t="s">
        <v>1237</v>
      </c>
      <c r="D113" s="32" t="s">
        <v>491</v>
      </c>
      <c r="E113" s="78">
        <v>68553</v>
      </c>
      <c r="F113" s="79" t="s">
        <v>780</v>
      </c>
      <c r="G113" s="79" t="s">
        <v>780</v>
      </c>
      <c r="H113" s="79" t="s">
        <v>780</v>
      </c>
      <c r="I113" s="79" t="s">
        <v>780</v>
      </c>
      <c r="J113" s="79" t="s">
        <v>780</v>
      </c>
    </row>
    <row r="114" spans="1:10">
      <c r="A114" s="78" t="s">
        <v>666</v>
      </c>
      <c r="B114" s="32"/>
      <c r="C114" s="32" t="s">
        <v>338</v>
      </c>
      <c r="D114" s="32" t="s">
        <v>347</v>
      </c>
      <c r="E114" s="78">
        <v>68561</v>
      </c>
      <c r="F114" s="79">
        <v>1.1436707402999999</v>
      </c>
      <c r="G114" s="79">
        <v>7.3085527799999994E-2</v>
      </c>
      <c r="H114" s="79">
        <v>0.59171202560000002</v>
      </c>
      <c r="I114" s="79">
        <v>2.2525534999999999E-2</v>
      </c>
      <c r="J114" s="79">
        <v>0</v>
      </c>
    </row>
    <row r="115" spans="1:10">
      <c r="A115" s="78" t="s">
        <v>666</v>
      </c>
      <c r="B115" s="32"/>
      <c r="C115" s="32"/>
      <c r="D115" s="32" t="s">
        <v>349</v>
      </c>
      <c r="E115" s="78">
        <v>66607</v>
      </c>
      <c r="F115" s="79">
        <v>0.32158293310000002</v>
      </c>
      <c r="G115" s="79">
        <v>0</v>
      </c>
      <c r="H115" s="79">
        <v>0.59143130960000001</v>
      </c>
      <c r="I115" s="79">
        <v>2.0997598700000002E-2</v>
      </c>
      <c r="J115" s="79">
        <v>9.1797820799999999E-2</v>
      </c>
    </row>
    <row r="116" spans="1:10">
      <c r="A116" s="78" t="s">
        <v>666</v>
      </c>
      <c r="B116" s="32"/>
      <c r="C116" s="32"/>
      <c r="D116" s="32" t="s">
        <v>351</v>
      </c>
      <c r="E116" s="78">
        <v>68570</v>
      </c>
      <c r="F116" s="79">
        <v>0.56773391510000004</v>
      </c>
      <c r="G116" s="79">
        <v>0</v>
      </c>
      <c r="H116" s="79">
        <v>1.2806104705000001</v>
      </c>
      <c r="I116" s="79">
        <v>0</v>
      </c>
      <c r="J116" s="79">
        <v>0</v>
      </c>
    </row>
    <row r="117" spans="1:10">
      <c r="A117" s="78" t="s">
        <v>666</v>
      </c>
      <c r="B117" s="32"/>
      <c r="C117" s="32"/>
      <c r="D117" s="32" t="s">
        <v>353</v>
      </c>
      <c r="E117" s="78">
        <v>68604</v>
      </c>
      <c r="F117" s="79">
        <v>0</v>
      </c>
      <c r="G117" s="79">
        <v>0</v>
      </c>
      <c r="H117" s="79">
        <v>0.76681760740000005</v>
      </c>
      <c r="I117" s="79">
        <v>0.2301538732</v>
      </c>
      <c r="J117" s="79">
        <v>0</v>
      </c>
    </row>
    <row r="118" spans="1:10">
      <c r="A118" s="78" t="s">
        <v>666</v>
      </c>
      <c r="B118" s="32"/>
      <c r="C118" s="32"/>
      <c r="D118" s="32" t="s">
        <v>355</v>
      </c>
      <c r="E118" s="78">
        <v>66610</v>
      </c>
      <c r="F118" s="79">
        <v>0.68280274409999997</v>
      </c>
      <c r="G118" s="79">
        <v>0.24153165439999999</v>
      </c>
      <c r="H118" s="79">
        <v>0.83264587229999998</v>
      </c>
      <c r="I118" s="79">
        <v>0.28563074119999998</v>
      </c>
      <c r="J118" s="79">
        <v>0.42149389059999998</v>
      </c>
    </row>
    <row r="119" spans="1:10">
      <c r="A119" s="78" t="s">
        <v>666</v>
      </c>
      <c r="B119" s="32"/>
      <c r="C119" s="32"/>
      <c r="D119" s="32" t="s">
        <v>357</v>
      </c>
      <c r="E119" s="78">
        <v>68605</v>
      </c>
      <c r="F119" s="79">
        <v>0</v>
      </c>
      <c r="G119" s="79">
        <v>0</v>
      </c>
      <c r="H119" s="79">
        <v>0</v>
      </c>
      <c r="I119" s="79">
        <v>0</v>
      </c>
      <c r="J119" s="79">
        <v>0</v>
      </c>
    </row>
    <row r="120" spans="1:10">
      <c r="A120" s="78" t="s">
        <v>666</v>
      </c>
      <c r="B120" s="32"/>
      <c r="C120" s="32"/>
      <c r="D120" s="32" t="s">
        <v>359</v>
      </c>
      <c r="E120" s="78">
        <v>66613</v>
      </c>
      <c r="F120" s="79">
        <v>0.94221047250000001</v>
      </c>
      <c r="G120" s="79">
        <v>0.60356064870000004</v>
      </c>
      <c r="H120" s="79">
        <v>0.90407876139999999</v>
      </c>
      <c r="I120" s="79">
        <v>0.3883249647</v>
      </c>
      <c r="J120" s="79">
        <v>0.739273069</v>
      </c>
    </row>
    <row r="121" spans="1:10">
      <c r="A121" s="78" t="s">
        <v>666</v>
      </c>
      <c r="B121" s="32"/>
      <c r="C121" s="32" t="s">
        <v>781</v>
      </c>
      <c r="D121" s="32" t="s">
        <v>345</v>
      </c>
      <c r="E121" s="78">
        <v>68873</v>
      </c>
      <c r="F121" s="79">
        <v>1.2886037004999999</v>
      </c>
      <c r="G121" s="79">
        <v>0</v>
      </c>
      <c r="H121" s="79">
        <v>1.9971889517999999</v>
      </c>
      <c r="I121" s="79">
        <v>0</v>
      </c>
      <c r="J121" s="79">
        <v>0</v>
      </c>
    </row>
    <row r="122" spans="1:10">
      <c r="A122" s="78" t="s">
        <v>666</v>
      </c>
      <c r="B122" s="32" t="s">
        <v>674</v>
      </c>
      <c r="C122" s="32" t="s">
        <v>391</v>
      </c>
      <c r="D122" s="32" t="s">
        <v>439</v>
      </c>
      <c r="E122" s="78">
        <v>68614</v>
      </c>
      <c r="F122" s="79">
        <v>0</v>
      </c>
      <c r="G122" s="79">
        <v>0</v>
      </c>
      <c r="H122" s="79">
        <v>0</v>
      </c>
      <c r="I122" s="79">
        <v>0</v>
      </c>
      <c r="J122" s="79">
        <v>0</v>
      </c>
    </row>
    <row r="123" spans="1:10">
      <c r="A123" s="78" t="s">
        <v>666</v>
      </c>
      <c r="B123" s="32"/>
      <c r="C123" s="32" t="s">
        <v>393</v>
      </c>
      <c r="D123" s="32" t="s">
        <v>425</v>
      </c>
      <c r="E123" s="78">
        <v>68569</v>
      </c>
      <c r="F123" s="79">
        <v>0</v>
      </c>
      <c r="G123" s="79">
        <v>0</v>
      </c>
      <c r="H123" s="79">
        <v>0</v>
      </c>
      <c r="I123" s="79">
        <v>0</v>
      </c>
      <c r="J123" s="79">
        <v>0</v>
      </c>
    </row>
    <row r="124" spans="1:10">
      <c r="A124" s="78" t="s">
        <v>666</v>
      </c>
      <c r="B124" s="32"/>
      <c r="C124" s="32"/>
      <c r="D124" s="32" t="s">
        <v>427</v>
      </c>
      <c r="E124" s="78">
        <v>68653</v>
      </c>
      <c r="F124" s="79">
        <v>0</v>
      </c>
      <c r="G124" s="79">
        <v>0</v>
      </c>
      <c r="H124" s="79">
        <v>0</v>
      </c>
      <c r="I124" s="79">
        <v>0</v>
      </c>
      <c r="J124" s="79">
        <v>0</v>
      </c>
    </row>
    <row r="125" spans="1:10">
      <c r="A125" s="78" t="s">
        <v>675</v>
      </c>
      <c r="B125" s="32" t="s">
        <v>56</v>
      </c>
      <c r="C125" s="32" t="s">
        <v>65</v>
      </c>
      <c r="D125" s="32" t="s">
        <v>1241</v>
      </c>
      <c r="E125" s="78">
        <v>68560</v>
      </c>
      <c r="F125" s="79">
        <v>0</v>
      </c>
      <c r="G125" s="79">
        <v>0</v>
      </c>
      <c r="H125" s="79">
        <v>0</v>
      </c>
      <c r="I125" s="79">
        <v>0</v>
      </c>
      <c r="J125" s="79">
        <v>0</v>
      </c>
    </row>
    <row r="126" spans="1:10">
      <c r="A126" s="78" t="s">
        <v>675</v>
      </c>
      <c r="B126" s="32" t="s">
        <v>672</v>
      </c>
      <c r="C126" s="32" t="s">
        <v>366</v>
      </c>
      <c r="D126" s="32" t="s">
        <v>382</v>
      </c>
      <c r="E126" s="78">
        <v>68551</v>
      </c>
      <c r="F126" s="79" t="s">
        <v>780</v>
      </c>
      <c r="G126" s="79" t="s">
        <v>780</v>
      </c>
      <c r="H126" s="79" t="s">
        <v>780</v>
      </c>
      <c r="I126" s="79" t="s">
        <v>780</v>
      </c>
      <c r="J126" s="79" t="s">
        <v>780</v>
      </c>
    </row>
    <row r="127" spans="1:10">
      <c r="A127" s="78" t="s">
        <v>675</v>
      </c>
      <c r="B127" s="32" t="s">
        <v>674</v>
      </c>
      <c r="C127" s="32" t="s">
        <v>391</v>
      </c>
      <c r="D127" s="32" t="s">
        <v>437</v>
      </c>
      <c r="E127" s="78">
        <v>68613</v>
      </c>
      <c r="F127" s="79">
        <v>0</v>
      </c>
      <c r="G127" s="79">
        <v>0</v>
      </c>
      <c r="H127" s="79">
        <v>0</v>
      </c>
      <c r="I127" s="79">
        <v>0</v>
      </c>
      <c r="J127" s="79">
        <v>0</v>
      </c>
    </row>
    <row r="128" spans="1:10">
      <c r="A128" s="78" t="s">
        <v>766</v>
      </c>
      <c r="B128" s="32" t="s">
        <v>134</v>
      </c>
      <c r="C128" s="32" t="s">
        <v>141</v>
      </c>
      <c r="D128" s="32" t="s">
        <v>1045</v>
      </c>
      <c r="E128" s="78">
        <v>68629</v>
      </c>
      <c r="F128" s="79">
        <v>0</v>
      </c>
      <c r="G128" s="79">
        <v>0</v>
      </c>
      <c r="H128" s="79">
        <v>0</v>
      </c>
      <c r="I128" s="79">
        <v>0</v>
      </c>
      <c r="J128" s="79">
        <v>0</v>
      </c>
    </row>
    <row r="129" spans="1:10">
      <c r="A129" s="39" t="s">
        <v>766</v>
      </c>
      <c r="B129" s="42" t="s">
        <v>674</v>
      </c>
      <c r="C129" s="42" t="s">
        <v>387</v>
      </c>
      <c r="D129" s="42" t="s">
        <v>407</v>
      </c>
      <c r="E129" s="39">
        <v>68535</v>
      </c>
      <c r="F129" s="82">
        <v>0</v>
      </c>
      <c r="G129" s="82">
        <v>0</v>
      </c>
      <c r="H129" s="82">
        <v>0</v>
      </c>
      <c r="I129" s="82">
        <v>0</v>
      </c>
      <c r="J129" s="82">
        <v>0</v>
      </c>
    </row>
    <row r="130" spans="1:10">
      <c r="A130" s="32" t="s">
        <v>1238</v>
      </c>
    </row>
  </sheetData>
  <mergeCells count="2">
    <mergeCell ref="A1:J1"/>
    <mergeCell ref="F2:J2"/>
  </mergeCells>
  <conditionalFormatting sqref="G6:J6">
    <cfRule type="cellIs" dxfId="31" priority="20" operator="greaterThan">
      <formula>5</formula>
    </cfRule>
  </conditionalFormatting>
  <conditionalFormatting sqref="F6:J6">
    <cfRule type="cellIs" dxfId="30" priority="19" operator="greaterThan">
      <formula>5</formula>
    </cfRule>
  </conditionalFormatting>
  <conditionalFormatting sqref="G7:J8">
    <cfRule type="cellIs" dxfId="29" priority="18" operator="greaterThan">
      <formula>5</formula>
    </cfRule>
  </conditionalFormatting>
  <conditionalFormatting sqref="F7:J8">
    <cfRule type="cellIs" dxfId="28" priority="17" operator="greaterThan">
      <formula>5</formula>
    </cfRule>
  </conditionalFormatting>
  <conditionalFormatting sqref="G11:J11">
    <cfRule type="cellIs" dxfId="27" priority="16" operator="greaterThan">
      <formula>5</formula>
    </cfRule>
  </conditionalFormatting>
  <conditionalFormatting sqref="F11:J11">
    <cfRule type="cellIs" dxfId="26" priority="15" operator="greaterThan">
      <formula>5</formula>
    </cfRule>
  </conditionalFormatting>
  <conditionalFormatting sqref="G13:J57">
    <cfRule type="cellIs" dxfId="25" priority="14" operator="greaterThan">
      <formula>5</formula>
    </cfRule>
  </conditionalFormatting>
  <conditionalFormatting sqref="F13:J57">
    <cfRule type="cellIs" dxfId="24" priority="13" operator="greaterThan">
      <formula>5</formula>
    </cfRule>
  </conditionalFormatting>
  <conditionalFormatting sqref="G59:J64">
    <cfRule type="cellIs" dxfId="23" priority="12" operator="greaterThan">
      <formula>5</formula>
    </cfRule>
  </conditionalFormatting>
  <conditionalFormatting sqref="F59:J64">
    <cfRule type="cellIs" dxfId="22" priority="11" operator="greaterThan">
      <formula>5</formula>
    </cfRule>
  </conditionalFormatting>
  <conditionalFormatting sqref="G66:J85">
    <cfRule type="cellIs" dxfId="21" priority="10" operator="greaterThan">
      <formula>5</formula>
    </cfRule>
  </conditionalFormatting>
  <conditionalFormatting sqref="F66:J85">
    <cfRule type="cellIs" dxfId="20" priority="9" operator="greaterThan">
      <formula>5</formula>
    </cfRule>
  </conditionalFormatting>
  <conditionalFormatting sqref="G89:J93">
    <cfRule type="cellIs" dxfId="19" priority="8" operator="greaterThan">
      <formula>5</formula>
    </cfRule>
  </conditionalFormatting>
  <conditionalFormatting sqref="F89:J93">
    <cfRule type="cellIs" dxfId="18" priority="7" operator="greaterThan">
      <formula>5</formula>
    </cfRule>
  </conditionalFormatting>
  <conditionalFormatting sqref="G95:J112">
    <cfRule type="cellIs" dxfId="17" priority="6" operator="greaterThan">
      <formula>5</formula>
    </cfRule>
  </conditionalFormatting>
  <conditionalFormatting sqref="F95:J112">
    <cfRule type="cellIs" dxfId="16" priority="5" operator="greaterThan">
      <formula>5</formula>
    </cfRule>
  </conditionalFormatting>
  <conditionalFormatting sqref="G114:J125">
    <cfRule type="cellIs" dxfId="15" priority="4" operator="greaterThan">
      <formula>5</formula>
    </cfRule>
  </conditionalFormatting>
  <conditionalFormatting sqref="F114:J125">
    <cfRule type="cellIs" dxfId="14" priority="3" operator="greaterThan">
      <formula>5</formula>
    </cfRule>
  </conditionalFormatting>
  <conditionalFormatting sqref="G127:J129">
    <cfRule type="cellIs" dxfId="13" priority="2" operator="greaterThan">
      <formula>5</formula>
    </cfRule>
  </conditionalFormatting>
  <conditionalFormatting sqref="F127:J129">
    <cfRule type="cellIs" dxfId="12" priority="1" operator="greaterThan">
      <formula>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pane ySplit="4500" topLeftCell="A33"/>
      <selection sqref="A1:J1"/>
      <selection pane="bottomLeft" activeCell="P127" sqref="P127:P129"/>
    </sheetView>
  </sheetViews>
  <sheetFormatPr baseColWidth="10" defaultRowHeight="15" x14ac:dyDescent="0"/>
  <cols>
    <col min="1" max="1" width="8.1640625" customWidth="1"/>
    <col min="2" max="2" width="20" bestFit="1" customWidth="1"/>
    <col min="3" max="3" width="16.6640625" bestFit="1" customWidth="1"/>
    <col min="4" max="4" width="32.83203125" bestFit="1" customWidth="1"/>
    <col min="5" max="5" width="8.5" bestFit="1" customWidth="1"/>
    <col min="6" max="10" width="8" customWidth="1"/>
  </cols>
  <sheetData>
    <row r="1" spans="1:10" ht="88" customHeight="1">
      <c r="A1" s="95" t="s">
        <v>1277</v>
      </c>
      <c r="B1" s="95"/>
      <c r="C1" s="95"/>
      <c r="D1" s="95"/>
      <c r="E1" s="95"/>
      <c r="F1" s="95"/>
      <c r="G1" s="95"/>
      <c r="H1" s="95"/>
      <c r="I1" s="95"/>
      <c r="J1" s="95"/>
    </row>
    <row r="2" spans="1:10">
      <c r="A2" s="73"/>
      <c r="B2" s="73"/>
      <c r="C2" s="73"/>
      <c r="D2" s="73"/>
      <c r="E2" s="73"/>
      <c r="F2" s="97" t="s">
        <v>1228</v>
      </c>
      <c r="G2" s="97"/>
      <c r="H2" s="97"/>
      <c r="I2" s="97"/>
      <c r="J2" s="97"/>
    </row>
    <row r="3" spans="1:10">
      <c r="A3" s="32"/>
      <c r="B3" s="32"/>
      <c r="C3" s="32"/>
      <c r="D3" s="32"/>
      <c r="F3" s="74">
        <v>3</v>
      </c>
      <c r="G3" s="74">
        <v>7</v>
      </c>
      <c r="H3" s="74">
        <v>14</v>
      </c>
      <c r="I3" s="74">
        <v>28</v>
      </c>
      <c r="J3" s="83">
        <v>133</v>
      </c>
    </row>
    <row r="4" spans="1:10" ht="34">
      <c r="A4" s="74" t="s">
        <v>1255</v>
      </c>
      <c r="B4" s="74" t="s">
        <v>658</v>
      </c>
      <c r="C4" s="74" t="s">
        <v>1229</v>
      </c>
      <c r="D4" s="74" t="s">
        <v>1230</v>
      </c>
      <c r="E4" s="74" t="s">
        <v>509</v>
      </c>
      <c r="F4" s="74" t="s">
        <v>1231</v>
      </c>
      <c r="G4" s="74" t="s">
        <v>1231</v>
      </c>
      <c r="H4" s="74" t="s">
        <v>1231</v>
      </c>
      <c r="I4" s="74" t="s">
        <v>1231</v>
      </c>
      <c r="J4" s="74" t="s">
        <v>1231</v>
      </c>
    </row>
    <row r="5" spans="1:10">
      <c r="A5" s="75" t="s">
        <v>1232</v>
      </c>
      <c r="B5" s="76"/>
      <c r="C5" s="76"/>
      <c r="D5" s="76"/>
      <c r="E5" s="76"/>
      <c r="F5" s="77"/>
      <c r="G5" s="77"/>
      <c r="H5" s="77"/>
      <c r="I5" s="77"/>
      <c r="J5" s="77"/>
    </row>
    <row r="6" spans="1:10">
      <c r="A6" s="32" t="s">
        <v>666</v>
      </c>
      <c r="B6" s="32" t="s">
        <v>667</v>
      </c>
      <c r="C6" s="32" t="s">
        <v>43</v>
      </c>
      <c r="D6" s="32" t="s">
        <v>487</v>
      </c>
      <c r="E6" s="78">
        <v>68615</v>
      </c>
      <c r="F6" s="32" t="s">
        <v>780</v>
      </c>
      <c r="G6" s="32" t="s">
        <v>780</v>
      </c>
      <c r="H6" s="32" t="s">
        <v>780</v>
      </c>
      <c r="I6" s="32" t="s">
        <v>780</v>
      </c>
      <c r="J6" s="32" t="s">
        <v>780</v>
      </c>
    </row>
    <row r="7" spans="1:10">
      <c r="A7" s="32" t="s">
        <v>666</v>
      </c>
      <c r="B7" s="32"/>
      <c r="C7" s="32" t="s">
        <v>771</v>
      </c>
      <c r="D7" s="32" t="s">
        <v>10</v>
      </c>
      <c r="E7" s="78">
        <v>68521</v>
      </c>
      <c r="F7" s="79">
        <v>0</v>
      </c>
      <c r="G7" s="79">
        <v>0</v>
      </c>
      <c r="H7" s="79">
        <v>0</v>
      </c>
      <c r="I7" s="79">
        <v>0</v>
      </c>
      <c r="J7" s="79">
        <v>0</v>
      </c>
    </row>
    <row r="8" spans="1:10">
      <c r="A8" s="32" t="s">
        <v>666</v>
      </c>
      <c r="B8" s="32"/>
      <c r="C8" s="32" t="s">
        <v>45</v>
      </c>
      <c r="D8" s="32" t="s">
        <v>8</v>
      </c>
      <c r="E8" s="78">
        <v>68525</v>
      </c>
      <c r="F8" s="79">
        <v>0</v>
      </c>
      <c r="G8" s="79">
        <v>0</v>
      </c>
      <c r="H8" s="79">
        <v>0</v>
      </c>
      <c r="I8" s="79">
        <v>0</v>
      </c>
      <c r="J8" s="79">
        <v>0</v>
      </c>
    </row>
    <row r="9" spans="1:10">
      <c r="A9" s="32" t="s">
        <v>666</v>
      </c>
      <c r="B9" s="32"/>
      <c r="C9" s="32"/>
      <c r="D9" s="32" t="s">
        <v>31</v>
      </c>
      <c r="E9" s="78">
        <v>68616</v>
      </c>
      <c r="F9" s="79">
        <v>0</v>
      </c>
      <c r="G9" s="79">
        <v>0</v>
      </c>
      <c r="H9" s="79">
        <v>0</v>
      </c>
      <c r="I9" s="79">
        <v>0</v>
      </c>
      <c r="J9" s="79">
        <v>0</v>
      </c>
    </row>
    <row r="10" spans="1:10">
      <c r="A10" s="32" t="s">
        <v>666</v>
      </c>
      <c r="B10" s="32"/>
      <c r="C10" s="32" t="s">
        <v>49</v>
      </c>
      <c r="D10" s="32" t="s">
        <v>6</v>
      </c>
      <c r="E10" s="78">
        <v>68595</v>
      </c>
      <c r="F10" s="79">
        <v>0</v>
      </c>
      <c r="G10" s="79">
        <v>0</v>
      </c>
      <c r="H10" s="79">
        <v>0</v>
      </c>
      <c r="I10" s="79">
        <v>0</v>
      </c>
      <c r="J10" s="79">
        <v>0</v>
      </c>
    </row>
    <row r="11" spans="1:10">
      <c r="A11" s="32" t="s">
        <v>666</v>
      </c>
      <c r="B11" s="32"/>
      <c r="C11" s="32"/>
      <c r="D11" s="32" t="s">
        <v>485</v>
      </c>
      <c r="E11" s="78">
        <v>68562</v>
      </c>
      <c r="F11" s="79" t="s">
        <v>780</v>
      </c>
      <c r="G11" s="79" t="s">
        <v>780</v>
      </c>
      <c r="H11" s="79" t="s">
        <v>780</v>
      </c>
      <c r="I11" s="79" t="s">
        <v>780</v>
      </c>
      <c r="J11" s="79" t="s">
        <v>780</v>
      </c>
    </row>
    <row r="12" spans="1:10">
      <c r="A12" s="32" t="s">
        <v>666</v>
      </c>
      <c r="B12" s="32"/>
      <c r="C12" s="32"/>
      <c r="D12" s="32" t="s">
        <v>489</v>
      </c>
      <c r="E12" s="78">
        <v>68622</v>
      </c>
      <c r="F12" s="79" t="s">
        <v>780</v>
      </c>
      <c r="G12" s="79" t="s">
        <v>780</v>
      </c>
      <c r="H12" s="79" t="s">
        <v>780</v>
      </c>
      <c r="I12" s="79" t="s">
        <v>780</v>
      </c>
      <c r="J12" s="79" t="s">
        <v>780</v>
      </c>
    </row>
    <row r="13" spans="1:10">
      <c r="A13" s="32" t="s">
        <v>666</v>
      </c>
      <c r="B13" s="32"/>
      <c r="C13" s="32"/>
      <c r="D13" s="32" t="s">
        <v>33</v>
      </c>
      <c r="E13" s="78">
        <v>68649</v>
      </c>
      <c r="F13" s="79">
        <v>0</v>
      </c>
      <c r="G13" s="79">
        <v>0</v>
      </c>
      <c r="H13" s="79">
        <v>0</v>
      </c>
      <c r="I13" s="79">
        <v>0</v>
      </c>
      <c r="J13" s="79">
        <v>0</v>
      </c>
    </row>
    <row r="14" spans="1:10">
      <c r="A14" s="32" t="s">
        <v>666</v>
      </c>
      <c r="B14" s="32" t="s">
        <v>56</v>
      </c>
      <c r="C14" s="32" t="s">
        <v>668</v>
      </c>
      <c r="D14" s="32" t="s">
        <v>55</v>
      </c>
      <c r="E14" s="78">
        <v>68503</v>
      </c>
      <c r="F14" s="79">
        <v>1.6064308506</v>
      </c>
      <c r="G14" s="79">
        <v>1.6610541635</v>
      </c>
      <c r="H14" s="79">
        <v>1.5987363689</v>
      </c>
      <c r="I14" s="79">
        <v>0</v>
      </c>
      <c r="J14" s="79">
        <v>0.97319</v>
      </c>
    </row>
    <row r="15" spans="1:10">
      <c r="A15" s="32" t="s">
        <v>666</v>
      </c>
      <c r="B15" s="32" t="s">
        <v>669</v>
      </c>
      <c r="C15" s="32" t="s">
        <v>99</v>
      </c>
      <c r="D15" s="32" t="s">
        <v>87</v>
      </c>
      <c r="E15" s="78">
        <v>68529</v>
      </c>
      <c r="F15" s="79">
        <v>0</v>
      </c>
      <c r="G15" s="79">
        <v>3.9236561537000001</v>
      </c>
      <c r="H15" s="79">
        <v>0</v>
      </c>
      <c r="I15" s="79">
        <v>0</v>
      </c>
      <c r="J15" s="79">
        <v>0</v>
      </c>
    </row>
    <row r="16" spans="1:10">
      <c r="A16" s="32" t="s">
        <v>666</v>
      </c>
      <c r="B16" s="32"/>
      <c r="C16" s="32"/>
      <c r="D16" s="32" t="s">
        <v>89</v>
      </c>
      <c r="E16" s="78">
        <v>68530</v>
      </c>
      <c r="F16" s="79">
        <v>0.82107821039999995</v>
      </c>
      <c r="G16" s="79">
        <v>7.8251322493000002</v>
      </c>
      <c r="H16" s="79">
        <v>1.0116608654999999</v>
      </c>
      <c r="I16" s="79">
        <v>0.85875605489999995</v>
      </c>
      <c r="J16" s="79">
        <v>1.86253</v>
      </c>
    </row>
    <row r="17" spans="1:10">
      <c r="A17" s="32" t="s">
        <v>666</v>
      </c>
      <c r="B17" s="32"/>
      <c r="C17" s="32" t="s">
        <v>110</v>
      </c>
      <c r="D17" s="32" t="s">
        <v>93</v>
      </c>
      <c r="E17" s="78">
        <v>68594</v>
      </c>
      <c r="F17" s="79">
        <v>0</v>
      </c>
      <c r="G17" s="79">
        <v>0</v>
      </c>
      <c r="H17" s="79">
        <v>0</v>
      </c>
      <c r="I17" s="79">
        <v>0</v>
      </c>
      <c r="J17" s="79">
        <v>0</v>
      </c>
    </row>
    <row r="18" spans="1:10">
      <c r="A18" s="32" t="s">
        <v>666</v>
      </c>
      <c r="B18" s="32"/>
      <c r="C18" s="32" t="s">
        <v>114</v>
      </c>
      <c r="D18" s="32" t="s">
        <v>790</v>
      </c>
      <c r="E18" s="78">
        <v>68646</v>
      </c>
      <c r="F18" s="79">
        <v>0</v>
      </c>
      <c r="G18" s="79">
        <v>0</v>
      </c>
      <c r="H18" s="79">
        <v>0</v>
      </c>
      <c r="I18" s="79">
        <v>0</v>
      </c>
      <c r="J18" s="79">
        <v>0</v>
      </c>
    </row>
    <row r="19" spans="1:10">
      <c r="A19" s="32" t="s">
        <v>666</v>
      </c>
      <c r="B19" s="32"/>
      <c r="C19" s="32" t="s">
        <v>116</v>
      </c>
      <c r="D19" s="32" t="s">
        <v>83</v>
      </c>
      <c r="E19" s="78">
        <v>68515</v>
      </c>
      <c r="F19" s="79">
        <v>0</v>
      </c>
      <c r="G19" s="79">
        <v>0</v>
      </c>
      <c r="H19" s="79">
        <v>0</v>
      </c>
      <c r="I19" s="79">
        <v>0</v>
      </c>
      <c r="J19" s="79">
        <v>0</v>
      </c>
    </row>
    <row r="20" spans="1:10">
      <c r="A20" s="32" t="s">
        <v>666</v>
      </c>
      <c r="B20" s="32"/>
      <c r="C20" s="32"/>
      <c r="D20" s="32" t="s">
        <v>91</v>
      </c>
      <c r="E20" s="78">
        <v>68549</v>
      </c>
      <c r="F20" s="79">
        <v>0</v>
      </c>
      <c r="G20" s="79">
        <v>0</v>
      </c>
      <c r="H20" s="79">
        <v>0</v>
      </c>
      <c r="I20" s="79">
        <v>0</v>
      </c>
      <c r="J20" s="79">
        <v>0</v>
      </c>
    </row>
    <row r="21" spans="1:10">
      <c r="A21" s="32" t="s">
        <v>666</v>
      </c>
      <c r="B21" s="32"/>
      <c r="C21" s="32" t="s">
        <v>118</v>
      </c>
      <c r="D21" s="32" t="s">
        <v>97</v>
      </c>
      <c r="E21" s="78">
        <v>68665</v>
      </c>
      <c r="F21" s="79">
        <v>0.62147573879999995</v>
      </c>
      <c r="G21" s="79">
        <v>0</v>
      </c>
      <c r="H21" s="79">
        <v>0.33210907670000001</v>
      </c>
      <c r="I21" s="79">
        <v>0</v>
      </c>
      <c r="J21" s="79">
        <v>0.18526999999999999</v>
      </c>
    </row>
    <row r="22" spans="1:10">
      <c r="A22" s="32" t="s">
        <v>666</v>
      </c>
      <c r="B22" s="32"/>
      <c r="C22" s="32" t="s">
        <v>789</v>
      </c>
      <c r="D22" s="32" t="s">
        <v>81</v>
      </c>
      <c r="E22" s="78">
        <v>68514</v>
      </c>
      <c r="F22" s="79">
        <v>0</v>
      </c>
      <c r="G22" s="79">
        <v>0</v>
      </c>
      <c r="H22" s="79">
        <v>0</v>
      </c>
      <c r="I22" s="79">
        <v>0</v>
      </c>
      <c r="J22" s="79">
        <v>0</v>
      </c>
    </row>
    <row r="23" spans="1:10">
      <c r="A23" s="32" t="s">
        <v>666</v>
      </c>
      <c r="B23" s="32" t="s">
        <v>134</v>
      </c>
      <c r="C23" s="32" t="s">
        <v>770</v>
      </c>
      <c r="D23" s="32" t="s">
        <v>129</v>
      </c>
      <c r="E23" s="78">
        <v>68502</v>
      </c>
      <c r="F23" s="79">
        <v>5.8194095348000001</v>
      </c>
      <c r="G23" s="79">
        <v>5.2047886193000004</v>
      </c>
      <c r="H23" s="79">
        <v>4.3020170405</v>
      </c>
      <c r="I23" s="79">
        <v>4.1438185941999999</v>
      </c>
      <c r="J23" s="79">
        <v>3.7998799999999999</v>
      </c>
    </row>
    <row r="24" spans="1:10">
      <c r="A24" s="32" t="s">
        <v>666</v>
      </c>
      <c r="B24" s="32" t="s">
        <v>173</v>
      </c>
      <c r="C24" s="32" t="s">
        <v>191</v>
      </c>
      <c r="D24" s="32" t="s">
        <v>1240</v>
      </c>
      <c r="E24" s="78">
        <v>68563</v>
      </c>
      <c r="F24" s="79">
        <v>0</v>
      </c>
      <c r="G24" s="79">
        <v>0</v>
      </c>
      <c r="H24" s="79">
        <v>0</v>
      </c>
      <c r="I24" s="79">
        <v>0</v>
      </c>
      <c r="J24" s="79">
        <v>0</v>
      </c>
    </row>
    <row r="25" spans="1:10">
      <c r="A25" s="32" t="s">
        <v>666</v>
      </c>
      <c r="B25" s="32"/>
      <c r="C25" s="32" t="s">
        <v>207</v>
      </c>
      <c r="D25" s="32" t="s">
        <v>170</v>
      </c>
      <c r="E25" s="78">
        <v>68567</v>
      </c>
      <c r="F25" s="79">
        <v>0</v>
      </c>
      <c r="G25" s="79">
        <v>0</v>
      </c>
      <c r="H25" s="79">
        <v>0</v>
      </c>
      <c r="I25" s="79">
        <v>0</v>
      </c>
      <c r="J25" s="79">
        <v>0</v>
      </c>
    </row>
    <row r="26" spans="1:10">
      <c r="A26" s="32" t="s">
        <v>666</v>
      </c>
      <c r="B26" s="32" t="s">
        <v>228</v>
      </c>
      <c r="C26" s="32" t="s">
        <v>294</v>
      </c>
      <c r="D26" s="32" t="s">
        <v>787</v>
      </c>
      <c r="E26" s="78">
        <v>68211</v>
      </c>
      <c r="F26" s="79">
        <v>0</v>
      </c>
      <c r="G26" s="79">
        <v>0</v>
      </c>
      <c r="H26" s="79">
        <v>0</v>
      </c>
      <c r="I26" s="79">
        <v>0</v>
      </c>
      <c r="J26" s="79">
        <v>0</v>
      </c>
    </row>
    <row r="27" spans="1:10">
      <c r="A27" s="32" t="s">
        <v>666</v>
      </c>
      <c r="B27" s="32"/>
      <c r="C27" s="32" t="s">
        <v>296</v>
      </c>
      <c r="D27" s="32" t="s">
        <v>230</v>
      </c>
      <c r="E27" s="78">
        <v>68216</v>
      </c>
      <c r="F27" s="79">
        <v>0</v>
      </c>
      <c r="G27" s="79">
        <v>0.16531721999999999</v>
      </c>
      <c r="H27" s="79">
        <v>0</v>
      </c>
      <c r="I27" s="79">
        <v>0</v>
      </c>
      <c r="J27" s="79">
        <v>0</v>
      </c>
    </row>
    <row r="28" spans="1:10">
      <c r="A28" s="32" t="s">
        <v>666</v>
      </c>
      <c r="B28" s="32"/>
      <c r="C28" s="32" t="s">
        <v>298</v>
      </c>
      <c r="D28" s="32" t="s">
        <v>252</v>
      </c>
      <c r="E28" s="78">
        <v>68618</v>
      </c>
      <c r="F28" s="79">
        <v>0</v>
      </c>
      <c r="G28" s="79">
        <v>0</v>
      </c>
      <c r="H28" s="79">
        <v>0</v>
      </c>
      <c r="I28" s="79">
        <v>0</v>
      </c>
      <c r="J28" s="79">
        <v>0</v>
      </c>
    </row>
    <row r="29" spans="1:10">
      <c r="A29" s="32" t="s">
        <v>666</v>
      </c>
      <c r="B29" s="32"/>
      <c r="C29" s="32"/>
      <c r="D29" s="32" t="s">
        <v>278</v>
      </c>
      <c r="E29" s="78">
        <v>68505</v>
      </c>
      <c r="F29" s="79">
        <v>8.8510879799000008</v>
      </c>
      <c r="G29" s="79">
        <v>7.3833247086</v>
      </c>
      <c r="H29" s="79">
        <v>6.6413206912999998</v>
      </c>
      <c r="I29" s="79">
        <v>9.0220013031999997</v>
      </c>
      <c r="J29" s="79">
        <v>8.5748300000000004</v>
      </c>
    </row>
    <row r="30" spans="1:10">
      <c r="A30" s="32" t="s">
        <v>666</v>
      </c>
      <c r="B30" s="32"/>
      <c r="C30" s="32" t="s">
        <v>302</v>
      </c>
      <c r="D30" s="32" t="s">
        <v>236</v>
      </c>
      <c r="E30" s="78">
        <v>68661</v>
      </c>
      <c r="F30" s="79">
        <v>0</v>
      </c>
      <c r="G30" s="79">
        <v>0</v>
      </c>
      <c r="H30" s="79">
        <v>0</v>
      </c>
      <c r="I30" s="79">
        <v>0</v>
      </c>
      <c r="J30" s="79">
        <v>0</v>
      </c>
    </row>
    <row r="31" spans="1:10">
      <c r="A31" s="32" t="s">
        <v>666</v>
      </c>
      <c r="B31" s="32"/>
      <c r="C31" s="32" t="s">
        <v>304</v>
      </c>
      <c r="D31" s="32" t="s">
        <v>238</v>
      </c>
      <c r="E31" s="78">
        <v>68586</v>
      </c>
      <c r="F31" s="79">
        <v>0</v>
      </c>
      <c r="G31" s="79">
        <v>0.60306038210000001</v>
      </c>
      <c r="H31" s="79">
        <v>0</v>
      </c>
      <c r="I31" s="79">
        <v>0</v>
      </c>
      <c r="J31" s="79">
        <v>0</v>
      </c>
    </row>
    <row r="32" spans="1:10">
      <c r="A32" s="32" t="s">
        <v>666</v>
      </c>
      <c r="B32" s="32"/>
      <c r="C32" s="32"/>
      <c r="D32" s="32" t="s">
        <v>240</v>
      </c>
      <c r="E32" s="78">
        <v>68588</v>
      </c>
      <c r="F32" s="79">
        <v>0</v>
      </c>
      <c r="G32" s="79">
        <v>0</v>
      </c>
      <c r="H32" s="79">
        <v>0</v>
      </c>
      <c r="I32" s="79">
        <v>0</v>
      </c>
      <c r="J32" s="79">
        <v>0</v>
      </c>
    </row>
    <row r="33" spans="1:10">
      <c r="A33" s="32" t="s">
        <v>666</v>
      </c>
      <c r="B33" s="32"/>
      <c r="C33" s="32"/>
      <c r="D33" s="32" t="s">
        <v>242</v>
      </c>
      <c r="E33" s="78">
        <v>68587</v>
      </c>
      <c r="F33" s="79">
        <v>0</v>
      </c>
      <c r="G33" s="79">
        <v>0</v>
      </c>
      <c r="H33" s="79">
        <v>0</v>
      </c>
      <c r="I33" s="79">
        <v>0</v>
      </c>
      <c r="J33" s="79">
        <v>0</v>
      </c>
    </row>
    <row r="34" spans="1:10">
      <c r="A34" s="32" t="s">
        <v>666</v>
      </c>
      <c r="B34" s="32"/>
      <c r="C34" s="32"/>
      <c r="D34" s="32" t="s">
        <v>244</v>
      </c>
      <c r="E34" s="78">
        <v>68589</v>
      </c>
      <c r="F34" s="79">
        <v>0.5023884595</v>
      </c>
      <c r="G34" s="79">
        <v>0</v>
      </c>
      <c r="H34" s="79">
        <v>0</v>
      </c>
      <c r="I34" s="79">
        <v>0</v>
      </c>
      <c r="J34" s="79">
        <v>0</v>
      </c>
    </row>
    <row r="35" spans="1:10">
      <c r="A35" s="32" t="s">
        <v>666</v>
      </c>
      <c r="B35" s="32"/>
      <c r="C35" s="32"/>
      <c r="D35" s="32" t="s">
        <v>246</v>
      </c>
      <c r="E35" s="78">
        <v>68590</v>
      </c>
      <c r="F35" s="79">
        <v>9.2445557118000004</v>
      </c>
      <c r="G35" s="79">
        <v>11.052224297</v>
      </c>
      <c r="H35" s="79">
        <v>17.143964607000001</v>
      </c>
      <c r="I35" s="79">
        <v>19.549895080999999</v>
      </c>
      <c r="J35" s="79">
        <v>32.93797</v>
      </c>
    </row>
    <row r="36" spans="1:10">
      <c r="A36" s="32" t="s">
        <v>666</v>
      </c>
      <c r="B36" s="32"/>
      <c r="C36" s="32" t="s">
        <v>306</v>
      </c>
      <c r="D36" s="32" t="s">
        <v>786</v>
      </c>
      <c r="E36" s="78">
        <v>68597</v>
      </c>
      <c r="F36" s="79">
        <v>11.116837329000001</v>
      </c>
      <c r="G36" s="79">
        <v>8.7658389048000007</v>
      </c>
      <c r="H36" s="79">
        <v>8.5773164431000009</v>
      </c>
      <c r="I36" s="79">
        <v>8.9419916605999994</v>
      </c>
      <c r="J36" s="79">
        <v>9.2967899999999997</v>
      </c>
    </row>
    <row r="37" spans="1:10">
      <c r="A37" s="32" t="s">
        <v>666</v>
      </c>
      <c r="B37" s="32"/>
      <c r="C37" s="32"/>
      <c r="D37" s="32" t="s">
        <v>1233</v>
      </c>
      <c r="E37" s="78">
        <v>68657</v>
      </c>
      <c r="F37" s="79">
        <v>0</v>
      </c>
      <c r="G37" s="79">
        <v>0</v>
      </c>
      <c r="H37" s="79">
        <v>0</v>
      </c>
      <c r="I37" s="79">
        <v>0</v>
      </c>
      <c r="J37" s="79">
        <v>0</v>
      </c>
    </row>
    <row r="38" spans="1:10">
      <c r="A38" s="32" t="s">
        <v>666</v>
      </c>
      <c r="B38" s="32"/>
      <c r="C38" s="32"/>
      <c r="D38" s="32" t="s">
        <v>1234</v>
      </c>
      <c r="E38" s="78">
        <v>68658</v>
      </c>
      <c r="F38" s="79">
        <v>0</v>
      </c>
      <c r="G38" s="79">
        <v>0</v>
      </c>
      <c r="H38" s="79">
        <v>0</v>
      </c>
      <c r="I38" s="79">
        <v>0</v>
      </c>
      <c r="J38" s="79">
        <v>0</v>
      </c>
    </row>
    <row r="39" spans="1:10">
      <c r="A39" s="32" t="s">
        <v>666</v>
      </c>
      <c r="B39" s="32"/>
      <c r="C39" s="32" t="s">
        <v>308</v>
      </c>
      <c r="D39" s="32" t="s">
        <v>248</v>
      </c>
      <c r="E39" s="78">
        <v>68600</v>
      </c>
      <c r="F39" s="79">
        <v>0</v>
      </c>
      <c r="G39" s="79">
        <v>0</v>
      </c>
      <c r="H39" s="79">
        <v>0</v>
      </c>
      <c r="I39" s="79">
        <v>0</v>
      </c>
      <c r="J39" s="79">
        <v>0</v>
      </c>
    </row>
    <row r="40" spans="1:10">
      <c r="A40" s="32" t="s">
        <v>666</v>
      </c>
      <c r="B40" s="32"/>
      <c r="C40" s="32"/>
      <c r="D40" s="32" t="s">
        <v>250</v>
      </c>
      <c r="E40" s="78">
        <v>68601</v>
      </c>
      <c r="F40" s="79">
        <v>5.9582826793999999</v>
      </c>
      <c r="G40" s="79">
        <v>7.8681674299999997</v>
      </c>
      <c r="H40" s="79">
        <v>8.0734672491000001</v>
      </c>
      <c r="I40" s="79">
        <v>7.8171077967000002</v>
      </c>
      <c r="J40" s="79">
        <v>14.759230000000001</v>
      </c>
    </row>
    <row r="41" spans="1:10">
      <c r="A41" s="32" t="s">
        <v>666</v>
      </c>
      <c r="B41" s="32"/>
      <c r="C41" s="32" t="s">
        <v>312</v>
      </c>
      <c r="D41" s="32" t="s">
        <v>254</v>
      </c>
      <c r="E41" s="78">
        <v>68240</v>
      </c>
      <c r="F41" s="79">
        <v>0</v>
      </c>
      <c r="G41" s="79">
        <v>0</v>
      </c>
      <c r="H41" s="79">
        <v>0</v>
      </c>
      <c r="I41" s="79">
        <v>0</v>
      </c>
      <c r="J41" s="79">
        <v>0</v>
      </c>
    </row>
    <row r="42" spans="1:10">
      <c r="A42" s="32" t="s">
        <v>666</v>
      </c>
      <c r="B42" s="32"/>
      <c r="C42" s="32" t="s">
        <v>318</v>
      </c>
      <c r="D42" s="32" t="s">
        <v>234</v>
      </c>
      <c r="E42" s="78">
        <v>68572</v>
      </c>
      <c r="F42" s="79">
        <v>0</v>
      </c>
      <c r="G42" s="79">
        <v>0</v>
      </c>
      <c r="H42" s="79">
        <v>0</v>
      </c>
      <c r="I42" s="79">
        <v>0</v>
      </c>
      <c r="J42" s="79">
        <v>0</v>
      </c>
    </row>
    <row r="43" spans="1:10">
      <c r="A43" s="32" t="s">
        <v>666</v>
      </c>
      <c r="B43" s="32"/>
      <c r="C43" s="32" t="s">
        <v>783</v>
      </c>
      <c r="D43" s="32" t="s">
        <v>262</v>
      </c>
      <c r="E43" s="78">
        <v>68666</v>
      </c>
      <c r="F43" s="79">
        <v>0</v>
      </c>
      <c r="G43" s="79">
        <v>0</v>
      </c>
      <c r="H43" s="79">
        <v>0</v>
      </c>
      <c r="I43" s="79">
        <v>0</v>
      </c>
      <c r="J43" s="79">
        <v>0</v>
      </c>
    </row>
    <row r="44" spans="1:10">
      <c r="A44" s="32" t="s">
        <v>666</v>
      </c>
      <c r="B44" s="32"/>
      <c r="C44" s="32" t="s">
        <v>320</v>
      </c>
      <c r="D44" s="32" t="s">
        <v>264</v>
      </c>
      <c r="E44" s="78">
        <v>68648</v>
      </c>
      <c r="F44" s="79">
        <v>0</v>
      </c>
      <c r="G44" s="79">
        <v>0</v>
      </c>
      <c r="H44" s="79">
        <v>0</v>
      </c>
      <c r="I44" s="79">
        <v>0</v>
      </c>
      <c r="J44" s="79">
        <v>0</v>
      </c>
    </row>
    <row r="45" spans="1:10">
      <c r="A45" s="32" t="s">
        <v>666</v>
      </c>
      <c r="B45" s="32"/>
      <c r="C45" s="32" t="s">
        <v>322</v>
      </c>
      <c r="D45" s="32" t="s">
        <v>266</v>
      </c>
      <c r="E45" s="78">
        <v>68669</v>
      </c>
      <c r="F45" s="79">
        <v>0.74990374270000004</v>
      </c>
      <c r="G45" s="79">
        <v>0.82268026130000005</v>
      </c>
      <c r="H45" s="79">
        <v>0.70389701640000002</v>
      </c>
      <c r="I45" s="79">
        <v>0.72204073540000002</v>
      </c>
      <c r="J45" s="79">
        <v>0.60482000000000002</v>
      </c>
    </row>
    <row r="46" spans="1:10">
      <c r="A46" s="32" t="s">
        <v>666</v>
      </c>
      <c r="B46" s="32"/>
      <c r="C46" s="32"/>
      <c r="D46" s="32" t="s">
        <v>268</v>
      </c>
      <c r="E46" s="78">
        <v>68670</v>
      </c>
      <c r="F46" s="79">
        <v>0</v>
      </c>
      <c r="G46" s="79">
        <v>0</v>
      </c>
      <c r="H46" s="79">
        <v>0</v>
      </c>
      <c r="I46" s="79">
        <v>0</v>
      </c>
      <c r="J46" s="79">
        <v>0</v>
      </c>
    </row>
    <row r="47" spans="1:10">
      <c r="A47" s="32" t="s">
        <v>666</v>
      </c>
      <c r="B47" s="32"/>
      <c r="C47" s="32"/>
      <c r="D47" s="32" t="s">
        <v>270</v>
      </c>
      <c r="E47" s="78">
        <v>68671</v>
      </c>
      <c r="F47" s="79">
        <v>0</v>
      </c>
      <c r="G47" s="79">
        <v>0</v>
      </c>
      <c r="H47" s="79">
        <v>0</v>
      </c>
      <c r="I47" s="79">
        <v>0</v>
      </c>
      <c r="J47" s="79">
        <v>0</v>
      </c>
    </row>
    <row r="48" spans="1:10">
      <c r="A48" s="32" t="s">
        <v>666</v>
      </c>
      <c r="B48" s="32"/>
      <c r="C48" s="32"/>
      <c r="D48" s="32" t="s">
        <v>272</v>
      </c>
      <c r="E48" s="78">
        <v>68672</v>
      </c>
      <c r="F48" s="79">
        <v>0</v>
      </c>
      <c r="G48" s="79">
        <v>0</v>
      </c>
      <c r="H48" s="79">
        <v>0</v>
      </c>
      <c r="I48" s="79">
        <v>0</v>
      </c>
      <c r="J48" s="79">
        <v>0</v>
      </c>
    </row>
    <row r="49" spans="1:10">
      <c r="A49" s="32" t="s">
        <v>666</v>
      </c>
      <c r="B49" s="32"/>
      <c r="C49" s="32"/>
      <c r="D49" s="32" t="s">
        <v>274</v>
      </c>
      <c r="E49" s="78">
        <v>68673</v>
      </c>
      <c r="F49" s="79">
        <v>4.4542120790000004</v>
      </c>
      <c r="G49" s="79">
        <v>5.1806998295</v>
      </c>
      <c r="H49" s="79">
        <v>8.3091021769999998</v>
      </c>
      <c r="I49" s="79">
        <v>8.1626501115999996</v>
      </c>
      <c r="J49" s="79">
        <v>13.15127</v>
      </c>
    </row>
    <row r="50" spans="1:10">
      <c r="A50" s="32" t="s">
        <v>666</v>
      </c>
      <c r="B50" s="32"/>
      <c r="C50" s="32" t="s">
        <v>328</v>
      </c>
      <c r="D50" s="32" t="s">
        <v>280</v>
      </c>
      <c r="E50" s="78">
        <v>68694</v>
      </c>
      <c r="F50" s="79">
        <v>0.51518532839999998</v>
      </c>
      <c r="G50" s="79">
        <v>0.65204942840000002</v>
      </c>
      <c r="H50" s="79">
        <v>0.33421843309999999</v>
      </c>
      <c r="I50" s="79">
        <v>0.212185966</v>
      </c>
      <c r="J50" s="79">
        <v>0.22405</v>
      </c>
    </row>
    <row r="51" spans="1:10">
      <c r="A51" s="32" t="s">
        <v>666</v>
      </c>
      <c r="B51" s="32"/>
      <c r="C51" s="32" t="s">
        <v>330</v>
      </c>
      <c r="D51" s="32" t="s">
        <v>282</v>
      </c>
      <c r="E51" s="78">
        <v>68700</v>
      </c>
      <c r="F51" s="79">
        <v>0</v>
      </c>
      <c r="G51" s="79">
        <v>0</v>
      </c>
      <c r="H51" s="79">
        <v>0</v>
      </c>
      <c r="I51" s="79">
        <v>0</v>
      </c>
      <c r="J51" s="79">
        <v>0</v>
      </c>
    </row>
    <row r="52" spans="1:10">
      <c r="A52" s="32" t="s">
        <v>666</v>
      </c>
      <c r="B52" s="32"/>
      <c r="C52" s="32"/>
      <c r="D52" s="32" t="s">
        <v>284</v>
      </c>
      <c r="E52" s="78">
        <v>68701</v>
      </c>
      <c r="F52" s="79">
        <v>0</v>
      </c>
      <c r="G52" s="79">
        <v>0</v>
      </c>
      <c r="H52" s="79">
        <v>0</v>
      </c>
      <c r="I52" s="79">
        <v>0</v>
      </c>
      <c r="J52" s="79">
        <v>0</v>
      </c>
    </row>
    <row r="53" spans="1:10">
      <c r="A53" s="32" t="s">
        <v>666</v>
      </c>
      <c r="B53" s="32"/>
      <c r="C53" s="32"/>
      <c r="D53" s="32" t="s">
        <v>286</v>
      </c>
      <c r="E53" s="78">
        <v>68702</v>
      </c>
      <c r="F53" s="79">
        <v>0</v>
      </c>
      <c r="G53" s="79">
        <v>0</v>
      </c>
      <c r="H53" s="79">
        <v>0</v>
      </c>
      <c r="I53" s="79">
        <v>0</v>
      </c>
      <c r="J53" s="79">
        <v>0</v>
      </c>
    </row>
    <row r="54" spans="1:10">
      <c r="A54" s="32" t="s">
        <v>666</v>
      </c>
      <c r="B54" s="32"/>
      <c r="C54" s="32"/>
      <c r="D54" s="32" t="s">
        <v>288</v>
      </c>
      <c r="E54" s="78">
        <v>68703</v>
      </c>
      <c r="F54" s="79">
        <v>0</v>
      </c>
      <c r="G54" s="79">
        <v>0</v>
      </c>
      <c r="H54" s="79">
        <v>0</v>
      </c>
      <c r="I54" s="79">
        <v>0</v>
      </c>
      <c r="J54" s="79">
        <v>0</v>
      </c>
    </row>
    <row r="55" spans="1:10">
      <c r="A55" s="32" t="s">
        <v>666</v>
      </c>
      <c r="B55" s="32"/>
      <c r="C55" s="32"/>
      <c r="D55" s="32" t="s">
        <v>290</v>
      </c>
      <c r="E55" s="78">
        <v>68704</v>
      </c>
      <c r="F55" s="79">
        <v>2.6763335234999999</v>
      </c>
      <c r="G55" s="79">
        <v>3.2241180689000002</v>
      </c>
      <c r="H55" s="79">
        <v>3.7663366388999999</v>
      </c>
      <c r="I55" s="79">
        <v>5.1957161579999998</v>
      </c>
      <c r="J55" s="79">
        <v>6.7910500000000003</v>
      </c>
    </row>
    <row r="56" spans="1:10">
      <c r="A56" s="32" t="s">
        <v>666</v>
      </c>
      <c r="B56" s="32" t="s">
        <v>672</v>
      </c>
      <c r="C56" s="32" t="s">
        <v>505</v>
      </c>
      <c r="D56" s="32" t="s">
        <v>453</v>
      </c>
      <c r="E56" s="78">
        <v>68623</v>
      </c>
      <c r="F56" s="79">
        <v>0</v>
      </c>
      <c r="G56" s="79">
        <v>0</v>
      </c>
      <c r="H56" s="79">
        <v>0</v>
      </c>
      <c r="I56" s="79">
        <v>0</v>
      </c>
      <c r="J56" s="79">
        <v>0</v>
      </c>
    </row>
    <row r="57" spans="1:10">
      <c r="A57" s="32" t="s">
        <v>666</v>
      </c>
      <c r="B57" s="32"/>
      <c r="C57" s="32"/>
      <c r="D57" s="32" t="s">
        <v>459</v>
      </c>
      <c r="E57" s="78">
        <v>68675</v>
      </c>
      <c r="F57" s="79">
        <v>0</v>
      </c>
      <c r="G57" s="79">
        <v>0</v>
      </c>
      <c r="H57" s="79">
        <v>0</v>
      </c>
      <c r="I57" s="79">
        <v>0</v>
      </c>
      <c r="J57" s="79">
        <v>0</v>
      </c>
    </row>
    <row r="58" spans="1:10">
      <c r="A58" s="32" t="s">
        <v>666</v>
      </c>
      <c r="B58" s="32"/>
      <c r="C58" s="32" t="s">
        <v>471</v>
      </c>
      <c r="D58" s="32" t="s">
        <v>444</v>
      </c>
      <c r="E58" s="78">
        <v>68226</v>
      </c>
      <c r="F58" s="79">
        <v>0</v>
      </c>
      <c r="G58" s="79">
        <v>0</v>
      </c>
      <c r="H58" s="79">
        <v>0</v>
      </c>
      <c r="I58" s="79">
        <v>0</v>
      </c>
      <c r="J58" s="79">
        <v>0</v>
      </c>
    </row>
    <row r="59" spans="1:10">
      <c r="A59" s="32" t="s">
        <v>666</v>
      </c>
      <c r="B59" s="32"/>
      <c r="C59" s="32"/>
      <c r="D59" s="32" t="s">
        <v>673</v>
      </c>
      <c r="E59" s="78">
        <v>68231</v>
      </c>
      <c r="F59" s="79">
        <v>0</v>
      </c>
      <c r="G59" s="79">
        <v>7.5764188109999999</v>
      </c>
      <c r="H59" s="79">
        <v>0.99625189339999998</v>
      </c>
      <c r="I59" s="79">
        <v>0</v>
      </c>
      <c r="J59" s="79">
        <v>0</v>
      </c>
    </row>
    <row r="60" spans="1:10">
      <c r="A60" s="32" t="s">
        <v>666</v>
      </c>
      <c r="B60" s="32"/>
      <c r="C60" s="32" t="s">
        <v>473</v>
      </c>
      <c r="D60" s="32" t="s">
        <v>447</v>
      </c>
      <c r="E60" s="78">
        <v>68619</v>
      </c>
      <c r="F60" s="79">
        <v>0.66271137940000002</v>
      </c>
      <c r="G60" s="79">
        <v>0</v>
      </c>
      <c r="H60" s="79">
        <v>0</v>
      </c>
      <c r="I60" s="79">
        <v>0</v>
      </c>
      <c r="J60" s="79">
        <v>0</v>
      </c>
    </row>
    <row r="61" spans="1:10">
      <c r="A61" s="32" t="s">
        <v>666</v>
      </c>
      <c r="B61" s="32"/>
      <c r="C61" s="32"/>
      <c r="D61" s="32" t="s">
        <v>483</v>
      </c>
      <c r="E61" s="78">
        <v>68591</v>
      </c>
      <c r="F61" s="79" t="s">
        <v>780</v>
      </c>
      <c r="G61" s="79" t="s">
        <v>780</v>
      </c>
      <c r="H61" s="79" t="s">
        <v>780</v>
      </c>
      <c r="I61" s="79" t="s">
        <v>780</v>
      </c>
      <c r="J61" s="79" t="s">
        <v>780</v>
      </c>
    </row>
    <row r="62" spans="1:10">
      <c r="A62" s="32" t="s">
        <v>666</v>
      </c>
      <c r="B62" s="32"/>
      <c r="C62" s="32"/>
      <c r="D62" s="32" t="s">
        <v>449</v>
      </c>
      <c r="E62" s="78">
        <v>68617</v>
      </c>
      <c r="F62" s="79">
        <v>0</v>
      </c>
      <c r="G62" s="79">
        <v>0</v>
      </c>
      <c r="H62" s="79">
        <v>0</v>
      </c>
      <c r="I62" s="79">
        <v>0</v>
      </c>
      <c r="J62" s="79">
        <v>0</v>
      </c>
    </row>
    <row r="63" spans="1:10">
      <c r="A63" s="32" t="s">
        <v>666</v>
      </c>
      <c r="B63" s="32"/>
      <c r="C63" s="32"/>
      <c r="D63" s="32" t="s">
        <v>779</v>
      </c>
      <c r="E63" s="78">
        <v>68620</v>
      </c>
      <c r="F63" s="79">
        <v>0</v>
      </c>
      <c r="G63" s="79">
        <v>0</v>
      </c>
      <c r="H63" s="79">
        <v>0</v>
      </c>
      <c r="I63" s="79">
        <v>0</v>
      </c>
      <c r="J63" s="79">
        <v>0</v>
      </c>
    </row>
    <row r="64" spans="1:10">
      <c r="A64" s="32" t="s">
        <v>666</v>
      </c>
      <c r="B64" s="32"/>
      <c r="C64" s="32" t="s">
        <v>776</v>
      </c>
      <c r="D64" s="32" t="s">
        <v>378</v>
      </c>
      <c r="E64" s="78">
        <v>68690</v>
      </c>
      <c r="F64" s="79" t="s">
        <v>780</v>
      </c>
      <c r="G64" s="79" t="s">
        <v>780</v>
      </c>
      <c r="H64" s="79" t="s">
        <v>780</v>
      </c>
      <c r="I64" s="79" t="s">
        <v>780</v>
      </c>
      <c r="J64" s="79" t="s">
        <v>780</v>
      </c>
    </row>
    <row r="65" spans="1:10">
      <c r="A65" s="32" t="s">
        <v>666</v>
      </c>
      <c r="B65" s="32"/>
      <c r="C65" s="32" t="s">
        <v>481</v>
      </c>
      <c r="D65" s="32" t="s">
        <v>455</v>
      </c>
      <c r="E65" s="78">
        <v>68621</v>
      </c>
      <c r="F65" s="79">
        <v>0</v>
      </c>
      <c r="G65" s="79">
        <v>0</v>
      </c>
      <c r="H65" s="79">
        <v>0</v>
      </c>
      <c r="I65" s="79">
        <v>0</v>
      </c>
      <c r="J65" s="79">
        <v>0</v>
      </c>
    </row>
    <row r="66" spans="1:10">
      <c r="A66" s="32" t="s">
        <v>666</v>
      </c>
      <c r="B66" s="32"/>
      <c r="C66" s="32"/>
      <c r="D66" s="32" t="s">
        <v>461</v>
      </c>
      <c r="E66" s="78">
        <v>68575</v>
      </c>
      <c r="F66" s="79">
        <v>0</v>
      </c>
      <c r="G66" s="79">
        <v>0</v>
      </c>
      <c r="H66" s="79">
        <v>0</v>
      </c>
      <c r="I66" s="79">
        <v>0</v>
      </c>
      <c r="J66" s="79">
        <v>0</v>
      </c>
    </row>
    <row r="67" spans="1:10">
      <c r="A67" s="32" t="s">
        <v>666</v>
      </c>
      <c r="B67" s="32"/>
      <c r="C67" s="32"/>
      <c r="D67" s="32" t="s">
        <v>463</v>
      </c>
      <c r="E67" s="78">
        <v>68714</v>
      </c>
      <c r="F67" s="79">
        <v>0</v>
      </c>
      <c r="G67" s="79">
        <v>0</v>
      </c>
      <c r="H67" s="79">
        <v>0</v>
      </c>
      <c r="I67" s="79">
        <v>0</v>
      </c>
      <c r="J67" s="79">
        <v>0</v>
      </c>
    </row>
    <row r="68" spans="1:10">
      <c r="A68" s="32" t="s">
        <v>666</v>
      </c>
      <c r="B68" s="32"/>
      <c r="C68" s="32"/>
      <c r="D68" s="32" t="s">
        <v>465</v>
      </c>
      <c r="E68" s="78">
        <v>68696</v>
      </c>
      <c r="F68" s="79">
        <v>0</v>
      </c>
      <c r="G68" s="79">
        <v>0</v>
      </c>
      <c r="H68" s="79">
        <v>0</v>
      </c>
      <c r="I68" s="79">
        <v>0</v>
      </c>
      <c r="J68" s="79">
        <v>0</v>
      </c>
    </row>
    <row r="69" spans="1:10">
      <c r="A69" s="32" t="s">
        <v>666</v>
      </c>
      <c r="B69" s="32"/>
      <c r="C69" s="32"/>
      <c r="D69" s="32" t="s">
        <v>775</v>
      </c>
      <c r="E69" s="78">
        <v>68697</v>
      </c>
      <c r="F69" s="79">
        <v>0</v>
      </c>
      <c r="G69" s="79">
        <v>0</v>
      </c>
      <c r="H69" s="79">
        <v>0</v>
      </c>
      <c r="I69" s="79">
        <v>0</v>
      </c>
      <c r="J69" s="79">
        <v>0</v>
      </c>
    </row>
    <row r="70" spans="1:10">
      <c r="A70" s="32" t="s">
        <v>666</v>
      </c>
      <c r="B70" s="32" t="s">
        <v>674</v>
      </c>
      <c r="C70" s="32" t="s">
        <v>387</v>
      </c>
      <c r="D70" s="32" t="s">
        <v>413</v>
      </c>
      <c r="E70" s="78">
        <v>68659</v>
      </c>
      <c r="F70" s="79">
        <v>0.26184458500000002</v>
      </c>
      <c r="G70" s="79">
        <v>0</v>
      </c>
      <c r="H70" s="79">
        <v>9.3890776999999995E-2</v>
      </c>
      <c r="I70" s="79">
        <v>0</v>
      </c>
      <c r="J70" s="79">
        <v>0</v>
      </c>
    </row>
    <row r="71" spans="1:10">
      <c r="A71" s="32" t="s">
        <v>666</v>
      </c>
      <c r="B71" s="32"/>
      <c r="C71" s="32"/>
      <c r="D71" s="32" t="s">
        <v>419</v>
      </c>
      <c r="E71" s="78">
        <v>68656</v>
      </c>
      <c r="F71" s="79">
        <v>0</v>
      </c>
      <c r="G71" s="79">
        <v>0</v>
      </c>
      <c r="H71" s="79">
        <v>0</v>
      </c>
      <c r="I71" s="79">
        <v>0</v>
      </c>
      <c r="J71" s="79">
        <v>0</v>
      </c>
    </row>
    <row r="72" spans="1:10">
      <c r="A72" s="32" t="s">
        <v>666</v>
      </c>
      <c r="B72" s="32"/>
      <c r="C72" s="32"/>
      <c r="D72" s="32" t="s">
        <v>405</v>
      </c>
      <c r="E72" s="78">
        <v>68660</v>
      </c>
      <c r="F72" s="79">
        <v>0</v>
      </c>
      <c r="G72" s="79">
        <v>1.9192406071000001</v>
      </c>
      <c r="H72" s="79">
        <v>0</v>
      </c>
      <c r="I72" s="79">
        <v>0</v>
      </c>
      <c r="J72" s="79">
        <v>0</v>
      </c>
    </row>
    <row r="73" spans="1:10">
      <c r="A73" s="32" t="s">
        <v>666</v>
      </c>
      <c r="B73" s="32"/>
      <c r="C73" s="32"/>
      <c r="D73" s="32" t="s">
        <v>411</v>
      </c>
      <c r="E73" s="78">
        <v>68552</v>
      </c>
      <c r="F73" s="79">
        <v>0</v>
      </c>
      <c r="G73" s="79">
        <v>0.55925830789999997</v>
      </c>
      <c r="H73" s="79">
        <v>0</v>
      </c>
      <c r="I73" s="79">
        <v>0</v>
      </c>
      <c r="J73" s="79">
        <v>0</v>
      </c>
    </row>
    <row r="74" spans="1:10">
      <c r="A74" s="32" t="s">
        <v>666</v>
      </c>
      <c r="B74" s="32"/>
      <c r="C74" s="32"/>
      <c r="D74" s="32" t="s">
        <v>417</v>
      </c>
      <c r="E74" s="78">
        <v>68550</v>
      </c>
      <c r="F74" s="79">
        <v>0</v>
      </c>
      <c r="G74" s="79">
        <v>0</v>
      </c>
      <c r="H74" s="79">
        <v>0</v>
      </c>
      <c r="I74" s="79">
        <v>0</v>
      </c>
      <c r="J74" s="79">
        <v>0</v>
      </c>
    </row>
    <row r="75" spans="1:10">
      <c r="A75" s="32" t="s">
        <v>666</v>
      </c>
      <c r="B75" s="32"/>
      <c r="C75" s="32"/>
      <c r="D75" s="32" t="s">
        <v>409</v>
      </c>
      <c r="E75" s="78">
        <v>68547</v>
      </c>
      <c r="F75" s="79">
        <v>0</v>
      </c>
      <c r="G75" s="79">
        <v>0</v>
      </c>
      <c r="H75" s="79">
        <v>0</v>
      </c>
      <c r="I75" s="79">
        <v>0</v>
      </c>
      <c r="J75" s="79">
        <v>0</v>
      </c>
    </row>
    <row r="76" spans="1:10">
      <c r="A76" s="32" t="s">
        <v>666</v>
      </c>
      <c r="B76" s="32"/>
      <c r="C76" s="32" t="s">
        <v>391</v>
      </c>
      <c r="D76" s="32" t="s">
        <v>774</v>
      </c>
      <c r="E76" s="78">
        <v>68517</v>
      </c>
      <c r="F76" s="79">
        <v>0</v>
      </c>
      <c r="G76" s="79">
        <v>0</v>
      </c>
      <c r="H76" s="79">
        <v>0</v>
      </c>
      <c r="I76" s="79">
        <v>0</v>
      </c>
      <c r="J76" s="79">
        <v>0</v>
      </c>
    </row>
    <row r="77" spans="1:10">
      <c r="A77" s="32" t="s">
        <v>666</v>
      </c>
      <c r="B77" s="32"/>
      <c r="C77" s="32"/>
      <c r="D77" s="32" t="s">
        <v>429</v>
      </c>
      <c r="E77" s="78">
        <v>68566</v>
      </c>
      <c r="F77" s="79">
        <v>0</v>
      </c>
      <c r="G77" s="79">
        <v>0</v>
      </c>
      <c r="H77" s="79">
        <v>0</v>
      </c>
      <c r="I77" s="79">
        <v>0</v>
      </c>
      <c r="J77" s="79">
        <v>0</v>
      </c>
    </row>
    <row r="78" spans="1:10">
      <c r="A78" s="32" t="s">
        <v>666</v>
      </c>
      <c r="B78" s="32"/>
      <c r="C78" s="32"/>
      <c r="D78" s="32" t="s">
        <v>435</v>
      </c>
      <c r="E78" s="78">
        <v>68612</v>
      </c>
      <c r="F78" s="79">
        <v>0</v>
      </c>
      <c r="G78" s="79">
        <v>0</v>
      </c>
      <c r="H78" s="79">
        <v>0</v>
      </c>
      <c r="I78" s="79">
        <v>0</v>
      </c>
      <c r="J78" s="79">
        <v>0</v>
      </c>
    </row>
    <row r="79" spans="1:10">
      <c r="A79" s="32" t="s">
        <v>666</v>
      </c>
      <c r="B79" s="32"/>
      <c r="C79" s="32"/>
      <c r="D79" s="32" t="s">
        <v>432</v>
      </c>
      <c r="E79" s="78">
        <v>68574</v>
      </c>
      <c r="F79" s="79">
        <v>0</v>
      </c>
      <c r="G79" s="79">
        <v>0</v>
      </c>
      <c r="H79" s="79">
        <v>0</v>
      </c>
      <c r="I79" s="79">
        <v>0</v>
      </c>
      <c r="J79" s="79">
        <v>0</v>
      </c>
    </row>
    <row r="80" spans="1:10">
      <c r="A80" s="32" t="s">
        <v>666</v>
      </c>
      <c r="B80" s="32"/>
      <c r="C80" s="32"/>
      <c r="D80" s="32" t="s">
        <v>773</v>
      </c>
      <c r="E80" s="78">
        <v>68713</v>
      </c>
      <c r="F80" s="79">
        <v>0</v>
      </c>
      <c r="G80" s="79">
        <v>0</v>
      </c>
      <c r="H80" s="79">
        <v>0</v>
      </c>
      <c r="I80" s="79">
        <v>0</v>
      </c>
      <c r="J80" s="79">
        <v>0</v>
      </c>
    </row>
    <row r="81" spans="1:10">
      <c r="A81" s="32" t="s">
        <v>666</v>
      </c>
      <c r="B81" s="32"/>
      <c r="C81" s="32" t="s">
        <v>393</v>
      </c>
      <c r="D81" s="32" t="s">
        <v>772</v>
      </c>
      <c r="E81" s="78">
        <v>68568</v>
      </c>
      <c r="F81" s="79">
        <v>0</v>
      </c>
      <c r="G81" s="79">
        <v>0</v>
      </c>
      <c r="H81" s="79">
        <v>0</v>
      </c>
      <c r="I81" s="79">
        <v>0</v>
      </c>
      <c r="J81" s="79">
        <v>0</v>
      </c>
    </row>
    <row r="82" spans="1:10">
      <c r="A82" s="32" t="s">
        <v>666</v>
      </c>
      <c r="B82" s="32"/>
      <c r="C82" s="32" t="s">
        <v>397</v>
      </c>
      <c r="D82" s="32" t="s">
        <v>415</v>
      </c>
      <c r="E82" s="78">
        <v>68564</v>
      </c>
      <c r="F82" s="79">
        <v>0</v>
      </c>
      <c r="G82" s="79">
        <v>0</v>
      </c>
      <c r="H82" s="79">
        <v>0</v>
      </c>
      <c r="I82" s="79">
        <v>0</v>
      </c>
      <c r="J82" s="79">
        <v>0</v>
      </c>
    </row>
    <row r="83" spans="1:10">
      <c r="A83" s="32" t="s">
        <v>666</v>
      </c>
      <c r="B83" s="32"/>
      <c r="C83" s="32" t="s">
        <v>401</v>
      </c>
      <c r="D83" s="32" t="s">
        <v>421</v>
      </c>
      <c r="E83" s="78">
        <v>68624</v>
      </c>
      <c r="F83" s="79">
        <v>0.60058843429999997</v>
      </c>
      <c r="G83" s="79">
        <v>0</v>
      </c>
      <c r="H83" s="79">
        <v>0</v>
      </c>
      <c r="I83" s="79">
        <v>0</v>
      </c>
      <c r="J83" s="79">
        <v>0</v>
      </c>
    </row>
    <row r="84" spans="1:10">
      <c r="A84" s="32" t="s">
        <v>675</v>
      </c>
      <c r="B84" s="32" t="s">
        <v>667</v>
      </c>
      <c r="C84" s="32" t="s">
        <v>771</v>
      </c>
      <c r="D84" s="32" t="s">
        <v>3</v>
      </c>
      <c r="E84" s="78">
        <v>68611</v>
      </c>
      <c r="F84" s="79">
        <v>0</v>
      </c>
      <c r="G84" s="79">
        <v>0</v>
      </c>
      <c r="H84" s="79">
        <v>0</v>
      </c>
      <c r="I84" s="79">
        <v>0</v>
      </c>
      <c r="J84" s="79">
        <v>0</v>
      </c>
    </row>
    <row r="85" spans="1:10">
      <c r="A85" s="32" t="s">
        <v>675</v>
      </c>
      <c r="B85" s="32" t="s">
        <v>669</v>
      </c>
      <c r="C85" s="32" t="s">
        <v>108</v>
      </c>
      <c r="D85" s="32" t="s">
        <v>77</v>
      </c>
      <c r="E85" s="78">
        <v>68508</v>
      </c>
      <c r="F85" s="79">
        <v>0</v>
      </c>
      <c r="G85" s="79">
        <v>13.070977457</v>
      </c>
      <c r="H85" s="79">
        <v>2.9838522800999998</v>
      </c>
      <c r="I85" s="79">
        <v>0</v>
      </c>
      <c r="J85" s="79">
        <v>0</v>
      </c>
    </row>
    <row r="86" spans="1:10">
      <c r="A86" s="32" t="s">
        <v>675</v>
      </c>
      <c r="B86" s="32"/>
      <c r="C86" s="32"/>
      <c r="D86" s="32" t="s">
        <v>85</v>
      </c>
      <c r="E86" s="78">
        <v>68518</v>
      </c>
      <c r="F86" s="79" t="s">
        <v>780</v>
      </c>
      <c r="G86" s="79" t="s">
        <v>780</v>
      </c>
      <c r="H86" s="79" t="s">
        <v>780</v>
      </c>
      <c r="I86" s="79" t="s">
        <v>780</v>
      </c>
      <c r="J86" s="79" t="s">
        <v>780</v>
      </c>
    </row>
    <row r="87" spans="1:10">
      <c r="A87" s="32" t="s">
        <v>675</v>
      </c>
      <c r="B87" s="32" t="s">
        <v>134</v>
      </c>
      <c r="C87" s="32" t="s">
        <v>770</v>
      </c>
      <c r="D87" s="32" t="s">
        <v>493</v>
      </c>
      <c r="E87" s="78">
        <v>68548</v>
      </c>
      <c r="F87" s="79" t="s">
        <v>780</v>
      </c>
      <c r="G87" s="79" t="s">
        <v>780</v>
      </c>
      <c r="H87" s="79" t="s">
        <v>780</v>
      </c>
      <c r="I87" s="79" t="s">
        <v>780</v>
      </c>
      <c r="J87" s="79" t="s">
        <v>780</v>
      </c>
    </row>
    <row r="88" spans="1:10">
      <c r="A88" s="32" t="s">
        <v>675</v>
      </c>
      <c r="B88" s="32"/>
      <c r="C88" s="32" t="s">
        <v>151</v>
      </c>
      <c r="D88" s="32" t="s">
        <v>126</v>
      </c>
      <c r="E88" s="78">
        <v>68498</v>
      </c>
      <c r="F88" s="79">
        <v>0</v>
      </c>
      <c r="G88" s="79">
        <v>0</v>
      </c>
      <c r="H88" s="79">
        <v>0</v>
      </c>
      <c r="I88" s="79">
        <v>0</v>
      </c>
      <c r="J88" s="79">
        <v>0</v>
      </c>
    </row>
    <row r="89" spans="1:10">
      <c r="A89" s="32" t="s">
        <v>675</v>
      </c>
      <c r="B89" s="32" t="s">
        <v>228</v>
      </c>
      <c r="C89" s="32" t="s">
        <v>298</v>
      </c>
      <c r="D89" s="32" t="s">
        <v>232</v>
      </c>
      <c r="E89" s="78">
        <v>68236</v>
      </c>
      <c r="F89" s="79">
        <v>0</v>
      </c>
      <c r="G89" s="79">
        <v>0</v>
      </c>
      <c r="H89" s="79">
        <v>0</v>
      </c>
      <c r="I89" s="79">
        <v>0</v>
      </c>
      <c r="J89" s="79">
        <v>0</v>
      </c>
    </row>
    <row r="90" spans="1:10">
      <c r="A90" s="32">
        <v>9031</v>
      </c>
      <c r="B90" s="32" t="s">
        <v>667</v>
      </c>
      <c r="C90" s="32" t="s">
        <v>47</v>
      </c>
      <c r="D90" s="32" t="s">
        <v>29</v>
      </c>
      <c r="E90" s="78" t="s">
        <v>1235</v>
      </c>
      <c r="F90" s="79">
        <v>0</v>
      </c>
      <c r="G90" s="79">
        <v>0</v>
      </c>
      <c r="H90" s="79">
        <v>0</v>
      </c>
      <c r="I90" s="79">
        <v>0</v>
      </c>
      <c r="J90" s="79">
        <v>0</v>
      </c>
    </row>
    <row r="91" spans="1:10">
      <c r="A91" s="32" t="s">
        <v>766</v>
      </c>
      <c r="B91" s="32" t="s">
        <v>669</v>
      </c>
      <c r="C91" s="32" t="s">
        <v>108</v>
      </c>
      <c r="D91" s="32" t="s">
        <v>79</v>
      </c>
      <c r="E91" s="78">
        <v>68509</v>
      </c>
      <c r="F91" s="79">
        <v>0</v>
      </c>
      <c r="G91" s="79">
        <v>50.856294192</v>
      </c>
      <c r="H91" s="79">
        <v>3.5175867057999999</v>
      </c>
      <c r="I91" s="79">
        <v>0</v>
      </c>
      <c r="J91" s="79">
        <v>0</v>
      </c>
    </row>
    <row r="92" spans="1:10">
      <c r="A92" s="32" t="s">
        <v>766</v>
      </c>
      <c r="B92" s="32" t="s">
        <v>173</v>
      </c>
      <c r="C92" s="32" t="s">
        <v>767</v>
      </c>
      <c r="D92" s="32" t="s">
        <v>167</v>
      </c>
      <c r="E92" s="78">
        <v>68541</v>
      </c>
      <c r="F92" s="79">
        <v>52.223378896</v>
      </c>
      <c r="G92" s="79">
        <v>63.960000737999998</v>
      </c>
      <c r="H92" s="79">
        <v>73.105283028000002</v>
      </c>
      <c r="I92" s="79">
        <v>50.678130156999998</v>
      </c>
      <c r="J92" s="79">
        <v>57.104730000000004</v>
      </c>
    </row>
    <row r="93" spans="1:10">
      <c r="A93" s="32" t="s">
        <v>766</v>
      </c>
      <c r="B93" s="32" t="s">
        <v>228</v>
      </c>
      <c r="C93" s="32" t="s">
        <v>324</v>
      </c>
      <c r="D93" s="32" t="s">
        <v>276</v>
      </c>
      <c r="E93" s="78">
        <v>68674</v>
      </c>
      <c r="F93" s="79">
        <v>0</v>
      </c>
      <c r="G93" s="79">
        <v>0</v>
      </c>
      <c r="H93" s="79">
        <v>0</v>
      </c>
      <c r="I93" s="79">
        <v>0</v>
      </c>
      <c r="J93" s="79" t="s">
        <v>780</v>
      </c>
    </row>
    <row r="94" spans="1:10">
      <c r="A94" s="75" t="s">
        <v>1236</v>
      </c>
      <c r="B94" s="76"/>
      <c r="C94" s="76"/>
      <c r="D94" s="76"/>
      <c r="E94" s="77"/>
      <c r="F94" s="81"/>
      <c r="G94" s="81"/>
      <c r="H94" s="81"/>
      <c r="I94" s="81"/>
      <c r="J94" s="81"/>
    </row>
    <row r="95" spans="1:10">
      <c r="A95" s="32" t="s">
        <v>666</v>
      </c>
      <c r="B95" s="32" t="s">
        <v>667</v>
      </c>
      <c r="C95" s="32" t="s">
        <v>43</v>
      </c>
      <c r="D95" s="32" t="s">
        <v>12</v>
      </c>
      <c r="E95" s="78">
        <v>68522</v>
      </c>
      <c r="F95" s="79">
        <v>0</v>
      </c>
      <c r="G95" s="79">
        <v>0</v>
      </c>
      <c r="H95" s="79">
        <v>0</v>
      </c>
      <c r="I95" s="79">
        <v>0</v>
      </c>
      <c r="J95" s="79">
        <v>0</v>
      </c>
    </row>
    <row r="96" spans="1:10">
      <c r="A96" s="32" t="s">
        <v>666</v>
      </c>
      <c r="B96" s="32"/>
      <c r="C96" s="32"/>
      <c r="D96" s="32" t="s">
        <v>14</v>
      </c>
      <c r="E96" s="78">
        <v>68523</v>
      </c>
      <c r="F96" s="79">
        <v>0</v>
      </c>
      <c r="G96" s="79">
        <v>0</v>
      </c>
      <c r="H96" s="79">
        <v>0</v>
      </c>
      <c r="I96" s="79">
        <v>0</v>
      </c>
      <c r="J96" s="79">
        <v>0</v>
      </c>
    </row>
    <row r="97" spans="1:10">
      <c r="A97" s="32" t="s">
        <v>666</v>
      </c>
      <c r="B97" s="32"/>
      <c r="C97" s="32"/>
      <c r="D97" s="32" t="s">
        <v>16</v>
      </c>
      <c r="E97" s="78">
        <v>68524</v>
      </c>
      <c r="F97" s="79">
        <v>0</v>
      </c>
      <c r="G97" s="79">
        <v>0</v>
      </c>
      <c r="H97" s="79">
        <v>0</v>
      </c>
      <c r="I97" s="79">
        <v>0</v>
      </c>
      <c r="J97" s="79">
        <v>0</v>
      </c>
    </row>
    <row r="98" spans="1:10">
      <c r="A98" s="32" t="s">
        <v>666</v>
      </c>
      <c r="B98" s="32"/>
      <c r="C98" s="32" t="s">
        <v>771</v>
      </c>
      <c r="D98" s="32" t="s">
        <v>852</v>
      </c>
      <c r="E98" s="78">
        <v>68684</v>
      </c>
      <c r="F98" s="79">
        <v>0</v>
      </c>
      <c r="G98" s="79">
        <v>0</v>
      </c>
      <c r="H98" s="79">
        <v>0</v>
      </c>
      <c r="I98" s="79">
        <v>0</v>
      </c>
      <c r="J98" s="79">
        <v>0</v>
      </c>
    </row>
    <row r="99" spans="1:10">
      <c r="A99" s="32" t="s">
        <v>666</v>
      </c>
      <c r="B99" s="32"/>
      <c r="C99" s="32" t="s">
        <v>45</v>
      </c>
      <c r="D99" s="32" t="s">
        <v>18</v>
      </c>
      <c r="E99" s="78">
        <v>68526</v>
      </c>
      <c r="F99" s="79">
        <v>0</v>
      </c>
      <c r="G99" s="79">
        <v>0</v>
      </c>
      <c r="H99" s="79">
        <v>0</v>
      </c>
      <c r="I99" s="79">
        <v>0</v>
      </c>
      <c r="J99" s="79">
        <v>0</v>
      </c>
    </row>
    <row r="100" spans="1:10">
      <c r="A100" s="32" t="s">
        <v>666</v>
      </c>
      <c r="B100" s="32"/>
      <c r="C100" s="32"/>
      <c r="D100" s="32" t="s">
        <v>20</v>
      </c>
      <c r="E100" s="78">
        <v>68871</v>
      </c>
      <c r="F100" s="79">
        <v>0</v>
      </c>
      <c r="G100" s="79">
        <v>0</v>
      </c>
      <c r="H100" s="79">
        <v>0</v>
      </c>
      <c r="I100" s="79">
        <v>0.2729857235</v>
      </c>
      <c r="J100" s="79">
        <v>0</v>
      </c>
    </row>
    <row r="101" spans="1:10">
      <c r="A101" s="32" t="s">
        <v>666</v>
      </c>
      <c r="B101" s="32"/>
      <c r="C101" s="32"/>
      <c r="D101" s="32" t="s">
        <v>22</v>
      </c>
      <c r="E101" s="78">
        <v>68527</v>
      </c>
      <c r="F101" s="79">
        <v>0</v>
      </c>
      <c r="G101" s="79">
        <v>0</v>
      </c>
      <c r="H101" s="79">
        <v>0</v>
      </c>
      <c r="I101" s="79">
        <v>0</v>
      </c>
      <c r="J101" s="79">
        <v>0</v>
      </c>
    </row>
    <row r="102" spans="1:10">
      <c r="A102" s="32" t="s">
        <v>666</v>
      </c>
      <c r="B102" s="32"/>
      <c r="C102" s="32"/>
      <c r="D102" s="32" t="s">
        <v>847</v>
      </c>
      <c r="E102" s="78">
        <v>68685</v>
      </c>
      <c r="F102" s="79">
        <v>0</v>
      </c>
      <c r="G102" s="79">
        <v>0</v>
      </c>
      <c r="H102" s="79">
        <v>0</v>
      </c>
      <c r="I102" s="79">
        <v>0</v>
      </c>
      <c r="J102" s="79">
        <v>0</v>
      </c>
    </row>
    <row r="103" spans="1:10">
      <c r="A103" s="32" t="s">
        <v>666</v>
      </c>
      <c r="B103" s="32"/>
      <c r="C103" s="32" t="s">
        <v>47</v>
      </c>
      <c r="D103" s="32" t="s">
        <v>24</v>
      </c>
      <c r="E103" s="78">
        <v>68581</v>
      </c>
      <c r="F103" s="79">
        <v>0</v>
      </c>
      <c r="G103" s="79">
        <v>0</v>
      </c>
      <c r="H103" s="79">
        <v>0</v>
      </c>
      <c r="I103" s="79">
        <v>0</v>
      </c>
      <c r="J103" s="79">
        <v>0</v>
      </c>
    </row>
    <row r="104" spans="1:10">
      <c r="A104" s="32" t="s">
        <v>666</v>
      </c>
      <c r="B104" s="32"/>
      <c r="C104" s="32"/>
      <c r="D104" s="32" t="s">
        <v>27</v>
      </c>
      <c r="E104" s="78">
        <v>68582</v>
      </c>
      <c r="F104" s="79">
        <v>0</v>
      </c>
      <c r="G104" s="79">
        <v>0</v>
      </c>
      <c r="H104" s="79">
        <v>0</v>
      </c>
      <c r="I104" s="79">
        <v>0</v>
      </c>
      <c r="J104" s="79">
        <v>0</v>
      </c>
    </row>
    <row r="105" spans="1:10">
      <c r="A105" s="32" t="s">
        <v>666</v>
      </c>
      <c r="B105" s="32"/>
      <c r="C105" s="32"/>
      <c r="D105" s="32" t="s">
        <v>29</v>
      </c>
      <c r="E105" s="78">
        <v>68583</v>
      </c>
      <c r="F105" s="79">
        <v>0</v>
      </c>
      <c r="G105" s="79">
        <v>0</v>
      </c>
      <c r="H105" s="79">
        <v>0</v>
      </c>
      <c r="I105" s="79">
        <v>0</v>
      </c>
      <c r="J105" s="79">
        <v>0</v>
      </c>
    </row>
    <row r="106" spans="1:10">
      <c r="A106" s="32" t="s">
        <v>666</v>
      </c>
      <c r="B106" s="32"/>
      <c r="C106" s="32" t="s">
        <v>49</v>
      </c>
      <c r="D106" s="32" t="s">
        <v>35</v>
      </c>
      <c r="E106" s="78">
        <v>68650</v>
      </c>
      <c r="F106" s="79">
        <v>0</v>
      </c>
      <c r="G106" s="79">
        <v>0</v>
      </c>
      <c r="H106" s="79">
        <v>0</v>
      </c>
      <c r="I106" s="79">
        <v>0</v>
      </c>
      <c r="J106" s="79">
        <v>0</v>
      </c>
    </row>
    <row r="107" spans="1:10">
      <c r="A107" s="32" t="s">
        <v>666</v>
      </c>
      <c r="B107" s="32"/>
      <c r="C107" s="32"/>
      <c r="D107" s="32" t="s">
        <v>37</v>
      </c>
      <c r="E107" s="78">
        <v>68651</v>
      </c>
      <c r="F107" s="79">
        <v>0</v>
      </c>
      <c r="G107" s="79">
        <v>0</v>
      </c>
      <c r="H107" s="79">
        <v>0</v>
      </c>
      <c r="I107" s="79">
        <v>0</v>
      </c>
      <c r="J107" s="79">
        <v>0</v>
      </c>
    </row>
    <row r="108" spans="1:10">
      <c r="A108" s="32" t="s">
        <v>666</v>
      </c>
      <c r="B108" s="32" t="s">
        <v>669</v>
      </c>
      <c r="C108" s="32" t="s">
        <v>124</v>
      </c>
      <c r="D108" s="32" t="s">
        <v>835</v>
      </c>
      <c r="E108" s="78">
        <v>68691</v>
      </c>
      <c r="F108" s="79">
        <v>0</v>
      </c>
      <c r="G108" s="79">
        <v>0</v>
      </c>
      <c r="H108" s="79">
        <v>0</v>
      </c>
      <c r="I108" s="79">
        <v>0</v>
      </c>
      <c r="J108" s="79">
        <v>0</v>
      </c>
    </row>
    <row r="109" spans="1:10">
      <c r="A109" s="32" t="s">
        <v>666</v>
      </c>
      <c r="B109" s="32" t="s">
        <v>134</v>
      </c>
      <c r="C109" s="32" t="s">
        <v>136</v>
      </c>
      <c r="D109" s="32" t="s">
        <v>131</v>
      </c>
      <c r="E109" s="78">
        <v>68336</v>
      </c>
      <c r="F109" s="79">
        <v>1.1829570665</v>
      </c>
      <c r="G109" s="79">
        <v>0</v>
      </c>
      <c r="H109" s="79">
        <v>0</v>
      </c>
      <c r="I109" s="79">
        <v>0</v>
      </c>
      <c r="J109" s="79">
        <v>0</v>
      </c>
    </row>
    <row r="110" spans="1:10">
      <c r="A110" s="32" t="s">
        <v>666</v>
      </c>
      <c r="B110" s="32" t="s">
        <v>173</v>
      </c>
      <c r="C110" s="32" t="s">
        <v>201</v>
      </c>
      <c r="D110" s="32" t="s">
        <v>175</v>
      </c>
      <c r="E110" s="78">
        <v>68578</v>
      </c>
      <c r="F110" s="79">
        <v>0.94448665949999999</v>
      </c>
      <c r="G110" s="79">
        <v>0.66608536620000003</v>
      </c>
      <c r="H110" s="79">
        <v>12.679582723999999</v>
      </c>
      <c r="I110" s="79">
        <v>9.7137288920000007</v>
      </c>
      <c r="J110" s="79">
        <v>12.994258923</v>
      </c>
    </row>
    <row r="111" spans="1:10">
      <c r="A111" s="32" t="s">
        <v>666</v>
      </c>
      <c r="B111" s="32"/>
      <c r="C111" s="32"/>
      <c r="D111" s="32" t="s">
        <v>178</v>
      </c>
      <c r="E111" s="78">
        <v>68633</v>
      </c>
      <c r="F111" s="79">
        <v>0</v>
      </c>
      <c r="G111" s="79">
        <v>0</v>
      </c>
      <c r="H111" s="79">
        <v>0</v>
      </c>
      <c r="I111" s="79">
        <v>0</v>
      </c>
      <c r="J111" s="79">
        <v>0</v>
      </c>
    </row>
    <row r="112" spans="1:10">
      <c r="A112" s="32" t="s">
        <v>666</v>
      </c>
      <c r="B112" s="32"/>
      <c r="C112" s="32" t="s">
        <v>213</v>
      </c>
      <c r="D112" s="32" t="s">
        <v>164</v>
      </c>
      <c r="E112" s="78">
        <v>68511</v>
      </c>
      <c r="F112" s="79">
        <v>0</v>
      </c>
      <c r="G112" s="79">
        <v>0</v>
      </c>
      <c r="H112" s="79">
        <v>0</v>
      </c>
      <c r="I112" s="79">
        <v>0</v>
      </c>
      <c r="J112" s="79">
        <v>0</v>
      </c>
    </row>
    <row r="113" spans="1:10">
      <c r="A113" s="32" t="s">
        <v>666</v>
      </c>
      <c r="B113" s="32" t="s">
        <v>670</v>
      </c>
      <c r="C113" s="32" t="s">
        <v>333</v>
      </c>
      <c r="D113" s="32" t="s">
        <v>491</v>
      </c>
      <c r="E113" s="78">
        <v>68553</v>
      </c>
      <c r="F113" s="79" t="s">
        <v>780</v>
      </c>
      <c r="G113" s="79" t="s">
        <v>780</v>
      </c>
      <c r="H113" s="79" t="s">
        <v>780</v>
      </c>
      <c r="I113" s="79" t="s">
        <v>780</v>
      </c>
      <c r="J113" s="79" t="s">
        <v>780</v>
      </c>
    </row>
    <row r="114" spans="1:10">
      <c r="A114" s="32" t="s">
        <v>666</v>
      </c>
      <c r="B114" s="32"/>
      <c r="C114" s="32" t="s">
        <v>338</v>
      </c>
      <c r="D114" s="32" t="s">
        <v>347</v>
      </c>
      <c r="E114" s="78">
        <v>68561</v>
      </c>
      <c r="F114" s="79">
        <v>9.3227089999999999E-2</v>
      </c>
      <c r="G114" s="79">
        <v>0.58559307370000002</v>
      </c>
      <c r="H114" s="79">
        <v>0</v>
      </c>
      <c r="I114" s="79">
        <v>4.2487510100000001E-2</v>
      </c>
      <c r="J114" s="79">
        <v>0</v>
      </c>
    </row>
    <row r="115" spans="1:10">
      <c r="A115" s="32" t="s">
        <v>666</v>
      </c>
      <c r="B115" s="32"/>
      <c r="C115" s="32"/>
      <c r="D115" s="32" t="s">
        <v>349</v>
      </c>
      <c r="E115" s="78">
        <v>66607</v>
      </c>
      <c r="F115" s="79">
        <v>2.7613030000000001E-3</v>
      </c>
      <c r="G115" s="79">
        <v>0.59866833539999997</v>
      </c>
      <c r="H115" s="79">
        <v>4.60830791E-2</v>
      </c>
      <c r="I115" s="79">
        <v>8.0932104399999996E-2</v>
      </c>
      <c r="J115" s="79">
        <v>0</v>
      </c>
    </row>
    <row r="116" spans="1:10">
      <c r="A116" s="32" t="s">
        <v>666</v>
      </c>
      <c r="B116" s="32"/>
      <c r="C116" s="32"/>
      <c r="D116" s="32" t="s">
        <v>351</v>
      </c>
      <c r="E116" s="78">
        <v>68570</v>
      </c>
      <c r="F116" s="79">
        <v>0</v>
      </c>
      <c r="G116" s="79">
        <v>0</v>
      </c>
      <c r="H116" s="79">
        <v>0</v>
      </c>
      <c r="I116" s="79">
        <v>0</v>
      </c>
      <c r="J116" s="79">
        <v>0.109612106</v>
      </c>
    </row>
    <row r="117" spans="1:10">
      <c r="A117" s="32" t="s">
        <v>666</v>
      </c>
      <c r="B117" s="32"/>
      <c r="C117" s="32"/>
      <c r="D117" s="32" t="s">
        <v>353</v>
      </c>
      <c r="E117" s="78">
        <v>68604</v>
      </c>
      <c r="F117" s="79">
        <v>0</v>
      </c>
      <c r="G117" s="79">
        <v>0</v>
      </c>
      <c r="H117" s="79">
        <v>0</v>
      </c>
      <c r="I117" s="79">
        <v>0</v>
      </c>
      <c r="J117" s="79">
        <v>0</v>
      </c>
    </row>
    <row r="118" spans="1:10">
      <c r="A118" s="32" t="s">
        <v>666</v>
      </c>
      <c r="B118" s="32"/>
      <c r="C118" s="32"/>
      <c r="D118" s="32" t="s">
        <v>355</v>
      </c>
      <c r="E118" s="78">
        <v>66610</v>
      </c>
      <c r="F118" s="79">
        <v>0.28061292269999999</v>
      </c>
      <c r="G118" s="79">
        <v>0.78285279019999998</v>
      </c>
      <c r="H118" s="79">
        <v>0.35273883039999998</v>
      </c>
      <c r="I118" s="79">
        <v>0.43250434430000001</v>
      </c>
      <c r="J118" s="79">
        <v>0.29054913599999999</v>
      </c>
    </row>
    <row r="119" spans="1:10">
      <c r="A119" s="32" t="s">
        <v>666</v>
      </c>
      <c r="B119" s="32"/>
      <c r="C119" s="32"/>
      <c r="D119" s="32" t="s">
        <v>357</v>
      </c>
      <c r="E119" s="78">
        <v>68605</v>
      </c>
      <c r="F119" s="79">
        <v>0</v>
      </c>
      <c r="G119" s="79">
        <v>0</v>
      </c>
      <c r="H119" s="79">
        <v>0</v>
      </c>
      <c r="I119" s="79">
        <v>0</v>
      </c>
      <c r="J119" s="79">
        <v>0</v>
      </c>
    </row>
    <row r="120" spans="1:10">
      <c r="A120" s="32" t="s">
        <v>666</v>
      </c>
      <c r="B120" s="32"/>
      <c r="C120" s="32"/>
      <c r="D120" s="32" t="s">
        <v>359</v>
      </c>
      <c r="E120" s="78">
        <v>66613</v>
      </c>
      <c r="F120" s="79">
        <v>0.60341848779999996</v>
      </c>
      <c r="G120" s="79">
        <v>0.86439246169999995</v>
      </c>
      <c r="H120" s="79">
        <v>0.5220497315</v>
      </c>
      <c r="I120" s="79">
        <v>0.55622843860000004</v>
      </c>
      <c r="J120" s="79">
        <v>0.65475707579999998</v>
      </c>
    </row>
    <row r="121" spans="1:10">
      <c r="A121" s="32" t="s">
        <v>666</v>
      </c>
      <c r="B121" s="32"/>
      <c r="C121" s="32" t="s">
        <v>781</v>
      </c>
      <c r="D121" s="32" t="s">
        <v>345</v>
      </c>
      <c r="E121" s="78">
        <v>68873</v>
      </c>
      <c r="F121" s="79">
        <v>0</v>
      </c>
      <c r="G121" s="79">
        <v>1.9032352274</v>
      </c>
      <c r="H121" s="79">
        <v>0</v>
      </c>
      <c r="I121" s="79">
        <v>0</v>
      </c>
      <c r="J121" s="79">
        <v>0</v>
      </c>
    </row>
    <row r="122" spans="1:10">
      <c r="A122" s="32" t="s">
        <v>666</v>
      </c>
      <c r="B122" s="32" t="s">
        <v>674</v>
      </c>
      <c r="C122" s="32" t="s">
        <v>391</v>
      </c>
      <c r="D122" s="32" t="s">
        <v>439</v>
      </c>
      <c r="E122" s="78">
        <v>68614</v>
      </c>
      <c r="F122" s="79">
        <v>0</v>
      </c>
      <c r="G122" s="79">
        <v>0</v>
      </c>
      <c r="H122" s="79">
        <v>0</v>
      </c>
      <c r="I122" s="79">
        <v>0</v>
      </c>
      <c r="J122" s="79">
        <v>0</v>
      </c>
    </row>
    <row r="123" spans="1:10">
      <c r="A123" s="32" t="s">
        <v>666</v>
      </c>
      <c r="B123" s="32"/>
      <c r="C123" s="32" t="s">
        <v>393</v>
      </c>
      <c r="D123" s="32" t="s">
        <v>425</v>
      </c>
      <c r="E123" s="78">
        <v>68569</v>
      </c>
      <c r="F123" s="79">
        <v>0</v>
      </c>
      <c r="G123" s="79">
        <v>0</v>
      </c>
      <c r="H123" s="79">
        <v>0</v>
      </c>
      <c r="I123" s="79">
        <v>0</v>
      </c>
      <c r="J123" s="79">
        <v>0</v>
      </c>
    </row>
    <row r="124" spans="1:10">
      <c r="A124" s="32" t="s">
        <v>666</v>
      </c>
      <c r="B124" s="32"/>
      <c r="C124" s="32"/>
      <c r="D124" s="32" t="s">
        <v>427</v>
      </c>
      <c r="E124" s="78">
        <v>68653</v>
      </c>
      <c r="F124" s="79">
        <v>0</v>
      </c>
      <c r="G124" s="79">
        <v>0</v>
      </c>
      <c r="H124" s="79">
        <v>0</v>
      </c>
      <c r="I124" s="79">
        <v>0</v>
      </c>
      <c r="J124" s="79">
        <v>0</v>
      </c>
    </row>
    <row r="125" spans="1:10">
      <c r="A125" s="32" t="s">
        <v>675</v>
      </c>
      <c r="B125" s="32" t="s">
        <v>56</v>
      </c>
      <c r="C125" s="32" t="s">
        <v>65</v>
      </c>
      <c r="D125" s="32" t="s">
        <v>1241</v>
      </c>
      <c r="E125" s="78">
        <v>68560</v>
      </c>
      <c r="F125" s="79">
        <v>0</v>
      </c>
      <c r="G125" s="79">
        <v>0</v>
      </c>
      <c r="H125" s="79">
        <v>0</v>
      </c>
      <c r="I125" s="79">
        <v>0</v>
      </c>
      <c r="J125" s="79">
        <v>0</v>
      </c>
    </row>
    <row r="126" spans="1:10">
      <c r="A126" s="32" t="s">
        <v>675</v>
      </c>
      <c r="B126" s="32" t="s">
        <v>672</v>
      </c>
      <c r="C126" s="32" t="s">
        <v>366</v>
      </c>
      <c r="D126" s="32" t="s">
        <v>382</v>
      </c>
      <c r="E126" s="78">
        <v>68551</v>
      </c>
      <c r="F126" s="79" t="s">
        <v>780</v>
      </c>
      <c r="G126" s="79" t="s">
        <v>780</v>
      </c>
      <c r="H126" s="79" t="s">
        <v>780</v>
      </c>
      <c r="I126" s="79" t="s">
        <v>780</v>
      </c>
      <c r="J126" s="79" t="s">
        <v>780</v>
      </c>
    </row>
    <row r="127" spans="1:10">
      <c r="A127" s="32" t="s">
        <v>675</v>
      </c>
      <c r="B127" s="32" t="s">
        <v>674</v>
      </c>
      <c r="C127" s="32" t="s">
        <v>391</v>
      </c>
      <c r="D127" s="32" t="s">
        <v>437</v>
      </c>
      <c r="E127" s="78">
        <v>68613</v>
      </c>
      <c r="F127" s="79">
        <v>0</v>
      </c>
      <c r="G127" s="79">
        <v>0</v>
      </c>
      <c r="H127" s="79">
        <v>0</v>
      </c>
      <c r="I127" s="79">
        <v>0</v>
      </c>
      <c r="J127" s="79">
        <v>0</v>
      </c>
    </row>
    <row r="128" spans="1:10">
      <c r="A128" s="32" t="s">
        <v>766</v>
      </c>
      <c r="B128" s="32" t="s">
        <v>134</v>
      </c>
      <c r="C128" s="32" t="s">
        <v>141</v>
      </c>
      <c r="D128" s="32" t="s">
        <v>1045</v>
      </c>
      <c r="E128" s="78">
        <v>68565</v>
      </c>
      <c r="F128" s="79">
        <v>0</v>
      </c>
      <c r="G128" s="79">
        <v>0</v>
      </c>
      <c r="H128" s="79">
        <v>0</v>
      </c>
      <c r="I128" s="79">
        <v>0</v>
      </c>
      <c r="J128" s="79">
        <v>0</v>
      </c>
    </row>
    <row r="129" spans="1:10">
      <c r="A129" s="42" t="s">
        <v>766</v>
      </c>
      <c r="B129" s="42" t="s">
        <v>674</v>
      </c>
      <c r="C129" s="42" t="s">
        <v>387</v>
      </c>
      <c r="D129" s="42" t="s">
        <v>407</v>
      </c>
      <c r="E129" s="39">
        <v>68535</v>
      </c>
      <c r="F129" s="82">
        <v>0</v>
      </c>
      <c r="G129" s="82">
        <v>0</v>
      </c>
      <c r="H129" s="82">
        <v>0</v>
      </c>
      <c r="I129" s="82">
        <v>0</v>
      </c>
      <c r="J129" s="82">
        <v>0</v>
      </c>
    </row>
    <row r="130" spans="1:10">
      <c r="A130" s="32" t="s">
        <v>1238</v>
      </c>
      <c r="B130" s="32"/>
      <c r="C130" s="32"/>
      <c r="D130" s="32"/>
      <c r="E130" s="32"/>
      <c r="F130" s="32"/>
      <c r="G130" s="32"/>
      <c r="H130" s="32"/>
      <c r="I130" s="32"/>
      <c r="J130" s="32"/>
    </row>
  </sheetData>
  <mergeCells count="2">
    <mergeCell ref="A1:J1"/>
    <mergeCell ref="F2:J2"/>
  </mergeCells>
  <conditionalFormatting sqref="G7:J7">
    <cfRule type="cellIs" dxfId="11" priority="12" operator="greaterThan">
      <formula>5</formula>
    </cfRule>
  </conditionalFormatting>
  <conditionalFormatting sqref="F7:J7">
    <cfRule type="cellIs" dxfId="10" priority="11" operator="greaterThan">
      <formula>5</formula>
    </cfRule>
  </conditionalFormatting>
  <conditionalFormatting sqref="G13:J60">
    <cfRule type="cellIs" dxfId="9" priority="10" operator="greaterThan">
      <formula>5</formula>
    </cfRule>
  </conditionalFormatting>
  <conditionalFormatting sqref="F13:J60">
    <cfRule type="cellIs" dxfId="8" priority="9" operator="greaterThan">
      <formula>5</formula>
    </cfRule>
  </conditionalFormatting>
  <conditionalFormatting sqref="G65:J85">
    <cfRule type="cellIs" dxfId="7" priority="8" operator="greaterThan">
      <formula>5</formula>
    </cfRule>
  </conditionalFormatting>
  <conditionalFormatting sqref="F65:J85">
    <cfRule type="cellIs" dxfId="6" priority="7" operator="greaterThan">
      <formula>5</formula>
    </cfRule>
  </conditionalFormatting>
  <conditionalFormatting sqref="G88:J92">
    <cfRule type="cellIs" dxfId="5" priority="6" operator="greaterThan">
      <formula>5</formula>
    </cfRule>
  </conditionalFormatting>
  <conditionalFormatting sqref="F88:J92">
    <cfRule type="cellIs" dxfId="4" priority="5" operator="greaterThan">
      <formula>5</formula>
    </cfRule>
  </conditionalFormatting>
  <conditionalFormatting sqref="G95:J112">
    <cfRule type="cellIs" dxfId="3" priority="4" operator="greaterThan">
      <formula>5</formula>
    </cfRule>
  </conditionalFormatting>
  <conditionalFormatting sqref="F95:J112">
    <cfRule type="cellIs" dxfId="2" priority="3" operator="greaterThan">
      <formula>5</formula>
    </cfRule>
  </conditionalFormatting>
  <conditionalFormatting sqref="G114:J125">
    <cfRule type="cellIs" dxfId="1" priority="2" operator="greaterThan">
      <formula>5</formula>
    </cfRule>
  </conditionalFormatting>
  <conditionalFormatting sqref="F114:J125">
    <cfRule type="cellIs" dxfId="0" priority="1" operator="greaterThan">
      <formula>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baseColWidth="10" defaultRowHeight="15" x14ac:dyDescent="0"/>
  <cols>
    <col min="1" max="1" width="11.5" customWidth="1"/>
    <col min="2" max="2" width="7.5" customWidth="1"/>
    <col min="3" max="3" width="7.83203125" customWidth="1"/>
    <col min="4" max="4" width="9" customWidth="1"/>
    <col min="5" max="5" width="8.6640625" customWidth="1"/>
    <col min="6" max="6" width="11.33203125" customWidth="1"/>
    <col min="7" max="7" width="12" customWidth="1"/>
  </cols>
  <sheetData>
    <row r="1" spans="1:7" ht="57" customHeight="1">
      <c r="A1" s="89" t="s">
        <v>1303</v>
      </c>
      <c r="B1" s="89"/>
      <c r="C1" s="89"/>
      <c r="D1" s="89"/>
      <c r="E1" s="89"/>
      <c r="F1" s="89"/>
      <c r="G1" s="89"/>
    </row>
    <row r="2" spans="1:7" ht="69" customHeight="1">
      <c r="A2" s="3" t="s">
        <v>1225</v>
      </c>
      <c r="B2" s="3" t="s">
        <v>1223</v>
      </c>
      <c r="C2" s="3" t="s">
        <v>1227</v>
      </c>
      <c r="D2" s="3" t="s">
        <v>1222</v>
      </c>
      <c r="E2" s="3" t="s">
        <v>1224</v>
      </c>
      <c r="F2" s="3" t="s">
        <v>1220</v>
      </c>
      <c r="G2" s="3" t="s">
        <v>1226</v>
      </c>
    </row>
    <row r="3" spans="1:7">
      <c r="A3" s="4">
        <v>1000</v>
      </c>
      <c r="B3" s="4">
        <f t="shared" ref="B3:B9" si="0">(F3*E3)/(A3)</f>
        <v>75</v>
      </c>
      <c r="C3" s="4">
        <f t="shared" ref="C3:C9" si="1">1500-B3</f>
        <v>1425</v>
      </c>
      <c r="D3" s="4">
        <v>100</v>
      </c>
      <c r="E3" s="4">
        <v>1500</v>
      </c>
      <c r="F3" s="4">
        <v>50</v>
      </c>
      <c r="G3" s="4">
        <f>F3/1000</f>
        <v>0.05</v>
      </c>
    </row>
    <row r="4" spans="1:7">
      <c r="A4" s="4">
        <v>5000</v>
      </c>
      <c r="B4" s="4">
        <f t="shared" si="0"/>
        <v>30</v>
      </c>
      <c r="C4" s="4">
        <f t="shared" si="1"/>
        <v>1470</v>
      </c>
      <c r="D4" s="4">
        <v>100</v>
      </c>
      <c r="E4" s="4">
        <v>1500</v>
      </c>
      <c r="F4" s="4">
        <v>100</v>
      </c>
      <c r="G4" s="4">
        <f t="shared" ref="G4:G9" si="2">F4/1000</f>
        <v>0.1</v>
      </c>
    </row>
    <row r="5" spans="1:7">
      <c r="A5" s="4">
        <v>10000</v>
      </c>
      <c r="B5" s="4">
        <f t="shared" si="0"/>
        <v>75</v>
      </c>
      <c r="C5" s="4">
        <f t="shared" si="1"/>
        <v>1425</v>
      </c>
      <c r="D5" s="4">
        <v>100</v>
      </c>
      <c r="E5" s="4">
        <v>1500</v>
      </c>
      <c r="F5" s="4">
        <v>500</v>
      </c>
      <c r="G5" s="4">
        <f t="shared" si="2"/>
        <v>0.5</v>
      </c>
    </row>
    <row r="6" spans="1:7">
      <c r="A6" s="4">
        <v>20000</v>
      </c>
      <c r="B6" s="4">
        <f t="shared" si="0"/>
        <v>75</v>
      </c>
      <c r="C6" s="4">
        <f t="shared" si="1"/>
        <v>1425</v>
      </c>
      <c r="D6" s="4">
        <v>100</v>
      </c>
      <c r="E6" s="4">
        <v>1500</v>
      </c>
      <c r="F6" s="4">
        <v>1000</v>
      </c>
      <c r="G6" s="4">
        <f t="shared" si="2"/>
        <v>1</v>
      </c>
    </row>
    <row r="7" spans="1:7">
      <c r="A7" s="4">
        <v>175000</v>
      </c>
      <c r="B7" s="27">
        <f t="shared" si="0"/>
        <v>42.857142857142854</v>
      </c>
      <c r="C7" s="27">
        <f t="shared" si="1"/>
        <v>1457.1428571428571</v>
      </c>
      <c r="D7" s="4">
        <v>100</v>
      </c>
      <c r="E7" s="4">
        <v>1500</v>
      </c>
      <c r="F7" s="4">
        <v>5000</v>
      </c>
      <c r="G7" s="4">
        <f t="shared" si="2"/>
        <v>5</v>
      </c>
    </row>
    <row r="8" spans="1:7">
      <c r="A8" s="4">
        <v>175000</v>
      </c>
      <c r="B8" s="27">
        <f t="shared" si="0"/>
        <v>85.714285714285708</v>
      </c>
      <c r="C8" s="27">
        <f t="shared" si="1"/>
        <v>1414.2857142857142</v>
      </c>
      <c r="D8" s="4">
        <v>100</v>
      </c>
      <c r="E8" s="4">
        <v>1500</v>
      </c>
      <c r="F8" s="4">
        <v>10000</v>
      </c>
      <c r="G8" s="4">
        <f t="shared" si="2"/>
        <v>10</v>
      </c>
    </row>
    <row r="9" spans="1:7">
      <c r="A9" s="6">
        <v>175000</v>
      </c>
      <c r="B9" s="72">
        <f t="shared" si="0"/>
        <v>171.42857142857142</v>
      </c>
      <c r="C9" s="72">
        <f t="shared" si="1"/>
        <v>1328.5714285714287</v>
      </c>
      <c r="D9" s="6">
        <v>100</v>
      </c>
      <c r="E9" s="6">
        <v>1500</v>
      </c>
      <c r="F9" s="6">
        <v>20000</v>
      </c>
      <c r="G9" s="6">
        <f t="shared" si="2"/>
        <v>20</v>
      </c>
    </row>
  </sheetData>
  <mergeCells count="1">
    <mergeCell ref="A1: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8"/>
  <sheetViews>
    <sheetView workbookViewId="0">
      <pane ySplit="3300" topLeftCell="A7"/>
      <selection sqref="A1:F1"/>
      <selection pane="bottomLeft" activeCell="A18" sqref="A18:F18"/>
    </sheetView>
  </sheetViews>
  <sheetFormatPr baseColWidth="10" defaultRowHeight="15" x14ac:dyDescent="0"/>
  <cols>
    <col min="1" max="1" width="10.5" style="85" customWidth="1"/>
    <col min="2" max="2" width="25.6640625" style="10" customWidth="1"/>
    <col min="3" max="3" width="68.5" style="10" customWidth="1"/>
    <col min="4" max="4" width="9.83203125" style="9" customWidth="1"/>
    <col min="5" max="5" width="8.5" style="9" customWidth="1"/>
    <col min="6" max="6" width="26.83203125" style="9" bestFit="1" customWidth="1"/>
    <col min="7" max="16384" width="10.83203125" style="9"/>
  </cols>
  <sheetData>
    <row r="1" spans="1:6" s="8" customFormat="1" ht="62" customHeight="1">
      <c r="A1" s="88" t="s">
        <v>1305</v>
      </c>
      <c r="B1" s="88"/>
      <c r="C1" s="88"/>
      <c r="D1" s="88"/>
      <c r="E1" s="88"/>
      <c r="F1" s="88"/>
    </row>
    <row r="2" spans="1:6" ht="45">
      <c r="A2" s="84" t="s">
        <v>678</v>
      </c>
      <c r="B2" s="3" t="s">
        <v>679</v>
      </c>
      <c r="C2" s="3" t="s">
        <v>680</v>
      </c>
      <c r="D2" s="3" t="s">
        <v>681</v>
      </c>
      <c r="E2" s="3" t="s">
        <v>682</v>
      </c>
      <c r="F2" s="3" t="s">
        <v>683</v>
      </c>
    </row>
    <row r="3" spans="1:6">
      <c r="A3" s="35" t="s">
        <v>684</v>
      </c>
      <c r="B3" s="35" t="s">
        <v>685</v>
      </c>
      <c r="C3" s="35" t="s">
        <v>686</v>
      </c>
      <c r="D3" s="4" t="s">
        <v>675</v>
      </c>
      <c r="E3" s="4" t="s">
        <v>687</v>
      </c>
      <c r="F3" s="35" t="s">
        <v>688</v>
      </c>
    </row>
    <row r="4" spans="1:6" ht="23">
      <c r="A4" s="35" t="s">
        <v>689</v>
      </c>
      <c r="B4" s="35" t="s">
        <v>690</v>
      </c>
      <c r="C4" s="35" t="s">
        <v>691</v>
      </c>
      <c r="D4" s="4" t="s">
        <v>675</v>
      </c>
      <c r="E4" s="4" t="s">
        <v>687</v>
      </c>
      <c r="F4" s="35" t="s">
        <v>688</v>
      </c>
    </row>
    <row r="5" spans="1:6" ht="23">
      <c r="A5" s="35" t="s">
        <v>692</v>
      </c>
      <c r="B5" s="35" t="s">
        <v>693</v>
      </c>
      <c r="C5" s="35" t="s">
        <v>694</v>
      </c>
      <c r="D5" s="4" t="s">
        <v>675</v>
      </c>
      <c r="E5" s="4" t="s">
        <v>687</v>
      </c>
      <c r="F5" s="35" t="s">
        <v>688</v>
      </c>
    </row>
    <row r="6" spans="1:6" ht="23">
      <c r="A6" s="35" t="s">
        <v>695</v>
      </c>
      <c r="B6" s="35" t="s">
        <v>696</v>
      </c>
      <c r="C6" s="35" t="s">
        <v>697</v>
      </c>
      <c r="D6" s="4" t="s">
        <v>675</v>
      </c>
      <c r="E6" s="4" t="s">
        <v>687</v>
      </c>
      <c r="F6" s="35" t="s">
        <v>688</v>
      </c>
    </row>
    <row r="7" spans="1:6" ht="23">
      <c r="A7" s="35" t="s">
        <v>1243</v>
      </c>
      <c r="B7" s="35" t="s">
        <v>698</v>
      </c>
      <c r="C7" s="35" t="s">
        <v>699</v>
      </c>
      <c r="D7" s="4"/>
      <c r="E7" s="4" t="s">
        <v>687</v>
      </c>
      <c r="F7" s="35" t="s">
        <v>688</v>
      </c>
    </row>
    <row r="8" spans="1:6">
      <c r="A8" s="35" t="s">
        <v>1244</v>
      </c>
      <c r="B8" s="35" t="s">
        <v>700</v>
      </c>
      <c r="C8" s="35" t="s">
        <v>701</v>
      </c>
      <c r="D8" s="4" t="s">
        <v>675</v>
      </c>
      <c r="E8" s="4" t="s">
        <v>687</v>
      </c>
      <c r="F8" s="35" t="s">
        <v>688</v>
      </c>
    </row>
    <row r="9" spans="1:6" ht="34">
      <c r="A9" s="35" t="s">
        <v>1254</v>
      </c>
      <c r="B9" s="35" t="s">
        <v>702</v>
      </c>
      <c r="C9" s="35" t="s">
        <v>1301</v>
      </c>
      <c r="D9" s="4" t="s">
        <v>703</v>
      </c>
      <c r="E9" s="4" t="s">
        <v>704</v>
      </c>
      <c r="F9" s="35" t="s">
        <v>705</v>
      </c>
    </row>
    <row r="10" spans="1:6">
      <c r="A10" s="35" t="s">
        <v>706</v>
      </c>
      <c r="B10" s="35" t="s">
        <v>716</v>
      </c>
      <c r="C10" s="35" t="s">
        <v>717</v>
      </c>
      <c r="D10" s="4" t="s">
        <v>703</v>
      </c>
      <c r="E10" s="4" t="s">
        <v>718</v>
      </c>
      <c r="F10" s="35" t="s">
        <v>719</v>
      </c>
    </row>
    <row r="11" spans="1:6" ht="15" customHeight="1">
      <c r="A11" s="35" t="s">
        <v>706</v>
      </c>
      <c r="B11" s="35" t="s">
        <v>716</v>
      </c>
      <c r="C11" s="35" t="s">
        <v>720</v>
      </c>
      <c r="D11" s="4" t="s">
        <v>703</v>
      </c>
      <c r="E11" s="4" t="s">
        <v>1252</v>
      </c>
      <c r="F11" s="35" t="s">
        <v>1253</v>
      </c>
    </row>
    <row r="12" spans="1:6">
      <c r="A12" s="35" t="s">
        <v>706</v>
      </c>
      <c r="B12" s="35" t="s">
        <v>707</v>
      </c>
      <c r="C12" s="35" t="s">
        <v>708</v>
      </c>
      <c r="D12" s="4" t="s">
        <v>703</v>
      </c>
      <c r="E12" s="4" t="s">
        <v>687</v>
      </c>
      <c r="F12" s="35" t="s">
        <v>688</v>
      </c>
    </row>
    <row r="13" spans="1:6">
      <c r="A13" s="35" t="s">
        <v>706</v>
      </c>
      <c r="B13" s="35" t="s">
        <v>703</v>
      </c>
      <c r="C13" s="35" t="s">
        <v>709</v>
      </c>
      <c r="D13" s="4" t="s">
        <v>710</v>
      </c>
      <c r="E13" s="4" t="s">
        <v>711</v>
      </c>
      <c r="F13" s="35" t="s">
        <v>712</v>
      </c>
    </row>
    <row r="14" spans="1:6">
      <c r="A14" s="35" t="s">
        <v>706</v>
      </c>
      <c r="B14" s="35" t="s">
        <v>703</v>
      </c>
      <c r="C14" s="35" t="s">
        <v>713</v>
      </c>
      <c r="D14" s="4" t="s">
        <v>703</v>
      </c>
      <c r="E14" s="4" t="s">
        <v>714</v>
      </c>
      <c r="F14" s="35" t="s">
        <v>715</v>
      </c>
    </row>
    <row r="15" spans="1:6" ht="23">
      <c r="A15" s="35" t="s">
        <v>706</v>
      </c>
      <c r="B15" s="35" t="s">
        <v>716</v>
      </c>
      <c r="C15" s="35" t="s">
        <v>720</v>
      </c>
      <c r="D15" s="4" t="s">
        <v>703</v>
      </c>
      <c r="E15" s="4" t="s">
        <v>721</v>
      </c>
      <c r="F15" s="35" t="s">
        <v>1251</v>
      </c>
    </row>
    <row r="16" spans="1:6">
      <c r="A16" s="35" t="s">
        <v>706</v>
      </c>
      <c r="B16" s="35" t="s">
        <v>716</v>
      </c>
      <c r="C16" s="35" t="s">
        <v>720</v>
      </c>
      <c r="D16" s="4" t="s">
        <v>703</v>
      </c>
      <c r="E16" s="4" t="s">
        <v>722</v>
      </c>
      <c r="F16" s="35" t="s">
        <v>1242</v>
      </c>
    </row>
    <row r="17" spans="1:6">
      <c r="A17" s="41" t="s">
        <v>706</v>
      </c>
      <c r="B17" s="36" t="s">
        <v>703</v>
      </c>
      <c r="C17" s="37" t="s">
        <v>723</v>
      </c>
      <c r="D17" s="38" t="s">
        <v>724</v>
      </c>
      <c r="E17" s="39" t="s">
        <v>703</v>
      </c>
      <c r="F17" s="40" t="s">
        <v>703</v>
      </c>
    </row>
    <row r="18" spans="1:6" ht="30" customHeight="1">
      <c r="A18" s="90" t="s">
        <v>1302</v>
      </c>
      <c r="B18" s="90"/>
      <c r="C18" s="90"/>
      <c r="D18" s="90"/>
      <c r="E18" s="90"/>
      <c r="F18" s="90"/>
    </row>
  </sheetData>
  <sortState ref="A10:F16">
    <sortCondition ref="E10:E16"/>
  </sortState>
  <mergeCells count="2">
    <mergeCell ref="A1:F1"/>
    <mergeCell ref="A18:F18"/>
  </mergeCells>
  <phoneticPr fontId="15" type="noConversion"/>
  <pageMargins left="0.75" right="0.75" top="1" bottom="1" header="0.5" footer="0.5"/>
  <pageSetup scale="75"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8"/>
  <sheetViews>
    <sheetView workbookViewId="0">
      <selection activeCell="A2" sqref="A2"/>
    </sheetView>
  </sheetViews>
  <sheetFormatPr baseColWidth="10" defaultRowHeight="15" x14ac:dyDescent="0"/>
  <cols>
    <col min="1" max="1" width="17.5" customWidth="1"/>
    <col min="2" max="2" width="32.33203125" style="2" customWidth="1"/>
    <col min="3" max="3" width="30.1640625" style="2" customWidth="1"/>
    <col min="4" max="4" width="64.1640625" style="2" customWidth="1"/>
  </cols>
  <sheetData>
    <row r="1" spans="1:4" ht="73" customHeight="1">
      <c r="A1" s="88" t="s">
        <v>1273</v>
      </c>
      <c r="B1" s="88"/>
      <c r="C1" s="88"/>
      <c r="D1" s="88"/>
    </row>
    <row r="2" spans="1:4">
      <c r="A2" s="3" t="s">
        <v>725</v>
      </c>
      <c r="B2" s="3" t="s">
        <v>726</v>
      </c>
      <c r="C2" s="3" t="s">
        <v>727</v>
      </c>
      <c r="D2" s="3" t="s">
        <v>728</v>
      </c>
    </row>
    <row r="3" spans="1:4">
      <c r="A3" s="34" t="s">
        <v>729</v>
      </c>
      <c r="B3" s="11"/>
      <c r="C3" s="11"/>
      <c r="D3" s="11"/>
    </row>
    <row r="4" spans="1:4" ht="23">
      <c r="A4" s="4" t="s">
        <v>730</v>
      </c>
      <c r="B4" s="35" t="s">
        <v>731</v>
      </c>
      <c r="C4" s="35" t="s">
        <v>732</v>
      </c>
      <c r="D4" s="35" t="s">
        <v>733</v>
      </c>
    </row>
    <row r="5" spans="1:4" ht="45">
      <c r="A5" s="4" t="s">
        <v>734</v>
      </c>
      <c r="B5" s="35" t="s">
        <v>735</v>
      </c>
      <c r="C5" s="35" t="s">
        <v>732</v>
      </c>
      <c r="D5" s="35" t="s">
        <v>736</v>
      </c>
    </row>
    <row r="6" spans="1:4">
      <c r="A6" s="34" t="s">
        <v>737</v>
      </c>
      <c r="B6" s="11"/>
      <c r="C6" s="11"/>
      <c r="D6" s="11"/>
    </row>
    <row r="7" spans="1:4">
      <c r="A7" s="31" t="s">
        <v>738</v>
      </c>
      <c r="B7" s="35" t="s">
        <v>739</v>
      </c>
      <c r="C7" s="35" t="s">
        <v>740</v>
      </c>
      <c r="D7" s="35" t="s">
        <v>741</v>
      </c>
    </row>
    <row r="8" spans="1:4">
      <c r="A8" s="32" t="s">
        <v>742</v>
      </c>
      <c r="B8" s="35" t="s">
        <v>743</v>
      </c>
      <c r="C8" s="35"/>
      <c r="D8" s="35"/>
    </row>
    <row r="9" spans="1:4" ht="23">
      <c r="A9" s="32" t="s">
        <v>744</v>
      </c>
      <c r="B9" s="35" t="s">
        <v>745</v>
      </c>
      <c r="C9" s="35" t="s">
        <v>746</v>
      </c>
      <c r="D9" s="35" t="s">
        <v>747</v>
      </c>
    </row>
    <row r="10" spans="1:4" ht="23">
      <c r="A10" s="32" t="s">
        <v>748</v>
      </c>
      <c r="B10" s="35" t="s">
        <v>749</v>
      </c>
      <c r="C10" s="35" t="s">
        <v>750</v>
      </c>
      <c r="D10" s="35" t="s">
        <v>1250</v>
      </c>
    </row>
    <row r="11" spans="1:4">
      <c r="A11" s="33" t="s">
        <v>751</v>
      </c>
      <c r="B11" s="35"/>
      <c r="C11" s="35"/>
      <c r="D11" s="35"/>
    </row>
    <row r="12" spans="1:4">
      <c r="A12" s="32" t="s">
        <v>684</v>
      </c>
      <c r="B12" s="35" t="s">
        <v>752</v>
      </c>
      <c r="C12" s="35" t="s">
        <v>753</v>
      </c>
      <c r="D12" s="35" t="s">
        <v>754</v>
      </c>
    </row>
    <row r="13" spans="1:4">
      <c r="A13" s="32" t="s">
        <v>1244</v>
      </c>
      <c r="B13" s="35" t="s">
        <v>755</v>
      </c>
      <c r="C13" s="35" t="s">
        <v>740</v>
      </c>
      <c r="D13" s="35" t="s">
        <v>1246</v>
      </c>
    </row>
    <row r="14" spans="1:4">
      <c r="A14" s="32" t="s">
        <v>689</v>
      </c>
      <c r="B14" s="35" t="s">
        <v>1245</v>
      </c>
      <c r="C14" s="35" t="s">
        <v>740</v>
      </c>
      <c r="D14" s="35" t="s">
        <v>1249</v>
      </c>
    </row>
    <row r="15" spans="1:4">
      <c r="A15" s="32" t="s">
        <v>692</v>
      </c>
      <c r="B15" s="35" t="s">
        <v>756</v>
      </c>
      <c r="C15" s="35" t="s">
        <v>740</v>
      </c>
      <c r="D15" s="35"/>
    </row>
    <row r="16" spans="1:4">
      <c r="A16" s="32" t="s">
        <v>757</v>
      </c>
      <c r="B16" s="35" t="s">
        <v>758</v>
      </c>
      <c r="C16" s="35" t="s">
        <v>750</v>
      </c>
      <c r="D16" s="35" t="s">
        <v>1247</v>
      </c>
    </row>
    <row r="17" spans="1:4">
      <c r="A17" s="32" t="s">
        <v>695</v>
      </c>
      <c r="B17" s="35" t="s">
        <v>1245</v>
      </c>
      <c r="C17" s="35" t="s">
        <v>740</v>
      </c>
      <c r="D17" s="35" t="s">
        <v>1248</v>
      </c>
    </row>
    <row r="18" spans="1:4">
      <c r="A18" s="42" t="s">
        <v>759</v>
      </c>
      <c r="B18" s="43" t="s">
        <v>1245</v>
      </c>
      <c r="C18" s="43" t="s">
        <v>740</v>
      </c>
      <c r="D18" s="43" t="s">
        <v>1249</v>
      </c>
    </row>
  </sheetData>
  <mergeCells count="1">
    <mergeCell ref="A1:D1"/>
  </mergeCells>
  <phoneticPr fontId="15" type="noConversion"/>
  <pageMargins left="0.75" right="0.75" top="1" bottom="1" header="0.5" footer="0.5"/>
  <pageSetup scale="78"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11"/>
  <sheetViews>
    <sheetView workbookViewId="0">
      <pane ySplit="2660"/>
      <selection activeCell="A2" sqref="A2"/>
      <selection pane="bottomLeft" sqref="A1:L1"/>
    </sheetView>
  </sheetViews>
  <sheetFormatPr baseColWidth="10" defaultColWidth="21.83203125" defaultRowHeight="14" x14ac:dyDescent="0"/>
  <cols>
    <col min="1" max="1" width="32.1640625" style="28" bestFit="1" customWidth="1"/>
    <col min="2" max="2" width="12.33203125" style="28" bestFit="1" customWidth="1"/>
    <col min="3" max="3" width="8.6640625" style="28" bestFit="1" customWidth="1"/>
    <col min="4" max="4" width="8.83203125" style="28" customWidth="1"/>
    <col min="5" max="5" width="13.1640625" style="28" bestFit="1" customWidth="1"/>
    <col min="6" max="6" width="31.5" style="28" bestFit="1" customWidth="1"/>
    <col min="7" max="7" width="8.33203125" style="28" bestFit="1" customWidth="1"/>
    <col min="8" max="8" width="23.5" style="28" bestFit="1" customWidth="1"/>
    <col min="9" max="9" width="5.1640625" style="28" customWidth="1"/>
    <col min="10" max="10" width="20.6640625" style="28" bestFit="1" customWidth="1"/>
    <col min="11" max="11" width="8.1640625" style="28" customWidth="1"/>
    <col min="12" max="12" width="5.1640625" style="28" bestFit="1" customWidth="1"/>
    <col min="13" max="16384" width="21.83203125" style="28"/>
  </cols>
  <sheetData>
    <row r="1" spans="1:12" ht="44" customHeight="1">
      <c r="A1" s="88" t="s">
        <v>1271</v>
      </c>
      <c r="B1" s="88"/>
      <c r="C1" s="88"/>
      <c r="D1" s="88"/>
      <c r="E1" s="88"/>
      <c r="F1" s="88"/>
      <c r="G1" s="88"/>
      <c r="H1" s="88"/>
      <c r="I1" s="88"/>
      <c r="J1" s="88"/>
      <c r="K1" s="88"/>
      <c r="L1" s="88"/>
    </row>
    <row r="2" spans="1:12" ht="36" customHeight="1">
      <c r="A2" s="30" t="s">
        <v>1215</v>
      </c>
      <c r="B2" s="3" t="s">
        <v>511</v>
      </c>
      <c r="C2" s="3" t="s">
        <v>509</v>
      </c>
      <c r="D2" s="3" t="s">
        <v>1214</v>
      </c>
      <c r="E2" s="3" t="s">
        <v>1213</v>
      </c>
      <c r="F2" s="3" t="s">
        <v>658</v>
      </c>
      <c r="G2" s="3" t="s">
        <v>657</v>
      </c>
      <c r="H2" s="3" t="s">
        <v>507</v>
      </c>
      <c r="I2" s="3" t="s">
        <v>1212</v>
      </c>
      <c r="J2" s="3" t="s">
        <v>1211</v>
      </c>
      <c r="K2" s="3" t="s">
        <v>1255</v>
      </c>
      <c r="L2" s="3" t="s">
        <v>659</v>
      </c>
    </row>
    <row r="3" spans="1:12">
      <c r="A3" s="29" t="s">
        <v>1210</v>
      </c>
      <c r="B3" s="4" t="s">
        <v>1209</v>
      </c>
      <c r="C3" s="4" t="s">
        <v>1208</v>
      </c>
      <c r="D3" s="16">
        <v>144.16990000000001</v>
      </c>
      <c r="E3" s="4" t="s">
        <v>1207</v>
      </c>
      <c r="F3" s="4" t="s">
        <v>669</v>
      </c>
      <c r="G3" s="4" t="s">
        <v>876</v>
      </c>
      <c r="H3" s="4" t="s">
        <v>106</v>
      </c>
      <c r="I3" s="4" t="s">
        <v>857</v>
      </c>
      <c r="J3" s="4" t="s">
        <v>856</v>
      </c>
      <c r="K3" s="4" t="s">
        <v>703</v>
      </c>
      <c r="L3" s="4" t="s">
        <v>703</v>
      </c>
    </row>
    <row r="4" spans="1:12">
      <c r="A4" s="29" t="s">
        <v>1204</v>
      </c>
      <c r="B4" s="4" t="s">
        <v>1206</v>
      </c>
      <c r="C4" s="4" t="s">
        <v>703</v>
      </c>
      <c r="D4" s="16">
        <v>110.96986</v>
      </c>
      <c r="E4" s="4" t="s">
        <v>1205</v>
      </c>
      <c r="F4" s="4" t="s">
        <v>1098</v>
      </c>
      <c r="G4" s="4" t="s">
        <v>859</v>
      </c>
      <c r="H4" s="4" t="s">
        <v>1204</v>
      </c>
      <c r="I4" s="4" t="s">
        <v>857</v>
      </c>
      <c r="J4" s="4" t="s">
        <v>1076</v>
      </c>
      <c r="K4" s="4" t="s">
        <v>703</v>
      </c>
      <c r="L4" s="4" t="s">
        <v>703</v>
      </c>
    </row>
    <row r="5" spans="1:12">
      <c r="A5" s="29" t="s">
        <v>161</v>
      </c>
      <c r="B5" s="4" t="s">
        <v>163</v>
      </c>
      <c r="C5" s="4" t="s">
        <v>1203</v>
      </c>
      <c r="D5" s="16">
        <v>248.36055999999999</v>
      </c>
      <c r="E5" s="4" t="s">
        <v>1202</v>
      </c>
      <c r="F5" s="4" t="s">
        <v>173</v>
      </c>
      <c r="G5" s="4" t="s">
        <v>876</v>
      </c>
      <c r="H5" s="4" t="s">
        <v>215</v>
      </c>
      <c r="I5" s="4" t="s">
        <v>857</v>
      </c>
      <c r="J5" s="4" t="s">
        <v>856</v>
      </c>
      <c r="K5" s="4" t="s">
        <v>703</v>
      </c>
      <c r="L5" s="4" t="s">
        <v>703</v>
      </c>
    </row>
    <row r="6" spans="1:12">
      <c r="A6" s="29" t="s">
        <v>1201</v>
      </c>
      <c r="B6" s="4" t="s">
        <v>1200</v>
      </c>
      <c r="C6" s="4" t="s">
        <v>1199</v>
      </c>
      <c r="D6" s="16">
        <v>135.20599999999999</v>
      </c>
      <c r="E6" s="4" t="s">
        <v>1198</v>
      </c>
      <c r="F6" s="4" t="s">
        <v>667</v>
      </c>
      <c r="G6" s="4" t="s">
        <v>876</v>
      </c>
      <c r="H6" s="4" t="s">
        <v>771</v>
      </c>
      <c r="I6" s="4" t="s">
        <v>857</v>
      </c>
      <c r="J6" s="4" t="s">
        <v>863</v>
      </c>
      <c r="K6" s="4" t="s">
        <v>703</v>
      </c>
      <c r="L6" s="4" t="s">
        <v>703</v>
      </c>
    </row>
    <row r="7" spans="1:12">
      <c r="A7" s="29" t="s">
        <v>1197</v>
      </c>
      <c r="B7" s="4" t="s">
        <v>1196</v>
      </c>
      <c r="C7" s="4" t="s">
        <v>703</v>
      </c>
      <c r="D7" s="16" t="s">
        <v>703</v>
      </c>
      <c r="E7" s="4" t="s">
        <v>703</v>
      </c>
      <c r="F7" s="4" t="s">
        <v>134</v>
      </c>
      <c r="G7" s="4" t="s">
        <v>876</v>
      </c>
      <c r="H7" s="4" t="s">
        <v>136</v>
      </c>
      <c r="I7" s="4" t="s">
        <v>857</v>
      </c>
      <c r="J7" s="4" t="s">
        <v>892</v>
      </c>
      <c r="K7" s="4" t="s">
        <v>703</v>
      </c>
      <c r="L7" s="4" t="s">
        <v>703</v>
      </c>
    </row>
    <row r="8" spans="1:12">
      <c r="A8" s="29" t="s">
        <v>1192</v>
      </c>
      <c r="B8" s="4" t="s">
        <v>1195</v>
      </c>
      <c r="C8" s="4" t="s">
        <v>1194</v>
      </c>
      <c r="D8" s="16">
        <v>235.06402</v>
      </c>
      <c r="E8" s="4" t="s">
        <v>1193</v>
      </c>
      <c r="F8" s="4" t="s">
        <v>56</v>
      </c>
      <c r="G8" s="4" t="s">
        <v>859</v>
      </c>
      <c r="H8" s="4" t="s">
        <v>1192</v>
      </c>
      <c r="I8" s="4" t="s">
        <v>857</v>
      </c>
      <c r="J8" s="4" t="s">
        <v>856</v>
      </c>
      <c r="K8" s="4" t="s">
        <v>703</v>
      </c>
      <c r="L8" s="4" t="s">
        <v>703</v>
      </c>
    </row>
    <row r="9" spans="1:12">
      <c r="A9" s="29" t="s">
        <v>1191</v>
      </c>
      <c r="B9" s="4" t="s">
        <v>1190</v>
      </c>
      <c r="C9" s="4" t="s">
        <v>703</v>
      </c>
      <c r="D9" s="16" t="s">
        <v>703</v>
      </c>
      <c r="E9" s="4" t="s">
        <v>703</v>
      </c>
      <c r="F9" s="4" t="s">
        <v>56</v>
      </c>
      <c r="G9" s="4" t="s">
        <v>859</v>
      </c>
      <c r="H9" s="4" t="s">
        <v>1191</v>
      </c>
      <c r="I9" s="4" t="s">
        <v>857</v>
      </c>
      <c r="J9" s="4" t="s">
        <v>1076</v>
      </c>
      <c r="K9" s="4" t="s">
        <v>703</v>
      </c>
      <c r="L9" s="4" t="s">
        <v>703</v>
      </c>
    </row>
    <row r="10" spans="1:12">
      <c r="A10" s="29" t="s">
        <v>1189</v>
      </c>
      <c r="B10" s="4" t="s">
        <v>1188</v>
      </c>
      <c r="C10" s="4" t="s">
        <v>703</v>
      </c>
      <c r="D10" s="16" t="s">
        <v>703</v>
      </c>
      <c r="E10" s="4" t="s">
        <v>703</v>
      </c>
      <c r="F10" s="4" t="s">
        <v>134</v>
      </c>
      <c r="G10" s="4" t="s">
        <v>876</v>
      </c>
      <c r="H10" s="4" t="s">
        <v>136</v>
      </c>
      <c r="I10" s="4" t="s">
        <v>857</v>
      </c>
      <c r="J10" s="4" t="s">
        <v>892</v>
      </c>
      <c r="K10" s="4" t="s">
        <v>703</v>
      </c>
      <c r="L10" s="4" t="s">
        <v>703</v>
      </c>
    </row>
    <row r="11" spans="1:12">
      <c r="A11" s="29" t="s">
        <v>1187</v>
      </c>
      <c r="B11" s="4" t="s">
        <v>1186</v>
      </c>
      <c r="C11" s="4" t="s">
        <v>1185</v>
      </c>
      <c r="D11" s="16">
        <v>149.233</v>
      </c>
      <c r="E11" s="4" t="s">
        <v>1184</v>
      </c>
      <c r="F11" s="4" t="s">
        <v>667</v>
      </c>
      <c r="G11" s="4" t="s">
        <v>876</v>
      </c>
      <c r="H11" s="4" t="s">
        <v>45</v>
      </c>
      <c r="I11" s="4" t="s">
        <v>857</v>
      </c>
      <c r="J11" s="4" t="s">
        <v>863</v>
      </c>
      <c r="K11" s="4" t="s">
        <v>703</v>
      </c>
      <c r="L11" s="4" t="s">
        <v>703</v>
      </c>
    </row>
    <row r="12" spans="1:12">
      <c r="A12" s="29" t="s">
        <v>1183</v>
      </c>
      <c r="B12" s="4" t="s">
        <v>1182</v>
      </c>
      <c r="C12" s="4" t="s">
        <v>1181</v>
      </c>
      <c r="D12" s="16">
        <v>161.12444959999999</v>
      </c>
      <c r="E12" s="4" t="s">
        <v>1180</v>
      </c>
      <c r="F12" s="4" t="s">
        <v>672</v>
      </c>
      <c r="G12" s="4" t="s">
        <v>876</v>
      </c>
      <c r="H12" s="4" t="s">
        <v>473</v>
      </c>
      <c r="I12" s="4" t="s">
        <v>857</v>
      </c>
      <c r="J12" s="4" t="s">
        <v>863</v>
      </c>
      <c r="K12" s="4" t="s">
        <v>703</v>
      </c>
      <c r="L12" s="4" t="s">
        <v>703</v>
      </c>
    </row>
    <row r="13" spans="1:12">
      <c r="A13" s="29" t="s">
        <v>1179</v>
      </c>
      <c r="B13" s="4" t="s">
        <v>1178</v>
      </c>
      <c r="C13" s="4" t="s">
        <v>703</v>
      </c>
      <c r="D13" s="16">
        <v>204.1491896</v>
      </c>
      <c r="E13" s="4" t="s">
        <v>1177</v>
      </c>
      <c r="F13" s="4" t="s">
        <v>672</v>
      </c>
      <c r="G13" s="4" t="s">
        <v>876</v>
      </c>
      <c r="H13" s="4" t="s">
        <v>473</v>
      </c>
      <c r="I13" s="4" t="s">
        <v>857</v>
      </c>
      <c r="J13" s="4" t="s">
        <v>892</v>
      </c>
      <c r="K13" s="4" t="s">
        <v>703</v>
      </c>
      <c r="L13" s="4" t="s">
        <v>703</v>
      </c>
    </row>
    <row r="14" spans="1:12">
      <c r="A14" s="29" t="s">
        <v>79</v>
      </c>
      <c r="B14" s="4" t="s">
        <v>80</v>
      </c>
      <c r="C14" s="4" t="s">
        <v>1176</v>
      </c>
      <c r="D14" s="16">
        <v>235.2</v>
      </c>
      <c r="E14" s="4" t="s">
        <v>1175</v>
      </c>
      <c r="F14" s="4" t="s">
        <v>669</v>
      </c>
      <c r="G14" s="4" t="s">
        <v>876</v>
      </c>
      <c r="H14" s="4" t="s">
        <v>108</v>
      </c>
      <c r="I14" s="4" t="s">
        <v>857</v>
      </c>
      <c r="J14" s="4" t="s">
        <v>904</v>
      </c>
      <c r="K14" s="4" t="s">
        <v>766</v>
      </c>
      <c r="L14" s="4">
        <v>9030</v>
      </c>
    </row>
    <row r="15" spans="1:12">
      <c r="A15" s="29" t="s">
        <v>1174</v>
      </c>
      <c r="B15" s="4" t="s">
        <v>1173</v>
      </c>
      <c r="C15" s="4" t="s">
        <v>1172</v>
      </c>
      <c r="D15" s="16">
        <v>200.23</v>
      </c>
      <c r="E15" s="4" t="s">
        <v>1171</v>
      </c>
      <c r="F15" s="4" t="s">
        <v>782</v>
      </c>
      <c r="G15" s="4" t="s">
        <v>876</v>
      </c>
      <c r="H15" s="4" t="s">
        <v>781</v>
      </c>
      <c r="I15" s="4" t="s">
        <v>881</v>
      </c>
      <c r="J15" s="4" t="s">
        <v>856</v>
      </c>
      <c r="K15" s="4" t="s">
        <v>703</v>
      </c>
      <c r="L15" s="4" t="s">
        <v>703</v>
      </c>
    </row>
    <row r="16" spans="1:12">
      <c r="A16" s="29" t="s">
        <v>1170</v>
      </c>
      <c r="B16" s="4" t="s">
        <v>1169</v>
      </c>
      <c r="C16" s="4" t="s">
        <v>1168</v>
      </c>
      <c r="D16" s="16">
        <v>162.01660000000001</v>
      </c>
      <c r="E16" s="4" t="s">
        <v>1164</v>
      </c>
      <c r="F16" s="4" t="s">
        <v>672</v>
      </c>
      <c r="G16" s="4" t="s">
        <v>876</v>
      </c>
      <c r="H16" s="4" t="s">
        <v>471</v>
      </c>
      <c r="I16" s="4" t="s">
        <v>857</v>
      </c>
      <c r="J16" s="4" t="s">
        <v>863</v>
      </c>
      <c r="K16" s="4" t="s">
        <v>703</v>
      </c>
      <c r="L16" s="4" t="s">
        <v>703</v>
      </c>
    </row>
    <row r="17" spans="1:12">
      <c r="A17" s="29" t="s">
        <v>1167</v>
      </c>
      <c r="B17" s="4" t="s">
        <v>1166</v>
      </c>
      <c r="C17" s="4" t="s">
        <v>1165</v>
      </c>
      <c r="D17" s="16">
        <v>162.01660000000001</v>
      </c>
      <c r="E17" s="4" t="s">
        <v>1164</v>
      </c>
      <c r="F17" s="4" t="s">
        <v>134</v>
      </c>
      <c r="G17" s="4" t="s">
        <v>876</v>
      </c>
      <c r="H17" s="4" t="s">
        <v>141</v>
      </c>
      <c r="I17" s="4" t="s">
        <v>857</v>
      </c>
      <c r="J17" s="4" t="s">
        <v>863</v>
      </c>
      <c r="K17" s="4" t="s">
        <v>703</v>
      </c>
      <c r="L17" s="4" t="s">
        <v>703</v>
      </c>
    </row>
    <row r="18" spans="1:12">
      <c r="A18" s="29" t="s">
        <v>1163</v>
      </c>
      <c r="B18" s="4" t="s">
        <v>1162</v>
      </c>
      <c r="C18" s="4" t="s">
        <v>1161</v>
      </c>
      <c r="D18" s="16">
        <v>191.01150000000001</v>
      </c>
      <c r="E18" s="4" t="s">
        <v>1160</v>
      </c>
      <c r="F18" s="4" t="s">
        <v>667</v>
      </c>
      <c r="G18" s="4" t="s">
        <v>876</v>
      </c>
      <c r="H18" s="4" t="s">
        <v>51</v>
      </c>
      <c r="I18" s="4" t="s">
        <v>881</v>
      </c>
      <c r="J18" s="4" t="s">
        <v>856</v>
      </c>
      <c r="K18" s="4" t="s">
        <v>703</v>
      </c>
      <c r="L18" s="4" t="s">
        <v>703</v>
      </c>
    </row>
    <row r="19" spans="1:12">
      <c r="A19" s="29" t="s">
        <v>1159</v>
      </c>
      <c r="B19" s="4" t="s">
        <v>1158</v>
      </c>
      <c r="C19" s="4" t="s">
        <v>1157</v>
      </c>
      <c r="D19" s="16">
        <v>198.43450000000001</v>
      </c>
      <c r="E19" s="4" t="s">
        <v>1156</v>
      </c>
      <c r="F19" s="4" t="s">
        <v>228</v>
      </c>
      <c r="G19" s="4" t="s">
        <v>876</v>
      </c>
      <c r="H19" s="4" t="s">
        <v>296</v>
      </c>
      <c r="I19" s="4" t="s">
        <v>881</v>
      </c>
      <c r="J19" s="4" t="s">
        <v>856</v>
      </c>
      <c r="K19" s="4" t="s">
        <v>703</v>
      </c>
      <c r="L19" s="4" t="s">
        <v>703</v>
      </c>
    </row>
    <row r="20" spans="1:12">
      <c r="A20" s="29" t="s">
        <v>1155</v>
      </c>
      <c r="B20" s="4" t="s">
        <v>1154</v>
      </c>
      <c r="C20" s="4" t="s">
        <v>1153</v>
      </c>
      <c r="D20" s="16">
        <v>142.6</v>
      </c>
      <c r="E20" s="4" t="s">
        <v>1152</v>
      </c>
      <c r="F20" s="4" t="s">
        <v>56</v>
      </c>
      <c r="G20" s="4" t="s">
        <v>876</v>
      </c>
      <c r="H20" s="4" t="s">
        <v>69</v>
      </c>
      <c r="I20" s="4" t="s">
        <v>857</v>
      </c>
      <c r="J20" s="4" t="s">
        <v>856</v>
      </c>
      <c r="K20" s="4" t="s">
        <v>703</v>
      </c>
      <c r="L20" s="4" t="s">
        <v>703</v>
      </c>
    </row>
    <row r="21" spans="1:12">
      <c r="A21" s="29" t="s">
        <v>1151</v>
      </c>
      <c r="B21" s="4" t="s">
        <v>1150</v>
      </c>
      <c r="C21" s="4" t="s">
        <v>1149</v>
      </c>
      <c r="D21" s="16">
        <v>204.6739</v>
      </c>
      <c r="E21" s="4" t="s">
        <v>1148</v>
      </c>
      <c r="F21" s="4" t="s">
        <v>669</v>
      </c>
      <c r="G21" s="4" t="s">
        <v>876</v>
      </c>
      <c r="H21" s="4" t="s">
        <v>122</v>
      </c>
      <c r="I21" s="4" t="s">
        <v>857</v>
      </c>
      <c r="J21" s="4" t="s">
        <v>856</v>
      </c>
      <c r="K21" s="4" t="s">
        <v>703</v>
      </c>
      <c r="L21" s="4" t="s">
        <v>703</v>
      </c>
    </row>
    <row r="22" spans="1:12">
      <c r="A22" s="29" t="s">
        <v>1147</v>
      </c>
      <c r="B22" s="4" t="s">
        <v>1146</v>
      </c>
      <c r="C22" s="4" t="s">
        <v>1145</v>
      </c>
      <c r="D22" s="16">
        <v>251.10802000000001</v>
      </c>
      <c r="E22" s="4" t="s">
        <v>1144</v>
      </c>
      <c r="F22" s="4" t="s">
        <v>782</v>
      </c>
      <c r="G22" s="4" t="s">
        <v>876</v>
      </c>
      <c r="H22" s="4" t="s">
        <v>1143</v>
      </c>
      <c r="I22" s="4" t="s">
        <v>857</v>
      </c>
      <c r="J22" s="4" t="s">
        <v>863</v>
      </c>
      <c r="K22" s="4" t="s">
        <v>703</v>
      </c>
      <c r="L22" s="4" t="s">
        <v>703</v>
      </c>
    </row>
    <row r="23" spans="1:12">
      <c r="A23" s="29" t="s">
        <v>1142</v>
      </c>
      <c r="B23" s="4" t="s">
        <v>1141</v>
      </c>
      <c r="C23" s="4" t="s">
        <v>703</v>
      </c>
      <c r="D23" s="16">
        <v>257.3</v>
      </c>
      <c r="E23" s="4" t="s">
        <v>1140</v>
      </c>
      <c r="F23" s="4" t="s">
        <v>667</v>
      </c>
      <c r="G23" s="4" t="s">
        <v>876</v>
      </c>
      <c r="H23" s="4" t="s">
        <v>771</v>
      </c>
      <c r="I23" s="4" t="s">
        <v>857</v>
      </c>
      <c r="J23" s="4" t="s">
        <v>892</v>
      </c>
      <c r="K23" s="4" t="s">
        <v>703</v>
      </c>
      <c r="L23" s="4" t="s">
        <v>703</v>
      </c>
    </row>
    <row r="24" spans="1:12">
      <c r="A24" s="29" t="s">
        <v>1139</v>
      </c>
      <c r="B24" s="4" t="s">
        <v>1138</v>
      </c>
      <c r="C24" s="4" t="s">
        <v>703</v>
      </c>
      <c r="D24" s="16">
        <v>416.29719999999998</v>
      </c>
      <c r="E24" s="4" t="s">
        <v>865</v>
      </c>
      <c r="F24" s="4" t="s">
        <v>782</v>
      </c>
      <c r="G24" s="4" t="s">
        <v>859</v>
      </c>
      <c r="H24" s="4" t="s">
        <v>864</v>
      </c>
      <c r="I24" s="4" t="s">
        <v>881</v>
      </c>
      <c r="J24" s="4" t="s">
        <v>863</v>
      </c>
      <c r="K24" s="4" t="s">
        <v>703</v>
      </c>
      <c r="L24" s="4" t="s">
        <v>703</v>
      </c>
    </row>
    <row r="25" spans="1:12">
      <c r="A25" s="29" t="s">
        <v>1135</v>
      </c>
      <c r="B25" s="4" t="s">
        <v>1137</v>
      </c>
      <c r="C25" s="4" t="s">
        <v>703</v>
      </c>
      <c r="D25" s="16">
        <v>505.19916000000012</v>
      </c>
      <c r="E25" s="4" t="s">
        <v>883</v>
      </c>
      <c r="F25" s="4" t="s">
        <v>782</v>
      </c>
      <c r="G25" s="4" t="s">
        <v>859</v>
      </c>
      <c r="H25" s="4" t="s">
        <v>882</v>
      </c>
      <c r="I25" s="4" t="s">
        <v>881</v>
      </c>
      <c r="J25" s="4" t="s">
        <v>1136</v>
      </c>
      <c r="K25" s="4" t="s">
        <v>703</v>
      </c>
      <c r="L25" s="4" t="s">
        <v>703</v>
      </c>
    </row>
    <row r="26" spans="1:12">
      <c r="A26" s="29" t="s">
        <v>1135</v>
      </c>
      <c r="B26" s="4" t="s">
        <v>1134</v>
      </c>
      <c r="C26" s="4" t="s">
        <v>703</v>
      </c>
      <c r="D26" s="16">
        <v>505.19916000000012</v>
      </c>
      <c r="E26" s="4" t="s">
        <v>883</v>
      </c>
      <c r="F26" s="4" t="s">
        <v>782</v>
      </c>
      <c r="G26" s="4" t="s">
        <v>859</v>
      </c>
      <c r="H26" s="4" t="s">
        <v>882</v>
      </c>
      <c r="I26" s="4" t="s">
        <v>881</v>
      </c>
      <c r="J26" s="4" t="s">
        <v>863</v>
      </c>
      <c r="K26" s="4" t="s">
        <v>703</v>
      </c>
      <c r="L26" s="4" t="s">
        <v>703</v>
      </c>
    </row>
    <row r="27" spans="1:12">
      <c r="A27" s="29" t="s">
        <v>1133</v>
      </c>
      <c r="B27" s="4" t="s">
        <v>1132</v>
      </c>
      <c r="C27" s="4" t="s">
        <v>1131</v>
      </c>
      <c r="D27" s="16">
        <v>406.92514</v>
      </c>
      <c r="E27" s="4" t="s">
        <v>1021</v>
      </c>
      <c r="F27" s="4" t="s">
        <v>782</v>
      </c>
      <c r="G27" s="4" t="s">
        <v>859</v>
      </c>
      <c r="H27" s="4" t="s">
        <v>1012</v>
      </c>
      <c r="I27" s="4" t="s">
        <v>857</v>
      </c>
      <c r="J27" s="4" t="s">
        <v>863</v>
      </c>
      <c r="K27" s="4" t="s">
        <v>703</v>
      </c>
      <c r="L27" s="4" t="s">
        <v>703</v>
      </c>
    </row>
    <row r="28" spans="1:12">
      <c r="A28" s="29" t="s">
        <v>1130</v>
      </c>
      <c r="B28" s="4" t="s">
        <v>1129</v>
      </c>
      <c r="C28" s="4" t="s">
        <v>1128</v>
      </c>
      <c r="D28" s="16">
        <v>290.82983999999999</v>
      </c>
      <c r="E28" s="4" t="s">
        <v>981</v>
      </c>
      <c r="F28" s="4" t="s">
        <v>782</v>
      </c>
      <c r="G28" s="4" t="s">
        <v>876</v>
      </c>
      <c r="H28" s="4" t="s">
        <v>980</v>
      </c>
      <c r="I28" s="4" t="s">
        <v>857</v>
      </c>
      <c r="J28" s="4" t="s">
        <v>863</v>
      </c>
      <c r="K28" s="4" t="s">
        <v>703</v>
      </c>
      <c r="L28" s="4" t="s">
        <v>703</v>
      </c>
    </row>
    <row r="29" spans="1:12">
      <c r="A29" s="29" t="s">
        <v>1127</v>
      </c>
      <c r="B29" s="4" t="s">
        <v>1126</v>
      </c>
      <c r="C29" s="4" t="s">
        <v>703</v>
      </c>
      <c r="D29" s="16">
        <v>111.037001</v>
      </c>
      <c r="E29" s="4" t="s">
        <v>1125</v>
      </c>
      <c r="F29" s="4" t="s">
        <v>977</v>
      </c>
      <c r="G29" s="4" t="s">
        <v>876</v>
      </c>
      <c r="H29" s="4" t="s">
        <v>976</v>
      </c>
      <c r="I29" s="4" t="s">
        <v>857</v>
      </c>
      <c r="J29" s="4" t="s">
        <v>856</v>
      </c>
      <c r="K29" s="4" t="s">
        <v>703</v>
      </c>
      <c r="L29" s="4" t="s">
        <v>703</v>
      </c>
    </row>
    <row r="30" spans="1:12">
      <c r="A30" s="29" t="s">
        <v>180</v>
      </c>
      <c r="B30" s="4" t="s">
        <v>181</v>
      </c>
      <c r="C30" s="4" t="s">
        <v>1124</v>
      </c>
      <c r="D30" s="16">
        <v>207.01419999999999</v>
      </c>
      <c r="E30" s="4" t="s">
        <v>1123</v>
      </c>
      <c r="F30" s="4" t="s">
        <v>173</v>
      </c>
      <c r="G30" s="4" t="s">
        <v>859</v>
      </c>
      <c r="H30" s="4" t="s">
        <v>180</v>
      </c>
      <c r="I30" s="4" t="s">
        <v>857</v>
      </c>
      <c r="J30" s="4" t="s">
        <v>904</v>
      </c>
      <c r="K30" s="4" t="s">
        <v>766</v>
      </c>
      <c r="L30" s="4">
        <v>9030</v>
      </c>
    </row>
    <row r="31" spans="1:12">
      <c r="A31" s="29" t="s">
        <v>407</v>
      </c>
      <c r="B31" s="4" t="s">
        <v>408</v>
      </c>
      <c r="C31" s="4" t="s">
        <v>802</v>
      </c>
      <c r="D31" s="16">
        <v>128.08946</v>
      </c>
      <c r="E31" s="4" t="s">
        <v>1122</v>
      </c>
      <c r="F31" s="4" t="s">
        <v>674</v>
      </c>
      <c r="G31" s="4" t="s">
        <v>876</v>
      </c>
      <c r="H31" s="4" t="s">
        <v>387</v>
      </c>
      <c r="I31" s="4" t="s">
        <v>881</v>
      </c>
      <c r="J31" s="4" t="s">
        <v>904</v>
      </c>
      <c r="K31" s="4" t="s">
        <v>766</v>
      </c>
      <c r="L31" s="4">
        <v>9031</v>
      </c>
    </row>
    <row r="32" spans="1:12">
      <c r="A32" s="29" t="s">
        <v>770</v>
      </c>
      <c r="B32" s="4" t="s">
        <v>1121</v>
      </c>
      <c r="C32" s="4" t="s">
        <v>1120</v>
      </c>
      <c r="D32" s="16">
        <v>290.3177</v>
      </c>
      <c r="E32" s="4" t="s">
        <v>1119</v>
      </c>
      <c r="F32" s="4" t="s">
        <v>134</v>
      </c>
      <c r="G32" s="4" t="s">
        <v>859</v>
      </c>
      <c r="H32" s="4" t="s">
        <v>770</v>
      </c>
      <c r="I32" s="4" t="s">
        <v>857</v>
      </c>
      <c r="J32" s="4" t="s">
        <v>856</v>
      </c>
      <c r="K32" s="4" t="s">
        <v>703</v>
      </c>
      <c r="L32" s="4" t="s">
        <v>703</v>
      </c>
    </row>
    <row r="33" spans="1:12">
      <c r="A33" s="29" t="s">
        <v>1118</v>
      </c>
      <c r="B33" s="4" t="s">
        <v>1117</v>
      </c>
      <c r="C33" s="4" t="s">
        <v>703</v>
      </c>
      <c r="D33" s="16">
        <v>434.2876</v>
      </c>
      <c r="E33" s="4" t="s">
        <v>1069</v>
      </c>
      <c r="F33" s="4" t="s">
        <v>782</v>
      </c>
      <c r="G33" s="4" t="s">
        <v>859</v>
      </c>
      <c r="H33" s="4" t="s">
        <v>1068</v>
      </c>
      <c r="I33" s="4" t="s">
        <v>881</v>
      </c>
      <c r="J33" s="4" t="s">
        <v>863</v>
      </c>
      <c r="K33" s="4" t="s">
        <v>703</v>
      </c>
      <c r="L33" s="4" t="s">
        <v>703</v>
      </c>
    </row>
    <row r="34" spans="1:12">
      <c r="A34" s="29" t="s">
        <v>1116</v>
      </c>
      <c r="B34" s="4" t="s">
        <v>1115</v>
      </c>
      <c r="C34" s="4" t="s">
        <v>1114</v>
      </c>
      <c r="D34" s="16">
        <v>406.92514</v>
      </c>
      <c r="E34" s="4" t="s">
        <v>1021</v>
      </c>
      <c r="F34" s="4" t="s">
        <v>782</v>
      </c>
      <c r="G34" s="4" t="s">
        <v>859</v>
      </c>
      <c r="H34" s="4" t="s">
        <v>1012</v>
      </c>
      <c r="I34" s="4" t="s">
        <v>857</v>
      </c>
      <c r="J34" s="4" t="s">
        <v>863</v>
      </c>
      <c r="K34" s="4" t="s">
        <v>703</v>
      </c>
      <c r="L34" s="4" t="s">
        <v>703</v>
      </c>
    </row>
    <row r="35" spans="1:12">
      <c r="A35" s="29" t="s">
        <v>1113</v>
      </c>
      <c r="B35" s="4" t="s">
        <v>1112</v>
      </c>
      <c r="C35" s="4" t="s">
        <v>1111</v>
      </c>
      <c r="D35" s="16">
        <v>290.82983999999999</v>
      </c>
      <c r="E35" s="4" t="s">
        <v>981</v>
      </c>
      <c r="F35" s="4" t="s">
        <v>782</v>
      </c>
      <c r="G35" s="4" t="s">
        <v>876</v>
      </c>
      <c r="H35" s="4" t="s">
        <v>980</v>
      </c>
      <c r="I35" s="4" t="s">
        <v>857</v>
      </c>
      <c r="J35" s="4" t="s">
        <v>863</v>
      </c>
      <c r="K35" s="4" t="s">
        <v>703</v>
      </c>
      <c r="L35" s="4" t="s">
        <v>703</v>
      </c>
    </row>
    <row r="36" spans="1:12">
      <c r="A36" s="29" t="s">
        <v>767</v>
      </c>
      <c r="B36" s="4" t="s">
        <v>1110</v>
      </c>
      <c r="C36" s="4" t="s">
        <v>1109</v>
      </c>
      <c r="D36" s="16">
        <v>300.39999999999998</v>
      </c>
      <c r="E36" s="4" t="s">
        <v>1107</v>
      </c>
      <c r="F36" s="4" t="s">
        <v>173</v>
      </c>
      <c r="G36" s="4" t="s">
        <v>859</v>
      </c>
      <c r="H36" s="4" t="s">
        <v>767</v>
      </c>
      <c r="I36" s="4" t="s">
        <v>857</v>
      </c>
      <c r="J36" s="4" t="s">
        <v>904</v>
      </c>
      <c r="K36" s="4" t="s">
        <v>766</v>
      </c>
      <c r="L36" s="4">
        <v>9030</v>
      </c>
    </row>
    <row r="37" spans="1:12">
      <c r="A37" s="29" t="s">
        <v>167</v>
      </c>
      <c r="B37" s="4" t="s">
        <v>169</v>
      </c>
      <c r="C37" s="4" t="s">
        <v>1108</v>
      </c>
      <c r="D37" s="16">
        <v>300.35230000000001</v>
      </c>
      <c r="E37" s="4" t="s">
        <v>1107</v>
      </c>
      <c r="F37" s="4" t="s">
        <v>173</v>
      </c>
      <c r="G37" s="4" t="s">
        <v>876</v>
      </c>
      <c r="H37" s="4" t="s">
        <v>767</v>
      </c>
      <c r="I37" s="4" t="s">
        <v>881</v>
      </c>
      <c r="J37" s="4" t="s">
        <v>904</v>
      </c>
      <c r="K37" s="4" t="s">
        <v>766</v>
      </c>
      <c r="L37" s="4">
        <v>9030</v>
      </c>
    </row>
    <row r="38" spans="1:12">
      <c r="A38" s="29" t="s">
        <v>1104</v>
      </c>
      <c r="B38" s="4" t="s">
        <v>1106</v>
      </c>
      <c r="C38" s="4" t="s">
        <v>703</v>
      </c>
      <c r="D38" s="16">
        <v>94.938519999999997</v>
      </c>
      <c r="E38" s="4" t="s">
        <v>1105</v>
      </c>
      <c r="F38" s="4" t="s">
        <v>1098</v>
      </c>
      <c r="G38" s="4" t="s">
        <v>859</v>
      </c>
      <c r="H38" s="4" t="s">
        <v>1104</v>
      </c>
      <c r="I38" s="4" t="s">
        <v>857</v>
      </c>
      <c r="J38" s="4" t="s">
        <v>1076</v>
      </c>
      <c r="K38" s="4" t="s">
        <v>703</v>
      </c>
      <c r="L38" s="4" t="s">
        <v>703</v>
      </c>
    </row>
    <row r="39" spans="1:12">
      <c r="A39" s="29" t="s">
        <v>1103</v>
      </c>
      <c r="B39" s="4" t="s">
        <v>86</v>
      </c>
      <c r="C39" s="4" t="s">
        <v>1102</v>
      </c>
      <c r="D39" s="16">
        <v>164.2</v>
      </c>
      <c r="E39" s="4" t="s">
        <v>1101</v>
      </c>
      <c r="F39" s="4" t="s">
        <v>669</v>
      </c>
      <c r="G39" s="4" t="s">
        <v>876</v>
      </c>
      <c r="H39" s="4" t="s">
        <v>108</v>
      </c>
      <c r="I39" s="4" t="s">
        <v>881</v>
      </c>
      <c r="J39" s="4" t="s">
        <v>904</v>
      </c>
      <c r="K39" s="4" t="s">
        <v>766</v>
      </c>
      <c r="L39" s="4">
        <v>9030</v>
      </c>
    </row>
    <row r="40" spans="1:12">
      <c r="A40" s="29" t="s">
        <v>1097</v>
      </c>
      <c r="B40" s="4" t="s">
        <v>1100</v>
      </c>
      <c r="C40" s="4" t="s">
        <v>703</v>
      </c>
      <c r="D40" s="16">
        <v>164.37520000000001</v>
      </c>
      <c r="E40" s="4" t="s">
        <v>1099</v>
      </c>
      <c r="F40" s="4" t="s">
        <v>1098</v>
      </c>
      <c r="G40" s="4" t="s">
        <v>859</v>
      </c>
      <c r="H40" s="4" t="s">
        <v>1097</v>
      </c>
      <c r="I40" s="4" t="s">
        <v>857</v>
      </c>
      <c r="J40" s="4" t="s">
        <v>856</v>
      </c>
      <c r="K40" s="4" t="s">
        <v>703</v>
      </c>
      <c r="L40" s="4" t="s">
        <v>703</v>
      </c>
    </row>
    <row r="41" spans="1:12">
      <c r="A41" s="29" t="s">
        <v>136</v>
      </c>
      <c r="B41" s="4" t="s">
        <v>1096</v>
      </c>
      <c r="C41" s="4" t="s">
        <v>1095</v>
      </c>
      <c r="D41" s="16">
        <v>265.911</v>
      </c>
      <c r="E41" s="4" t="s">
        <v>1094</v>
      </c>
      <c r="F41" s="4" t="s">
        <v>134</v>
      </c>
      <c r="G41" s="4" t="s">
        <v>859</v>
      </c>
      <c r="H41" s="4" t="s">
        <v>136</v>
      </c>
      <c r="I41" s="4" t="s">
        <v>857</v>
      </c>
      <c r="J41" s="4" t="s">
        <v>863</v>
      </c>
      <c r="K41" s="4" t="s">
        <v>703</v>
      </c>
      <c r="L41" s="4" t="s">
        <v>703</v>
      </c>
    </row>
    <row r="42" spans="1:12">
      <c r="A42" s="29" t="s">
        <v>1093</v>
      </c>
      <c r="B42" s="4" t="s">
        <v>66</v>
      </c>
      <c r="C42" s="4" t="s">
        <v>1092</v>
      </c>
      <c r="D42" s="16">
        <v>331.96424000000002</v>
      </c>
      <c r="E42" s="4" t="s">
        <v>1091</v>
      </c>
      <c r="F42" s="4" t="s">
        <v>56</v>
      </c>
      <c r="G42" s="4" t="s">
        <v>859</v>
      </c>
      <c r="H42" s="4" t="s">
        <v>65</v>
      </c>
      <c r="I42" s="4" t="s">
        <v>857</v>
      </c>
      <c r="J42" s="4" t="s">
        <v>863</v>
      </c>
      <c r="K42" s="4" t="s">
        <v>703</v>
      </c>
      <c r="L42" s="4" t="s">
        <v>703</v>
      </c>
    </row>
    <row r="43" spans="1:12">
      <c r="A43" s="29" t="s">
        <v>1090</v>
      </c>
      <c r="B43" s="4" t="s">
        <v>1089</v>
      </c>
      <c r="C43" s="4" t="s">
        <v>703</v>
      </c>
      <c r="D43" s="16">
        <v>416.29716000000008</v>
      </c>
      <c r="E43" s="4" t="s">
        <v>865</v>
      </c>
      <c r="F43" s="4" t="s">
        <v>782</v>
      </c>
      <c r="G43" s="4" t="s">
        <v>859</v>
      </c>
      <c r="H43" s="4" t="s">
        <v>864</v>
      </c>
      <c r="I43" s="4" t="s">
        <v>881</v>
      </c>
      <c r="J43" s="4" t="s">
        <v>863</v>
      </c>
      <c r="K43" s="4" t="s">
        <v>703</v>
      </c>
      <c r="L43" s="4" t="s">
        <v>703</v>
      </c>
    </row>
    <row r="44" spans="1:12">
      <c r="A44" s="29" t="s">
        <v>1088</v>
      </c>
      <c r="B44" s="4" t="s">
        <v>1087</v>
      </c>
      <c r="C44" s="4" t="s">
        <v>1086</v>
      </c>
      <c r="D44" s="16">
        <v>298</v>
      </c>
      <c r="E44" s="4" t="s">
        <v>1085</v>
      </c>
      <c r="F44" s="4" t="s">
        <v>782</v>
      </c>
      <c r="G44" s="4" t="s">
        <v>876</v>
      </c>
      <c r="H44" s="4" t="s">
        <v>882</v>
      </c>
      <c r="I44" s="4" t="s">
        <v>881</v>
      </c>
      <c r="J44" s="4" t="s">
        <v>856</v>
      </c>
      <c r="K44" s="4" t="s">
        <v>703</v>
      </c>
      <c r="L44" s="4" t="s">
        <v>703</v>
      </c>
    </row>
    <row r="45" spans="1:12">
      <c r="A45" s="29" t="s">
        <v>1084</v>
      </c>
      <c r="B45" s="4" t="s">
        <v>1083</v>
      </c>
      <c r="C45" s="4" t="s">
        <v>1082</v>
      </c>
      <c r="D45" s="16">
        <v>209.06979999999999</v>
      </c>
      <c r="E45" s="4" t="s">
        <v>877</v>
      </c>
      <c r="F45" s="4" t="s">
        <v>782</v>
      </c>
      <c r="G45" s="4" t="s">
        <v>876</v>
      </c>
      <c r="H45" s="4" t="s">
        <v>781</v>
      </c>
      <c r="I45" s="4" t="s">
        <v>857</v>
      </c>
      <c r="J45" s="4" t="s">
        <v>856</v>
      </c>
      <c r="K45" s="4" t="s">
        <v>703</v>
      </c>
      <c r="L45" s="4" t="s">
        <v>703</v>
      </c>
    </row>
    <row r="46" spans="1:12">
      <c r="A46" s="29" t="s">
        <v>1079</v>
      </c>
      <c r="B46" s="4" t="s">
        <v>1081</v>
      </c>
      <c r="C46" s="4" t="s">
        <v>1080</v>
      </c>
      <c r="D46" s="16" t="s">
        <v>703</v>
      </c>
      <c r="E46" s="4" t="s">
        <v>703</v>
      </c>
      <c r="F46" s="4" t="s">
        <v>134</v>
      </c>
      <c r="G46" s="4" t="s">
        <v>859</v>
      </c>
      <c r="H46" s="4" t="s">
        <v>1079</v>
      </c>
      <c r="I46" s="4" t="s">
        <v>857</v>
      </c>
      <c r="J46" s="4" t="s">
        <v>872</v>
      </c>
      <c r="K46" s="4" t="s">
        <v>703</v>
      </c>
      <c r="L46" s="4" t="s">
        <v>703</v>
      </c>
    </row>
    <row r="47" spans="1:12">
      <c r="A47" s="29" t="s">
        <v>1077</v>
      </c>
      <c r="B47" s="4" t="s">
        <v>1078</v>
      </c>
      <c r="C47" s="4" t="s">
        <v>703</v>
      </c>
      <c r="D47" s="16" t="s">
        <v>703</v>
      </c>
      <c r="E47" s="4" t="s">
        <v>703</v>
      </c>
      <c r="F47" s="4" t="s">
        <v>134</v>
      </c>
      <c r="G47" s="4" t="s">
        <v>859</v>
      </c>
      <c r="H47" s="4" t="s">
        <v>1077</v>
      </c>
      <c r="I47" s="4" t="s">
        <v>857</v>
      </c>
      <c r="J47" s="4" t="s">
        <v>1076</v>
      </c>
      <c r="K47" s="4" t="s">
        <v>703</v>
      </c>
      <c r="L47" s="4" t="s">
        <v>703</v>
      </c>
    </row>
    <row r="48" spans="1:12">
      <c r="A48" s="29" t="s">
        <v>1075</v>
      </c>
      <c r="B48" s="4" t="s">
        <v>1074</v>
      </c>
      <c r="C48" s="4" t="s">
        <v>703</v>
      </c>
      <c r="D48" s="16" t="s">
        <v>703</v>
      </c>
      <c r="E48" s="4" t="s">
        <v>703</v>
      </c>
      <c r="F48" s="4" t="s">
        <v>674</v>
      </c>
      <c r="G48" s="4" t="s">
        <v>876</v>
      </c>
      <c r="H48" s="4" t="s">
        <v>389</v>
      </c>
      <c r="I48" s="4" t="s">
        <v>857</v>
      </c>
      <c r="J48" s="4" t="s">
        <v>892</v>
      </c>
      <c r="K48" s="4" t="s">
        <v>703</v>
      </c>
      <c r="L48" s="4" t="s">
        <v>703</v>
      </c>
    </row>
    <row r="49" spans="1:12">
      <c r="A49" s="29" t="s">
        <v>1073</v>
      </c>
      <c r="B49" s="4" t="s">
        <v>1072</v>
      </c>
      <c r="C49" s="4" t="s">
        <v>703</v>
      </c>
      <c r="D49" s="16" t="s">
        <v>703</v>
      </c>
      <c r="E49" s="4" t="s">
        <v>703</v>
      </c>
      <c r="F49" s="4" t="s">
        <v>674</v>
      </c>
      <c r="G49" s="4" t="s">
        <v>876</v>
      </c>
      <c r="H49" s="4" t="s">
        <v>389</v>
      </c>
      <c r="I49" s="4" t="s">
        <v>857</v>
      </c>
      <c r="J49" s="4" t="s">
        <v>892</v>
      </c>
      <c r="K49" s="4" t="s">
        <v>703</v>
      </c>
      <c r="L49" s="4" t="s">
        <v>703</v>
      </c>
    </row>
    <row r="50" spans="1:12">
      <c r="A50" s="29" t="s">
        <v>1068</v>
      </c>
      <c r="B50" s="4" t="s">
        <v>1071</v>
      </c>
      <c r="C50" s="4" t="s">
        <v>1070</v>
      </c>
      <c r="D50" s="16">
        <v>434.28762319999998</v>
      </c>
      <c r="E50" s="4" t="s">
        <v>1069</v>
      </c>
      <c r="F50" s="4" t="s">
        <v>782</v>
      </c>
      <c r="G50" s="4" t="s">
        <v>859</v>
      </c>
      <c r="H50" s="4" t="s">
        <v>1068</v>
      </c>
      <c r="I50" s="4" t="s">
        <v>857</v>
      </c>
      <c r="J50" s="4" t="s">
        <v>863</v>
      </c>
      <c r="K50" s="4" t="s">
        <v>703</v>
      </c>
      <c r="L50" s="4" t="s">
        <v>703</v>
      </c>
    </row>
    <row r="51" spans="1:12">
      <c r="A51" s="29" t="s">
        <v>1067</v>
      </c>
      <c r="B51" s="4" t="s">
        <v>1066</v>
      </c>
      <c r="C51" s="4" t="s">
        <v>703</v>
      </c>
      <c r="D51" s="16">
        <v>449.8500696000001</v>
      </c>
      <c r="E51" s="4" t="s">
        <v>938</v>
      </c>
      <c r="F51" s="4" t="s">
        <v>782</v>
      </c>
      <c r="G51" s="4" t="s">
        <v>859</v>
      </c>
      <c r="H51" s="4" t="s">
        <v>937</v>
      </c>
      <c r="I51" s="4" t="s">
        <v>881</v>
      </c>
      <c r="J51" s="4" t="s">
        <v>863</v>
      </c>
      <c r="K51" s="4" t="s">
        <v>703</v>
      </c>
      <c r="L51" s="4" t="s">
        <v>703</v>
      </c>
    </row>
    <row r="52" spans="1:12">
      <c r="A52" s="29" t="s">
        <v>864</v>
      </c>
      <c r="B52" s="4" t="s">
        <v>1065</v>
      </c>
      <c r="C52" s="4" t="s">
        <v>1064</v>
      </c>
      <c r="D52" s="16">
        <v>416.29716000000008</v>
      </c>
      <c r="E52" s="4" t="s">
        <v>865</v>
      </c>
      <c r="F52" s="4" t="s">
        <v>782</v>
      </c>
      <c r="G52" s="4" t="s">
        <v>859</v>
      </c>
      <c r="H52" s="4" t="s">
        <v>864</v>
      </c>
      <c r="I52" s="4" t="s">
        <v>857</v>
      </c>
      <c r="J52" s="4" t="s">
        <v>863</v>
      </c>
      <c r="K52" s="4" t="s">
        <v>703</v>
      </c>
      <c r="L52" s="4" t="s">
        <v>703</v>
      </c>
    </row>
    <row r="53" spans="1:12">
      <c r="A53" s="29" t="s">
        <v>1063</v>
      </c>
      <c r="B53" s="4" t="s">
        <v>1062</v>
      </c>
      <c r="C53" s="4" t="s">
        <v>1061</v>
      </c>
      <c r="D53" s="16">
        <v>129.07419999999999</v>
      </c>
      <c r="E53" s="4" t="s">
        <v>1060</v>
      </c>
      <c r="F53" s="4" t="s">
        <v>674</v>
      </c>
      <c r="G53" s="4" t="s">
        <v>876</v>
      </c>
      <c r="H53" s="4" t="s">
        <v>387</v>
      </c>
      <c r="I53" s="4" t="s">
        <v>881</v>
      </c>
      <c r="J53" s="4" t="s">
        <v>856</v>
      </c>
      <c r="K53" s="4" t="s">
        <v>703</v>
      </c>
      <c r="L53" s="4" t="s">
        <v>703</v>
      </c>
    </row>
    <row r="54" spans="1:12">
      <c r="A54" s="29" t="s">
        <v>1059</v>
      </c>
      <c r="B54" s="4" t="s">
        <v>1058</v>
      </c>
      <c r="C54" s="4" t="s">
        <v>703</v>
      </c>
      <c r="D54" s="16">
        <v>235.32203999999999</v>
      </c>
      <c r="E54" s="4" t="s">
        <v>1055</v>
      </c>
      <c r="F54" s="4" t="s">
        <v>667</v>
      </c>
      <c r="G54" s="4" t="s">
        <v>876</v>
      </c>
      <c r="H54" s="4" t="s">
        <v>43</v>
      </c>
      <c r="I54" s="4" t="s">
        <v>857</v>
      </c>
      <c r="J54" s="4" t="s">
        <v>892</v>
      </c>
      <c r="K54" s="4" t="s">
        <v>703</v>
      </c>
      <c r="L54" s="4" t="s">
        <v>703</v>
      </c>
    </row>
    <row r="55" spans="1:12">
      <c r="A55" s="29" t="s">
        <v>1057</v>
      </c>
      <c r="B55" s="4" t="s">
        <v>1056</v>
      </c>
      <c r="C55" s="4" t="s">
        <v>703</v>
      </c>
      <c r="D55" s="16">
        <v>235.32</v>
      </c>
      <c r="E55" s="4" t="s">
        <v>1055</v>
      </c>
      <c r="F55" s="4" t="s">
        <v>667</v>
      </c>
      <c r="G55" s="4" t="s">
        <v>876</v>
      </c>
      <c r="H55" s="4" t="s">
        <v>45</v>
      </c>
      <c r="I55" s="4" t="s">
        <v>857</v>
      </c>
      <c r="J55" s="4" t="s">
        <v>892</v>
      </c>
      <c r="K55" s="4" t="s">
        <v>703</v>
      </c>
      <c r="L55" s="4" t="s">
        <v>703</v>
      </c>
    </row>
    <row r="56" spans="1:12">
      <c r="A56" s="29" t="s">
        <v>1054</v>
      </c>
      <c r="B56" s="4" t="s">
        <v>1053</v>
      </c>
      <c r="C56" s="4" t="s">
        <v>703</v>
      </c>
      <c r="D56" s="16">
        <v>241.1</v>
      </c>
      <c r="E56" s="4" t="s">
        <v>1052</v>
      </c>
      <c r="F56" s="4" t="s">
        <v>667</v>
      </c>
      <c r="G56" s="4" t="s">
        <v>876</v>
      </c>
      <c r="H56" s="4" t="s">
        <v>47</v>
      </c>
      <c r="I56" s="4" t="s">
        <v>857</v>
      </c>
      <c r="J56" s="4" t="s">
        <v>892</v>
      </c>
      <c r="K56" s="4" t="s">
        <v>703</v>
      </c>
      <c r="L56" s="4" t="s">
        <v>703</v>
      </c>
    </row>
    <row r="57" spans="1:12">
      <c r="A57" s="29" t="s">
        <v>1051</v>
      </c>
      <c r="B57" s="4" t="s">
        <v>1050</v>
      </c>
      <c r="C57" s="4" t="s">
        <v>703</v>
      </c>
      <c r="D57" s="16" t="s">
        <v>703</v>
      </c>
      <c r="E57" s="4" t="s">
        <v>703</v>
      </c>
      <c r="F57" s="4" t="s">
        <v>674</v>
      </c>
      <c r="G57" s="4" t="s">
        <v>876</v>
      </c>
      <c r="H57" s="4" t="s">
        <v>389</v>
      </c>
      <c r="I57" s="4" t="s">
        <v>857</v>
      </c>
      <c r="J57" s="4" t="s">
        <v>892</v>
      </c>
      <c r="K57" s="4" t="s">
        <v>703</v>
      </c>
      <c r="L57" s="4" t="s">
        <v>703</v>
      </c>
    </row>
    <row r="58" spans="1:12">
      <c r="A58" s="29" t="s">
        <v>1049</v>
      </c>
      <c r="B58" s="4" t="s">
        <v>1048</v>
      </c>
      <c r="C58" s="4" t="s">
        <v>703</v>
      </c>
      <c r="D58" s="16" t="s">
        <v>703</v>
      </c>
      <c r="E58" s="4" t="s">
        <v>703</v>
      </c>
      <c r="F58" s="4" t="s">
        <v>674</v>
      </c>
      <c r="G58" s="4" t="s">
        <v>876</v>
      </c>
      <c r="H58" s="4" t="s">
        <v>389</v>
      </c>
      <c r="I58" s="4" t="s">
        <v>857</v>
      </c>
      <c r="J58" s="4" t="s">
        <v>892</v>
      </c>
      <c r="K58" s="4" t="s">
        <v>703</v>
      </c>
      <c r="L58" s="4" t="s">
        <v>703</v>
      </c>
    </row>
    <row r="59" spans="1:12">
      <c r="A59" s="29" t="s">
        <v>1047</v>
      </c>
      <c r="B59" s="4" t="s">
        <v>1046</v>
      </c>
      <c r="C59" s="4" t="s">
        <v>703</v>
      </c>
      <c r="D59" s="16" t="s">
        <v>703</v>
      </c>
      <c r="E59" s="4" t="s">
        <v>703</v>
      </c>
      <c r="F59" s="4" t="s">
        <v>674</v>
      </c>
      <c r="G59" s="4" t="s">
        <v>876</v>
      </c>
      <c r="H59" s="4" t="s">
        <v>389</v>
      </c>
      <c r="I59" s="4" t="s">
        <v>857</v>
      </c>
      <c r="J59" s="4" t="s">
        <v>892</v>
      </c>
      <c r="K59" s="4" t="s">
        <v>703</v>
      </c>
      <c r="L59" s="4" t="s">
        <v>703</v>
      </c>
    </row>
    <row r="60" spans="1:12">
      <c r="A60" s="29" t="s">
        <v>1045</v>
      </c>
      <c r="B60" s="4" t="s">
        <v>968</v>
      </c>
      <c r="C60" s="4" t="s">
        <v>967</v>
      </c>
      <c r="D60" s="16">
        <v>288.10000000000002</v>
      </c>
      <c r="E60" s="4" t="s">
        <v>966</v>
      </c>
      <c r="F60" s="4" t="s">
        <v>134</v>
      </c>
      <c r="G60" s="4" t="s">
        <v>876</v>
      </c>
      <c r="H60" s="4" t="s">
        <v>141</v>
      </c>
      <c r="I60" s="4" t="s">
        <v>881</v>
      </c>
      <c r="J60" s="4" t="s">
        <v>904</v>
      </c>
      <c r="K60" s="4" t="s">
        <v>766</v>
      </c>
      <c r="L60" s="4">
        <v>9031</v>
      </c>
    </row>
    <row r="61" spans="1:12">
      <c r="A61" s="29" t="s">
        <v>1044</v>
      </c>
      <c r="B61" s="4" t="s">
        <v>1043</v>
      </c>
      <c r="C61" s="4" t="s">
        <v>1042</v>
      </c>
      <c r="D61" s="16">
        <v>290.82983999999999</v>
      </c>
      <c r="E61" s="4" t="s">
        <v>981</v>
      </c>
      <c r="F61" s="4" t="s">
        <v>782</v>
      </c>
      <c r="G61" s="4" t="s">
        <v>876</v>
      </c>
      <c r="H61" s="4" t="s">
        <v>980</v>
      </c>
      <c r="I61" s="4" t="s">
        <v>857</v>
      </c>
      <c r="J61" s="4" t="s">
        <v>863</v>
      </c>
      <c r="K61" s="4" t="s">
        <v>703</v>
      </c>
      <c r="L61" s="4" t="s">
        <v>703</v>
      </c>
    </row>
    <row r="62" spans="1:12">
      <c r="A62" s="29" t="s">
        <v>882</v>
      </c>
      <c r="B62" s="4" t="s">
        <v>1041</v>
      </c>
      <c r="C62" s="4" t="s">
        <v>1040</v>
      </c>
      <c r="D62" s="16">
        <v>505.19916000000012</v>
      </c>
      <c r="E62" s="4" t="s">
        <v>883</v>
      </c>
      <c r="F62" s="4" t="s">
        <v>782</v>
      </c>
      <c r="G62" s="4" t="s">
        <v>859</v>
      </c>
      <c r="H62" s="4" t="s">
        <v>882</v>
      </c>
      <c r="I62" s="4" t="s">
        <v>857</v>
      </c>
      <c r="J62" s="4" t="s">
        <v>863</v>
      </c>
      <c r="K62" s="4" t="s">
        <v>703</v>
      </c>
      <c r="L62" s="4" t="s">
        <v>703</v>
      </c>
    </row>
    <row r="63" spans="1:12">
      <c r="A63" s="29" t="s">
        <v>882</v>
      </c>
      <c r="B63" s="4" t="s">
        <v>1041</v>
      </c>
      <c r="C63" s="4" t="s">
        <v>1040</v>
      </c>
      <c r="D63" s="16">
        <v>505.19916000000012</v>
      </c>
      <c r="E63" s="4" t="s">
        <v>883</v>
      </c>
      <c r="F63" s="4" t="s">
        <v>782</v>
      </c>
      <c r="G63" s="4" t="s">
        <v>859</v>
      </c>
      <c r="H63" s="4" t="s">
        <v>882</v>
      </c>
      <c r="I63" s="4" t="s">
        <v>857</v>
      </c>
      <c r="J63" s="4" t="s">
        <v>863</v>
      </c>
      <c r="K63" s="4" t="s">
        <v>703</v>
      </c>
      <c r="L63" s="4" t="s">
        <v>703</v>
      </c>
    </row>
    <row r="64" spans="1:12">
      <c r="A64" s="29" t="s">
        <v>1036</v>
      </c>
      <c r="B64" s="4" t="s">
        <v>1039</v>
      </c>
      <c r="C64" s="4" t="s">
        <v>1038</v>
      </c>
      <c r="D64" s="16">
        <v>370.48566</v>
      </c>
      <c r="E64" s="4" t="s">
        <v>1037</v>
      </c>
      <c r="F64" s="4" t="s">
        <v>782</v>
      </c>
      <c r="G64" s="4" t="s">
        <v>859</v>
      </c>
      <c r="H64" s="4" t="s">
        <v>1036</v>
      </c>
      <c r="I64" s="4" t="s">
        <v>857</v>
      </c>
      <c r="J64" s="4" t="s">
        <v>863</v>
      </c>
      <c r="K64" s="4" t="s">
        <v>703</v>
      </c>
      <c r="L64" s="4" t="s">
        <v>703</v>
      </c>
    </row>
    <row r="65" spans="1:12">
      <c r="A65" s="29" t="s">
        <v>1032</v>
      </c>
      <c r="B65" s="4" t="s">
        <v>1035</v>
      </c>
      <c r="C65" s="4" t="s">
        <v>1034</v>
      </c>
      <c r="D65" s="16">
        <v>380.90931999999998</v>
      </c>
      <c r="E65" s="4" t="s">
        <v>1033</v>
      </c>
      <c r="F65" s="4" t="s">
        <v>782</v>
      </c>
      <c r="G65" s="4" t="s">
        <v>859</v>
      </c>
      <c r="H65" s="4" t="s">
        <v>1032</v>
      </c>
      <c r="I65" s="4" t="s">
        <v>857</v>
      </c>
      <c r="J65" s="4" t="s">
        <v>863</v>
      </c>
      <c r="K65" s="4" t="s">
        <v>703</v>
      </c>
      <c r="L65" s="4" t="s">
        <v>703</v>
      </c>
    </row>
    <row r="66" spans="1:12">
      <c r="A66" s="29" t="s">
        <v>1028</v>
      </c>
      <c r="B66" s="4" t="s">
        <v>1031</v>
      </c>
      <c r="C66" s="4" t="s">
        <v>1030</v>
      </c>
      <c r="D66" s="16">
        <v>275.8</v>
      </c>
      <c r="E66" s="4" t="s">
        <v>1029</v>
      </c>
      <c r="F66" s="4" t="s">
        <v>667</v>
      </c>
      <c r="G66" s="4" t="s">
        <v>859</v>
      </c>
      <c r="H66" s="4" t="s">
        <v>1028</v>
      </c>
      <c r="I66" s="4" t="s">
        <v>857</v>
      </c>
      <c r="J66" s="4" t="s">
        <v>872</v>
      </c>
      <c r="K66" s="4" t="s">
        <v>703</v>
      </c>
      <c r="L66" s="4" t="s">
        <v>703</v>
      </c>
    </row>
    <row r="67" spans="1:12">
      <c r="A67" s="29" t="s">
        <v>1024</v>
      </c>
      <c r="B67" s="4" t="s">
        <v>1027</v>
      </c>
      <c r="C67" s="4" t="s">
        <v>1026</v>
      </c>
      <c r="D67" s="16">
        <v>184.2</v>
      </c>
      <c r="E67" s="4" t="s">
        <v>1025</v>
      </c>
      <c r="F67" s="4" t="s">
        <v>173</v>
      </c>
      <c r="G67" s="4" t="s">
        <v>859</v>
      </c>
      <c r="H67" s="4" t="s">
        <v>1024</v>
      </c>
      <c r="I67" s="4" t="s">
        <v>857</v>
      </c>
      <c r="J67" s="4" t="s">
        <v>856</v>
      </c>
      <c r="K67" s="4" t="s">
        <v>766</v>
      </c>
      <c r="L67" s="4" t="s">
        <v>703</v>
      </c>
    </row>
    <row r="68" spans="1:12">
      <c r="A68" s="29" t="s">
        <v>1012</v>
      </c>
      <c r="B68" s="4" t="s">
        <v>1023</v>
      </c>
      <c r="C68" s="4" t="s">
        <v>1022</v>
      </c>
      <c r="D68" s="16">
        <v>406.92514</v>
      </c>
      <c r="E68" s="4" t="s">
        <v>1021</v>
      </c>
      <c r="F68" s="4" t="s">
        <v>782</v>
      </c>
      <c r="G68" s="4" t="s">
        <v>859</v>
      </c>
      <c r="H68" s="4" t="s">
        <v>1012</v>
      </c>
      <c r="I68" s="4" t="s">
        <v>857</v>
      </c>
      <c r="J68" s="4" t="s">
        <v>863</v>
      </c>
      <c r="K68" s="4" t="s">
        <v>703</v>
      </c>
      <c r="L68" s="4" t="s">
        <v>703</v>
      </c>
    </row>
    <row r="69" spans="1:12">
      <c r="A69" s="29" t="s">
        <v>1020</v>
      </c>
      <c r="B69" s="4" t="s">
        <v>1019</v>
      </c>
      <c r="C69" s="4" t="s">
        <v>1018</v>
      </c>
      <c r="D69" s="16">
        <v>342.86133999999998</v>
      </c>
      <c r="E69" s="4" t="s">
        <v>1017</v>
      </c>
      <c r="F69" s="4" t="s">
        <v>782</v>
      </c>
      <c r="G69" s="4" t="s">
        <v>876</v>
      </c>
      <c r="H69" s="4" t="s">
        <v>1012</v>
      </c>
      <c r="I69" s="4" t="s">
        <v>857</v>
      </c>
      <c r="J69" s="4" t="s">
        <v>863</v>
      </c>
      <c r="K69" s="4" t="s">
        <v>703</v>
      </c>
      <c r="L69" s="4" t="s">
        <v>703</v>
      </c>
    </row>
    <row r="70" spans="1:12">
      <c r="A70" s="29" t="s">
        <v>1016</v>
      </c>
      <c r="B70" s="4" t="s">
        <v>1015</v>
      </c>
      <c r="C70" s="4" t="s">
        <v>1014</v>
      </c>
      <c r="D70" s="16">
        <v>422.92453999999998</v>
      </c>
      <c r="E70" s="4" t="s">
        <v>1013</v>
      </c>
      <c r="F70" s="4" t="s">
        <v>782</v>
      </c>
      <c r="G70" s="4" t="s">
        <v>876</v>
      </c>
      <c r="H70" s="4" t="s">
        <v>1012</v>
      </c>
      <c r="I70" s="4" t="s">
        <v>857</v>
      </c>
      <c r="J70" s="4" t="s">
        <v>863</v>
      </c>
      <c r="K70" s="4" t="s">
        <v>703</v>
      </c>
      <c r="L70" s="4" t="s">
        <v>703</v>
      </c>
    </row>
    <row r="71" spans="1:12">
      <c r="A71" s="29" t="s">
        <v>1011</v>
      </c>
      <c r="B71" s="4" t="s">
        <v>1010</v>
      </c>
      <c r="C71" s="4" t="s">
        <v>1009</v>
      </c>
      <c r="D71" s="16">
        <v>230.12566000000001</v>
      </c>
      <c r="E71" s="4" t="s">
        <v>1008</v>
      </c>
      <c r="F71" s="4" t="s">
        <v>173</v>
      </c>
      <c r="G71" s="4" t="s">
        <v>859</v>
      </c>
      <c r="H71" s="4" t="s">
        <v>1007</v>
      </c>
      <c r="I71" s="4" t="s">
        <v>857</v>
      </c>
      <c r="J71" s="4" t="s">
        <v>863</v>
      </c>
      <c r="K71" s="4" t="s">
        <v>703</v>
      </c>
      <c r="L71" s="4" t="s">
        <v>703</v>
      </c>
    </row>
    <row r="72" spans="1:12">
      <c r="A72" s="29" t="s">
        <v>1003</v>
      </c>
      <c r="B72" s="4" t="s">
        <v>1006</v>
      </c>
      <c r="C72" s="4" t="s">
        <v>1005</v>
      </c>
      <c r="D72" s="16">
        <v>419.90008000000012</v>
      </c>
      <c r="E72" s="4" t="s">
        <v>1004</v>
      </c>
      <c r="F72" s="4" t="s">
        <v>782</v>
      </c>
      <c r="G72" s="4" t="s">
        <v>859</v>
      </c>
      <c r="H72" s="4" t="s">
        <v>1003</v>
      </c>
      <c r="I72" s="4" t="s">
        <v>857</v>
      </c>
      <c r="J72" s="4" t="s">
        <v>863</v>
      </c>
      <c r="K72" s="4" t="s">
        <v>703</v>
      </c>
      <c r="L72" s="4" t="s">
        <v>703</v>
      </c>
    </row>
    <row r="73" spans="1:12">
      <c r="A73" s="29" t="s">
        <v>999</v>
      </c>
      <c r="B73" s="4" t="s">
        <v>1002</v>
      </c>
      <c r="C73" s="4" t="s">
        <v>1001</v>
      </c>
      <c r="D73" s="16">
        <v>333.26316960000003</v>
      </c>
      <c r="E73" s="4" t="s">
        <v>1000</v>
      </c>
      <c r="F73" s="4" t="s">
        <v>173</v>
      </c>
      <c r="G73" s="4" t="s">
        <v>859</v>
      </c>
      <c r="H73" s="4" t="s">
        <v>999</v>
      </c>
      <c r="I73" s="4" t="s">
        <v>857</v>
      </c>
      <c r="J73" s="4" t="s">
        <v>863</v>
      </c>
      <c r="K73" s="4" t="s">
        <v>703</v>
      </c>
      <c r="L73" s="4" t="s">
        <v>703</v>
      </c>
    </row>
    <row r="74" spans="1:12">
      <c r="A74" s="29" t="s">
        <v>995</v>
      </c>
      <c r="B74" s="4" t="s">
        <v>998</v>
      </c>
      <c r="C74" s="4" t="s">
        <v>997</v>
      </c>
      <c r="D74" s="16">
        <v>349.42291999999998</v>
      </c>
      <c r="E74" s="4" t="s">
        <v>996</v>
      </c>
      <c r="F74" s="4" t="s">
        <v>782</v>
      </c>
      <c r="G74" s="4" t="s">
        <v>859</v>
      </c>
      <c r="H74" s="4" t="s">
        <v>995</v>
      </c>
      <c r="I74" s="4" t="s">
        <v>857</v>
      </c>
      <c r="J74" s="4" t="s">
        <v>863</v>
      </c>
      <c r="K74" s="4" t="s">
        <v>703</v>
      </c>
      <c r="L74" s="4" t="s">
        <v>703</v>
      </c>
    </row>
    <row r="75" spans="1:12">
      <c r="A75" s="29" t="s">
        <v>994</v>
      </c>
      <c r="B75" s="4" t="s">
        <v>197</v>
      </c>
      <c r="C75" s="4" t="s">
        <v>993</v>
      </c>
      <c r="D75" s="16">
        <v>423.86242320000002</v>
      </c>
      <c r="E75" s="4" t="s">
        <v>992</v>
      </c>
      <c r="F75" s="4" t="s">
        <v>173</v>
      </c>
      <c r="G75" s="4" t="s">
        <v>859</v>
      </c>
      <c r="H75" s="4" t="s">
        <v>195</v>
      </c>
      <c r="I75" s="4" t="s">
        <v>857</v>
      </c>
      <c r="J75" s="4" t="s">
        <v>904</v>
      </c>
      <c r="K75" s="4" t="s">
        <v>766</v>
      </c>
      <c r="L75" s="4">
        <v>9030</v>
      </c>
    </row>
    <row r="76" spans="1:12">
      <c r="A76" s="29" t="s">
        <v>991</v>
      </c>
      <c r="B76" s="4" t="s">
        <v>990</v>
      </c>
      <c r="C76" s="4" t="s">
        <v>703</v>
      </c>
      <c r="D76" s="16">
        <v>230.26366100000001</v>
      </c>
      <c r="E76" s="4" t="s">
        <v>989</v>
      </c>
      <c r="F76" s="4" t="s">
        <v>228</v>
      </c>
      <c r="G76" s="4" t="s">
        <v>876</v>
      </c>
      <c r="H76" s="4" t="s">
        <v>310</v>
      </c>
      <c r="I76" s="4" t="s">
        <v>857</v>
      </c>
      <c r="J76" s="4" t="s">
        <v>892</v>
      </c>
      <c r="K76" s="4" t="s">
        <v>703</v>
      </c>
      <c r="L76" s="4" t="s">
        <v>703</v>
      </c>
    </row>
    <row r="77" spans="1:12">
      <c r="A77" s="29" t="s">
        <v>112</v>
      </c>
      <c r="B77" s="4" t="s">
        <v>113</v>
      </c>
      <c r="C77" s="4" t="s">
        <v>988</v>
      </c>
      <c r="D77" s="16">
        <v>221.3</v>
      </c>
      <c r="E77" s="4" t="s">
        <v>987</v>
      </c>
      <c r="F77" s="4" t="s">
        <v>669</v>
      </c>
      <c r="G77" s="4" t="s">
        <v>859</v>
      </c>
      <c r="H77" s="4" t="s">
        <v>112</v>
      </c>
      <c r="I77" s="4" t="s">
        <v>857</v>
      </c>
      <c r="J77" s="4" t="s">
        <v>904</v>
      </c>
      <c r="K77" s="4" t="s">
        <v>766</v>
      </c>
      <c r="L77" s="4">
        <v>9030</v>
      </c>
    </row>
    <row r="78" spans="1:12">
      <c r="A78" s="29" t="s">
        <v>986</v>
      </c>
      <c r="B78" s="4" t="s">
        <v>985</v>
      </c>
      <c r="C78" s="4" t="s">
        <v>703</v>
      </c>
      <c r="D78" s="16">
        <v>449.8500696000001</v>
      </c>
      <c r="E78" s="4" t="s">
        <v>938</v>
      </c>
      <c r="F78" s="4" t="s">
        <v>782</v>
      </c>
      <c r="G78" s="4" t="s">
        <v>859</v>
      </c>
      <c r="H78" s="4" t="s">
        <v>984</v>
      </c>
      <c r="I78" s="4" t="s">
        <v>857</v>
      </c>
      <c r="J78" s="4" t="s">
        <v>863</v>
      </c>
      <c r="K78" s="4" t="s">
        <v>703</v>
      </c>
      <c r="L78" s="4" t="s">
        <v>703</v>
      </c>
    </row>
    <row r="79" spans="1:12">
      <c r="A79" s="29" t="s">
        <v>980</v>
      </c>
      <c r="B79" s="4" t="s">
        <v>983</v>
      </c>
      <c r="C79" s="4" t="s">
        <v>982</v>
      </c>
      <c r="D79" s="16">
        <v>290.82983999999999</v>
      </c>
      <c r="E79" s="4" t="s">
        <v>981</v>
      </c>
      <c r="F79" s="4" t="s">
        <v>782</v>
      </c>
      <c r="G79" s="4" t="s">
        <v>859</v>
      </c>
      <c r="H79" s="4" t="s">
        <v>980</v>
      </c>
      <c r="I79" s="4" t="s">
        <v>857</v>
      </c>
      <c r="J79" s="4" t="s">
        <v>863</v>
      </c>
      <c r="K79" s="4" t="s">
        <v>703</v>
      </c>
      <c r="L79" s="4" t="s">
        <v>703</v>
      </c>
    </row>
    <row r="80" spans="1:12">
      <c r="A80" s="29" t="s">
        <v>976</v>
      </c>
      <c r="B80" s="4" t="s">
        <v>979</v>
      </c>
      <c r="C80" s="4" t="s">
        <v>703</v>
      </c>
      <c r="D80" s="16">
        <v>169.073081</v>
      </c>
      <c r="E80" s="4" t="s">
        <v>978</v>
      </c>
      <c r="F80" s="4" t="s">
        <v>977</v>
      </c>
      <c r="G80" s="4" t="s">
        <v>859</v>
      </c>
      <c r="H80" s="4" t="s">
        <v>976</v>
      </c>
      <c r="I80" s="4" t="s">
        <v>857</v>
      </c>
      <c r="J80" s="4" t="s">
        <v>856</v>
      </c>
      <c r="K80" s="4" t="s">
        <v>703</v>
      </c>
      <c r="L80" s="4" t="s">
        <v>703</v>
      </c>
    </row>
    <row r="81" spans="1:12">
      <c r="A81" s="29" t="s">
        <v>975</v>
      </c>
      <c r="B81" s="4" t="s">
        <v>974</v>
      </c>
      <c r="C81" s="4" t="s">
        <v>703</v>
      </c>
      <c r="D81" s="16">
        <v>257.3</v>
      </c>
      <c r="E81" s="4" t="s">
        <v>973</v>
      </c>
      <c r="F81" s="4" t="s">
        <v>667</v>
      </c>
      <c r="G81" s="4" t="s">
        <v>876</v>
      </c>
      <c r="H81" s="4" t="s">
        <v>972</v>
      </c>
      <c r="I81" s="4" t="s">
        <v>857</v>
      </c>
      <c r="J81" s="4" t="s">
        <v>892</v>
      </c>
      <c r="K81" s="4" t="s">
        <v>703</v>
      </c>
      <c r="L81" s="4" t="s">
        <v>703</v>
      </c>
    </row>
    <row r="82" spans="1:12">
      <c r="A82" s="29" t="s">
        <v>141</v>
      </c>
      <c r="B82" s="4" t="s">
        <v>142</v>
      </c>
      <c r="C82" s="4" t="s">
        <v>803</v>
      </c>
      <c r="D82" s="16">
        <v>330.16660000000002</v>
      </c>
      <c r="E82" s="4" t="s">
        <v>959</v>
      </c>
      <c r="F82" s="4" t="s">
        <v>134</v>
      </c>
      <c r="G82" s="4" t="s">
        <v>859</v>
      </c>
      <c r="H82" s="4" t="s">
        <v>141</v>
      </c>
      <c r="I82" s="4" t="s">
        <v>857</v>
      </c>
      <c r="J82" s="4" t="s">
        <v>904</v>
      </c>
      <c r="K82" s="4" t="s">
        <v>766</v>
      </c>
      <c r="L82" s="4">
        <v>9031</v>
      </c>
    </row>
    <row r="83" spans="1:12">
      <c r="A83" s="29" t="s">
        <v>971</v>
      </c>
      <c r="B83" s="4" t="s">
        <v>968</v>
      </c>
      <c r="C83" s="4" t="s">
        <v>970</v>
      </c>
      <c r="D83" s="16">
        <v>288.10000000000002</v>
      </c>
      <c r="E83" s="4" t="s">
        <v>966</v>
      </c>
      <c r="F83" s="4" t="s">
        <v>134</v>
      </c>
      <c r="G83" s="4" t="s">
        <v>876</v>
      </c>
      <c r="H83" s="4" t="s">
        <v>141</v>
      </c>
      <c r="I83" s="4" t="s">
        <v>881</v>
      </c>
      <c r="J83" s="4" t="s">
        <v>942</v>
      </c>
      <c r="K83" s="4" t="s">
        <v>703</v>
      </c>
      <c r="L83" s="4" t="s">
        <v>703</v>
      </c>
    </row>
    <row r="84" spans="1:12">
      <c r="A84" s="29" t="s">
        <v>969</v>
      </c>
      <c r="B84" s="4" t="s">
        <v>968</v>
      </c>
      <c r="C84" s="4" t="s">
        <v>967</v>
      </c>
      <c r="D84" s="16">
        <v>288.10000000000002</v>
      </c>
      <c r="E84" s="4" t="s">
        <v>966</v>
      </c>
      <c r="F84" s="4" t="s">
        <v>134</v>
      </c>
      <c r="G84" s="4" t="s">
        <v>876</v>
      </c>
      <c r="H84" s="4" t="s">
        <v>141</v>
      </c>
      <c r="I84" s="4" t="s">
        <v>881</v>
      </c>
      <c r="J84" s="4" t="s">
        <v>942</v>
      </c>
      <c r="K84" s="4" t="s">
        <v>766</v>
      </c>
      <c r="L84" s="4">
        <v>9031</v>
      </c>
    </row>
    <row r="85" spans="1:12">
      <c r="A85" s="29" t="s">
        <v>965</v>
      </c>
      <c r="B85" s="4" t="s">
        <v>964</v>
      </c>
      <c r="C85" s="4" t="s">
        <v>963</v>
      </c>
      <c r="D85" s="16">
        <v>330.2</v>
      </c>
      <c r="E85" s="4" t="s">
        <v>959</v>
      </c>
      <c r="F85" s="4" t="s">
        <v>134</v>
      </c>
      <c r="G85" s="4" t="s">
        <v>876</v>
      </c>
      <c r="H85" s="4" t="s">
        <v>141</v>
      </c>
      <c r="I85" s="4" t="s">
        <v>881</v>
      </c>
      <c r="J85" s="4" t="s">
        <v>856</v>
      </c>
      <c r="K85" s="4" t="s">
        <v>703</v>
      </c>
      <c r="L85" s="4" t="s">
        <v>703</v>
      </c>
    </row>
    <row r="86" spans="1:12">
      <c r="A86" s="29" t="s">
        <v>962</v>
      </c>
      <c r="B86" s="4" t="s">
        <v>961</v>
      </c>
      <c r="C86" s="4" t="s">
        <v>960</v>
      </c>
      <c r="D86" s="16">
        <v>330.2</v>
      </c>
      <c r="E86" s="4" t="s">
        <v>959</v>
      </c>
      <c r="F86" s="4" t="s">
        <v>134</v>
      </c>
      <c r="G86" s="4" t="s">
        <v>876</v>
      </c>
      <c r="H86" s="4" t="s">
        <v>141</v>
      </c>
      <c r="I86" s="4" t="s">
        <v>881</v>
      </c>
      <c r="J86" s="4" t="s">
        <v>856</v>
      </c>
      <c r="K86" s="4" t="s">
        <v>703</v>
      </c>
      <c r="L86" s="4" t="s">
        <v>703</v>
      </c>
    </row>
    <row r="87" spans="1:12">
      <c r="A87" s="29" t="s">
        <v>958</v>
      </c>
      <c r="B87" s="4" t="s">
        <v>957</v>
      </c>
      <c r="C87" s="4" t="s">
        <v>956</v>
      </c>
      <c r="D87" s="16">
        <v>282.2</v>
      </c>
      <c r="E87" s="4" t="s">
        <v>955</v>
      </c>
      <c r="F87" s="4" t="s">
        <v>173</v>
      </c>
      <c r="G87" s="4" t="s">
        <v>876</v>
      </c>
      <c r="H87" s="4" t="s">
        <v>201</v>
      </c>
      <c r="I87" s="4" t="s">
        <v>881</v>
      </c>
      <c r="J87" s="4" t="s">
        <v>856</v>
      </c>
      <c r="K87" s="4" t="s">
        <v>703</v>
      </c>
      <c r="L87" s="4" t="s">
        <v>703</v>
      </c>
    </row>
    <row r="88" spans="1:12">
      <c r="A88" s="29" t="s">
        <v>954</v>
      </c>
      <c r="B88" s="4" t="s">
        <v>953</v>
      </c>
      <c r="C88" s="4" t="s">
        <v>952</v>
      </c>
      <c r="D88" s="16">
        <v>299.32119999999998</v>
      </c>
      <c r="E88" s="4" t="s">
        <v>951</v>
      </c>
      <c r="F88" s="4" t="s">
        <v>134</v>
      </c>
      <c r="G88" s="4" t="s">
        <v>876</v>
      </c>
      <c r="H88" s="4" t="s">
        <v>143</v>
      </c>
      <c r="I88" s="4" t="s">
        <v>881</v>
      </c>
      <c r="J88" s="4" t="s">
        <v>942</v>
      </c>
      <c r="K88" s="4" t="s">
        <v>766</v>
      </c>
      <c r="L88" s="4" t="s">
        <v>703</v>
      </c>
    </row>
    <row r="89" spans="1:12">
      <c r="A89" s="29" t="s">
        <v>950</v>
      </c>
      <c r="B89" s="4" t="s">
        <v>949</v>
      </c>
      <c r="C89" s="4" t="s">
        <v>948</v>
      </c>
      <c r="D89" s="16">
        <v>315.3</v>
      </c>
      <c r="E89" s="4" t="s">
        <v>944</v>
      </c>
      <c r="F89" s="4" t="s">
        <v>134</v>
      </c>
      <c r="G89" s="4" t="s">
        <v>876</v>
      </c>
      <c r="H89" s="4" t="s">
        <v>143</v>
      </c>
      <c r="I89" s="4" t="s">
        <v>881</v>
      </c>
      <c r="J89" s="4" t="s">
        <v>942</v>
      </c>
      <c r="K89" s="4" t="s">
        <v>766</v>
      </c>
      <c r="L89" s="4" t="s">
        <v>703</v>
      </c>
    </row>
    <row r="90" spans="1:12">
      <c r="A90" s="29" t="s">
        <v>947</v>
      </c>
      <c r="B90" s="4" t="s">
        <v>946</v>
      </c>
      <c r="C90" s="4" t="s">
        <v>945</v>
      </c>
      <c r="D90" s="16">
        <v>315.3</v>
      </c>
      <c r="E90" s="4" t="s">
        <v>944</v>
      </c>
      <c r="F90" s="4" t="s">
        <v>134</v>
      </c>
      <c r="G90" s="4" t="s">
        <v>876</v>
      </c>
      <c r="H90" s="4" t="s">
        <v>943</v>
      </c>
      <c r="I90" s="4" t="s">
        <v>881</v>
      </c>
      <c r="J90" s="4" t="s">
        <v>942</v>
      </c>
      <c r="K90" s="4" t="s">
        <v>766</v>
      </c>
      <c r="L90" s="4" t="s">
        <v>703</v>
      </c>
    </row>
    <row r="91" spans="1:12">
      <c r="A91" s="29" t="s">
        <v>941</v>
      </c>
      <c r="B91" s="4" t="s">
        <v>940</v>
      </c>
      <c r="C91" s="4" t="s">
        <v>939</v>
      </c>
      <c r="D91" s="16">
        <v>449.8500696000001</v>
      </c>
      <c r="E91" s="4" t="s">
        <v>938</v>
      </c>
      <c r="F91" s="4" t="s">
        <v>782</v>
      </c>
      <c r="G91" s="4" t="s">
        <v>859</v>
      </c>
      <c r="H91" s="4" t="s">
        <v>937</v>
      </c>
      <c r="I91" s="4" t="s">
        <v>857</v>
      </c>
      <c r="J91" s="4" t="s">
        <v>863</v>
      </c>
      <c r="K91" s="4" t="s">
        <v>703</v>
      </c>
      <c r="L91" s="4" t="s">
        <v>703</v>
      </c>
    </row>
    <row r="92" spans="1:12">
      <c r="A92" s="29" t="s">
        <v>933</v>
      </c>
      <c r="B92" s="4" t="s">
        <v>936</v>
      </c>
      <c r="C92" s="4" t="s">
        <v>935</v>
      </c>
      <c r="D92" s="16">
        <v>265.30188900000002</v>
      </c>
      <c r="E92" s="4" t="s">
        <v>934</v>
      </c>
      <c r="F92" s="4" t="s">
        <v>134</v>
      </c>
      <c r="G92" s="4" t="s">
        <v>859</v>
      </c>
      <c r="H92" s="4" t="s">
        <v>933</v>
      </c>
      <c r="I92" s="4" t="s">
        <v>857</v>
      </c>
      <c r="J92" s="4" t="s">
        <v>856</v>
      </c>
      <c r="K92" s="4" t="s">
        <v>703</v>
      </c>
      <c r="L92" s="4" t="s">
        <v>703</v>
      </c>
    </row>
    <row r="93" spans="1:12">
      <c r="A93" s="29" t="s">
        <v>929</v>
      </c>
      <c r="B93" s="4" t="s">
        <v>932</v>
      </c>
      <c r="C93" s="4" t="s">
        <v>931</v>
      </c>
      <c r="D93" s="16">
        <v>129.17963</v>
      </c>
      <c r="E93" s="4" t="s">
        <v>930</v>
      </c>
      <c r="F93" s="4" t="s">
        <v>134</v>
      </c>
      <c r="G93" s="4" t="s">
        <v>859</v>
      </c>
      <c r="H93" s="4" t="s">
        <v>929</v>
      </c>
      <c r="I93" s="4" t="s">
        <v>857</v>
      </c>
      <c r="J93" s="4" t="s">
        <v>856</v>
      </c>
      <c r="K93" s="4" t="s">
        <v>703</v>
      </c>
      <c r="L93" s="4" t="s">
        <v>703</v>
      </c>
    </row>
    <row r="94" spans="1:12">
      <c r="A94" s="29" t="s">
        <v>925</v>
      </c>
      <c r="B94" s="4" t="s">
        <v>928</v>
      </c>
      <c r="C94" s="4" t="s">
        <v>927</v>
      </c>
      <c r="D94" s="16">
        <v>345.64810000000011</v>
      </c>
      <c r="E94" s="4" t="s">
        <v>926</v>
      </c>
      <c r="F94" s="4" t="s">
        <v>782</v>
      </c>
      <c r="G94" s="4" t="s">
        <v>859</v>
      </c>
      <c r="H94" s="4" t="s">
        <v>925</v>
      </c>
      <c r="I94" s="4" t="s">
        <v>857</v>
      </c>
      <c r="J94" s="4" t="s">
        <v>863</v>
      </c>
      <c r="K94" s="4" t="s">
        <v>703</v>
      </c>
      <c r="L94" s="4" t="s">
        <v>703</v>
      </c>
    </row>
    <row r="95" spans="1:12">
      <c r="A95" s="29" t="s">
        <v>924</v>
      </c>
      <c r="B95" s="4" t="s">
        <v>923</v>
      </c>
      <c r="C95" s="4" t="s">
        <v>703</v>
      </c>
      <c r="D95" s="16">
        <v>205</v>
      </c>
      <c r="E95" s="4" t="s">
        <v>922</v>
      </c>
      <c r="F95" s="4" t="s">
        <v>667</v>
      </c>
      <c r="G95" s="4" t="s">
        <v>876</v>
      </c>
      <c r="H95" s="4" t="s">
        <v>51</v>
      </c>
      <c r="I95" s="4" t="s">
        <v>881</v>
      </c>
      <c r="J95" s="4" t="s">
        <v>921</v>
      </c>
      <c r="K95" s="4" t="s">
        <v>703</v>
      </c>
      <c r="L95" s="4" t="s">
        <v>703</v>
      </c>
    </row>
    <row r="96" spans="1:12">
      <c r="A96" s="29" t="s">
        <v>920</v>
      </c>
      <c r="B96" s="4" t="s">
        <v>919</v>
      </c>
      <c r="C96" s="4" t="s">
        <v>703</v>
      </c>
      <c r="D96" s="16">
        <v>170.16919999999999</v>
      </c>
      <c r="E96" s="4" t="s">
        <v>918</v>
      </c>
      <c r="F96" s="4" t="s">
        <v>674</v>
      </c>
      <c r="G96" s="4" t="s">
        <v>876</v>
      </c>
      <c r="H96" s="4" t="s">
        <v>387</v>
      </c>
      <c r="I96" s="4" t="s">
        <v>881</v>
      </c>
      <c r="J96" s="4" t="s">
        <v>892</v>
      </c>
      <c r="K96" s="4" t="s">
        <v>703</v>
      </c>
      <c r="L96" s="4" t="s">
        <v>703</v>
      </c>
    </row>
    <row r="97" spans="1:12">
      <c r="A97" s="29" t="s">
        <v>917</v>
      </c>
      <c r="B97" s="4" t="s">
        <v>916</v>
      </c>
      <c r="C97" s="4" t="s">
        <v>915</v>
      </c>
      <c r="D97" s="16">
        <v>318.02532000000002</v>
      </c>
      <c r="E97" s="4" t="s">
        <v>914</v>
      </c>
      <c r="F97" s="4" t="s">
        <v>782</v>
      </c>
      <c r="G97" s="4" t="s">
        <v>876</v>
      </c>
      <c r="H97" s="4" t="s">
        <v>913</v>
      </c>
      <c r="I97" s="4" t="s">
        <v>857</v>
      </c>
      <c r="J97" s="4" t="s">
        <v>863</v>
      </c>
      <c r="K97" s="4" t="s">
        <v>703</v>
      </c>
      <c r="L97" s="4" t="s">
        <v>703</v>
      </c>
    </row>
    <row r="98" spans="1:12" ht="14" customHeight="1">
      <c r="A98" s="29" t="s">
        <v>909</v>
      </c>
      <c r="B98" s="4" t="s">
        <v>912</v>
      </c>
      <c r="C98" s="4" t="s">
        <v>911</v>
      </c>
      <c r="D98" s="16">
        <v>184.2</v>
      </c>
      <c r="E98" s="4" t="s">
        <v>910</v>
      </c>
      <c r="F98" s="4" t="s">
        <v>173</v>
      </c>
      <c r="G98" s="4" t="s">
        <v>859</v>
      </c>
      <c r="H98" s="4" t="s">
        <v>909</v>
      </c>
      <c r="I98" s="4" t="s">
        <v>857</v>
      </c>
      <c r="J98" s="4" t="s">
        <v>856</v>
      </c>
      <c r="K98" s="4" t="s">
        <v>766</v>
      </c>
      <c r="L98" s="4" t="s">
        <v>703</v>
      </c>
    </row>
    <row r="99" spans="1:12">
      <c r="A99" s="29" t="s">
        <v>781</v>
      </c>
      <c r="B99" s="4" t="s">
        <v>908</v>
      </c>
      <c r="C99" s="4" t="s">
        <v>703</v>
      </c>
      <c r="D99" s="16">
        <v>391.28769999999997</v>
      </c>
      <c r="E99" s="4" t="s">
        <v>907</v>
      </c>
      <c r="F99" s="4" t="s">
        <v>782</v>
      </c>
      <c r="G99" s="4" t="s">
        <v>859</v>
      </c>
      <c r="H99" s="4" t="s">
        <v>781</v>
      </c>
      <c r="I99" s="4" t="s">
        <v>857</v>
      </c>
      <c r="J99" s="4" t="s">
        <v>863</v>
      </c>
      <c r="K99" s="4" t="s">
        <v>703</v>
      </c>
      <c r="L99" s="4" t="s">
        <v>703</v>
      </c>
    </row>
    <row r="100" spans="1:12">
      <c r="A100" s="29" t="s">
        <v>276</v>
      </c>
      <c r="B100" s="4" t="s">
        <v>277</v>
      </c>
      <c r="C100" s="4" t="s">
        <v>906</v>
      </c>
      <c r="D100" s="16">
        <v>301.25544100000002</v>
      </c>
      <c r="E100" s="4" t="s">
        <v>905</v>
      </c>
      <c r="F100" s="4" t="s">
        <v>228</v>
      </c>
      <c r="G100" s="4" t="s">
        <v>876</v>
      </c>
      <c r="H100" s="4" t="s">
        <v>324</v>
      </c>
      <c r="I100" s="4" t="s">
        <v>857</v>
      </c>
      <c r="J100" s="4" t="s">
        <v>904</v>
      </c>
      <c r="K100" s="4" t="s">
        <v>766</v>
      </c>
      <c r="L100" s="4">
        <v>9030</v>
      </c>
    </row>
    <row r="101" spans="1:12">
      <c r="A101" s="29" t="s">
        <v>900</v>
      </c>
      <c r="B101" s="4" t="s">
        <v>903</v>
      </c>
      <c r="C101" s="4" t="s">
        <v>902</v>
      </c>
      <c r="D101" s="16">
        <v>328.4452</v>
      </c>
      <c r="E101" s="4" t="s">
        <v>901</v>
      </c>
      <c r="F101" s="4" t="s">
        <v>782</v>
      </c>
      <c r="G101" s="4" t="s">
        <v>859</v>
      </c>
      <c r="H101" s="4" t="s">
        <v>900</v>
      </c>
      <c r="I101" s="4" t="s">
        <v>857</v>
      </c>
      <c r="J101" s="4" t="s">
        <v>863</v>
      </c>
      <c r="K101" s="4" t="s">
        <v>703</v>
      </c>
      <c r="L101" s="4" t="s">
        <v>703</v>
      </c>
    </row>
    <row r="102" spans="1:12">
      <c r="A102" s="29" t="s">
        <v>899</v>
      </c>
      <c r="B102" s="4" t="s">
        <v>898</v>
      </c>
      <c r="C102" s="4" t="s">
        <v>897</v>
      </c>
      <c r="D102" s="16">
        <v>283.79367999999999</v>
      </c>
      <c r="E102" s="4" t="s">
        <v>896</v>
      </c>
      <c r="F102" s="4" t="s">
        <v>667</v>
      </c>
      <c r="G102" s="4" t="s">
        <v>859</v>
      </c>
      <c r="H102" s="4" t="s">
        <v>49</v>
      </c>
      <c r="I102" s="4" t="s">
        <v>857</v>
      </c>
      <c r="J102" s="4" t="s">
        <v>872</v>
      </c>
      <c r="K102" s="4" t="s">
        <v>703</v>
      </c>
      <c r="L102" s="4" t="s">
        <v>703</v>
      </c>
    </row>
    <row r="103" spans="1:12">
      <c r="A103" s="29" t="s">
        <v>895</v>
      </c>
      <c r="B103" s="4" t="s">
        <v>894</v>
      </c>
      <c r="C103" s="4" t="s">
        <v>703</v>
      </c>
      <c r="D103" s="16">
        <v>271.3</v>
      </c>
      <c r="E103" s="4" t="s">
        <v>893</v>
      </c>
      <c r="F103" s="4" t="s">
        <v>667</v>
      </c>
      <c r="G103" s="4" t="s">
        <v>876</v>
      </c>
      <c r="H103" s="4" t="s">
        <v>45</v>
      </c>
      <c r="I103" s="4" t="s">
        <v>857</v>
      </c>
      <c r="J103" s="4" t="s">
        <v>892</v>
      </c>
      <c r="K103" s="4" t="s">
        <v>703</v>
      </c>
      <c r="L103" s="4" t="s">
        <v>703</v>
      </c>
    </row>
    <row r="104" spans="1:12">
      <c r="A104" s="29" t="s">
        <v>888</v>
      </c>
      <c r="B104" s="4" t="s">
        <v>891</v>
      </c>
      <c r="C104" s="4" t="s">
        <v>890</v>
      </c>
      <c r="D104" s="16">
        <v>418.73368240000002</v>
      </c>
      <c r="E104" s="4" t="s">
        <v>889</v>
      </c>
      <c r="F104" s="4" t="s">
        <v>782</v>
      </c>
      <c r="G104" s="4" t="s">
        <v>859</v>
      </c>
      <c r="H104" s="4" t="s">
        <v>888</v>
      </c>
      <c r="I104" s="4" t="s">
        <v>857</v>
      </c>
      <c r="J104" s="4" t="s">
        <v>863</v>
      </c>
      <c r="K104" s="4" t="s">
        <v>703</v>
      </c>
      <c r="L104" s="4" t="s">
        <v>703</v>
      </c>
    </row>
    <row r="105" spans="1:12">
      <c r="A105" s="29" t="s">
        <v>887</v>
      </c>
      <c r="B105" s="4" t="s">
        <v>886</v>
      </c>
      <c r="C105" s="4" t="s">
        <v>703</v>
      </c>
      <c r="D105" s="16">
        <v>416.29716000000008</v>
      </c>
      <c r="E105" s="4" t="s">
        <v>865</v>
      </c>
      <c r="F105" s="4" t="s">
        <v>782</v>
      </c>
      <c r="G105" s="4" t="s">
        <v>859</v>
      </c>
      <c r="H105" s="4" t="s">
        <v>864</v>
      </c>
      <c r="I105" s="4" t="s">
        <v>881</v>
      </c>
      <c r="J105" s="4" t="s">
        <v>863</v>
      </c>
      <c r="K105" s="4" t="s">
        <v>703</v>
      </c>
      <c r="L105" s="4" t="s">
        <v>703</v>
      </c>
    </row>
    <row r="106" spans="1:12">
      <c r="A106" s="29" t="s">
        <v>885</v>
      </c>
      <c r="B106" s="4" t="s">
        <v>884</v>
      </c>
      <c r="C106" s="4" t="s">
        <v>703</v>
      </c>
      <c r="D106" s="16">
        <v>505.2</v>
      </c>
      <c r="E106" s="4" t="s">
        <v>883</v>
      </c>
      <c r="F106" s="4" t="s">
        <v>782</v>
      </c>
      <c r="G106" s="4" t="s">
        <v>859</v>
      </c>
      <c r="H106" s="4" t="s">
        <v>882</v>
      </c>
      <c r="I106" s="4" t="s">
        <v>881</v>
      </c>
      <c r="J106" s="4" t="s">
        <v>863</v>
      </c>
      <c r="K106" s="4" t="s">
        <v>703</v>
      </c>
      <c r="L106" s="4" t="s">
        <v>703</v>
      </c>
    </row>
    <row r="107" spans="1:12">
      <c r="A107" s="29" t="s">
        <v>880</v>
      </c>
      <c r="B107" s="4" t="s">
        <v>879</v>
      </c>
      <c r="C107" s="4" t="s">
        <v>878</v>
      </c>
      <c r="D107" s="16">
        <v>209.06979999999999</v>
      </c>
      <c r="E107" s="4" t="s">
        <v>877</v>
      </c>
      <c r="F107" s="4" t="s">
        <v>782</v>
      </c>
      <c r="G107" s="4" t="s">
        <v>876</v>
      </c>
      <c r="H107" s="4" t="s">
        <v>781</v>
      </c>
      <c r="I107" s="4" t="s">
        <v>857</v>
      </c>
      <c r="J107" s="4" t="s">
        <v>856</v>
      </c>
      <c r="K107" s="4" t="s">
        <v>703</v>
      </c>
      <c r="L107" s="4" t="s">
        <v>703</v>
      </c>
    </row>
    <row r="108" spans="1:12">
      <c r="A108" s="29" t="s">
        <v>873</v>
      </c>
      <c r="B108" s="4" t="s">
        <v>875</v>
      </c>
      <c r="C108" s="4" t="s">
        <v>874</v>
      </c>
      <c r="D108" s="16" t="s">
        <v>703</v>
      </c>
      <c r="E108" s="4" t="s">
        <v>703</v>
      </c>
      <c r="F108" s="4" t="s">
        <v>134</v>
      </c>
      <c r="G108" s="4" t="s">
        <v>859</v>
      </c>
      <c r="H108" s="4" t="s">
        <v>873</v>
      </c>
      <c r="I108" s="4" t="s">
        <v>857</v>
      </c>
      <c r="J108" s="4" t="s">
        <v>872</v>
      </c>
      <c r="K108" s="4" t="s">
        <v>703</v>
      </c>
      <c r="L108" s="4" t="s">
        <v>703</v>
      </c>
    </row>
    <row r="109" spans="1:12">
      <c r="A109" s="29" t="s">
        <v>868</v>
      </c>
      <c r="B109" s="4" t="s">
        <v>871</v>
      </c>
      <c r="C109" s="4" t="s">
        <v>870</v>
      </c>
      <c r="D109" s="16">
        <v>335.27904960000001</v>
      </c>
      <c r="E109" s="4" t="s">
        <v>869</v>
      </c>
      <c r="F109" s="4" t="s">
        <v>173</v>
      </c>
      <c r="G109" s="4" t="s">
        <v>859</v>
      </c>
      <c r="H109" s="4" t="s">
        <v>868</v>
      </c>
      <c r="I109" s="4" t="s">
        <v>857</v>
      </c>
      <c r="J109" s="4" t="s">
        <v>863</v>
      </c>
      <c r="K109" s="4" t="s">
        <v>703</v>
      </c>
      <c r="L109" s="4" t="s">
        <v>703</v>
      </c>
    </row>
    <row r="110" spans="1:12">
      <c r="A110" s="29" t="s">
        <v>867</v>
      </c>
      <c r="B110" s="4" t="s">
        <v>866</v>
      </c>
      <c r="C110" s="4" t="s">
        <v>703</v>
      </c>
      <c r="D110" s="16">
        <v>416.29716000000008</v>
      </c>
      <c r="E110" s="4" t="s">
        <v>865</v>
      </c>
      <c r="F110" s="4" t="s">
        <v>782</v>
      </c>
      <c r="G110" s="4" t="s">
        <v>859</v>
      </c>
      <c r="H110" s="4" t="s">
        <v>864</v>
      </c>
      <c r="I110" s="4" t="s">
        <v>857</v>
      </c>
      <c r="J110" s="4" t="s">
        <v>863</v>
      </c>
      <c r="K110" s="4" t="s">
        <v>703</v>
      </c>
      <c r="L110" s="4" t="s">
        <v>703</v>
      </c>
    </row>
    <row r="111" spans="1:12">
      <c r="A111" s="44" t="s">
        <v>858</v>
      </c>
      <c r="B111" s="44" t="s">
        <v>862</v>
      </c>
      <c r="C111" s="44" t="s">
        <v>861</v>
      </c>
      <c r="D111" s="46">
        <v>305.84287999999998</v>
      </c>
      <c r="E111" s="44" t="s">
        <v>860</v>
      </c>
      <c r="F111" s="44" t="s">
        <v>134</v>
      </c>
      <c r="G111" s="44" t="s">
        <v>859</v>
      </c>
      <c r="H111" s="44" t="s">
        <v>858</v>
      </c>
      <c r="I111" s="44" t="s">
        <v>857</v>
      </c>
      <c r="J111" s="44" t="s">
        <v>856</v>
      </c>
      <c r="K111" s="45" t="s">
        <v>703</v>
      </c>
      <c r="L111" s="45" t="s">
        <v>703</v>
      </c>
    </row>
  </sheetData>
  <mergeCells count="1">
    <mergeCell ref="A1:L1"/>
  </mergeCells>
  <phoneticPr fontId="15" type="noConversion"/>
  <pageMargins left="0.75" right="0.75" top="1" bottom="1" header="0.5" footer="0.5"/>
  <pageSetup scale="64"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10"/>
  <sheetViews>
    <sheetView workbookViewId="0">
      <pane ySplit="6120" topLeftCell="A202"/>
      <selection sqref="A1:O1"/>
      <selection pane="bottomLeft" activeCell="T206" sqref="T206"/>
    </sheetView>
  </sheetViews>
  <sheetFormatPr baseColWidth="10" defaultRowHeight="15" x14ac:dyDescent="0"/>
  <cols>
    <col min="1" max="1" width="8.83203125" customWidth="1"/>
    <col min="2" max="2" width="31.5" bestFit="1" customWidth="1"/>
    <col min="3" max="3" width="16.6640625" bestFit="1" customWidth="1"/>
    <col min="4" max="4" width="32.83203125" bestFit="1" customWidth="1"/>
    <col min="5" max="5" width="8.6640625" bestFit="1" customWidth="1"/>
    <col min="6" max="6" width="5.5" bestFit="1" customWidth="1"/>
    <col min="7" max="7" width="3.1640625" bestFit="1" customWidth="1"/>
    <col min="8" max="9" width="8" bestFit="1" customWidth="1"/>
    <col min="10" max="10" width="7.33203125" bestFit="1" customWidth="1"/>
    <col min="11" max="11" width="7.83203125" bestFit="1" customWidth="1"/>
    <col min="12" max="12" width="6" bestFit="1" customWidth="1"/>
    <col min="13" max="13" width="7.1640625" bestFit="1" customWidth="1"/>
    <col min="14" max="14" width="5.6640625" bestFit="1" customWidth="1"/>
    <col min="15" max="15" width="5.5" bestFit="1" customWidth="1"/>
    <col min="16" max="16" width="6" customWidth="1"/>
    <col min="18" max="19" width="8.33203125" customWidth="1"/>
  </cols>
  <sheetData>
    <row r="1" spans="1:19" ht="89" customHeight="1">
      <c r="A1" s="88" t="s">
        <v>1306</v>
      </c>
      <c r="B1" s="88"/>
      <c r="C1" s="88"/>
      <c r="D1" s="88"/>
      <c r="E1" s="88"/>
      <c r="F1" s="88"/>
      <c r="G1" s="88"/>
      <c r="H1" s="88"/>
      <c r="I1" s="88"/>
      <c r="J1" s="88"/>
      <c r="K1" s="88"/>
      <c r="L1" s="88"/>
      <c r="M1" s="88"/>
      <c r="N1" s="88"/>
      <c r="O1" s="88"/>
      <c r="Q1" s="51" t="s">
        <v>1216</v>
      </c>
    </row>
    <row r="2" spans="1:19" ht="36" customHeight="1">
      <c r="A2" s="3" t="s">
        <v>1255</v>
      </c>
      <c r="B2" s="3" t="s">
        <v>658</v>
      </c>
      <c r="C2" s="3" t="s">
        <v>507</v>
      </c>
      <c r="D2" s="3" t="s">
        <v>0</v>
      </c>
      <c r="E2" s="3" t="s">
        <v>801</v>
      </c>
      <c r="F2" s="3" t="s">
        <v>800</v>
      </c>
      <c r="G2" s="3" t="s">
        <v>515</v>
      </c>
      <c r="H2" s="3" t="s">
        <v>799</v>
      </c>
      <c r="I2" s="3" t="s">
        <v>798</v>
      </c>
      <c r="J2" s="3" t="s">
        <v>797</v>
      </c>
      <c r="K2" s="3" t="s">
        <v>796</v>
      </c>
      <c r="L2" s="3" t="s">
        <v>795</v>
      </c>
      <c r="M2" s="3" t="s">
        <v>794</v>
      </c>
      <c r="N2" s="3" t="s">
        <v>793</v>
      </c>
      <c r="O2" s="3" t="s">
        <v>792</v>
      </c>
      <c r="Q2" s="3" t="s">
        <v>791</v>
      </c>
      <c r="R2" s="3" t="s">
        <v>1217</v>
      </c>
      <c r="S2" s="3" t="s">
        <v>1218</v>
      </c>
    </row>
    <row r="3" spans="1:19">
      <c r="A3" s="13" t="s">
        <v>666</v>
      </c>
      <c r="B3" s="32" t="s">
        <v>667</v>
      </c>
      <c r="C3" s="32" t="s">
        <v>43</v>
      </c>
      <c r="D3" s="32" t="s">
        <v>43</v>
      </c>
      <c r="E3" s="32">
        <v>68520</v>
      </c>
      <c r="F3" s="32">
        <v>5</v>
      </c>
      <c r="G3" s="32">
        <v>70</v>
      </c>
      <c r="H3" s="47">
        <v>159.11233770999999</v>
      </c>
      <c r="I3" s="47">
        <v>173.24434022</v>
      </c>
      <c r="J3" s="48">
        <v>-1.124608E-3</v>
      </c>
      <c r="K3" s="48">
        <v>4.7364712E-3</v>
      </c>
      <c r="L3" s="32">
        <v>-0.24</v>
      </c>
      <c r="M3" s="32">
        <v>0.81299999999999994</v>
      </c>
      <c r="N3" s="48">
        <v>-1.0576089E-2</v>
      </c>
      <c r="O3" s="48">
        <v>8.3268727999999993E-3</v>
      </c>
      <c r="Q3" s="4" t="str">
        <f t="shared" ref="Q3:Q66" si="0">IF(AND(R3&lt;=0,S3&gt;=0),"",1)</f>
        <v/>
      </c>
      <c r="R3" s="4">
        <f t="shared" ref="R3:R66" si="1">ROUND(N3,3)</f>
        <v>-1.0999999999999999E-2</v>
      </c>
      <c r="S3" s="4">
        <f t="shared" ref="S3:S66" si="2">ROUND(O3,3)</f>
        <v>8.0000000000000002E-3</v>
      </c>
    </row>
    <row r="4" spans="1:19">
      <c r="A4" s="13" t="s">
        <v>666</v>
      </c>
      <c r="B4" s="32"/>
      <c r="C4" s="32"/>
      <c r="D4" s="32" t="s">
        <v>487</v>
      </c>
      <c r="E4" s="32">
        <v>68615</v>
      </c>
      <c r="F4" s="32">
        <v>4</v>
      </c>
      <c r="G4" s="32">
        <v>63</v>
      </c>
      <c r="H4" s="47">
        <v>89.528836612999996</v>
      </c>
      <c r="I4" s="47">
        <v>88.486641743000007</v>
      </c>
      <c r="J4" s="48">
        <v>1.6610424999999999E-3</v>
      </c>
      <c r="K4" s="48">
        <v>7.6169650000000003E-4</v>
      </c>
      <c r="L4" s="32">
        <v>2.1800000000000002</v>
      </c>
      <c r="M4" s="32">
        <v>3.3099999999999997E-2</v>
      </c>
      <c r="N4" s="48">
        <v>1.379362E-4</v>
      </c>
      <c r="O4" s="48">
        <v>3.1841488000000002E-3</v>
      </c>
      <c r="Q4" s="4" t="str">
        <f t="shared" si="0"/>
        <v/>
      </c>
      <c r="R4" s="4">
        <f t="shared" si="1"/>
        <v>0</v>
      </c>
      <c r="S4" s="4">
        <f t="shared" si="2"/>
        <v>3.0000000000000001E-3</v>
      </c>
    </row>
    <row r="5" spans="1:19">
      <c r="A5" s="13" t="s">
        <v>666</v>
      </c>
      <c r="B5" s="32"/>
      <c r="C5" s="32" t="s">
        <v>771</v>
      </c>
      <c r="D5" s="32" t="s">
        <v>10</v>
      </c>
      <c r="E5" s="32">
        <v>68521</v>
      </c>
      <c r="F5" s="32">
        <v>2</v>
      </c>
      <c r="G5" s="32">
        <v>63</v>
      </c>
      <c r="H5" s="47">
        <v>316.00185234000003</v>
      </c>
      <c r="I5" s="47">
        <v>319.69579155000002</v>
      </c>
      <c r="J5" s="48">
        <v>-7.5037900000000002E-4</v>
      </c>
      <c r="K5" s="48">
        <v>1.4811526000000001E-3</v>
      </c>
      <c r="L5" s="32">
        <v>-0.51</v>
      </c>
      <c r="M5" s="32">
        <v>0.61419999999999997</v>
      </c>
      <c r="N5" s="48">
        <v>-3.712127E-3</v>
      </c>
      <c r="O5" s="48">
        <v>2.2113687999999999E-3</v>
      </c>
      <c r="Q5" s="4" t="str">
        <f t="shared" si="0"/>
        <v/>
      </c>
      <c r="R5" s="4">
        <f t="shared" si="1"/>
        <v>-4.0000000000000001E-3</v>
      </c>
      <c r="S5" s="4">
        <f t="shared" si="2"/>
        <v>2E-3</v>
      </c>
    </row>
    <row r="6" spans="1:19">
      <c r="A6" s="13" t="s">
        <v>666</v>
      </c>
      <c r="B6" s="32"/>
      <c r="C6" s="32" t="s">
        <v>45</v>
      </c>
      <c r="D6" s="32" t="s">
        <v>8</v>
      </c>
      <c r="E6" s="32">
        <v>68525</v>
      </c>
      <c r="F6" s="32">
        <v>2</v>
      </c>
      <c r="G6" s="32">
        <v>70</v>
      </c>
      <c r="H6" s="47">
        <v>343.15876933999999</v>
      </c>
      <c r="I6" s="47">
        <v>335.02336894000001</v>
      </c>
      <c r="J6" s="48">
        <v>3.2428172999999999E-3</v>
      </c>
      <c r="K6" s="48">
        <v>2.2822239000000002E-3</v>
      </c>
      <c r="L6" s="32">
        <v>1.42</v>
      </c>
      <c r="M6" s="32">
        <v>0.15989999999999999</v>
      </c>
      <c r="N6" s="48">
        <v>-1.3112899999999999E-3</v>
      </c>
      <c r="O6" s="48">
        <v>7.7969242000000003E-3</v>
      </c>
      <c r="Q6" s="4" t="str">
        <f t="shared" si="0"/>
        <v/>
      </c>
      <c r="R6" s="4">
        <f t="shared" si="1"/>
        <v>-1E-3</v>
      </c>
      <c r="S6" s="4">
        <f t="shared" si="2"/>
        <v>8.0000000000000002E-3</v>
      </c>
    </row>
    <row r="7" spans="1:19">
      <c r="A7" s="13" t="s">
        <v>666</v>
      </c>
      <c r="B7" s="32"/>
      <c r="C7" s="32"/>
      <c r="D7" s="32" t="s">
        <v>45</v>
      </c>
      <c r="E7" s="32">
        <v>65064</v>
      </c>
      <c r="F7" s="32">
        <v>4</v>
      </c>
      <c r="G7" s="32">
        <v>63</v>
      </c>
      <c r="H7" s="47">
        <v>241.21459668</v>
      </c>
      <c r="I7" s="47">
        <v>312.61361792999998</v>
      </c>
      <c r="J7" s="48">
        <v>-1.4973385000000001E-2</v>
      </c>
      <c r="K7" s="48">
        <v>5.8764956999999996E-3</v>
      </c>
      <c r="L7" s="32">
        <v>-2.5499999999999998</v>
      </c>
      <c r="M7" s="32">
        <v>1.34E-2</v>
      </c>
      <c r="N7" s="48">
        <v>-2.6724164000000002E-2</v>
      </c>
      <c r="O7" s="48">
        <v>-3.2226059999999998E-3</v>
      </c>
      <c r="Q7" s="4">
        <f t="shared" si="0"/>
        <v>1</v>
      </c>
      <c r="R7" s="4">
        <f t="shared" si="1"/>
        <v>-2.7E-2</v>
      </c>
      <c r="S7" s="4">
        <f t="shared" si="2"/>
        <v>-3.0000000000000001E-3</v>
      </c>
    </row>
    <row r="8" spans="1:19">
      <c r="A8" s="13" t="s">
        <v>666</v>
      </c>
      <c r="B8" s="32"/>
      <c r="C8" s="32"/>
      <c r="D8" s="32" t="s">
        <v>31</v>
      </c>
      <c r="E8" s="32">
        <v>68616</v>
      </c>
      <c r="F8" s="32">
        <v>4</v>
      </c>
      <c r="G8" s="32">
        <v>56</v>
      </c>
      <c r="H8" s="47">
        <v>147.03668963999999</v>
      </c>
      <c r="I8" s="47">
        <v>149.45077504</v>
      </c>
      <c r="J8" s="48">
        <v>1.9494542000000001E-3</v>
      </c>
      <c r="K8" s="48">
        <v>1.1332909E-3</v>
      </c>
      <c r="L8" s="32">
        <v>1.72</v>
      </c>
      <c r="M8" s="32">
        <v>9.11E-2</v>
      </c>
      <c r="N8" s="48">
        <v>-3.2265700000000001E-4</v>
      </c>
      <c r="O8" s="48">
        <v>4.2215656999999998E-3</v>
      </c>
      <c r="Q8" s="4" t="str">
        <f t="shared" si="0"/>
        <v/>
      </c>
      <c r="R8" s="4">
        <f t="shared" si="1"/>
        <v>0</v>
      </c>
      <c r="S8" s="4">
        <f t="shared" si="2"/>
        <v>4.0000000000000001E-3</v>
      </c>
    </row>
    <row r="9" spans="1:19">
      <c r="A9" s="13" t="s">
        <v>666</v>
      </c>
      <c r="B9" s="32"/>
      <c r="C9" s="32" t="s">
        <v>47</v>
      </c>
      <c r="D9" s="32" t="s">
        <v>47</v>
      </c>
      <c r="E9" s="32">
        <v>68580</v>
      </c>
      <c r="F9" s="32">
        <v>1</v>
      </c>
      <c r="G9" s="32">
        <v>70</v>
      </c>
      <c r="H9" s="47">
        <v>1202.6371349999999</v>
      </c>
      <c r="I9" s="47">
        <v>1182.2777507999999</v>
      </c>
      <c r="J9" s="48">
        <v>2.24746116E-2</v>
      </c>
      <c r="K9" s="48">
        <v>5.5024451000000004E-3</v>
      </c>
      <c r="L9" s="32">
        <v>4.08</v>
      </c>
      <c r="M9" s="32">
        <v>1E-4</v>
      </c>
      <c r="N9" s="48">
        <v>1.1494653400000001E-2</v>
      </c>
      <c r="O9" s="48">
        <v>3.3454569900000002E-2</v>
      </c>
      <c r="Q9" s="4">
        <f t="shared" si="0"/>
        <v>1</v>
      </c>
      <c r="R9" s="4">
        <f t="shared" si="1"/>
        <v>1.0999999999999999E-2</v>
      </c>
      <c r="S9" s="4">
        <f t="shared" si="2"/>
        <v>3.3000000000000002E-2</v>
      </c>
    </row>
    <row r="10" spans="1:19">
      <c r="A10" s="13" t="s">
        <v>666</v>
      </c>
      <c r="B10" s="32"/>
      <c r="C10" s="32" t="s">
        <v>49</v>
      </c>
      <c r="D10" s="32" t="s">
        <v>6</v>
      </c>
      <c r="E10" s="32">
        <v>68595</v>
      </c>
      <c r="F10" s="32">
        <v>2</v>
      </c>
      <c r="G10" s="32">
        <v>63</v>
      </c>
      <c r="H10" s="47">
        <v>612.46001517000002</v>
      </c>
      <c r="I10" s="47">
        <v>594.69382690999998</v>
      </c>
      <c r="J10" s="48">
        <v>1.14287924E-2</v>
      </c>
      <c r="K10" s="48">
        <v>3.3614239E-3</v>
      </c>
      <c r="L10" s="32">
        <v>3.4</v>
      </c>
      <c r="M10" s="32">
        <v>1.1999999999999999E-3</v>
      </c>
      <c r="N10" s="48">
        <v>4.7072099999999999E-3</v>
      </c>
      <c r="O10" s="48">
        <v>1.8150374899999999E-2</v>
      </c>
      <c r="Q10" s="4">
        <f t="shared" si="0"/>
        <v>1</v>
      </c>
      <c r="R10" s="4">
        <f t="shared" si="1"/>
        <v>5.0000000000000001E-3</v>
      </c>
      <c r="S10" s="4">
        <f t="shared" si="2"/>
        <v>1.7999999999999999E-2</v>
      </c>
    </row>
    <row r="11" spans="1:19">
      <c r="A11" s="13" t="s">
        <v>666</v>
      </c>
      <c r="B11" s="32"/>
      <c r="C11" s="32"/>
      <c r="D11" s="32" t="s">
        <v>485</v>
      </c>
      <c r="E11" s="32">
        <v>68562</v>
      </c>
      <c r="F11" s="32">
        <v>1</v>
      </c>
      <c r="G11" s="32">
        <v>70</v>
      </c>
      <c r="H11" s="47">
        <v>4781.6432291000001</v>
      </c>
      <c r="I11" s="47">
        <v>4736.5233182000002</v>
      </c>
      <c r="J11" s="48">
        <v>-2.0722691000000001E-2</v>
      </c>
      <c r="K11" s="48">
        <v>1.9835462500000001E-2</v>
      </c>
      <c r="L11" s="32">
        <v>-1.04</v>
      </c>
      <c r="M11" s="32">
        <v>0.29980000000000001</v>
      </c>
      <c r="N11" s="48">
        <v>-6.0303740000000002E-2</v>
      </c>
      <c r="O11" s="48">
        <v>1.8858358200000001E-2</v>
      </c>
      <c r="Q11" s="4" t="str">
        <f t="shared" si="0"/>
        <v/>
      </c>
      <c r="R11" s="4">
        <f t="shared" si="1"/>
        <v>-0.06</v>
      </c>
      <c r="S11" s="4">
        <f t="shared" si="2"/>
        <v>1.9E-2</v>
      </c>
    </row>
    <row r="12" spans="1:19">
      <c r="A12" s="13" t="s">
        <v>666</v>
      </c>
      <c r="B12" s="32"/>
      <c r="C12" s="32"/>
      <c r="D12" s="32" t="s">
        <v>489</v>
      </c>
      <c r="E12" s="32">
        <v>68622</v>
      </c>
      <c r="F12" s="32">
        <v>1</v>
      </c>
      <c r="G12" s="32">
        <v>70</v>
      </c>
      <c r="H12" s="47">
        <v>1776.8555619000001</v>
      </c>
      <c r="I12" s="47">
        <v>1774.3662793000001</v>
      </c>
      <c r="J12" s="48">
        <v>8.0487888999999993E-3</v>
      </c>
      <c r="K12" s="48">
        <v>7.6669299000000002E-3</v>
      </c>
      <c r="L12" s="32">
        <v>1.05</v>
      </c>
      <c r="M12" s="32">
        <v>0.29749999999999999</v>
      </c>
      <c r="N12" s="48">
        <v>-7.2503309999999996E-3</v>
      </c>
      <c r="O12" s="48">
        <v>2.3347909300000001E-2</v>
      </c>
      <c r="Q12" s="4" t="str">
        <f t="shared" si="0"/>
        <v/>
      </c>
      <c r="R12" s="4">
        <f t="shared" si="1"/>
        <v>-7.0000000000000001E-3</v>
      </c>
      <c r="S12" s="4">
        <f t="shared" si="2"/>
        <v>2.3E-2</v>
      </c>
    </row>
    <row r="13" spans="1:19">
      <c r="A13" s="13" t="s">
        <v>666</v>
      </c>
      <c r="B13" s="32"/>
      <c r="C13" s="32"/>
      <c r="D13" s="32" t="s">
        <v>49</v>
      </c>
      <c r="E13" s="32">
        <v>65090</v>
      </c>
      <c r="F13" s="32">
        <v>4</v>
      </c>
      <c r="G13" s="32">
        <v>70</v>
      </c>
      <c r="H13" s="47">
        <v>2068.5027728999999</v>
      </c>
      <c r="I13" s="47">
        <v>4091.4678245</v>
      </c>
      <c r="J13" s="48">
        <v>-0.37550994700000001</v>
      </c>
      <c r="K13" s="48">
        <v>0.19279954299999999</v>
      </c>
      <c r="L13" s="32">
        <v>-1.95</v>
      </c>
      <c r="M13" s="32">
        <v>5.5599999999999997E-2</v>
      </c>
      <c r="N13" s="48">
        <v>-0.76023544499999995</v>
      </c>
      <c r="O13" s="48">
        <v>9.2155512999999994E-3</v>
      </c>
      <c r="Q13" s="4" t="str">
        <f t="shared" si="0"/>
        <v/>
      </c>
      <c r="R13" s="4">
        <f t="shared" si="1"/>
        <v>-0.76</v>
      </c>
      <c r="S13" s="4">
        <f t="shared" si="2"/>
        <v>8.9999999999999993E-3</v>
      </c>
    </row>
    <row r="14" spans="1:19">
      <c r="A14" s="13" t="s">
        <v>666</v>
      </c>
      <c r="B14" s="32"/>
      <c r="C14" s="32"/>
      <c r="D14" s="32" t="s">
        <v>33</v>
      </c>
      <c r="E14" s="32">
        <v>68649</v>
      </c>
      <c r="F14" s="32">
        <v>3</v>
      </c>
      <c r="G14" s="32">
        <v>63</v>
      </c>
      <c r="H14" s="47">
        <v>340.61358928999999</v>
      </c>
      <c r="I14" s="47">
        <v>336.39995857000002</v>
      </c>
      <c r="J14" s="48">
        <v>5.7464520999999996E-3</v>
      </c>
      <c r="K14" s="48">
        <v>1.9246093E-3</v>
      </c>
      <c r="L14" s="32">
        <v>2.99</v>
      </c>
      <c r="M14" s="32">
        <v>4.1000000000000003E-3</v>
      </c>
      <c r="N14" s="48">
        <v>1.8979579999999999E-3</v>
      </c>
      <c r="O14" s="48">
        <v>9.5949461999999992E-3</v>
      </c>
      <c r="Q14" s="4">
        <f t="shared" si="0"/>
        <v>1</v>
      </c>
      <c r="R14" s="4">
        <f t="shared" si="1"/>
        <v>2E-3</v>
      </c>
      <c r="S14" s="4">
        <f t="shared" si="2"/>
        <v>0.01</v>
      </c>
    </row>
    <row r="15" spans="1:19">
      <c r="A15" s="13" t="s">
        <v>666</v>
      </c>
      <c r="B15" s="32"/>
      <c r="C15" s="32" t="s">
        <v>51</v>
      </c>
      <c r="D15" s="32" t="s">
        <v>51</v>
      </c>
      <c r="E15" s="32">
        <v>67706</v>
      </c>
      <c r="F15" s="32">
        <v>2</v>
      </c>
      <c r="G15" s="32">
        <v>70</v>
      </c>
      <c r="H15" s="47">
        <v>293.39981747000002</v>
      </c>
      <c r="I15" s="47">
        <v>281.82727702</v>
      </c>
      <c r="J15" s="48">
        <v>7.0211155000000003E-3</v>
      </c>
      <c r="K15" s="48">
        <v>2.2230631E-3</v>
      </c>
      <c r="L15" s="32">
        <v>3.16</v>
      </c>
      <c r="M15" s="32">
        <v>2.3999999999999998E-3</v>
      </c>
      <c r="N15" s="48">
        <v>2.5850621E-3</v>
      </c>
      <c r="O15" s="48">
        <v>1.14571688E-2</v>
      </c>
      <c r="Q15" s="4">
        <f t="shared" si="0"/>
        <v>1</v>
      </c>
      <c r="R15" s="4">
        <f t="shared" si="1"/>
        <v>3.0000000000000001E-3</v>
      </c>
      <c r="S15" s="4">
        <f t="shared" si="2"/>
        <v>1.0999999999999999E-2</v>
      </c>
    </row>
    <row r="16" spans="1:19">
      <c r="A16" s="13" t="s">
        <v>666</v>
      </c>
      <c r="B16" s="32"/>
      <c r="C16" s="32" t="s">
        <v>53</v>
      </c>
      <c r="D16" s="32" t="s">
        <v>53</v>
      </c>
      <c r="E16" s="32">
        <v>66641</v>
      </c>
      <c r="F16" s="32">
        <v>5</v>
      </c>
      <c r="G16" s="32">
        <v>56</v>
      </c>
      <c r="H16" s="47">
        <v>94.905997835999997</v>
      </c>
      <c r="I16" s="47">
        <v>93.948243023000003</v>
      </c>
      <c r="J16" s="48">
        <v>1.7514479999999999E-4</v>
      </c>
      <c r="K16" s="48">
        <v>7.1411040000000003E-4</v>
      </c>
      <c r="L16" s="32">
        <v>0.25</v>
      </c>
      <c r="M16" s="32">
        <v>0.80720000000000003</v>
      </c>
      <c r="N16" s="48">
        <v>-1.2565600000000001E-3</v>
      </c>
      <c r="O16" s="48">
        <v>1.6068499999999999E-3</v>
      </c>
      <c r="Q16" s="4" t="str">
        <f t="shared" si="0"/>
        <v/>
      </c>
      <c r="R16" s="4">
        <f t="shared" si="1"/>
        <v>-1E-3</v>
      </c>
      <c r="S16" s="4">
        <f t="shared" si="2"/>
        <v>2E-3</v>
      </c>
    </row>
    <row r="17" spans="1:19">
      <c r="A17" s="13" t="s">
        <v>666</v>
      </c>
      <c r="B17" s="32" t="s">
        <v>56</v>
      </c>
      <c r="C17" s="32" t="s">
        <v>668</v>
      </c>
      <c r="D17" s="32" t="s">
        <v>55</v>
      </c>
      <c r="E17" s="32">
        <v>68503</v>
      </c>
      <c r="F17" s="32">
        <v>2</v>
      </c>
      <c r="G17" s="32">
        <v>69</v>
      </c>
      <c r="H17" s="47">
        <v>790.47674581000001</v>
      </c>
      <c r="I17" s="47">
        <v>789.53235930999995</v>
      </c>
      <c r="J17" s="48">
        <v>1.0169205000000001E-3</v>
      </c>
      <c r="K17" s="48">
        <v>4.8317821000000002E-3</v>
      </c>
      <c r="L17" s="32">
        <v>0.21</v>
      </c>
      <c r="M17" s="32">
        <v>0.83389999999999997</v>
      </c>
      <c r="N17" s="48">
        <v>-8.6273570000000004E-3</v>
      </c>
      <c r="O17" s="48">
        <v>1.0661197900000001E-2</v>
      </c>
      <c r="Q17" s="4" t="str">
        <f t="shared" si="0"/>
        <v/>
      </c>
      <c r="R17" s="4">
        <f t="shared" si="1"/>
        <v>-8.9999999999999993E-3</v>
      </c>
      <c r="S17" s="4">
        <f t="shared" si="2"/>
        <v>1.0999999999999999E-2</v>
      </c>
    </row>
    <row r="18" spans="1:19">
      <c r="A18" s="13" t="s">
        <v>666</v>
      </c>
      <c r="B18" s="32" t="s">
        <v>669</v>
      </c>
      <c r="C18" s="32" t="s">
        <v>99</v>
      </c>
      <c r="D18" s="32" t="s">
        <v>99</v>
      </c>
      <c r="E18" s="32">
        <v>68528</v>
      </c>
      <c r="F18" s="32">
        <v>4</v>
      </c>
      <c r="G18" s="32">
        <v>63</v>
      </c>
      <c r="H18" s="47">
        <v>164.82152371000001</v>
      </c>
      <c r="I18" s="47">
        <v>160.73411265999999</v>
      </c>
      <c r="J18" s="48">
        <v>2.4964168999999999E-3</v>
      </c>
      <c r="K18" s="48">
        <v>1.4025000999999999E-3</v>
      </c>
      <c r="L18" s="32">
        <v>1.78</v>
      </c>
      <c r="M18" s="32">
        <v>8.0100000000000005E-2</v>
      </c>
      <c r="N18" s="48">
        <v>-3.08055E-4</v>
      </c>
      <c r="O18" s="48">
        <v>5.3008891000000001E-3</v>
      </c>
      <c r="Q18" s="4" t="str">
        <f t="shared" si="0"/>
        <v/>
      </c>
      <c r="R18" s="4">
        <f t="shared" si="1"/>
        <v>0</v>
      </c>
      <c r="S18" s="4">
        <f t="shared" si="2"/>
        <v>5.0000000000000001E-3</v>
      </c>
    </row>
    <row r="19" spans="1:19">
      <c r="A19" s="13" t="s">
        <v>666</v>
      </c>
      <c r="B19" s="32"/>
      <c r="C19" s="32"/>
      <c r="D19" s="32" t="s">
        <v>87</v>
      </c>
      <c r="E19" s="32">
        <v>68529</v>
      </c>
      <c r="F19" s="32">
        <v>10</v>
      </c>
      <c r="G19" s="32">
        <v>69</v>
      </c>
      <c r="H19" s="47">
        <v>9.6812566141000005</v>
      </c>
      <c r="I19" s="47">
        <v>10.251232079999999</v>
      </c>
      <c r="J19" s="48">
        <v>-6.3275000000000007E-5</v>
      </c>
      <c r="K19" s="48">
        <v>1.2759380000000001E-4</v>
      </c>
      <c r="L19" s="32">
        <v>-0.5</v>
      </c>
      <c r="M19" s="32">
        <v>0.62160000000000004</v>
      </c>
      <c r="N19" s="48">
        <v>-3.17953E-4</v>
      </c>
      <c r="O19" s="48">
        <v>1.914033E-4</v>
      </c>
      <c r="Q19" s="4" t="str">
        <f t="shared" si="0"/>
        <v/>
      </c>
      <c r="R19" s="4">
        <f t="shared" si="1"/>
        <v>0</v>
      </c>
      <c r="S19" s="4">
        <f t="shared" si="2"/>
        <v>0</v>
      </c>
    </row>
    <row r="20" spans="1:19">
      <c r="A20" s="13" t="s">
        <v>666</v>
      </c>
      <c r="B20" s="32"/>
      <c r="C20" s="32"/>
      <c r="D20" s="32" t="s">
        <v>89</v>
      </c>
      <c r="E20" s="32">
        <v>68530</v>
      </c>
      <c r="F20" s="32">
        <v>1</v>
      </c>
      <c r="G20" s="32">
        <v>70</v>
      </c>
      <c r="H20" s="47">
        <v>308.65333062000002</v>
      </c>
      <c r="I20" s="47">
        <v>310.10809975000001</v>
      </c>
      <c r="J20" s="48">
        <v>5.0252277999999996E-3</v>
      </c>
      <c r="K20" s="48">
        <v>1.5164253E-3</v>
      </c>
      <c r="L20" s="32">
        <v>3.31</v>
      </c>
      <c r="M20" s="32">
        <v>1.5E-3</v>
      </c>
      <c r="N20" s="48">
        <v>1.9992483E-3</v>
      </c>
      <c r="O20" s="48">
        <v>8.0512073E-3</v>
      </c>
      <c r="Q20" s="4">
        <f t="shared" si="0"/>
        <v>1</v>
      </c>
      <c r="R20" s="4">
        <f t="shared" si="1"/>
        <v>2E-3</v>
      </c>
      <c r="S20" s="4">
        <f t="shared" si="2"/>
        <v>8.0000000000000002E-3</v>
      </c>
    </row>
    <row r="21" spans="1:19">
      <c r="A21" s="13" t="s">
        <v>666</v>
      </c>
      <c r="B21" s="32"/>
      <c r="C21" s="32" t="s">
        <v>103</v>
      </c>
      <c r="D21" s="32" t="s">
        <v>103</v>
      </c>
      <c r="E21" s="32">
        <v>65068</v>
      </c>
      <c r="F21" s="32">
        <v>3</v>
      </c>
      <c r="G21" s="32">
        <v>56</v>
      </c>
      <c r="H21" s="47">
        <v>83.867530739000003</v>
      </c>
      <c r="I21" s="47">
        <v>81.693797063000005</v>
      </c>
      <c r="J21" s="48">
        <v>1.5940018999999999E-3</v>
      </c>
      <c r="K21" s="48">
        <v>5.1226769999999997E-4</v>
      </c>
      <c r="L21" s="32">
        <v>3.11</v>
      </c>
      <c r="M21" s="32">
        <v>3.0000000000000001E-3</v>
      </c>
      <c r="N21" s="48">
        <v>5.669669E-4</v>
      </c>
      <c r="O21" s="48">
        <v>2.6210368E-3</v>
      </c>
      <c r="Q21" s="4">
        <f t="shared" si="0"/>
        <v>1</v>
      </c>
      <c r="R21" s="4">
        <f t="shared" si="1"/>
        <v>1E-3</v>
      </c>
      <c r="S21" s="4">
        <f t="shared" si="2"/>
        <v>3.0000000000000001E-3</v>
      </c>
    </row>
    <row r="22" spans="1:19">
      <c r="A22" s="13" t="s">
        <v>666</v>
      </c>
      <c r="B22" s="32"/>
      <c r="C22" s="32" t="s">
        <v>106</v>
      </c>
      <c r="D22" s="32" t="s">
        <v>106</v>
      </c>
      <c r="E22" s="32">
        <v>65069</v>
      </c>
      <c r="F22" s="32">
        <v>3</v>
      </c>
      <c r="G22" s="32">
        <v>70</v>
      </c>
      <c r="H22" s="47">
        <v>266.68609745999998</v>
      </c>
      <c r="I22" s="47">
        <v>264.86340487000001</v>
      </c>
      <c r="J22" s="48">
        <v>-2.910101E-3</v>
      </c>
      <c r="K22" s="48">
        <v>2.1586741999999998E-3</v>
      </c>
      <c r="L22" s="32">
        <v>-1.35</v>
      </c>
      <c r="M22" s="32">
        <v>0.18210000000000001</v>
      </c>
      <c r="N22" s="48">
        <v>-7.2176690000000003E-3</v>
      </c>
      <c r="O22" s="48">
        <v>1.3974659E-3</v>
      </c>
      <c r="Q22" s="4" t="str">
        <f t="shared" si="0"/>
        <v/>
      </c>
      <c r="R22" s="4">
        <f t="shared" si="1"/>
        <v>-7.0000000000000001E-3</v>
      </c>
      <c r="S22" s="4">
        <f t="shared" si="2"/>
        <v>1E-3</v>
      </c>
    </row>
    <row r="23" spans="1:19">
      <c r="A23" s="13" t="s">
        <v>666</v>
      </c>
      <c r="B23" s="32"/>
      <c r="C23" s="32" t="s">
        <v>108</v>
      </c>
      <c r="D23" s="32" t="s">
        <v>108</v>
      </c>
      <c r="E23" s="32">
        <v>65070</v>
      </c>
      <c r="F23" s="32">
        <v>2</v>
      </c>
      <c r="G23" s="32">
        <v>70</v>
      </c>
      <c r="H23" s="47">
        <v>1011.4129253999999</v>
      </c>
      <c r="I23" s="47">
        <v>1004.707369</v>
      </c>
      <c r="J23" s="48">
        <v>1.06410527E-2</v>
      </c>
      <c r="K23" s="48">
        <v>3.9997495999999997E-3</v>
      </c>
      <c r="L23" s="32">
        <v>2.66</v>
      </c>
      <c r="M23" s="32">
        <v>9.7000000000000003E-3</v>
      </c>
      <c r="N23" s="48">
        <v>2.6596765999999999E-3</v>
      </c>
      <c r="O23" s="48">
        <v>1.86224288E-2</v>
      </c>
      <c r="Q23" s="4">
        <f t="shared" si="0"/>
        <v>1</v>
      </c>
      <c r="R23" s="4">
        <f t="shared" si="1"/>
        <v>3.0000000000000001E-3</v>
      </c>
      <c r="S23" s="4">
        <f t="shared" si="2"/>
        <v>1.9E-2</v>
      </c>
    </row>
    <row r="24" spans="1:19">
      <c r="A24" s="13" t="s">
        <v>666</v>
      </c>
      <c r="B24" s="32"/>
      <c r="C24" s="32" t="s">
        <v>110</v>
      </c>
      <c r="D24" s="32" t="s">
        <v>110</v>
      </c>
      <c r="E24" s="32">
        <v>65080</v>
      </c>
      <c r="F24" s="32">
        <v>103</v>
      </c>
      <c r="G24" s="32">
        <v>49</v>
      </c>
      <c r="H24" s="47">
        <v>14.281810720999999</v>
      </c>
      <c r="I24" s="47">
        <v>15.137752296</v>
      </c>
      <c r="J24" s="48">
        <v>3.46523E-5</v>
      </c>
      <c r="K24" s="48">
        <v>2.257805E-4</v>
      </c>
      <c r="L24" s="32">
        <v>0.15</v>
      </c>
      <c r="M24" s="32">
        <v>0.87870000000000004</v>
      </c>
      <c r="N24" s="48">
        <v>-4.1955900000000001E-4</v>
      </c>
      <c r="O24" s="48">
        <v>4.8886399999999999E-4</v>
      </c>
      <c r="Q24" s="4" t="str">
        <f t="shared" si="0"/>
        <v/>
      </c>
      <c r="R24" s="4">
        <f t="shared" si="1"/>
        <v>0</v>
      </c>
      <c r="S24" s="4">
        <f t="shared" si="2"/>
        <v>0</v>
      </c>
    </row>
    <row r="25" spans="1:19">
      <c r="A25" s="13" t="s">
        <v>666</v>
      </c>
      <c r="B25" s="32"/>
      <c r="C25" s="32"/>
      <c r="D25" s="32" t="s">
        <v>93</v>
      </c>
      <c r="E25" s="32">
        <v>68594</v>
      </c>
      <c r="F25" s="32">
        <v>2</v>
      </c>
      <c r="G25" s="32">
        <v>70</v>
      </c>
      <c r="H25" s="47">
        <v>463.73901155999999</v>
      </c>
      <c r="I25" s="47">
        <v>449.09293389999999</v>
      </c>
      <c r="J25" s="48">
        <v>3.4164257000000001E-3</v>
      </c>
      <c r="K25" s="48">
        <v>3.2136004999999998E-3</v>
      </c>
      <c r="L25" s="32">
        <v>1.06</v>
      </c>
      <c r="M25" s="32">
        <v>0.29149999999999998</v>
      </c>
      <c r="N25" s="48">
        <v>-2.9962140000000001E-3</v>
      </c>
      <c r="O25" s="48">
        <v>9.8290657000000003E-3</v>
      </c>
      <c r="Q25" s="4" t="str">
        <f t="shared" si="0"/>
        <v/>
      </c>
      <c r="R25" s="4">
        <f t="shared" si="1"/>
        <v>-3.0000000000000001E-3</v>
      </c>
      <c r="S25" s="4">
        <f t="shared" si="2"/>
        <v>0.01</v>
      </c>
    </row>
    <row r="26" spans="1:19">
      <c r="A26" s="13" t="s">
        <v>666</v>
      </c>
      <c r="B26" s="32"/>
      <c r="C26" s="32" t="s">
        <v>114</v>
      </c>
      <c r="D26" s="32" t="s">
        <v>114</v>
      </c>
      <c r="E26" s="32">
        <v>68645</v>
      </c>
      <c r="F26" s="32">
        <v>1</v>
      </c>
      <c r="G26" s="32">
        <v>70</v>
      </c>
      <c r="H26" s="47">
        <v>297.70843146999999</v>
      </c>
      <c r="I26" s="47">
        <v>293.80780183000002</v>
      </c>
      <c r="J26" s="48">
        <v>6.6750441999999998E-3</v>
      </c>
      <c r="K26" s="48">
        <v>1.8180185E-3</v>
      </c>
      <c r="L26" s="32">
        <v>3.67</v>
      </c>
      <c r="M26" s="32">
        <v>5.0000000000000001E-4</v>
      </c>
      <c r="N26" s="48">
        <v>3.0472448E-3</v>
      </c>
      <c r="O26" s="48">
        <v>1.03028437E-2</v>
      </c>
      <c r="Q26" s="4">
        <f t="shared" si="0"/>
        <v>1</v>
      </c>
      <c r="R26" s="4">
        <f t="shared" si="1"/>
        <v>3.0000000000000001E-3</v>
      </c>
      <c r="S26" s="4">
        <f t="shared" si="2"/>
        <v>0.01</v>
      </c>
    </row>
    <row r="27" spans="1:19">
      <c r="A27" s="13" t="s">
        <v>666</v>
      </c>
      <c r="B27" s="32"/>
      <c r="C27" s="32"/>
      <c r="D27" s="32" t="s">
        <v>790</v>
      </c>
      <c r="E27" s="32">
        <v>68646</v>
      </c>
      <c r="F27" s="32">
        <v>39</v>
      </c>
      <c r="G27" s="32">
        <v>28</v>
      </c>
      <c r="H27" s="47">
        <v>3.4394740656999998</v>
      </c>
      <c r="I27" s="47">
        <v>3.4237886230000001</v>
      </c>
      <c r="J27" s="48">
        <v>6.2305232000000002E-6</v>
      </c>
      <c r="K27" s="48">
        <v>2.0523999999999999E-5</v>
      </c>
      <c r="L27" s="32">
        <v>0.3</v>
      </c>
      <c r="M27" s="32">
        <v>0.76390000000000002</v>
      </c>
      <c r="N27" s="48">
        <v>-3.5957000000000001E-5</v>
      </c>
      <c r="O27" s="48">
        <v>4.8418199999999997E-5</v>
      </c>
      <c r="Q27" s="4" t="str">
        <f t="shared" si="0"/>
        <v/>
      </c>
      <c r="R27" s="4">
        <f t="shared" si="1"/>
        <v>0</v>
      </c>
      <c r="S27" s="4">
        <f t="shared" si="2"/>
        <v>0</v>
      </c>
    </row>
    <row r="28" spans="1:19">
      <c r="A28" s="13" t="s">
        <v>666</v>
      </c>
      <c r="B28" s="32"/>
      <c r="C28" s="32" t="s">
        <v>116</v>
      </c>
      <c r="D28" s="32" t="s">
        <v>83</v>
      </c>
      <c r="E28" s="32">
        <v>68515</v>
      </c>
      <c r="F28" s="32">
        <v>3</v>
      </c>
      <c r="G28" s="32">
        <v>70</v>
      </c>
      <c r="H28" s="47">
        <v>381.93806251000001</v>
      </c>
      <c r="I28" s="47">
        <v>423.79398587999998</v>
      </c>
      <c r="J28" s="48">
        <v>-5.8577899999999999E-3</v>
      </c>
      <c r="K28" s="48">
        <v>9.6691717999999992E-3</v>
      </c>
      <c r="L28" s="32">
        <v>-0.61</v>
      </c>
      <c r="M28" s="32">
        <v>0.54669999999999996</v>
      </c>
      <c r="N28" s="48">
        <v>-2.5152322000000001E-2</v>
      </c>
      <c r="O28" s="48">
        <v>1.34367424E-2</v>
      </c>
      <c r="Q28" s="4" t="str">
        <f t="shared" si="0"/>
        <v/>
      </c>
      <c r="R28" s="4">
        <f t="shared" si="1"/>
        <v>-2.5000000000000001E-2</v>
      </c>
      <c r="S28" s="4">
        <f t="shared" si="2"/>
        <v>1.2999999999999999E-2</v>
      </c>
    </row>
    <row r="29" spans="1:19">
      <c r="A29" s="13" t="s">
        <v>666</v>
      </c>
      <c r="B29" s="32"/>
      <c r="C29" s="32"/>
      <c r="D29" s="32" t="s">
        <v>91</v>
      </c>
      <c r="E29" s="32">
        <v>68549</v>
      </c>
      <c r="F29" s="32">
        <v>11</v>
      </c>
      <c r="G29" s="32">
        <v>42</v>
      </c>
      <c r="H29" s="47">
        <v>138.57209001000001</v>
      </c>
      <c r="I29" s="47">
        <v>137.00830654999999</v>
      </c>
      <c r="J29" s="48">
        <v>1.4254230000000001E-3</v>
      </c>
      <c r="K29" s="48">
        <v>6.3141149999999997E-4</v>
      </c>
      <c r="L29" s="32">
        <v>2.2599999999999998</v>
      </c>
      <c r="M29" s="32">
        <v>2.9499999999999998E-2</v>
      </c>
      <c r="N29" s="48">
        <v>1.492927E-4</v>
      </c>
      <c r="O29" s="48">
        <v>2.7015531999999998E-3</v>
      </c>
      <c r="Q29" s="4" t="str">
        <f t="shared" si="0"/>
        <v/>
      </c>
      <c r="R29" s="4">
        <f t="shared" si="1"/>
        <v>0</v>
      </c>
      <c r="S29" s="4">
        <f t="shared" si="2"/>
        <v>3.0000000000000001E-3</v>
      </c>
    </row>
    <row r="30" spans="1:19">
      <c r="A30" s="13" t="s">
        <v>666</v>
      </c>
      <c r="B30" s="32"/>
      <c r="C30" s="32"/>
      <c r="D30" s="32" t="s">
        <v>116</v>
      </c>
      <c r="E30" s="32">
        <v>65091</v>
      </c>
      <c r="F30" s="32">
        <v>9</v>
      </c>
      <c r="G30" s="32">
        <v>49</v>
      </c>
      <c r="H30" s="47">
        <v>48.648851288000003</v>
      </c>
      <c r="I30" s="47">
        <v>49.159007047000003</v>
      </c>
      <c r="J30" s="48">
        <v>7.8242709999999996E-4</v>
      </c>
      <c r="K30" s="48">
        <v>3.4457969999999999E-4</v>
      </c>
      <c r="L30" s="32">
        <v>2.27</v>
      </c>
      <c r="M30" s="32">
        <v>2.7799999999999998E-2</v>
      </c>
      <c r="N30" s="48">
        <v>8.9222100000000001E-5</v>
      </c>
      <c r="O30" s="48">
        <v>1.4756319999999999E-3</v>
      </c>
      <c r="Q30" s="4" t="str">
        <f t="shared" si="0"/>
        <v/>
      </c>
      <c r="R30" s="4">
        <f t="shared" si="1"/>
        <v>0</v>
      </c>
      <c r="S30" s="4">
        <f t="shared" si="2"/>
        <v>1E-3</v>
      </c>
    </row>
    <row r="31" spans="1:19">
      <c r="A31" s="13" t="s">
        <v>666</v>
      </c>
      <c r="B31" s="32"/>
      <c r="C31" s="32" t="s">
        <v>118</v>
      </c>
      <c r="D31" s="32" t="s">
        <v>118</v>
      </c>
      <c r="E31" s="32">
        <v>68664</v>
      </c>
      <c r="F31" s="32">
        <v>1</v>
      </c>
      <c r="G31" s="32">
        <v>70</v>
      </c>
      <c r="H31" s="47">
        <v>529.06036230999996</v>
      </c>
      <c r="I31" s="47">
        <v>534.99102249999999</v>
      </c>
      <c r="J31" s="48">
        <v>9.2810827000000002E-3</v>
      </c>
      <c r="K31" s="48">
        <v>1.9430773E-3</v>
      </c>
      <c r="L31" s="32">
        <v>4.78</v>
      </c>
      <c r="M31" s="32" t="s">
        <v>768</v>
      </c>
      <c r="N31" s="48">
        <v>5.4037323000000002E-3</v>
      </c>
      <c r="O31" s="48">
        <v>1.31584332E-2</v>
      </c>
      <c r="Q31" s="4">
        <f t="shared" si="0"/>
        <v>1</v>
      </c>
      <c r="R31" s="4">
        <f t="shared" si="1"/>
        <v>5.0000000000000001E-3</v>
      </c>
      <c r="S31" s="4">
        <f t="shared" si="2"/>
        <v>1.2999999999999999E-2</v>
      </c>
    </row>
    <row r="32" spans="1:19">
      <c r="A32" s="13" t="s">
        <v>666</v>
      </c>
      <c r="B32" s="32"/>
      <c r="C32" s="32"/>
      <c r="D32" s="32" t="s">
        <v>97</v>
      </c>
      <c r="E32" s="32">
        <v>68665</v>
      </c>
      <c r="F32" s="32">
        <v>1</v>
      </c>
      <c r="G32" s="32">
        <v>70</v>
      </c>
      <c r="H32" s="47">
        <v>1299.0510045999999</v>
      </c>
      <c r="I32" s="47">
        <v>1305.7019531000001</v>
      </c>
      <c r="J32" s="48">
        <v>-9.0896E-4</v>
      </c>
      <c r="K32" s="48">
        <v>4.8668262000000004E-3</v>
      </c>
      <c r="L32" s="32">
        <v>-0.19</v>
      </c>
      <c r="M32" s="32">
        <v>0.85240000000000005</v>
      </c>
      <c r="N32" s="48">
        <v>-1.0620559999999999E-2</v>
      </c>
      <c r="O32" s="48">
        <v>8.8026408000000007E-3</v>
      </c>
      <c r="Q32" s="4" t="str">
        <f t="shared" si="0"/>
        <v/>
      </c>
      <c r="R32" s="4">
        <f t="shared" si="1"/>
        <v>-1.0999999999999999E-2</v>
      </c>
      <c r="S32" s="4">
        <f t="shared" si="2"/>
        <v>8.9999999999999993E-3</v>
      </c>
    </row>
    <row r="33" spans="1:19">
      <c r="A33" s="13" t="s">
        <v>666</v>
      </c>
      <c r="B33" s="32"/>
      <c r="C33" s="32" t="s">
        <v>120</v>
      </c>
      <c r="D33" s="32" t="s">
        <v>120</v>
      </c>
      <c r="E33" s="32">
        <v>68679</v>
      </c>
      <c r="F33" s="32">
        <v>2</v>
      </c>
      <c r="G33" s="32">
        <v>70</v>
      </c>
      <c r="H33" s="47">
        <v>721.12741665999999</v>
      </c>
      <c r="I33" s="47">
        <v>737.53236548999996</v>
      </c>
      <c r="J33" s="48">
        <v>-5.6755200000000003E-4</v>
      </c>
      <c r="K33" s="48">
        <v>4.6873425999999999E-3</v>
      </c>
      <c r="L33" s="32">
        <v>-0.12</v>
      </c>
      <c r="M33" s="32">
        <v>0.90400000000000003</v>
      </c>
      <c r="N33" s="48">
        <v>-9.9209980000000003E-3</v>
      </c>
      <c r="O33" s="48">
        <v>8.7858950999999998E-3</v>
      </c>
      <c r="Q33" s="4" t="str">
        <f t="shared" si="0"/>
        <v/>
      </c>
      <c r="R33" s="4">
        <f t="shared" si="1"/>
        <v>-0.01</v>
      </c>
      <c r="S33" s="4">
        <f t="shared" si="2"/>
        <v>8.9999999999999993E-3</v>
      </c>
    </row>
    <row r="34" spans="1:19">
      <c r="A34" s="13" t="s">
        <v>666</v>
      </c>
      <c r="B34" s="32"/>
      <c r="C34" s="32" t="s">
        <v>789</v>
      </c>
      <c r="D34" s="32" t="s">
        <v>81</v>
      </c>
      <c r="E34" s="32">
        <v>68514</v>
      </c>
      <c r="F34" s="32">
        <v>2</v>
      </c>
      <c r="G34" s="32">
        <v>70</v>
      </c>
      <c r="H34" s="47">
        <v>517.57314000999997</v>
      </c>
      <c r="I34" s="47">
        <v>510.83441276000002</v>
      </c>
      <c r="J34" s="48">
        <v>4.0470519999999998E-3</v>
      </c>
      <c r="K34" s="48">
        <v>3.7166705000000002E-3</v>
      </c>
      <c r="L34" s="32">
        <v>1.0900000000000001</v>
      </c>
      <c r="M34" s="32">
        <v>0.28000000000000003</v>
      </c>
      <c r="N34" s="48">
        <v>-3.3694480000000001E-3</v>
      </c>
      <c r="O34" s="48">
        <v>1.14635525E-2</v>
      </c>
      <c r="Q34" s="4" t="str">
        <f t="shared" si="0"/>
        <v/>
      </c>
      <c r="R34" s="4">
        <f t="shared" si="1"/>
        <v>-3.0000000000000001E-3</v>
      </c>
      <c r="S34" s="4">
        <f t="shared" si="2"/>
        <v>1.0999999999999999E-2</v>
      </c>
    </row>
    <row r="35" spans="1:19">
      <c r="A35" s="13" t="s">
        <v>666</v>
      </c>
      <c r="B35" s="32"/>
      <c r="C35" s="32" t="s">
        <v>122</v>
      </c>
      <c r="D35" s="32" t="s">
        <v>122</v>
      </c>
      <c r="E35" s="32">
        <v>65107</v>
      </c>
      <c r="F35" s="32">
        <v>1</v>
      </c>
      <c r="G35" s="32">
        <v>70</v>
      </c>
      <c r="H35" s="47">
        <v>824.97730048000005</v>
      </c>
      <c r="I35" s="47">
        <v>814.63750158000005</v>
      </c>
      <c r="J35" s="48">
        <v>1.33892856E-2</v>
      </c>
      <c r="K35" s="48">
        <v>3.7913486000000001E-3</v>
      </c>
      <c r="L35" s="32">
        <v>3.53</v>
      </c>
      <c r="M35" s="32">
        <v>6.9999999999999999E-4</v>
      </c>
      <c r="N35" s="48">
        <v>5.8237673000000002E-3</v>
      </c>
      <c r="O35" s="48">
        <v>2.0954803899999999E-2</v>
      </c>
      <c r="Q35" s="4">
        <f t="shared" si="0"/>
        <v>1</v>
      </c>
      <c r="R35" s="4">
        <f t="shared" si="1"/>
        <v>6.0000000000000001E-3</v>
      </c>
      <c r="S35" s="4">
        <f t="shared" si="2"/>
        <v>2.1000000000000001E-2</v>
      </c>
    </row>
    <row r="36" spans="1:19">
      <c r="A36" s="13" t="s">
        <v>666</v>
      </c>
      <c r="B36" s="32"/>
      <c r="C36" s="32" t="s">
        <v>124</v>
      </c>
      <c r="D36" s="32" t="s">
        <v>124</v>
      </c>
      <c r="E36" s="32">
        <v>68710</v>
      </c>
      <c r="F36" s="32">
        <v>8</v>
      </c>
      <c r="G36" s="32">
        <v>63</v>
      </c>
      <c r="H36" s="47">
        <v>37.431114788000002</v>
      </c>
      <c r="I36" s="47">
        <v>41.081176724999999</v>
      </c>
      <c r="J36" s="48">
        <v>-3.2103200000000001E-4</v>
      </c>
      <c r="K36" s="48">
        <v>5.5782010000000003E-4</v>
      </c>
      <c r="L36" s="32">
        <v>-0.57999999999999996</v>
      </c>
      <c r="M36" s="32">
        <v>0.56710000000000005</v>
      </c>
      <c r="N36" s="48">
        <v>-1.436463E-3</v>
      </c>
      <c r="O36" s="48">
        <v>7.9439799999999998E-4</v>
      </c>
      <c r="Q36" s="4" t="str">
        <f t="shared" si="0"/>
        <v/>
      </c>
      <c r="R36" s="4">
        <f t="shared" si="1"/>
        <v>-1E-3</v>
      </c>
      <c r="S36" s="4">
        <f t="shared" si="2"/>
        <v>1E-3</v>
      </c>
    </row>
    <row r="37" spans="1:19">
      <c r="A37" s="13" t="s">
        <v>666</v>
      </c>
      <c r="B37" s="32" t="s">
        <v>134</v>
      </c>
      <c r="C37" s="32" t="s">
        <v>133</v>
      </c>
      <c r="D37" s="32" t="s">
        <v>133</v>
      </c>
      <c r="E37" s="32">
        <v>66589</v>
      </c>
      <c r="F37" s="32">
        <v>1</v>
      </c>
      <c r="G37" s="32">
        <v>70</v>
      </c>
      <c r="H37" s="47">
        <v>3448.5321908999999</v>
      </c>
      <c r="I37" s="47">
        <v>3437.7761534000001</v>
      </c>
      <c r="J37" s="48">
        <v>-1.1583695E-2</v>
      </c>
      <c r="K37" s="48">
        <v>1.46469775E-2</v>
      </c>
      <c r="L37" s="32">
        <v>-0.79</v>
      </c>
      <c r="M37" s="32">
        <v>0.43180000000000002</v>
      </c>
      <c r="N37" s="48">
        <v>-4.0811284000000003E-2</v>
      </c>
      <c r="O37" s="48">
        <v>1.7643893500000001E-2</v>
      </c>
      <c r="Q37" s="4" t="str">
        <f t="shared" si="0"/>
        <v/>
      </c>
      <c r="R37" s="4">
        <f t="shared" si="1"/>
        <v>-4.1000000000000002E-2</v>
      </c>
      <c r="S37" s="4">
        <f t="shared" si="2"/>
        <v>1.7999999999999999E-2</v>
      </c>
    </row>
    <row r="38" spans="1:19">
      <c r="A38" s="13" t="s">
        <v>666</v>
      </c>
      <c r="B38" s="32"/>
      <c r="C38" s="32" t="s">
        <v>770</v>
      </c>
      <c r="D38" s="32" t="s">
        <v>129</v>
      </c>
      <c r="E38" s="32">
        <v>68502</v>
      </c>
      <c r="F38" s="32">
        <v>4</v>
      </c>
      <c r="G38" s="32">
        <v>49</v>
      </c>
      <c r="H38" s="47">
        <v>119.18738733000001</v>
      </c>
      <c r="I38" s="47">
        <v>118.77446553999999</v>
      </c>
      <c r="J38" s="48">
        <v>2.7549275000000001E-3</v>
      </c>
      <c r="K38" s="48">
        <v>7.3125990000000004E-4</v>
      </c>
      <c r="L38" s="32">
        <v>3.77</v>
      </c>
      <c r="M38" s="32">
        <v>5.0000000000000001E-4</v>
      </c>
      <c r="N38" s="48">
        <v>1.2838223999999999E-3</v>
      </c>
      <c r="O38" s="48">
        <v>4.2260326000000004E-3</v>
      </c>
      <c r="Q38" s="4">
        <f t="shared" si="0"/>
        <v>1</v>
      </c>
      <c r="R38" s="4">
        <f t="shared" si="1"/>
        <v>1E-3</v>
      </c>
      <c r="S38" s="4">
        <f t="shared" si="2"/>
        <v>4.0000000000000001E-3</v>
      </c>
    </row>
    <row r="39" spans="1:19">
      <c r="A39" s="13" t="s">
        <v>666</v>
      </c>
      <c r="B39" s="32"/>
      <c r="C39" s="32" t="s">
        <v>139</v>
      </c>
      <c r="D39" s="32" t="s">
        <v>139</v>
      </c>
      <c r="E39" s="32">
        <v>68603</v>
      </c>
      <c r="F39" s="32">
        <v>8</v>
      </c>
      <c r="G39" s="32">
        <v>49</v>
      </c>
      <c r="H39" s="47">
        <v>51.631494912000001</v>
      </c>
      <c r="I39" s="47">
        <v>52.193836566999998</v>
      </c>
      <c r="J39" s="48">
        <v>-8.2529000000000001E-4</v>
      </c>
      <c r="K39" s="48">
        <v>2.400979E-4</v>
      </c>
      <c r="L39" s="32">
        <v>-3.44</v>
      </c>
      <c r="M39" s="32">
        <v>1.1999999999999999E-3</v>
      </c>
      <c r="N39" s="48">
        <v>-1.3083050000000001E-3</v>
      </c>
      <c r="O39" s="48">
        <v>-3.4227599999999997E-4</v>
      </c>
      <c r="Q39" s="4" t="str">
        <f t="shared" si="0"/>
        <v/>
      </c>
      <c r="R39" s="4">
        <f t="shared" si="1"/>
        <v>-1E-3</v>
      </c>
      <c r="S39" s="4">
        <f t="shared" si="2"/>
        <v>0</v>
      </c>
    </row>
    <row r="40" spans="1:19">
      <c r="A40" s="13" t="s">
        <v>666</v>
      </c>
      <c r="B40" s="32"/>
      <c r="C40" s="32" t="s">
        <v>143</v>
      </c>
      <c r="D40" s="32" t="s">
        <v>143</v>
      </c>
      <c r="E40" s="32">
        <v>67670</v>
      </c>
      <c r="F40" s="32">
        <v>2</v>
      </c>
      <c r="G40" s="32">
        <v>70</v>
      </c>
      <c r="H40" s="47">
        <v>258.11078342000002</v>
      </c>
      <c r="I40" s="47">
        <v>257.5438742</v>
      </c>
      <c r="J40" s="48">
        <v>9.0998550000000004E-4</v>
      </c>
      <c r="K40" s="48">
        <v>1.5677127E-3</v>
      </c>
      <c r="L40" s="32">
        <v>0.57999999999999996</v>
      </c>
      <c r="M40" s="32">
        <v>0.5635</v>
      </c>
      <c r="N40" s="48">
        <v>-2.218336E-3</v>
      </c>
      <c r="O40" s="48">
        <v>4.0383073999999998E-3</v>
      </c>
      <c r="Q40" s="4" t="str">
        <f t="shared" si="0"/>
        <v/>
      </c>
      <c r="R40" s="4">
        <f t="shared" si="1"/>
        <v>-2E-3</v>
      </c>
      <c r="S40" s="4">
        <f t="shared" si="2"/>
        <v>4.0000000000000001E-3</v>
      </c>
    </row>
    <row r="41" spans="1:19">
      <c r="A41" s="13" t="s">
        <v>666</v>
      </c>
      <c r="B41" s="32"/>
      <c r="C41" s="32" t="s">
        <v>145</v>
      </c>
      <c r="D41" s="32" t="s">
        <v>145</v>
      </c>
      <c r="E41" s="32">
        <v>68437</v>
      </c>
      <c r="F41" s="32">
        <v>3</v>
      </c>
      <c r="G41" s="32">
        <v>70</v>
      </c>
      <c r="H41" s="47">
        <v>346.70875575000002</v>
      </c>
      <c r="I41" s="47">
        <v>400.07653022</v>
      </c>
      <c r="J41" s="48">
        <v>-8.5308629999999996E-3</v>
      </c>
      <c r="K41" s="48">
        <v>6.1299077999999998E-3</v>
      </c>
      <c r="L41" s="32">
        <v>-1.39</v>
      </c>
      <c r="M41" s="32">
        <v>0.1686</v>
      </c>
      <c r="N41" s="48">
        <v>-2.0762903999999999E-2</v>
      </c>
      <c r="O41" s="48">
        <v>3.7011774000000001E-3</v>
      </c>
      <c r="Q41" s="4" t="str">
        <f t="shared" si="0"/>
        <v/>
      </c>
      <c r="R41" s="4">
        <f t="shared" si="1"/>
        <v>-2.1000000000000001E-2</v>
      </c>
      <c r="S41" s="4">
        <f t="shared" si="2"/>
        <v>4.0000000000000001E-3</v>
      </c>
    </row>
    <row r="42" spans="1:19">
      <c r="A42" s="13" t="s">
        <v>666</v>
      </c>
      <c r="B42" s="32"/>
      <c r="C42" s="32" t="s">
        <v>147</v>
      </c>
      <c r="D42" s="32" t="s">
        <v>147</v>
      </c>
      <c r="E42" s="32">
        <v>66620</v>
      </c>
      <c r="F42" s="32">
        <v>2</v>
      </c>
      <c r="G42" s="32">
        <v>63</v>
      </c>
      <c r="H42" s="47">
        <v>321.21049391999998</v>
      </c>
      <c r="I42" s="47">
        <v>323.17139474999999</v>
      </c>
      <c r="J42" s="48">
        <v>-2.043605E-3</v>
      </c>
      <c r="K42" s="48">
        <v>1.4994672000000001E-3</v>
      </c>
      <c r="L42" s="32">
        <v>-1.36</v>
      </c>
      <c r="M42" s="32">
        <v>0.1779</v>
      </c>
      <c r="N42" s="48">
        <v>-5.0419749999999998E-3</v>
      </c>
      <c r="O42" s="48">
        <v>9.5476450000000004E-4</v>
      </c>
      <c r="Q42" s="4" t="str">
        <f t="shared" si="0"/>
        <v/>
      </c>
      <c r="R42" s="4">
        <f t="shared" si="1"/>
        <v>-5.0000000000000001E-3</v>
      </c>
      <c r="S42" s="4">
        <f t="shared" si="2"/>
        <v>1E-3</v>
      </c>
    </row>
    <row r="43" spans="1:19">
      <c r="A43" s="13" t="s">
        <v>666</v>
      </c>
      <c r="B43" s="32"/>
      <c r="C43" s="32" t="s">
        <v>149</v>
      </c>
      <c r="D43" s="32" t="s">
        <v>149</v>
      </c>
      <c r="E43" s="32">
        <v>66632</v>
      </c>
      <c r="F43" s="32">
        <v>3</v>
      </c>
      <c r="G43" s="32">
        <v>63</v>
      </c>
      <c r="H43" s="47">
        <v>173.96186685999999</v>
      </c>
      <c r="I43" s="47">
        <v>179.36987790000001</v>
      </c>
      <c r="J43" s="48">
        <v>1.8046779999999999E-4</v>
      </c>
      <c r="K43" s="48">
        <v>1.5169881E-3</v>
      </c>
      <c r="L43" s="32">
        <v>0.12</v>
      </c>
      <c r="M43" s="32">
        <v>0.90569999999999995</v>
      </c>
      <c r="N43" s="48">
        <v>-2.8529369999999998E-3</v>
      </c>
      <c r="O43" s="48">
        <v>3.2138729999999999E-3</v>
      </c>
      <c r="Q43" s="4" t="str">
        <f t="shared" si="0"/>
        <v/>
      </c>
      <c r="R43" s="4">
        <f t="shared" si="1"/>
        <v>-3.0000000000000001E-3</v>
      </c>
      <c r="S43" s="4">
        <f t="shared" si="2"/>
        <v>3.0000000000000001E-3</v>
      </c>
    </row>
    <row r="44" spans="1:19">
      <c r="A44" s="13" t="s">
        <v>666</v>
      </c>
      <c r="B44" s="32"/>
      <c r="C44" s="32" t="s">
        <v>151</v>
      </c>
      <c r="D44" s="32" t="s">
        <v>151</v>
      </c>
      <c r="E44" s="32">
        <v>66643</v>
      </c>
      <c r="F44" s="32">
        <v>3</v>
      </c>
      <c r="G44" s="32">
        <v>70</v>
      </c>
      <c r="H44" s="47">
        <v>198.74243318000001</v>
      </c>
      <c r="I44" s="47">
        <v>244.10691822000001</v>
      </c>
      <c r="J44" s="48">
        <v>-8.5184579999999996E-3</v>
      </c>
      <c r="K44" s="48">
        <v>5.0005118999999999E-3</v>
      </c>
      <c r="L44" s="32">
        <v>-1.7</v>
      </c>
      <c r="M44" s="32">
        <v>9.2999999999999999E-2</v>
      </c>
      <c r="N44" s="48">
        <v>-1.8496823999999999E-2</v>
      </c>
      <c r="O44" s="48">
        <v>1.459908E-3</v>
      </c>
      <c r="Q44" s="4" t="str">
        <f t="shared" si="0"/>
        <v/>
      </c>
      <c r="R44" s="4">
        <f t="shared" si="1"/>
        <v>-1.7999999999999999E-2</v>
      </c>
      <c r="S44" s="4">
        <f t="shared" si="2"/>
        <v>1E-3</v>
      </c>
    </row>
    <row r="45" spans="1:19">
      <c r="A45" s="13" t="s">
        <v>666</v>
      </c>
      <c r="B45" s="32"/>
      <c r="C45" s="32" t="s">
        <v>153</v>
      </c>
      <c r="D45" s="32" t="s">
        <v>153</v>
      </c>
      <c r="E45" s="32">
        <v>66646</v>
      </c>
      <c r="F45" s="32">
        <v>1</v>
      </c>
      <c r="G45" s="32">
        <v>70</v>
      </c>
      <c r="H45" s="47">
        <v>757.44331460000001</v>
      </c>
      <c r="I45" s="47">
        <v>770.19764039999995</v>
      </c>
      <c r="J45" s="48">
        <v>5.3720165999999996E-3</v>
      </c>
      <c r="K45" s="48">
        <v>4.1937036000000002E-3</v>
      </c>
      <c r="L45" s="32">
        <v>1.28</v>
      </c>
      <c r="M45" s="32">
        <v>0.2046</v>
      </c>
      <c r="N45" s="48">
        <v>-2.9963889999999999E-3</v>
      </c>
      <c r="O45" s="48">
        <v>1.3740421799999999E-2</v>
      </c>
      <c r="Q45" s="4" t="str">
        <f t="shared" si="0"/>
        <v/>
      </c>
      <c r="R45" s="4">
        <f t="shared" si="1"/>
        <v>-3.0000000000000001E-3</v>
      </c>
      <c r="S45" s="4">
        <f t="shared" si="2"/>
        <v>1.4E-2</v>
      </c>
    </row>
    <row r="46" spans="1:19">
      <c r="A46" s="13" t="s">
        <v>666</v>
      </c>
      <c r="B46" s="32"/>
      <c r="C46" s="32" t="s">
        <v>788</v>
      </c>
      <c r="D46" s="32" t="s">
        <v>788</v>
      </c>
      <c r="E46" s="32">
        <v>66649</v>
      </c>
      <c r="F46" s="32">
        <v>2</v>
      </c>
      <c r="G46" s="32">
        <v>70</v>
      </c>
      <c r="H46" s="47">
        <v>279.15295724999999</v>
      </c>
      <c r="I46" s="47">
        <v>305.82888156000001</v>
      </c>
      <c r="J46" s="48">
        <v>-6.3222690000000002E-3</v>
      </c>
      <c r="K46" s="48">
        <v>3.1581070999999999E-3</v>
      </c>
      <c r="L46" s="32">
        <v>-2</v>
      </c>
      <c r="M46" s="32">
        <v>4.9299999999999997E-2</v>
      </c>
      <c r="N46" s="48">
        <v>-1.2624173000000001E-2</v>
      </c>
      <c r="O46" s="48">
        <v>-2.0364150000000001E-5</v>
      </c>
      <c r="Q46" s="4" t="str">
        <f t="shared" si="0"/>
        <v/>
      </c>
      <c r="R46" s="4">
        <f t="shared" si="1"/>
        <v>-1.2999999999999999E-2</v>
      </c>
      <c r="S46" s="4">
        <f t="shared" si="2"/>
        <v>0</v>
      </c>
    </row>
    <row r="47" spans="1:19">
      <c r="A47" s="13" t="s">
        <v>666</v>
      </c>
      <c r="B47" s="32"/>
      <c r="C47" s="32" t="s">
        <v>157</v>
      </c>
      <c r="D47" s="32" t="s">
        <v>157</v>
      </c>
      <c r="E47" s="32">
        <v>66654</v>
      </c>
      <c r="F47" s="32">
        <v>3</v>
      </c>
      <c r="G47" s="32">
        <v>70</v>
      </c>
      <c r="H47" s="47">
        <v>213.93765289000001</v>
      </c>
      <c r="I47" s="47">
        <v>238.11240938</v>
      </c>
      <c r="J47" s="48">
        <v>-3.238323E-3</v>
      </c>
      <c r="K47" s="48">
        <v>3.1295807000000001E-3</v>
      </c>
      <c r="L47" s="32">
        <v>-1.03</v>
      </c>
      <c r="M47" s="32">
        <v>0.30449999999999999</v>
      </c>
      <c r="N47" s="48">
        <v>-9.4833039999999997E-3</v>
      </c>
      <c r="O47" s="48">
        <v>3.0066582999999998E-3</v>
      </c>
      <c r="Q47" s="4" t="str">
        <f t="shared" si="0"/>
        <v/>
      </c>
      <c r="R47" s="4">
        <f t="shared" si="1"/>
        <v>-8.9999999999999993E-3</v>
      </c>
      <c r="S47" s="4">
        <f t="shared" si="2"/>
        <v>3.0000000000000001E-3</v>
      </c>
    </row>
    <row r="48" spans="1:19">
      <c r="A48" s="13" t="s">
        <v>666</v>
      </c>
      <c r="B48" s="32"/>
      <c r="C48" s="32" t="s">
        <v>159</v>
      </c>
      <c r="D48" s="32" t="s">
        <v>159</v>
      </c>
      <c r="E48" s="32">
        <v>66660</v>
      </c>
      <c r="F48" s="32">
        <v>1</v>
      </c>
      <c r="G48" s="32">
        <v>70</v>
      </c>
      <c r="H48" s="47">
        <v>2113.8440406999998</v>
      </c>
      <c r="I48" s="47">
        <v>2225.1950468999999</v>
      </c>
      <c r="J48" s="48">
        <v>-1.9233760999999999E-2</v>
      </c>
      <c r="K48" s="48">
        <v>1.73931947E-2</v>
      </c>
      <c r="L48" s="32">
        <v>-1.1100000000000001</v>
      </c>
      <c r="M48" s="32">
        <v>0.2727</v>
      </c>
      <c r="N48" s="48">
        <v>-5.3941339999999997E-2</v>
      </c>
      <c r="O48" s="48">
        <v>1.5473819200000001E-2</v>
      </c>
      <c r="Q48" s="4" t="str">
        <f t="shared" si="0"/>
        <v/>
      </c>
      <c r="R48" s="4">
        <f t="shared" si="1"/>
        <v>-5.3999999999999999E-2</v>
      </c>
      <c r="S48" s="4">
        <f t="shared" si="2"/>
        <v>1.4999999999999999E-2</v>
      </c>
    </row>
    <row r="49" spans="1:19">
      <c r="A49" s="13" t="s">
        <v>666</v>
      </c>
      <c r="B49" s="32" t="s">
        <v>173</v>
      </c>
      <c r="C49" s="32" t="s">
        <v>182</v>
      </c>
      <c r="D49" s="32" t="s">
        <v>182</v>
      </c>
      <c r="E49" s="32">
        <v>68542</v>
      </c>
      <c r="F49" s="32">
        <v>3</v>
      </c>
      <c r="G49" s="32">
        <v>63</v>
      </c>
      <c r="H49" s="47">
        <v>279.29196509000002</v>
      </c>
      <c r="I49" s="47">
        <v>278.40281732</v>
      </c>
      <c r="J49" s="48">
        <v>-4.6610849999999997E-3</v>
      </c>
      <c r="K49" s="48">
        <v>1.8389361E-3</v>
      </c>
      <c r="L49" s="32">
        <v>-2.5299999999999998</v>
      </c>
      <c r="M49" s="32">
        <v>1.38E-2</v>
      </c>
      <c r="N49" s="48">
        <v>-8.3382649999999992E-3</v>
      </c>
      <c r="O49" s="48">
        <v>-9.8390499999999998E-4</v>
      </c>
      <c r="Q49" s="4">
        <f t="shared" si="0"/>
        <v>1</v>
      </c>
      <c r="R49" s="4">
        <f t="shared" si="1"/>
        <v>-8.0000000000000002E-3</v>
      </c>
      <c r="S49" s="4">
        <f t="shared" si="2"/>
        <v>-1E-3</v>
      </c>
    </row>
    <row r="50" spans="1:19">
      <c r="A50" s="13" t="s">
        <v>666</v>
      </c>
      <c r="B50" s="32"/>
      <c r="C50" s="32" t="s">
        <v>187</v>
      </c>
      <c r="D50" s="32" t="s">
        <v>187</v>
      </c>
      <c r="E50" s="32">
        <v>68598</v>
      </c>
      <c r="F50" s="32">
        <v>1</v>
      </c>
      <c r="G50" s="32">
        <v>70</v>
      </c>
      <c r="H50" s="47">
        <v>1813.3121208</v>
      </c>
      <c r="I50" s="47">
        <v>1835.3777743000001</v>
      </c>
      <c r="J50" s="48">
        <v>1.06504501E-2</v>
      </c>
      <c r="K50" s="48">
        <v>7.0549849999999997E-3</v>
      </c>
      <c r="L50" s="32">
        <v>1.51</v>
      </c>
      <c r="M50" s="32">
        <v>0.1358</v>
      </c>
      <c r="N50" s="48">
        <v>-3.4275529999999998E-3</v>
      </c>
      <c r="O50" s="48">
        <v>2.4728453500000001E-2</v>
      </c>
      <c r="Q50" s="4" t="str">
        <f t="shared" si="0"/>
        <v/>
      </c>
      <c r="R50" s="4">
        <f t="shared" si="1"/>
        <v>-3.0000000000000001E-3</v>
      </c>
      <c r="S50" s="4">
        <f t="shared" si="2"/>
        <v>2.5000000000000001E-2</v>
      </c>
    </row>
    <row r="51" spans="1:19">
      <c r="A51" s="13" t="s">
        <v>666</v>
      </c>
      <c r="B51" s="32"/>
      <c r="C51" s="32" t="s">
        <v>191</v>
      </c>
      <c r="D51" s="32" t="s">
        <v>1240</v>
      </c>
      <c r="E51" s="32">
        <v>68563</v>
      </c>
      <c r="F51" s="32">
        <v>2</v>
      </c>
      <c r="G51" s="32">
        <v>70</v>
      </c>
      <c r="H51" s="47">
        <v>380.43459479000001</v>
      </c>
      <c r="I51" s="47">
        <v>408.88369490999997</v>
      </c>
      <c r="J51" s="48">
        <v>-4.0521530000000002E-3</v>
      </c>
      <c r="K51" s="48">
        <v>3.9211202000000002E-3</v>
      </c>
      <c r="L51" s="32">
        <v>-1.03</v>
      </c>
      <c r="M51" s="32">
        <v>0.30509999999999998</v>
      </c>
      <c r="N51" s="48">
        <v>-1.1876626E-2</v>
      </c>
      <c r="O51" s="48">
        <v>3.7723206999999998E-3</v>
      </c>
      <c r="Q51" s="4" t="str">
        <f t="shared" si="0"/>
        <v/>
      </c>
      <c r="R51" s="4">
        <f t="shared" si="1"/>
        <v>-1.2E-2</v>
      </c>
      <c r="S51" s="4">
        <f t="shared" si="2"/>
        <v>4.0000000000000001E-3</v>
      </c>
    </row>
    <row r="52" spans="1:19">
      <c r="A52" s="13" t="s">
        <v>666</v>
      </c>
      <c r="B52" s="32"/>
      <c r="C52" s="32" t="s">
        <v>499</v>
      </c>
      <c r="D52" s="32" t="s">
        <v>499</v>
      </c>
      <c r="E52" s="32">
        <v>68625</v>
      </c>
      <c r="F52" s="32">
        <v>14</v>
      </c>
      <c r="G52" s="32">
        <v>49</v>
      </c>
      <c r="H52" s="47">
        <v>58.617107582999999</v>
      </c>
      <c r="I52" s="47">
        <v>52.751645560999997</v>
      </c>
      <c r="J52" s="48">
        <v>1.1964607999999999E-3</v>
      </c>
      <c r="K52" s="48">
        <v>7.4919229999999997E-4</v>
      </c>
      <c r="L52" s="32">
        <v>1.6</v>
      </c>
      <c r="M52" s="32">
        <v>0.11700000000000001</v>
      </c>
      <c r="N52" s="48">
        <v>-3.1072000000000001E-4</v>
      </c>
      <c r="O52" s="48">
        <v>2.7036412999999998E-3</v>
      </c>
      <c r="Q52" s="4" t="str">
        <f t="shared" si="0"/>
        <v/>
      </c>
      <c r="R52" s="4">
        <f t="shared" si="1"/>
        <v>0</v>
      </c>
      <c r="S52" s="4">
        <f t="shared" si="2"/>
        <v>3.0000000000000001E-3</v>
      </c>
    </row>
    <row r="53" spans="1:19">
      <c r="A53" s="13" t="s">
        <v>666</v>
      </c>
      <c r="B53" s="32"/>
      <c r="C53" s="32" t="s">
        <v>503</v>
      </c>
      <c r="D53" s="32" t="s">
        <v>503</v>
      </c>
      <c r="E53" s="32">
        <v>61682</v>
      </c>
      <c r="F53" s="32">
        <v>9</v>
      </c>
      <c r="G53" s="32">
        <v>63</v>
      </c>
      <c r="H53" s="47">
        <v>112.14122076</v>
      </c>
      <c r="I53" s="47">
        <v>106.07208912</v>
      </c>
      <c r="J53" s="48">
        <v>2.0542026E-3</v>
      </c>
      <c r="K53" s="48">
        <v>1.3373365999999999E-3</v>
      </c>
      <c r="L53" s="32">
        <v>1.54</v>
      </c>
      <c r="M53" s="32">
        <v>0.12970000000000001</v>
      </c>
      <c r="N53" s="48">
        <v>-6.1996700000000002E-4</v>
      </c>
      <c r="O53" s="48">
        <v>4.7283723999999999E-3</v>
      </c>
      <c r="Q53" s="4" t="str">
        <f t="shared" si="0"/>
        <v/>
      </c>
      <c r="R53" s="4">
        <f t="shared" si="1"/>
        <v>-1E-3</v>
      </c>
      <c r="S53" s="4">
        <f t="shared" si="2"/>
        <v>5.0000000000000001E-3</v>
      </c>
    </row>
    <row r="54" spans="1:19">
      <c r="A54" s="13" t="s">
        <v>666</v>
      </c>
      <c r="B54" s="32"/>
      <c r="C54" s="32" t="s">
        <v>501</v>
      </c>
      <c r="D54" s="32" t="s">
        <v>501</v>
      </c>
      <c r="E54" s="32">
        <v>61683</v>
      </c>
      <c r="F54" s="32">
        <v>10</v>
      </c>
      <c r="G54" s="32">
        <v>56</v>
      </c>
      <c r="H54" s="47">
        <v>137.31964672000001</v>
      </c>
      <c r="I54" s="47">
        <v>132.54888342000001</v>
      </c>
      <c r="J54" s="48">
        <v>4.9760289999999997E-4</v>
      </c>
      <c r="K54" s="48">
        <v>1.1799543000000001E-3</v>
      </c>
      <c r="L54" s="32">
        <v>0.42</v>
      </c>
      <c r="M54" s="32">
        <v>0.67490000000000006</v>
      </c>
      <c r="N54" s="48">
        <v>-1.8680630000000001E-3</v>
      </c>
      <c r="O54" s="48">
        <v>2.8632687999999998E-3</v>
      </c>
      <c r="Q54" s="4" t="str">
        <f t="shared" si="0"/>
        <v/>
      </c>
      <c r="R54" s="4">
        <f t="shared" si="1"/>
        <v>-2E-3</v>
      </c>
      <c r="S54" s="4">
        <f t="shared" si="2"/>
        <v>3.0000000000000001E-3</v>
      </c>
    </row>
    <row r="55" spans="1:19">
      <c r="A55" s="13" t="s">
        <v>666</v>
      </c>
      <c r="B55" s="32"/>
      <c r="C55" s="32" t="s">
        <v>496</v>
      </c>
      <c r="D55" s="32" t="s">
        <v>496</v>
      </c>
      <c r="E55" s="32">
        <v>68426</v>
      </c>
      <c r="F55" s="32">
        <v>5</v>
      </c>
      <c r="G55" s="32">
        <v>49</v>
      </c>
      <c r="H55" s="47">
        <v>84.799056679000003</v>
      </c>
      <c r="I55" s="47">
        <v>84.825887753000003</v>
      </c>
      <c r="J55" s="48">
        <v>1.1484198E-3</v>
      </c>
      <c r="K55" s="48">
        <v>4.4589219999999999E-4</v>
      </c>
      <c r="L55" s="32">
        <v>2.58</v>
      </c>
      <c r="M55" s="32">
        <v>1.32E-2</v>
      </c>
      <c r="N55" s="48">
        <v>2.5140029999999998E-4</v>
      </c>
      <c r="O55" s="48">
        <v>2.0454392000000001E-3</v>
      </c>
      <c r="Q55" s="4" t="str">
        <f t="shared" si="0"/>
        <v/>
      </c>
      <c r="R55" s="4">
        <f t="shared" si="1"/>
        <v>0</v>
      </c>
      <c r="S55" s="4">
        <f t="shared" si="2"/>
        <v>2E-3</v>
      </c>
    </row>
    <row r="56" spans="1:19">
      <c r="A56" s="13" t="s">
        <v>666</v>
      </c>
      <c r="B56" s="32"/>
      <c r="C56" s="32" t="s">
        <v>198</v>
      </c>
      <c r="D56" s="32" t="s">
        <v>198</v>
      </c>
      <c r="E56" s="32">
        <v>68627</v>
      </c>
      <c r="F56" s="32">
        <v>4</v>
      </c>
      <c r="G56" s="32">
        <v>56</v>
      </c>
      <c r="H56" s="47">
        <v>45.353193703999999</v>
      </c>
      <c r="I56" s="47">
        <v>44.842642214000001</v>
      </c>
      <c r="J56" s="48">
        <v>6.9796500000000004E-4</v>
      </c>
      <c r="K56" s="48">
        <v>2.0493019999999999E-4</v>
      </c>
      <c r="L56" s="32">
        <v>3.41</v>
      </c>
      <c r="M56" s="32">
        <v>1.2999999999999999E-3</v>
      </c>
      <c r="N56" s="48">
        <v>2.8710459999999998E-4</v>
      </c>
      <c r="O56" s="48">
        <v>1.1088253E-3</v>
      </c>
      <c r="Q56" s="4" t="str">
        <f t="shared" si="0"/>
        <v/>
      </c>
      <c r="R56" s="4">
        <f t="shared" si="1"/>
        <v>0</v>
      </c>
      <c r="S56" s="4">
        <f t="shared" si="2"/>
        <v>1E-3</v>
      </c>
    </row>
    <row r="57" spans="1:19">
      <c r="A57" s="13" t="s">
        <v>666</v>
      </c>
      <c r="B57" s="32"/>
      <c r="C57" s="32" t="s">
        <v>201</v>
      </c>
      <c r="D57" s="32" t="s">
        <v>201</v>
      </c>
      <c r="E57" s="32">
        <v>68632</v>
      </c>
      <c r="F57" s="32">
        <v>6</v>
      </c>
      <c r="G57" s="32">
        <v>70</v>
      </c>
      <c r="H57" s="47">
        <v>77.359400308999994</v>
      </c>
      <c r="I57" s="47">
        <v>85.986898976000006</v>
      </c>
      <c r="J57" s="48">
        <v>-5.5150999999999996E-4</v>
      </c>
      <c r="K57" s="48">
        <v>2.3060925000000002E-3</v>
      </c>
      <c r="L57" s="32">
        <v>-0.24</v>
      </c>
      <c r="M57" s="32">
        <v>0.81169999999999998</v>
      </c>
      <c r="N57" s="48">
        <v>-5.1532460000000002E-3</v>
      </c>
      <c r="O57" s="48">
        <v>4.0502254000000003E-3</v>
      </c>
      <c r="Q57" s="4" t="str">
        <f t="shared" si="0"/>
        <v/>
      </c>
      <c r="R57" s="4">
        <f t="shared" si="1"/>
        <v>-5.0000000000000001E-3</v>
      </c>
      <c r="S57" s="4">
        <f t="shared" si="2"/>
        <v>4.0000000000000001E-3</v>
      </c>
    </row>
    <row r="58" spans="1:19">
      <c r="A58" s="13" t="s">
        <v>666</v>
      </c>
      <c r="B58" s="32"/>
      <c r="C58" s="32" t="s">
        <v>203</v>
      </c>
      <c r="D58" s="32" t="s">
        <v>203</v>
      </c>
      <c r="E58" s="32">
        <v>68638</v>
      </c>
      <c r="F58" s="32">
        <v>1</v>
      </c>
      <c r="G58" s="32">
        <v>63</v>
      </c>
      <c r="H58" s="47">
        <v>356.67750358000001</v>
      </c>
      <c r="I58" s="47">
        <v>355.58653146</v>
      </c>
      <c r="J58" s="48">
        <v>4.8343131000000003E-3</v>
      </c>
      <c r="K58" s="48">
        <v>1.4882792E-3</v>
      </c>
      <c r="L58" s="32">
        <v>3.25</v>
      </c>
      <c r="M58" s="32">
        <v>1.9E-3</v>
      </c>
      <c r="N58" s="48">
        <v>1.8583149000000001E-3</v>
      </c>
      <c r="O58" s="48">
        <v>7.8103112000000004E-3</v>
      </c>
      <c r="Q58" s="4">
        <f t="shared" si="0"/>
        <v>1</v>
      </c>
      <c r="R58" s="4">
        <f t="shared" si="1"/>
        <v>2E-3</v>
      </c>
      <c r="S58" s="4">
        <f t="shared" si="2"/>
        <v>8.0000000000000002E-3</v>
      </c>
    </row>
    <row r="59" spans="1:19">
      <c r="A59" s="13" t="s">
        <v>666</v>
      </c>
      <c r="B59" s="32"/>
      <c r="C59" s="32" t="s">
        <v>205</v>
      </c>
      <c r="D59" s="32" t="s">
        <v>205</v>
      </c>
      <c r="E59" s="32">
        <v>68647</v>
      </c>
      <c r="F59" s="32">
        <v>1</v>
      </c>
      <c r="G59" s="32">
        <v>70</v>
      </c>
      <c r="H59" s="47">
        <v>1571.9652957000001</v>
      </c>
      <c r="I59" s="47">
        <v>1551.0744245000001</v>
      </c>
      <c r="J59" s="48">
        <v>2.1181767800000001E-2</v>
      </c>
      <c r="K59" s="48">
        <v>6.0702387000000002E-3</v>
      </c>
      <c r="L59" s="32">
        <v>3.49</v>
      </c>
      <c r="M59" s="32">
        <v>8.9999999999999998E-4</v>
      </c>
      <c r="N59" s="48">
        <v>9.0687949999999993E-3</v>
      </c>
      <c r="O59" s="48">
        <v>3.3294740599999997E-2</v>
      </c>
      <c r="Q59" s="4">
        <f t="shared" si="0"/>
        <v>1</v>
      </c>
      <c r="R59" s="4">
        <f t="shared" si="1"/>
        <v>8.9999999999999993E-3</v>
      </c>
      <c r="S59" s="4">
        <f t="shared" si="2"/>
        <v>3.3000000000000002E-2</v>
      </c>
    </row>
    <row r="60" spans="1:19">
      <c r="A60" s="13" t="s">
        <v>666</v>
      </c>
      <c r="B60" s="32"/>
      <c r="C60" s="32" t="s">
        <v>207</v>
      </c>
      <c r="D60" s="32" t="s">
        <v>170</v>
      </c>
      <c r="E60" s="32">
        <v>68567</v>
      </c>
      <c r="F60" s="32">
        <v>2</v>
      </c>
      <c r="G60" s="32">
        <v>70</v>
      </c>
      <c r="H60" s="47">
        <v>636.31579753000005</v>
      </c>
      <c r="I60" s="47">
        <v>739.18014739</v>
      </c>
      <c r="J60" s="48">
        <v>-2.2622821000000001E-2</v>
      </c>
      <c r="K60" s="48">
        <v>1.0655675599999999E-2</v>
      </c>
      <c r="L60" s="32">
        <v>-2.12</v>
      </c>
      <c r="M60" s="32">
        <v>3.7400000000000003E-2</v>
      </c>
      <c r="N60" s="48">
        <v>-4.3885891000000003E-2</v>
      </c>
      <c r="O60" s="48">
        <v>-1.3597520000000001E-3</v>
      </c>
      <c r="Q60" s="4">
        <f t="shared" si="0"/>
        <v>1</v>
      </c>
      <c r="R60" s="4">
        <f t="shared" si="1"/>
        <v>-4.3999999999999997E-2</v>
      </c>
      <c r="S60" s="4">
        <f t="shared" si="2"/>
        <v>-1E-3</v>
      </c>
    </row>
    <row r="61" spans="1:19">
      <c r="A61" s="13" t="s">
        <v>666</v>
      </c>
      <c r="B61" s="32"/>
      <c r="C61" s="32"/>
      <c r="D61" s="32" t="s">
        <v>207</v>
      </c>
      <c r="E61" s="32">
        <v>67685</v>
      </c>
      <c r="F61" s="32">
        <v>2</v>
      </c>
      <c r="G61" s="32">
        <v>70</v>
      </c>
      <c r="H61" s="47">
        <v>573.11334504000001</v>
      </c>
      <c r="I61" s="47">
        <v>562.17028406999998</v>
      </c>
      <c r="J61" s="48">
        <v>6.8972267999999996E-3</v>
      </c>
      <c r="K61" s="48">
        <v>2.7430051000000002E-3</v>
      </c>
      <c r="L61" s="32">
        <v>2.5099999999999998</v>
      </c>
      <c r="M61" s="32">
        <v>1.43E-2</v>
      </c>
      <c r="N61" s="48">
        <v>1.4236454E-3</v>
      </c>
      <c r="O61" s="48">
        <v>1.23708082E-2</v>
      </c>
      <c r="Q61" s="4">
        <f t="shared" si="0"/>
        <v>1</v>
      </c>
      <c r="R61" s="4">
        <f t="shared" si="1"/>
        <v>1E-3</v>
      </c>
      <c r="S61" s="4">
        <f t="shared" si="2"/>
        <v>1.2E-2</v>
      </c>
    </row>
    <row r="62" spans="1:19">
      <c r="A62" s="13" t="s">
        <v>666</v>
      </c>
      <c r="B62" s="32"/>
      <c r="C62" s="32" t="s">
        <v>213</v>
      </c>
      <c r="D62" s="32" t="s">
        <v>213</v>
      </c>
      <c r="E62" s="32">
        <v>65098</v>
      </c>
      <c r="F62" s="32">
        <v>1</v>
      </c>
      <c r="G62" s="32">
        <v>56</v>
      </c>
      <c r="H62" s="47">
        <v>237.78894292999999</v>
      </c>
      <c r="I62" s="47">
        <v>237.17340938999999</v>
      </c>
      <c r="J62" s="48">
        <v>2.8929452000000001E-3</v>
      </c>
      <c r="K62" s="48">
        <v>8.6599989999999998E-4</v>
      </c>
      <c r="L62" s="32">
        <v>3.34</v>
      </c>
      <c r="M62" s="32">
        <v>1.5E-3</v>
      </c>
      <c r="N62" s="48">
        <v>1.1567198999999999E-3</v>
      </c>
      <c r="O62" s="48">
        <v>4.6291704999999999E-3</v>
      </c>
      <c r="Q62" s="4">
        <f t="shared" si="0"/>
        <v>1</v>
      </c>
      <c r="R62" s="4">
        <f t="shared" si="1"/>
        <v>1E-3</v>
      </c>
      <c r="S62" s="4">
        <f t="shared" si="2"/>
        <v>5.0000000000000001E-3</v>
      </c>
    </row>
    <row r="63" spans="1:19">
      <c r="A63" s="13" t="s">
        <v>666</v>
      </c>
      <c r="B63" s="32"/>
      <c r="C63" s="32" t="s">
        <v>215</v>
      </c>
      <c r="D63" s="32" t="s">
        <v>215</v>
      </c>
      <c r="E63" s="32">
        <v>68677</v>
      </c>
      <c r="F63" s="32">
        <v>1</v>
      </c>
      <c r="G63" s="32">
        <v>70</v>
      </c>
      <c r="H63" s="47">
        <v>2445.9585453999998</v>
      </c>
      <c r="I63" s="47">
        <v>2413.5417385999999</v>
      </c>
      <c r="J63" s="48">
        <v>-1.8654714999999999E-2</v>
      </c>
      <c r="K63" s="48">
        <v>8.3930953999999999E-3</v>
      </c>
      <c r="L63" s="32">
        <v>-2.2200000000000002</v>
      </c>
      <c r="M63" s="32">
        <v>2.9600000000000001E-2</v>
      </c>
      <c r="N63" s="48">
        <v>-3.5402876E-2</v>
      </c>
      <c r="O63" s="48">
        <v>-1.906554E-3</v>
      </c>
      <c r="Q63" s="4">
        <f t="shared" si="0"/>
        <v>1</v>
      </c>
      <c r="R63" s="4">
        <f t="shared" si="1"/>
        <v>-3.5000000000000003E-2</v>
      </c>
      <c r="S63" s="4">
        <f t="shared" si="2"/>
        <v>-2E-3</v>
      </c>
    </row>
    <row r="64" spans="1:19">
      <c r="A64" s="13" t="s">
        <v>666</v>
      </c>
      <c r="B64" s="32"/>
      <c r="C64" s="32" t="s">
        <v>217</v>
      </c>
      <c r="D64" s="32" t="s">
        <v>217</v>
      </c>
      <c r="E64" s="32">
        <v>68680</v>
      </c>
      <c r="F64" s="32">
        <v>1</v>
      </c>
      <c r="G64" s="32">
        <v>70</v>
      </c>
      <c r="H64" s="47">
        <v>408.19341901000001</v>
      </c>
      <c r="I64" s="47">
        <v>406.17849081000003</v>
      </c>
      <c r="J64" s="48">
        <v>5.7822170999999997E-3</v>
      </c>
      <c r="K64" s="48">
        <v>1.7058189999999999E-3</v>
      </c>
      <c r="L64" s="32">
        <v>3.39</v>
      </c>
      <c r="M64" s="32">
        <v>1.1999999999999999E-3</v>
      </c>
      <c r="N64" s="48">
        <v>2.3783083000000001E-3</v>
      </c>
      <c r="O64" s="48">
        <v>9.1861258000000001E-3</v>
      </c>
      <c r="Q64" s="4">
        <f t="shared" si="0"/>
        <v>1</v>
      </c>
      <c r="R64" s="4">
        <f t="shared" si="1"/>
        <v>2E-3</v>
      </c>
      <c r="S64" s="4">
        <f t="shared" si="2"/>
        <v>8.9999999999999993E-3</v>
      </c>
    </row>
    <row r="65" spans="1:19">
      <c r="A65" s="13" t="s">
        <v>666</v>
      </c>
      <c r="B65" s="32"/>
      <c r="C65" s="32" t="s">
        <v>219</v>
      </c>
      <c r="D65" s="32" t="s">
        <v>219</v>
      </c>
      <c r="E65" s="32">
        <v>68682</v>
      </c>
      <c r="F65" s="32">
        <v>1</v>
      </c>
      <c r="G65" s="32">
        <v>70</v>
      </c>
      <c r="H65" s="47">
        <v>1950.3804170000001</v>
      </c>
      <c r="I65" s="47">
        <v>1942.2588148</v>
      </c>
      <c r="J65" s="48">
        <v>-3.9344380000000002E-3</v>
      </c>
      <c r="K65" s="48">
        <v>8.4505962000000004E-3</v>
      </c>
      <c r="L65" s="32">
        <v>-0.47</v>
      </c>
      <c r="M65" s="32">
        <v>0.64300000000000002</v>
      </c>
      <c r="N65" s="48">
        <v>-2.0797340000000001E-2</v>
      </c>
      <c r="O65" s="48">
        <v>1.2928464299999999E-2</v>
      </c>
      <c r="Q65" s="4" t="str">
        <f t="shared" si="0"/>
        <v/>
      </c>
      <c r="R65" s="4">
        <f t="shared" si="1"/>
        <v>-2.1000000000000001E-2</v>
      </c>
      <c r="S65" s="4">
        <f t="shared" si="2"/>
        <v>1.2999999999999999E-2</v>
      </c>
    </row>
    <row r="66" spans="1:19">
      <c r="A66" s="13" t="s">
        <v>666</v>
      </c>
      <c r="B66" s="32"/>
      <c r="C66" s="32" t="s">
        <v>221</v>
      </c>
      <c r="D66" s="32" t="s">
        <v>221</v>
      </c>
      <c r="E66" s="32">
        <v>68683</v>
      </c>
      <c r="F66" s="32">
        <v>1</v>
      </c>
      <c r="G66" s="32">
        <v>70</v>
      </c>
      <c r="H66" s="47">
        <v>1400.5929762000001</v>
      </c>
      <c r="I66" s="47">
        <v>1408.7041243000001</v>
      </c>
      <c r="J66" s="48">
        <v>1.4120719000000001E-3</v>
      </c>
      <c r="K66" s="48">
        <v>4.6761967000000003E-3</v>
      </c>
      <c r="L66" s="32">
        <v>0.3</v>
      </c>
      <c r="M66" s="32">
        <v>0.76359999999999995</v>
      </c>
      <c r="N66" s="48">
        <v>-7.9191330000000001E-3</v>
      </c>
      <c r="O66" s="48">
        <v>1.07432772E-2</v>
      </c>
      <c r="Q66" s="4" t="str">
        <f t="shared" si="0"/>
        <v/>
      </c>
      <c r="R66" s="4">
        <f t="shared" si="1"/>
        <v>-8.0000000000000002E-3</v>
      </c>
      <c r="S66" s="4">
        <f t="shared" si="2"/>
        <v>1.0999999999999999E-2</v>
      </c>
    </row>
    <row r="67" spans="1:19">
      <c r="A67" s="13" t="s">
        <v>666</v>
      </c>
      <c r="B67" s="32"/>
      <c r="C67" s="32" t="s">
        <v>223</v>
      </c>
      <c r="D67" s="32" t="s">
        <v>223</v>
      </c>
      <c r="E67" s="32">
        <v>68692</v>
      </c>
      <c r="F67" s="32">
        <v>1</v>
      </c>
      <c r="G67" s="32">
        <v>70</v>
      </c>
      <c r="H67" s="47">
        <v>2185.1615769999999</v>
      </c>
      <c r="I67" s="47">
        <v>2170.5599524999998</v>
      </c>
      <c r="J67" s="48">
        <v>1.04392962E-2</v>
      </c>
      <c r="K67" s="48">
        <v>9.2925574E-3</v>
      </c>
      <c r="L67" s="32">
        <v>1.1200000000000001</v>
      </c>
      <c r="M67" s="32">
        <v>0.26519999999999999</v>
      </c>
      <c r="N67" s="48">
        <v>-8.1037130000000002E-3</v>
      </c>
      <c r="O67" s="48">
        <v>2.89823058E-2</v>
      </c>
      <c r="Q67" s="4" t="str">
        <f t="shared" ref="Q67:Q130" si="3">IF(AND(R67&lt;=0,S67&gt;=0),"",1)</f>
        <v/>
      </c>
      <c r="R67" s="4">
        <f t="shared" ref="R67:R130" si="4">ROUND(N67,3)</f>
        <v>-8.0000000000000002E-3</v>
      </c>
      <c r="S67" s="4">
        <f t="shared" ref="S67:S130" si="5">ROUND(O67,3)</f>
        <v>2.9000000000000001E-2</v>
      </c>
    </row>
    <row r="68" spans="1:19">
      <c r="A68" s="13" t="s">
        <v>666</v>
      </c>
      <c r="B68" s="32"/>
      <c r="C68" s="32" t="s">
        <v>225</v>
      </c>
      <c r="D68" s="32" t="s">
        <v>225</v>
      </c>
      <c r="E68" s="32">
        <v>68698</v>
      </c>
      <c r="F68" s="32">
        <v>10</v>
      </c>
      <c r="G68" s="32">
        <v>49</v>
      </c>
      <c r="H68" s="47">
        <v>56.407656815999999</v>
      </c>
      <c r="I68" s="47">
        <v>57.659196127999998</v>
      </c>
      <c r="J68" s="48">
        <v>-1.3692859999999999E-3</v>
      </c>
      <c r="K68" s="48">
        <v>3.298854E-4</v>
      </c>
      <c r="L68" s="32">
        <v>-4.1500000000000004</v>
      </c>
      <c r="M68" s="32">
        <v>1E-4</v>
      </c>
      <c r="N68" s="48">
        <v>-2.0329300000000001E-3</v>
      </c>
      <c r="O68" s="48">
        <v>-7.0564200000000003E-4</v>
      </c>
      <c r="Q68" s="4">
        <f t="shared" si="3"/>
        <v>1</v>
      </c>
      <c r="R68" s="4">
        <f t="shared" si="4"/>
        <v>-2E-3</v>
      </c>
      <c r="S68" s="4">
        <f t="shared" si="5"/>
        <v>-1E-3</v>
      </c>
    </row>
    <row r="69" spans="1:19">
      <c r="A69" s="13" t="s">
        <v>666</v>
      </c>
      <c r="B69" s="32" t="s">
        <v>228</v>
      </c>
      <c r="C69" s="32" t="s">
        <v>292</v>
      </c>
      <c r="D69" s="32" t="s">
        <v>292</v>
      </c>
      <c r="E69" s="32">
        <v>68519</v>
      </c>
      <c r="F69" s="32">
        <v>5</v>
      </c>
      <c r="G69" s="32">
        <v>70</v>
      </c>
      <c r="H69" s="47">
        <v>450.19679502000002</v>
      </c>
      <c r="I69" s="47">
        <v>449.47918755000001</v>
      </c>
      <c r="J69" s="48">
        <v>4.3420591000000001E-3</v>
      </c>
      <c r="K69" s="48">
        <v>1.9853306999999998E-3</v>
      </c>
      <c r="L69" s="32">
        <v>2.19</v>
      </c>
      <c r="M69" s="32">
        <v>3.2199999999999999E-2</v>
      </c>
      <c r="N69" s="48">
        <v>3.8039349999999998E-4</v>
      </c>
      <c r="O69" s="48">
        <v>8.3037248000000004E-3</v>
      </c>
      <c r="Q69" s="4" t="str">
        <f t="shared" si="3"/>
        <v/>
      </c>
      <c r="R69" s="4">
        <f t="shared" si="4"/>
        <v>0</v>
      </c>
      <c r="S69" s="4">
        <f t="shared" si="5"/>
        <v>8.0000000000000002E-3</v>
      </c>
    </row>
    <row r="70" spans="1:19">
      <c r="A70" s="13" t="s">
        <v>666</v>
      </c>
      <c r="B70" s="32"/>
      <c r="C70" s="32" t="s">
        <v>294</v>
      </c>
      <c r="D70" s="32" t="s">
        <v>294</v>
      </c>
      <c r="E70" s="32">
        <v>65066</v>
      </c>
      <c r="F70" s="32">
        <v>4</v>
      </c>
      <c r="G70" s="32">
        <v>70</v>
      </c>
      <c r="H70" s="47">
        <v>167.76144001</v>
      </c>
      <c r="I70" s="47">
        <v>179.67572290000001</v>
      </c>
      <c r="J70" s="48">
        <v>-2.8174110000000001E-3</v>
      </c>
      <c r="K70" s="48">
        <v>2.1643745999999999E-3</v>
      </c>
      <c r="L70" s="32">
        <v>-1.3</v>
      </c>
      <c r="M70" s="32">
        <v>0.19739999999999999</v>
      </c>
      <c r="N70" s="48">
        <v>-7.1363529999999998E-3</v>
      </c>
      <c r="O70" s="48">
        <v>1.5015315999999999E-3</v>
      </c>
      <c r="Q70" s="4" t="str">
        <f t="shared" si="3"/>
        <v/>
      </c>
      <c r="R70" s="4">
        <f t="shared" si="4"/>
        <v>-7.0000000000000001E-3</v>
      </c>
      <c r="S70" s="4">
        <f t="shared" si="5"/>
        <v>2E-3</v>
      </c>
    </row>
    <row r="71" spans="1:19">
      <c r="A71" s="13" t="s">
        <v>666</v>
      </c>
      <c r="B71" s="32"/>
      <c r="C71" s="32"/>
      <c r="D71" s="32" t="s">
        <v>787</v>
      </c>
      <c r="E71" s="32">
        <v>68211</v>
      </c>
      <c r="F71" s="32">
        <v>7</v>
      </c>
      <c r="G71" s="32">
        <v>49</v>
      </c>
      <c r="H71" s="47">
        <v>183.00765579</v>
      </c>
      <c r="I71" s="47">
        <v>178.72824736999999</v>
      </c>
      <c r="J71" s="48">
        <v>2.287798E-4</v>
      </c>
      <c r="K71" s="48">
        <v>1.1876775E-3</v>
      </c>
      <c r="L71" s="32">
        <v>0.19</v>
      </c>
      <c r="M71" s="32">
        <v>0.84809999999999997</v>
      </c>
      <c r="N71" s="48">
        <v>-2.1605190000000001E-3</v>
      </c>
      <c r="O71" s="48">
        <v>2.6180787000000001E-3</v>
      </c>
      <c r="Q71" s="4" t="str">
        <f t="shared" si="3"/>
        <v/>
      </c>
      <c r="R71" s="4">
        <f t="shared" si="4"/>
        <v>-2E-3</v>
      </c>
      <c r="S71" s="4">
        <f t="shared" si="5"/>
        <v>3.0000000000000001E-3</v>
      </c>
    </row>
    <row r="72" spans="1:19">
      <c r="A72" s="13" t="s">
        <v>666</v>
      </c>
      <c r="B72" s="32"/>
      <c r="C72" s="32" t="s">
        <v>296</v>
      </c>
      <c r="D72" s="32" t="s">
        <v>296</v>
      </c>
      <c r="E72" s="32">
        <v>65072</v>
      </c>
      <c r="F72" s="32">
        <v>2</v>
      </c>
      <c r="G72" s="32">
        <v>70</v>
      </c>
      <c r="H72" s="47">
        <v>248.42737298</v>
      </c>
      <c r="I72" s="47">
        <v>251.53243205999999</v>
      </c>
      <c r="J72" s="48">
        <v>2.2037465000000001E-3</v>
      </c>
      <c r="K72" s="48">
        <v>1.6078574E-3</v>
      </c>
      <c r="L72" s="32">
        <v>1.37</v>
      </c>
      <c r="M72" s="32">
        <v>0.17499999999999999</v>
      </c>
      <c r="N72" s="48">
        <v>-1.0046829999999999E-3</v>
      </c>
      <c r="O72" s="48">
        <v>5.4121758999999998E-3</v>
      </c>
      <c r="Q72" s="4" t="str">
        <f t="shared" si="3"/>
        <v/>
      </c>
      <c r="R72" s="4">
        <f t="shared" si="4"/>
        <v>-1E-3</v>
      </c>
      <c r="S72" s="4">
        <f t="shared" si="5"/>
        <v>5.0000000000000001E-3</v>
      </c>
    </row>
    <row r="73" spans="1:19">
      <c r="A73" s="13" t="s">
        <v>666</v>
      </c>
      <c r="B73" s="32"/>
      <c r="C73" s="32"/>
      <c r="D73" s="32" t="s">
        <v>230</v>
      </c>
      <c r="E73" s="32">
        <v>68216</v>
      </c>
      <c r="F73" s="32">
        <v>2</v>
      </c>
      <c r="G73" s="32">
        <v>70</v>
      </c>
      <c r="H73" s="47">
        <v>385.04419948999998</v>
      </c>
      <c r="I73" s="47">
        <v>369.47655651000002</v>
      </c>
      <c r="J73" s="48">
        <v>6.0490303E-3</v>
      </c>
      <c r="K73" s="48">
        <v>2.7755324E-3</v>
      </c>
      <c r="L73" s="32">
        <v>2.1800000000000002</v>
      </c>
      <c r="M73" s="32">
        <v>3.2800000000000003E-2</v>
      </c>
      <c r="N73" s="48">
        <v>5.1054159999999998E-4</v>
      </c>
      <c r="O73" s="48">
        <v>1.1587518999999999E-2</v>
      </c>
      <c r="Q73" s="4">
        <f t="shared" si="3"/>
        <v>1</v>
      </c>
      <c r="R73" s="4">
        <f t="shared" si="4"/>
        <v>1E-3</v>
      </c>
      <c r="S73" s="4">
        <f t="shared" si="5"/>
        <v>1.2E-2</v>
      </c>
    </row>
    <row r="74" spans="1:19">
      <c r="A74" s="13" t="s">
        <v>666</v>
      </c>
      <c r="B74" s="32"/>
      <c r="C74" s="32" t="s">
        <v>298</v>
      </c>
      <c r="D74" s="32" t="s">
        <v>298</v>
      </c>
      <c r="E74" s="32">
        <v>65078</v>
      </c>
      <c r="F74" s="32">
        <v>1</v>
      </c>
      <c r="G74" s="32">
        <v>70</v>
      </c>
      <c r="H74" s="47">
        <v>645.63127609000003</v>
      </c>
      <c r="I74" s="47">
        <v>664.41899176000004</v>
      </c>
      <c r="J74" s="48">
        <v>3.3739097999999999E-3</v>
      </c>
      <c r="K74" s="48">
        <v>4.0061044000000001E-3</v>
      </c>
      <c r="L74" s="32">
        <v>0.84</v>
      </c>
      <c r="M74" s="32">
        <v>0.40260000000000001</v>
      </c>
      <c r="N74" s="48">
        <v>-4.6201469999999998E-3</v>
      </c>
      <c r="O74" s="48">
        <v>1.13679668E-2</v>
      </c>
      <c r="Q74" s="4" t="str">
        <f t="shared" si="3"/>
        <v/>
      </c>
      <c r="R74" s="4">
        <f t="shared" si="4"/>
        <v>-5.0000000000000001E-3</v>
      </c>
      <c r="S74" s="4">
        <f t="shared" si="5"/>
        <v>1.0999999999999999E-2</v>
      </c>
    </row>
    <row r="75" spans="1:19">
      <c r="A75" s="13" t="s">
        <v>666</v>
      </c>
      <c r="B75" s="32"/>
      <c r="C75" s="32"/>
      <c r="D75" s="32" t="s">
        <v>252</v>
      </c>
      <c r="E75" s="32">
        <v>68618</v>
      </c>
      <c r="F75" s="32">
        <v>5</v>
      </c>
      <c r="G75" s="32">
        <v>56</v>
      </c>
      <c r="H75" s="47">
        <v>245.51842588</v>
      </c>
      <c r="I75" s="47">
        <v>244.88197095999999</v>
      </c>
      <c r="J75" s="48">
        <v>4.2270703999999996E-3</v>
      </c>
      <c r="K75" s="48">
        <v>1.3661152000000001E-3</v>
      </c>
      <c r="L75" s="32">
        <v>3.09</v>
      </c>
      <c r="M75" s="32">
        <v>3.0999999999999999E-3</v>
      </c>
      <c r="N75" s="48">
        <v>1.4881745E-3</v>
      </c>
      <c r="O75" s="48">
        <v>6.9659663999999998E-3</v>
      </c>
      <c r="Q75" s="4">
        <f t="shared" si="3"/>
        <v>1</v>
      </c>
      <c r="R75" s="4">
        <f t="shared" si="4"/>
        <v>1E-3</v>
      </c>
      <c r="S75" s="4">
        <f t="shared" si="5"/>
        <v>7.0000000000000001E-3</v>
      </c>
    </row>
    <row r="76" spans="1:19">
      <c r="A76" s="13" t="s">
        <v>666</v>
      </c>
      <c r="B76" s="32"/>
      <c r="C76" s="32"/>
      <c r="D76" s="32" t="s">
        <v>278</v>
      </c>
      <c r="E76" s="32">
        <v>68505</v>
      </c>
      <c r="F76" s="32">
        <v>10</v>
      </c>
      <c r="G76" s="32">
        <v>49</v>
      </c>
      <c r="H76" s="47">
        <v>639.68643229999998</v>
      </c>
      <c r="I76" s="47">
        <v>1497.6269029</v>
      </c>
      <c r="J76" s="48">
        <v>-0.182105885</v>
      </c>
      <c r="K76" s="48">
        <v>6.5857417599999996E-2</v>
      </c>
      <c r="L76" s="32">
        <v>-2.77</v>
      </c>
      <c r="M76" s="32">
        <v>8.0999999999999996E-3</v>
      </c>
      <c r="N76" s="48">
        <v>-0.31459392000000003</v>
      </c>
      <c r="O76" s="48">
        <v>-4.9617848999999999E-2</v>
      </c>
      <c r="Q76" s="4">
        <f t="shared" si="3"/>
        <v>1</v>
      </c>
      <c r="R76" s="4">
        <f t="shared" si="4"/>
        <v>-0.315</v>
      </c>
      <c r="S76" s="4">
        <f t="shared" si="5"/>
        <v>-0.05</v>
      </c>
    </row>
    <row r="77" spans="1:19">
      <c r="A77" s="13" t="s">
        <v>666</v>
      </c>
      <c r="B77" s="32"/>
      <c r="C77" s="32" t="s">
        <v>300</v>
      </c>
      <c r="D77" s="32" t="s">
        <v>300</v>
      </c>
      <c r="E77" s="32">
        <v>68573</v>
      </c>
      <c r="F77" s="32">
        <v>2</v>
      </c>
      <c r="G77" s="32">
        <v>56</v>
      </c>
      <c r="H77" s="47">
        <v>328.94520225000002</v>
      </c>
      <c r="I77" s="47">
        <v>328.42649203000002</v>
      </c>
      <c r="J77" s="48">
        <v>5.9706422E-3</v>
      </c>
      <c r="K77" s="48">
        <v>1.2613615000000001E-3</v>
      </c>
      <c r="L77" s="32">
        <v>4.7300000000000004</v>
      </c>
      <c r="M77" s="32" t="s">
        <v>768</v>
      </c>
      <c r="N77" s="48">
        <v>3.4417646000000001E-3</v>
      </c>
      <c r="O77" s="48">
        <v>8.4995196999999995E-3</v>
      </c>
      <c r="Q77" s="4">
        <f t="shared" si="3"/>
        <v>1</v>
      </c>
      <c r="R77" s="4">
        <f t="shared" si="4"/>
        <v>3.0000000000000001E-3</v>
      </c>
      <c r="S77" s="4">
        <f t="shared" si="5"/>
        <v>8.0000000000000002E-3</v>
      </c>
    </row>
    <row r="78" spans="1:19">
      <c r="A78" s="13" t="s">
        <v>666</v>
      </c>
      <c r="B78" s="32"/>
      <c r="C78" s="32" t="s">
        <v>302</v>
      </c>
      <c r="D78" s="32" t="s">
        <v>302</v>
      </c>
      <c r="E78" s="32">
        <v>66596</v>
      </c>
      <c r="F78" s="32">
        <v>1</v>
      </c>
      <c r="G78" s="32">
        <v>70</v>
      </c>
      <c r="H78" s="47">
        <v>530.48640081999997</v>
      </c>
      <c r="I78" s="47">
        <v>527.38225720000003</v>
      </c>
      <c r="J78" s="48">
        <v>7.5622420000000003E-3</v>
      </c>
      <c r="K78" s="48">
        <v>2.9112551999999998E-3</v>
      </c>
      <c r="L78" s="32">
        <v>2.6</v>
      </c>
      <c r="M78" s="32">
        <v>1.15E-2</v>
      </c>
      <c r="N78" s="48">
        <v>1.7529226000000001E-3</v>
      </c>
      <c r="O78" s="48">
        <v>1.3371561299999999E-2</v>
      </c>
      <c r="Q78" s="4">
        <f t="shared" si="3"/>
        <v>1</v>
      </c>
      <c r="R78" s="4">
        <f t="shared" si="4"/>
        <v>2E-3</v>
      </c>
      <c r="S78" s="4">
        <f t="shared" si="5"/>
        <v>1.2999999999999999E-2</v>
      </c>
    </row>
    <row r="79" spans="1:19">
      <c r="A79" s="13" t="s">
        <v>666</v>
      </c>
      <c r="B79" s="32"/>
      <c r="C79" s="32"/>
      <c r="D79" s="32" t="s">
        <v>236</v>
      </c>
      <c r="E79" s="32">
        <v>68661</v>
      </c>
      <c r="F79" s="32">
        <v>1</v>
      </c>
      <c r="G79" s="32">
        <v>70</v>
      </c>
      <c r="H79" s="47">
        <v>403.46938398999998</v>
      </c>
      <c r="I79" s="47">
        <v>399.21591323000001</v>
      </c>
      <c r="J79" s="48">
        <v>5.9538485E-3</v>
      </c>
      <c r="K79" s="48">
        <v>2.1548229000000001E-3</v>
      </c>
      <c r="L79" s="32">
        <v>2.76</v>
      </c>
      <c r="M79" s="32">
        <v>7.4000000000000003E-3</v>
      </c>
      <c r="N79" s="48">
        <v>1.6539662000000001E-3</v>
      </c>
      <c r="O79" s="48">
        <v>1.02537307E-2</v>
      </c>
      <c r="Q79" s="4">
        <f t="shared" si="3"/>
        <v>1</v>
      </c>
      <c r="R79" s="4">
        <f t="shared" si="4"/>
        <v>2E-3</v>
      </c>
      <c r="S79" s="4">
        <f t="shared" si="5"/>
        <v>0.01</v>
      </c>
    </row>
    <row r="80" spans="1:19">
      <c r="A80" s="13" t="s">
        <v>666</v>
      </c>
      <c r="B80" s="32"/>
      <c r="C80" s="32" t="s">
        <v>304</v>
      </c>
      <c r="D80" s="32" t="s">
        <v>304</v>
      </c>
      <c r="E80" s="32">
        <v>67595</v>
      </c>
      <c r="F80" s="32">
        <v>6</v>
      </c>
      <c r="G80" s="32">
        <v>49</v>
      </c>
      <c r="H80" s="47">
        <v>47.750157899000001</v>
      </c>
      <c r="I80" s="47">
        <v>47.095558801000003</v>
      </c>
      <c r="J80" s="48">
        <v>7.4673890000000003E-4</v>
      </c>
      <c r="K80" s="48">
        <v>2.6842700000000001E-4</v>
      </c>
      <c r="L80" s="32">
        <v>2.78</v>
      </c>
      <c r="M80" s="32">
        <v>7.7999999999999996E-3</v>
      </c>
      <c r="N80" s="48">
        <v>2.067335E-4</v>
      </c>
      <c r="O80" s="48">
        <v>1.2867444E-3</v>
      </c>
      <c r="Q80" s="4" t="str">
        <f t="shared" si="3"/>
        <v/>
      </c>
      <c r="R80" s="4">
        <f t="shared" si="4"/>
        <v>0</v>
      </c>
      <c r="S80" s="4">
        <f t="shared" si="5"/>
        <v>1E-3</v>
      </c>
    </row>
    <row r="81" spans="1:19">
      <c r="A81" s="13" t="s">
        <v>666</v>
      </c>
      <c r="B81" s="32"/>
      <c r="C81" s="32"/>
      <c r="D81" s="32" t="s">
        <v>238</v>
      </c>
      <c r="E81" s="32">
        <v>68586</v>
      </c>
      <c r="F81" s="32">
        <v>1</v>
      </c>
      <c r="G81" s="32">
        <v>70</v>
      </c>
      <c r="H81" s="47">
        <v>1167.7124985</v>
      </c>
      <c r="I81" s="47">
        <v>1153.1655008</v>
      </c>
      <c r="J81" s="48">
        <v>1.35321685E-2</v>
      </c>
      <c r="K81" s="48">
        <v>5.3331845999999997E-3</v>
      </c>
      <c r="L81" s="32">
        <v>2.54</v>
      </c>
      <c r="M81" s="32">
        <v>1.35E-2</v>
      </c>
      <c r="N81" s="48">
        <v>2.8899642000000001E-3</v>
      </c>
      <c r="O81" s="48">
        <v>2.4174372699999998E-2</v>
      </c>
      <c r="Q81" s="4">
        <f t="shared" si="3"/>
        <v>1</v>
      </c>
      <c r="R81" s="4">
        <f t="shared" si="4"/>
        <v>3.0000000000000001E-3</v>
      </c>
      <c r="S81" s="4">
        <f t="shared" si="5"/>
        <v>2.4E-2</v>
      </c>
    </row>
    <row r="82" spans="1:19">
      <c r="A82" s="13" t="s">
        <v>666</v>
      </c>
      <c r="B82" s="32"/>
      <c r="C82" s="32"/>
      <c r="D82" s="32" t="s">
        <v>240</v>
      </c>
      <c r="E82" s="32">
        <v>68588</v>
      </c>
      <c r="F82" s="32">
        <v>3</v>
      </c>
      <c r="G82" s="32">
        <v>63</v>
      </c>
      <c r="H82" s="47">
        <v>264.37170756</v>
      </c>
      <c r="I82" s="47">
        <v>260.41686363000002</v>
      </c>
      <c r="J82" s="48">
        <v>2.6534954999999998E-3</v>
      </c>
      <c r="K82" s="48">
        <v>1.7208200999999999E-3</v>
      </c>
      <c r="L82" s="32">
        <v>1.54</v>
      </c>
      <c r="M82" s="32">
        <v>0.12820000000000001</v>
      </c>
      <c r="N82" s="48">
        <v>-7.8749699999999996E-4</v>
      </c>
      <c r="O82" s="48">
        <v>6.0944880000000003E-3</v>
      </c>
      <c r="Q82" s="4" t="str">
        <f t="shared" si="3"/>
        <v/>
      </c>
      <c r="R82" s="4">
        <f t="shared" si="4"/>
        <v>-1E-3</v>
      </c>
      <c r="S82" s="4">
        <f t="shared" si="5"/>
        <v>6.0000000000000001E-3</v>
      </c>
    </row>
    <row r="83" spans="1:19">
      <c r="A83" s="13" t="s">
        <v>666</v>
      </c>
      <c r="B83" s="32"/>
      <c r="C83" s="32"/>
      <c r="D83" s="32" t="s">
        <v>242</v>
      </c>
      <c r="E83" s="32">
        <v>68587</v>
      </c>
      <c r="F83" s="32">
        <v>3</v>
      </c>
      <c r="G83" s="32">
        <v>70</v>
      </c>
      <c r="H83" s="47">
        <v>501.83851751999998</v>
      </c>
      <c r="I83" s="47">
        <v>462.36490350999998</v>
      </c>
      <c r="J83" s="48">
        <v>7.0825577000000004E-3</v>
      </c>
      <c r="K83" s="48">
        <v>5.7995186999999998E-3</v>
      </c>
      <c r="L83" s="32">
        <v>1.22</v>
      </c>
      <c r="M83" s="32">
        <v>0.22620000000000001</v>
      </c>
      <c r="N83" s="48">
        <v>-4.4902020000000004E-3</v>
      </c>
      <c r="O83" s="48">
        <v>1.8655317099999999E-2</v>
      </c>
      <c r="Q83" s="4" t="str">
        <f t="shared" si="3"/>
        <v/>
      </c>
      <c r="R83" s="4">
        <f t="shared" si="4"/>
        <v>-4.0000000000000001E-3</v>
      </c>
      <c r="S83" s="4">
        <f t="shared" si="5"/>
        <v>1.9E-2</v>
      </c>
    </row>
    <row r="84" spans="1:19">
      <c r="A84" s="13" t="s">
        <v>666</v>
      </c>
      <c r="B84" s="32"/>
      <c r="C84" s="32"/>
      <c r="D84" s="32" t="s">
        <v>244</v>
      </c>
      <c r="E84" s="32">
        <v>68589</v>
      </c>
      <c r="F84" s="32">
        <v>4</v>
      </c>
      <c r="G84" s="32">
        <v>56</v>
      </c>
      <c r="H84" s="47">
        <v>125.67610843</v>
      </c>
      <c r="I84" s="47">
        <v>128.57413191000001</v>
      </c>
      <c r="J84" s="48">
        <v>-3.6186200000000001E-4</v>
      </c>
      <c r="K84" s="48">
        <v>9.1722189999999995E-4</v>
      </c>
      <c r="L84" s="32">
        <v>-0.39</v>
      </c>
      <c r="M84" s="32">
        <v>0.69479999999999997</v>
      </c>
      <c r="N84" s="48">
        <v>-2.2007810000000002E-3</v>
      </c>
      <c r="O84" s="48">
        <v>1.4770575000000001E-3</v>
      </c>
      <c r="Q84" s="4" t="str">
        <f t="shared" si="3"/>
        <v/>
      </c>
      <c r="R84" s="4">
        <f t="shared" si="4"/>
        <v>-2E-3</v>
      </c>
      <c r="S84" s="4">
        <f t="shared" si="5"/>
        <v>1E-3</v>
      </c>
    </row>
    <row r="85" spans="1:19">
      <c r="A85" s="13" t="s">
        <v>666</v>
      </c>
      <c r="B85" s="32"/>
      <c r="C85" s="32"/>
      <c r="D85" s="32" t="s">
        <v>246</v>
      </c>
      <c r="E85" s="32">
        <v>68590</v>
      </c>
      <c r="F85" s="32">
        <v>2</v>
      </c>
      <c r="G85" s="32">
        <v>70</v>
      </c>
      <c r="H85" s="47">
        <v>665.18719019000002</v>
      </c>
      <c r="I85" s="47">
        <v>676.80733117</v>
      </c>
      <c r="J85" s="48">
        <v>-4.8912290000000004E-3</v>
      </c>
      <c r="K85" s="48">
        <v>3.3847481E-3</v>
      </c>
      <c r="L85" s="32">
        <v>-1.45</v>
      </c>
      <c r="M85" s="32">
        <v>0.153</v>
      </c>
      <c r="N85" s="48">
        <v>-1.1645388E-2</v>
      </c>
      <c r="O85" s="48">
        <v>1.8629311E-3</v>
      </c>
      <c r="Q85" s="4" t="str">
        <f t="shared" si="3"/>
        <v/>
      </c>
      <c r="R85" s="4">
        <f t="shared" si="4"/>
        <v>-1.2E-2</v>
      </c>
      <c r="S85" s="4">
        <f t="shared" si="5"/>
        <v>2E-3</v>
      </c>
    </row>
    <row r="86" spans="1:19">
      <c r="A86" s="13" t="s">
        <v>666</v>
      </c>
      <c r="B86" s="32"/>
      <c r="C86" s="32" t="s">
        <v>306</v>
      </c>
      <c r="D86" s="32" t="s">
        <v>306</v>
      </c>
      <c r="E86" s="32">
        <v>68596</v>
      </c>
      <c r="F86" s="32">
        <v>2</v>
      </c>
      <c r="G86" s="32">
        <v>70</v>
      </c>
      <c r="H86" s="47">
        <v>332.36172994999998</v>
      </c>
      <c r="I86" s="47">
        <v>350.46776270999999</v>
      </c>
      <c r="J86" s="48">
        <v>-2.8386689999999998E-3</v>
      </c>
      <c r="K86" s="48">
        <v>3.6895725000000001E-3</v>
      </c>
      <c r="L86" s="32">
        <v>-0.77</v>
      </c>
      <c r="M86" s="32">
        <v>0.44429999999999997</v>
      </c>
      <c r="N86" s="48">
        <v>-1.0201096E-2</v>
      </c>
      <c r="O86" s="48">
        <v>4.5237584000000003E-3</v>
      </c>
      <c r="Q86" s="4" t="str">
        <f t="shared" si="3"/>
        <v/>
      </c>
      <c r="R86" s="4">
        <f t="shared" si="4"/>
        <v>-0.01</v>
      </c>
      <c r="S86" s="4">
        <f t="shared" si="5"/>
        <v>5.0000000000000001E-3</v>
      </c>
    </row>
    <row r="87" spans="1:19">
      <c r="A87" s="13" t="s">
        <v>666</v>
      </c>
      <c r="B87" s="32"/>
      <c r="C87" s="32"/>
      <c r="D87" s="32" t="s">
        <v>786</v>
      </c>
      <c r="E87" s="32">
        <v>68597</v>
      </c>
      <c r="F87" s="32">
        <v>2</v>
      </c>
      <c r="G87" s="32">
        <v>70</v>
      </c>
      <c r="H87" s="47">
        <v>540.66307744999995</v>
      </c>
      <c r="I87" s="47">
        <v>553.15434033999998</v>
      </c>
      <c r="J87" s="48">
        <v>-1.0541000000000001E-3</v>
      </c>
      <c r="K87" s="48">
        <v>3.8187285000000001E-3</v>
      </c>
      <c r="L87" s="32">
        <v>-0.28000000000000003</v>
      </c>
      <c r="M87" s="32">
        <v>0.78339999999999999</v>
      </c>
      <c r="N87" s="48">
        <v>-8.6742539999999993E-3</v>
      </c>
      <c r="O87" s="48">
        <v>6.5660542999999997E-3</v>
      </c>
      <c r="Q87" s="4" t="str">
        <f t="shared" si="3"/>
        <v/>
      </c>
      <c r="R87" s="4">
        <f t="shared" si="4"/>
        <v>-8.9999999999999993E-3</v>
      </c>
      <c r="S87" s="4">
        <f t="shared" si="5"/>
        <v>7.0000000000000001E-3</v>
      </c>
    </row>
    <row r="88" spans="1:19">
      <c r="A88" s="13" t="s">
        <v>666</v>
      </c>
      <c r="B88" s="32"/>
      <c r="C88" s="32"/>
      <c r="D88" s="32" t="s">
        <v>785</v>
      </c>
      <c r="E88" s="32">
        <v>68657</v>
      </c>
      <c r="F88" s="32">
        <v>2</v>
      </c>
      <c r="G88" s="32">
        <v>70</v>
      </c>
      <c r="H88" s="47">
        <v>418.22322341</v>
      </c>
      <c r="I88" s="47">
        <v>425.70745384000003</v>
      </c>
      <c r="J88" s="48">
        <v>3.6398852999999999E-3</v>
      </c>
      <c r="K88" s="48">
        <v>3.5648908000000001E-3</v>
      </c>
      <c r="L88" s="32">
        <v>1.02</v>
      </c>
      <c r="M88" s="32">
        <v>0.31090000000000001</v>
      </c>
      <c r="N88" s="48">
        <v>-3.4737430000000001E-3</v>
      </c>
      <c r="O88" s="48">
        <v>1.07535141E-2</v>
      </c>
      <c r="Q88" s="4" t="str">
        <f t="shared" si="3"/>
        <v/>
      </c>
      <c r="R88" s="4">
        <f t="shared" si="4"/>
        <v>-3.0000000000000001E-3</v>
      </c>
      <c r="S88" s="4">
        <f t="shared" si="5"/>
        <v>1.0999999999999999E-2</v>
      </c>
    </row>
    <row r="89" spans="1:19">
      <c r="A89" s="13" t="s">
        <v>666</v>
      </c>
      <c r="B89" s="32"/>
      <c r="C89" s="32"/>
      <c r="D89" s="32" t="s">
        <v>784</v>
      </c>
      <c r="E89" s="32">
        <v>68658</v>
      </c>
      <c r="F89" s="32">
        <v>32</v>
      </c>
      <c r="G89" s="32">
        <v>35</v>
      </c>
      <c r="H89" s="47">
        <v>9.4156584587999994</v>
      </c>
      <c r="I89" s="47">
        <v>9.5459832941999991</v>
      </c>
      <c r="J89" s="48">
        <v>1.0747339999999999E-4</v>
      </c>
      <c r="K89" s="48">
        <v>3.3109099999999998E-5</v>
      </c>
      <c r="L89" s="32">
        <v>3.25</v>
      </c>
      <c r="M89" s="32">
        <v>2.7000000000000001E-3</v>
      </c>
      <c r="N89" s="48">
        <v>4.0112499999999999E-5</v>
      </c>
      <c r="O89" s="48">
        <v>1.7483439999999999E-4</v>
      </c>
      <c r="Q89" s="4" t="str">
        <f t="shared" si="3"/>
        <v/>
      </c>
      <c r="R89" s="4">
        <f t="shared" si="4"/>
        <v>0</v>
      </c>
      <c r="S89" s="4">
        <f t="shared" si="5"/>
        <v>0</v>
      </c>
    </row>
    <row r="90" spans="1:19">
      <c r="A90" s="13" t="s">
        <v>666</v>
      </c>
      <c r="B90" s="32"/>
      <c r="C90" s="32" t="s">
        <v>308</v>
      </c>
      <c r="D90" s="32" t="s">
        <v>308</v>
      </c>
      <c r="E90" s="32">
        <v>68599</v>
      </c>
      <c r="F90" s="32">
        <v>1</v>
      </c>
      <c r="G90" s="32">
        <v>70</v>
      </c>
      <c r="H90" s="47">
        <v>1273.9603047000001</v>
      </c>
      <c r="I90" s="47">
        <v>1271.0887485000001</v>
      </c>
      <c r="J90" s="48">
        <v>7.0758052999999998E-3</v>
      </c>
      <c r="K90" s="48">
        <v>5.1164267000000001E-3</v>
      </c>
      <c r="L90" s="32">
        <v>1.38</v>
      </c>
      <c r="M90" s="32">
        <v>0.17119999999999999</v>
      </c>
      <c r="N90" s="48">
        <v>-3.133865E-3</v>
      </c>
      <c r="O90" s="48">
        <v>1.7285475799999998E-2</v>
      </c>
      <c r="Q90" s="4" t="str">
        <f t="shared" si="3"/>
        <v/>
      </c>
      <c r="R90" s="4">
        <f t="shared" si="4"/>
        <v>-3.0000000000000001E-3</v>
      </c>
      <c r="S90" s="4">
        <f t="shared" si="5"/>
        <v>1.7000000000000001E-2</v>
      </c>
    </row>
    <row r="91" spans="1:19">
      <c r="A91" s="13" t="s">
        <v>666</v>
      </c>
      <c r="B91" s="32"/>
      <c r="C91" s="32"/>
      <c r="D91" s="32" t="s">
        <v>248</v>
      </c>
      <c r="E91" s="32">
        <v>68600</v>
      </c>
      <c r="F91" s="32">
        <v>2</v>
      </c>
      <c r="G91" s="32">
        <v>70</v>
      </c>
      <c r="H91" s="47">
        <v>486.17636007999999</v>
      </c>
      <c r="I91" s="47">
        <v>483.39120166999999</v>
      </c>
      <c r="J91" s="48">
        <v>3.6941467E-3</v>
      </c>
      <c r="K91" s="48">
        <v>3.2739730999999999E-3</v>
      </c>
      <c r="L91" s="32">
        <v>1.1299999999999999</v>
      </c>
      <c r="M91" s="32">
        <v>0.2631</v>
      </c>
      <c r="N91" s="48">
        <v>-2.8389650000000002E-3</v>
      </c>
      <c r="O91" s="48">
        <v>1.02272583E-2</v>
      </c>
      <c r="Q91" s="4" t="str">
        <f t="shared" si="3"/>
        <v/>
      </c>
      <c r="R91" s="4">
        <f t="shared" si="4"/>
        <v>-3.0000000000000001E-3</v>
      </c>
      <c r="S91" s="4">
        <f t="shared" si="5"/>
        <v>0.01</v>
      </c>
    </row>
    <row r="92" spans="1:19">
      <c r="A92" s="13" t="s">
        <v>666</v>
      </c>
      <c r="B92" s="32"/>
      <c r="C92" s="32"/>
      <c r="D92" s="32" t="s">
        <v>250</v>
      </c>
      <c r="E92" s="32">
        <v>68601</v>
      </c>
      <c r="F92" s="32">
        <v>2</v>
      </c>
      <c r="G92" s="32">
        <v>70</v>
      </c>
      <c r="H92" s="47">
        <v>393.76066338999999</v>
      </c>
      <c r="I92" s="47">
        <v>417.85532697000002</v>
      </c>
      <c r="J92" s="48">
        <v>-7.0927250000000002E-3</v>
      </c>
      <c r="K92" s="48">
        <v>4.6009655999999996E-3</v>
      </c>
      <c r="L92" s="32">
        <v>-1.54</v>
      </c>
      <c r="M92" s="32">
        <v>0.1278</v>
      </c>
      <c r="N92" s="48">
        <v>-1.6273809E-2</v>
      </c>
      <c r="O92" s="48">
        <v>2.0883592000000002E-3</v>
      </c>
      <c r="Q92" s="4" t="str">
        <f t="shared" si="3"/>
        <v/>
      </c>
      <c r="R92" s="4">
        <f t="shared" si="4"/>
        <v>-1.6E-2</v>
      </c>
      <c r="S92" s="4">
        <f t="shared" si="5"/>
        <v>2E-3</v>
      </c>
    </row>
    <row r="93" spans="1:19">
      <c r="A93" s="13" t="s">
        <v>666</v>
      </c>
      <c r="B93" s="32"/>
      <c r="C93" s="32" t="s">
        <v>310</v>
      </c>
      <c r="D93" s="32" t="s">
        <v>310</v>
      </c>
      <c r="E93" s="32">
        <v>65084</v>
      </c>
      <c r="F93" s="32">
        <v>5</v>
      </c>
      <c r="G93" s="32">
        <v>56</v>
      </c>
      <c r="H93" s="47">
        <v>115.61039768000001</v>
      </c>
      <c r="I93" s="47">
        <v>117.60988079000001</v>
      </c>
      <c r="J93" s="48">
        <v>1.7725245000000001E-3</v>
      </c>
      <c r="K93" s="48">
        <v>1.0450266000000001E-3</v>
      </c>
      <c r="L93" s="32">
        <v>1.7</v>
      </c>
      <c r="M93" s="32">
        <v>9.5600000000000004E-2</v>
      </c>
      <c r="N93" s="48">
        <v>-3.2262799999999999E-4</v>
      </c>
      <c r="O93" s="48">
        <v>3.8676765999999998E-3</v>
      </c>
      <c r="Q93" s="4" t="str">
        <f t="shared" si="3"/>
        <v/>
      </c>
      <c r="R93" s="4">
        <f t="shared" si="4"/>
        <v>0</v>
      </c>
      <c r="S93" s="4">
        <f t="shared" si="5"/>
        <v>4.0000000000000001E-3</v>
      </c>
    </row>
    <row r="94" spans="1:19">
      <c r="A94" s="13" t="s">
        <v>666</v>
      </c>
      <c r="B94" s="32"/>
      <c r="C94" s="32" t="s">
        <v>312</v>
      </c>
      <c r="D94" s="32" t="s">
        <v>254</v>
      </c>
      <c r="E94" s="32">
        <v>68240</v>
      </c>
      <c r="F94" s="32">
        <v>1</v>
      </c>
      <c r="G94" s="32">
        <v>70</v>
      </c>
      <c r="H94" s="47">
        <v>966.80947165999999</v>
      </c>
      <c r="I94" s="47">
        <v>963.72261669</v>
      </c>
      <c r="J94" s="48">
        <v>4.8990153000000002E-3</v>
      </c>
      <c r="K94" s="48">
        <v>4.8967905000000004E-3</v>
      </c>
      <c r="L94" s="32">
        <v>1</v>
      </c>
      <c r="M94" s="32">
        <v>0.3206</v>
      </c>
      <c r="N94" s="48">
        <v>-4.8723780000000001E-3</v>
      </c>
      <c r="O94" s="48">
        <v>1.46704086E-2</v>
      </c>
      <c r="Q94" s="4" t="str">
        <f t="shared" si="3"/>
        <v/>
      </c>
      <c r="R94" s="4">
        <f t="shared" si="4"/>
        <v>-5.0000000000000001E-3</v>
      </c>
      <c r="S94" s="4">
        <f t="shared" si="5"/>
        <v>1.4999999999999999E-2</v>
      </c>
    </row>
    <row r="95" spans="1:19">
      <c r="A95" s="13" t="s">
        <v>666</v>
      </c>
      <c r="B95" s="32"/>
      <c r="C95" s="32"/>
      <c r="D95" s="32" t="s">
        <v>312</v>
      </c>
      <c r="E95" s="32">
        <v>65087</v>
      </c>
      <c r="F95" s="32">
        <v>2</v>
      </c>
      <c r="G95" s="32">
        <v>63</v>
      </c>
      <c r="H95" s="47">
        <v>396.57316914</v>
      </c>
      <c r="I95" s="47">
        <v>397.07246772000002</v>
      </c>
      <c r="J95" s="48">
        <v>4.4852944E-3</v>
      </c>
      <c r="K95" s="48">
        <v>1.6654477E-3</v>
      </c>
      <c r="L95" s="32">
        <v>2.69</v>
      </c>
      <c r="M95" s="32">
        <v>9.1000000000000004E-3</v>
      </c>
      <c r="N95" s="48">
        <v>1.1550257999999999E-3</v>
      </c>
      <c r="O95" s="48">
        <v>7.8155629999999993E-3</v>
      </c>
      <c r="Q95" s="4">
        <f t="shared" si="3"/>
        <v>1</v>
      </c>
      <c r="R95" s="4">
        <f t="shared" si="4"/>
        <v>1E-3</v>
      </c>
      <c r="S95" s="4">
        <f t="shared" si="5"/>
        <v>8.0000000000000002E-3</v>
      </c>
    </row>
    <row r="96" spans="1:19">
      <c r="A96" s="13" t="s">
        <v>666</v>
      </c>
      <c r="B96" s="32"/>
      <c r="C96" s="32" t="s">
        <v>314</v>
      </c>
      <c r="D96" s="32" t="s">
        <v>314</v>
      </c>
      <c r="E96" s="32">
        <v>68644</v>
      </c>
      <c r="F96" s="32">
        <v>1</v>
      </c>
      <c r="G96" s="32">
        <v>63</v>
      </c>
      <c r="H96" s="47">
        <v>315.99941181999998</v>
      </c>
      <c r="I96" s="47">
        <v>318.74800467</v>
      </c>
      <c r="J96" s="48">
        <v>-4.9330499999999998E-4</v>
      </c>
      <c r="K96" s="48">
        <v>1.3444473E-3</v>
      </c>
      <c r="L96" s="32">
        <v>-0.37</v>
      </c>
      <c r="M96" s="32">
        <v>0.71489999999999998</v>
      </c>
      <c r="N96" s="48">
        <v>-3.1816940000000001E-3</v>
      </c>
      <c r="O96" s="48">
        <v>2.1950833000000001E-3</v>
      </c>
      <c r="Q96" s="4" t="str">
        <f t="shared" si="3"/>
        <v/>
      </c>
      <c r="R96" s="4">
        <f t="shared" si="4"/>
        <v>-3.0000000000000001E-3</v>
      </c>
      <c r="S96" s="4">
        <f t="shared" si="5"/>
        <v>2E-3</v>
      </c>
    </row>
    <row r="97" spans="1:19">
      <c r="A97" s="13" t="s">
        <v>666</v>
      </c>
      <c r="B97" s="32"/>
      <c r="C97" s="32" t="s">
        <v>316</v>
      </c>
      <c r="D97" s="32" t="s">
        <v>316</v>
      </c>
      <c r="E97" s="32">
        <v>65088</v>
      </c>
      <c r="F97" s="32">
        <v>5</v>
      </c>
      <c r="G97" s="32">
        <v>70</v>
      </c>
      <c r="H97" s="47">
        <v>420.45401127999997</v>
      </c>
      <c r="I97" s="47">
        <v>412.98148680999998</v>
      </c>
      <c r="J97" s="48">
        <v>4.3419193999999998E-3</v>
      </c>
      <c r="K97" s="48">
        <v>2.2085808999999998E-3</v>
      </c>
      <c r="L97" s="32">
        <v>1.97</v>
      </c>
      <c r="M97" s="32">
        <v>5.3400000000000003E-2</v>
      </c>
      <c r="N97" s="48">
        <v>-6.5234999999999995E-5</v>
      </c>
      <c r="O97" s="48">
        <v>8.7490740000000008E-3</v>
      </c>
      <c r="Q97" s="4" t="str">
        <f t="shared" si="3"/>
        <v/>
      </c>
      <c r="R97" s="4">
        <f t="shared" si="4"/>
        <v>0</v>
      </c>
      <c r="S97" s="4">
        <f t="shared" si="5"/>
        <v>8.9999999999999993E-3</v>
      </c>
    </row>
    <row r="98" spans="1:19">
      <c r="A98" s="13" t="s">
        <v>666</v>
      </c>
      <c r="B98" s="32"/>
      <c r="C98" s="32" t="s">
        <v>318</v>
      </c>
      <c r="D98" s="32" t="s">
        <v>234</v>
      </c>
      <c r="E98" s="32">
        <v>68572</v>
      </c>
      <c r="F98" s="32">
        <v>26</v>
      </c>
      <c r="G98" s="32">
        <v>49</v>
      </c>
      <c r="H98" s="47">
        <v>66.789870153999999</v>
      </c>
      <c r="I98" s="47">
        <v>66.523072920000004</v>
      </c>
      <c r="J98" s="48">
        <v>1.1290121E-3</v>
      </c>
      <c r="K98" s="48">
        <v>5.6982150000000004E-4</v>
      </c>
      <c r="L98" s="32">
        <v>1.98</v>
      </c>
      <c r="M98" s="32">
        <v>5.3400000000000003E-2</v>
      </c>
      <c r="N98" s="48">
        <v>-1.7320790000000001E-5</v>
      </c>
      <c r="O98" s="48">
        <v>2.2753450999999998E-3</v>
      </c>
      <c r="Q98" s="4" t="str">
        <f t="shared" si="3"/>
        <v/>
      </c>
      <c r="R98" s="4">
        <f t="shared" si="4"/>
        <v>0</v>
      </c>
      <c r="S98" s="4">
        <f t="shared" si="5"/>
        <v>2E-3</v>
      </c>
    </row>
    <row r="99" spans="1:19">
      <c r="A99" s="13" t="s">
        <v>666</v>
      </c>
      <c r="B99" s="32"/>
      <c r="C99" s="32" t="s">
        <v>783</v>
      </c>
      <c r="D99" s="32" t="s">
        <v>262</v>
      </c>
      <c r="E99" s="32">
        <v>68666</v>
      </c>
      <c r="F99" s="32">
        <v>2</v>
      </c>
      <c r="G99" s="32">
        <v>70</v>
      </c>
      <c r="H99" s="47">
        <v>598.43080210000005</v>
      </c>
      <c r="I99" s="47">
        <v>588.63859373000003</v>
      </c>
      <c r="J99" s="48">
        <v>-3.2381990000000002E-3</v>
      </c>
      <c r="K99" s="48">
        <v>2.8900521000000002E-3</v>
      </c>
      <c r="L99" s="32">
        <v>-1.1200000000000001</v>
      </c>
      <c r="M99" s="32">
        <v>0.26650000000000001</v>
      </c>
      <c r="N99" s="48">
        <v>-9.0052080000000007E-3</v>
      </c>
      <c r="O99" s="48">
        <v>2.5288107000000001E-3</v>
      </c>
      <c r="Q99" s="4" t="str">
        <f t="shared" si="3"/>
        <v/>
      </c>
      <c r="R99" s="4">
        <f t="shared" si="4"/>
        <v>-8.9999999999999993E-3</v>
      </c>
      <c r="S99" s="4">
        <f t="shared" si="5"/>
        <v>3.0000000000000001E-3</v>
      </c>
    </row>
    <row r="100" spans="1:19">
      <c r="A100" s="13" t="s">
        <v>666</v>
      </c>
      <c r="B100" s="32"/>
      <c r="C100" s="32" t="s">
        <v>320</v>
      </c>
      <c r="D100" s="32" t="s">
        <v>264</v>
      </c>
      <c r="E100" s="32">
        <v>68648</v>
      </c>
      <c r="F100" s="32">
        <v>9</v>
      </c>
      <c r="G100" s="32">
        <v>49</v>
      </c>
      <c r="H100" s="47">
        <v>102.9394698</v>
      </c>
      <c r="I100" s="47">
        <v>102.18456224000001</v>
      </c>
      <c r="J100" s="48">
        <v>-1.3563519999999999E-3</v>
      </c>
      <c r="K100" s="48">
        <v>6.3647349999999998E-4</v>
      </c>
      <c r="L100" s="32">
        <v>-2.13</v>
      </c>
      <c r="M100" s="32">
        <v>3.8300000000000001E-2</v>
      </c>
      <c r="N100" s="48">
        <v>-2.636771E-3</v>
      </c>
      <c r="O100" s="48">
        <v>-7.5932000000000004E-5</v>
      </c>
      <c r="Q100" s="4" t="str">
        <f t="shared" si="3"/>
        <v/>
      </c>
      <c r="R100" s="4">
        <f t="shared" si="4"/>
        <v>-3.0000000000000001E-3</v>
      </c>
      <c r="S100" s="4">
        <f t="shared" si="5"/>
        <v>0</v>
      </c>
    </row>
    <row r="101" spans="1:19">
      <c r="A101" s="13" t="s">
        <v>666</v>
      </c>
      <c r="B101" s="32"/>
      <c r="C101" s="32" t="s">
        <v>322</v>
      </c>
      <c r="D101" s="32" t="s">
        <v>322</v>
      </c>
      <c r="E101" s="32">
        <v>68668</v>
      </c>
      <c r="F101" s="32">
        <v>3</v>
      </c>
      <c r="G101" s="32">
        <v>63</v>
      </c>
      <c r="H101" s="47">
        <v>67.747699673</v>
      </c>
      <c r="I101" s="47">
        <v>67.643163573999999</v>
      </c>
      <c r="J101" s="48">
        <v>1.2422835E-3</v>
      </c>
      <c r="K101" s="48">
        <v>5.9185810000000004E-4</v>
      </c>
      <c r="L101" s="32">
        <v>2.1</v>
      </c>
      <c r="M101" s="32">
        <v>0.04</v>
      </c>
      <c r="N101" s="48">
        <v>5.8790199999999998E-5</v>
      </c>
      <c r="O101" s="48">
        <v>2.4257768E-3</v>
      </c>
      <c r="Q101" s="4" t="str">
        <f t="shared" si="3"/>
        <v/>
      </c>
      <c r="R101" s="4">
        <f t="shared" si="4"/>
        <v>0</v>
      </c>
      <c r="S101" s="4">
        <f t="shared" si="5"/>
        <v>2E-3</v>
      </c>
    </row>
    <row r="102" spans="1:19">
      <c r="A102" s="13" t="s">
        <v>666</v>
      </c>
      <c r="B102" s="32"/>
      <c r="C102" s="32"/>
      <c r="D102" s="32" t="s">
        <v>266</v>
      </c>
      <c r="E102" s="32">
        <v>68669</v>
      </c>
      <c r="F102" s="32">
        <v>2</v>
      </c>
      <c r="G102" s="32">
        <v>28</v>
      </c>
      <c r="H102" s="47">
        <v>645.63854121999998</v>
      </c>
      <c r="I102" s="47">
        <v>630.45332621</v>
      </c>
      <c r="J102" s="48">
        <v>-1.4423960000000001E-3</v>
      </c>
      <c r="K102" s="48">
        <v>3.0850993000000001E-3</v>
      </c>
      <c r="L102" s="32">
        <v>-0.47</v>
      </c>
      <c r="M102" s="32">
        <v>0.64400000000000002</v>
      </c>
      <c r="N102" s="48">
        <v>-7.7839090000000003E-3</v>
      </c>
      <c r="O102" s="48">
        <v>4.8991160999999998E-3</v>
      </c>
      <c r="Q102" s="4" t="str">
        <f t="shared" si="3"/>
        <v/>
      </c>
      <c r="R102" s="4">
        <f t="shared" si="4"/>
        <v>-8.0000000000000002E-3</v>
      </c>
      <c r="S102" s="4">
        <f t="shared" si="5"/>
        <v>5.0000000000000001E-3</v>
      </c>
    </row>
    <row r="103" spans="1:19">
      <c r="A103" s="13" t="s">
        <v>666</v>
      </c>
      <c r="B103" s="32"/>
      <c r="C103" s="32"/>
      <c r="D103" s="32" t="s">
        <v>268</v>
      </c>
      <c r="E103" s="32">
        <v>68670</v>
      </c>
      <c r="F103" s="32">
        <v>10</v>
      </c>
      <c r="G103" s="32">
        <v>49</v>
      </c>
      <c r="H103" s="47">
        <v>110.89185322</v>
      </c>
      <c r="I103" s="47">
        <v>111.81619904999999</v>
      </c>
      <c r="J103" s="48">
        <v>-9.6097700000000001E-4</v>
      </c>
      <c r="K103" s="48">
        <v>6.7176499999999995E-4</v>
      </c>
      <c r="L103" s="32">
        <v>-1.43</v>
      </c>
      <c r="M103" s="32">
        <v>0.15920000000000001</v>
      </c>
      <c r="N103" s="48">
        <v>-2.3123940000000002E-3</v>
      </c>
      <c r="O103" s="48">
        <v>3.9043939999999999E-4</v>
      </c>
      <c r="Q103" s="4" t="str">
        <f t="shared" si="3"/>
        <v/>
      </c>
      <c r="R103" s="4">
        <f t="shared" si="4"/>
        <v>-2E-3</v>
      </c>
      <c r="S103" s="4">
        <f t="shared" si="5"/>
        <v>0</v>
      </c>
    </row>
    <row r="104" spans="1:19">
      <c r="A104" s="13" t="s">
        <v>666</v>
      </c>
      <c r="B104" s="32"/>
      <c r="C104" s="32"/>
      <c r="D104" s="32" t="s">
        <v>270</v>
      </c>
      <c r="E104" s="32">
        <v>68671</v>
      </c>
      <c r="F104" s="32">
        <v>3</v>
      </c>
      <c r="G104" s="32">
        <v>56</v>
      </c>
      <c r="H104" s="47">
        <v>189.85219481999999</v>
      </c>
      <c r="I104" s="47">
        <v>185.76398591</v>
      </c>
      <c r="J104" s="48">
        <v>2.3054008999999999E-3</v>
      </c>
      <c r="K104" s="48">
        <v>1.1056880000000001E-3</v>
      </c>
      <c r="L104" s="32">
        <v>2.09</v>
      </c>
      <c r="M104" s="32">
        <v>4.1799999999999997E-2</v>
      </c>
      <c r="N104" s="48">
        <v>8.8629900000000003E-5</v>
      </c>
      <c r="O104" s="48">
        <v>4.5221719999999997E-3</v>
      </c>
      <c r="Q104" s="4" t="str">
        <f t="shared" si="3"/>
        <v/>
      </c>
      <c r="R104" s="4">
        <f t="shared" si="4"/>
        <v>0</v>
      </c>
      <c r="S104" s="4">
        <f t="shared" si="5"/>
        <v>5.0000000000000001E-3</v>
      </c>
    </row>
    <row r="105" spans="1:19">
      <c r="A105" s="13" t="s">
        <v>666</v>
      </c>
      <c r="B105" s="32"/>
      <c r="C105" s="32"/>
      <c r="D105" s="32" t="s">
        <v>272</v>
      </c>
      <c r="E105" s="32">
        <v>68672</v>
      </c>
      <c r="F105" s="32">
        <v>4</v>
      </c>
      <c r="G105" s="32">
        <v>63</v>
      </c>
      <c r="H105" s="47">
        <v>85.533192814000003</v>
      </c>
      <c r="I105" s="47">
        <v>83.849673593999995</v>
      </c>
      <c r="J105" s="48">
        <v>-7.5010000000000002E-5</v>
      </c>
      <c r="K105" s="48">
        <v>8.4324900000000002E-4</v>
      </c>
      <c r="L105" s="32">
        <v>-0.09</v>
      </c>
      <c r="M105" s="32">
        <v>0.9294</v>
      </c>
      <c r="N105" s="48">
        <v>-1.7611910000000001E-3</v>
      </c>
      <c r="O105" s="48">
        <v>1.6111706000000001E-3</v>
      </c>
      <c r="Q105" s="4" t="str">
        <f t="shared" si="3"/>
        <v/>
      </c>
      <c r="R105" s="4">
        <f t="shared" si="4"/>
        <v>-2E-3</v>
      </c>
      <c r="S105" s="4">
        <f t="shared" si="5"/>
        <v>2E-3</v>
      </c>
    </row>
    <row r="106" spans="1:19">
      <c r="A106" s="13" t="s">
        <v>666</v>
      </c>
      <c r="B106" s="32"/>
      <c r="C106" s="32"/>
      <c r="D106" s="32" t="s">
        <v>274</v>
      </c>
      <c r="E106" s="32">
        <v>68673</v>
      </c>
      <c r="F106" s="32">
        <v>2</v>
      </c>
      <c r="G106" s="32">
        <v>70</v>
      </c>
      <c r="H106" s="47">
        <v>457.10944355999999</v>
      </c>
      <c r="I106" s="47">
        <v>450.66605067</v>
      </c>
      <c r="J106" s="48">
        <v>9.6515830000000003E-4</v>
      </c>
      <c r="K106" s="48">
        <v>3.0919401000000001E-3</v>
      </c>
      <c r="L106" s="32">
        <v>0.31</v>
      </c>
      <c r="M106" s="32">
        <v>0.75590000000000002</v>
      </c>
      <c r="N106" s="48">
        <v>-5.2047120000000002E-3</v>
      </c>
      <c r="O106" s="48">
        <v>7.1350286999999997E-3</v>
      </c>
      <c r="Q106" s="4" t="str">
        <f t="shared" si="3"/>
        <v/>
      </c>
      <c r="R106" s="4">
        <f t="shared" si="4"/>
        <v>-5.0000000000000001E-3</v>
      </c>
      <c r="S106" s="4">
        <f t="shared" si="5"/>
        <v>7.0000000000000001E-3</v>
      </c>
    </row>
    <row r="107" spans="1:19">
      <c r="A107" s="13" t="s">
        <v>666</v>
      </c>
      <c r="B107" s="32"/>
      <c r="C107" s="32" t="s">
        <v>326</v>
      </c>
      <c r="D107" s="32" t="s">
        <v>326</v>
      </c>
      <c r="E107" s="32">
        <v>68676</v>
      </c>
      <c r="F107" s="32">
        <v>1</v>
      </c>
      <c r="G107" s="32">
        <v>70</v>
      </c>
      <c r="H107" s="47">
        <v>286.76573714</v>
      </c>
      <c r="I107" s="47">
        <v>287.33975067</v>
      </c>
      <c r="J107" s="48">
        <v>1.3096659000000001E-3</v>
      </c>
      <c r="K107" s="48">
        <v>1.5970221000000001E-3</v>
      </c>
      <c r="L107" s="32">
        <v>0.82</v>
      </c>
      <c r="M107" s="32">
        <v>0.41499999999999998</v>
      </c>
      <c r="N107" s="48">
        <v>-1.877142E-3</v>
      </c>
      <c r="O107" s="48">
        <v>4.4964738000000002E-3</v>
      </c>
      <c r="Q107" s="4" t="str">
        <f t="shared" si="3"/>
        <v/>
      </c>
      <c r="R107" s="4">
        <f t="shared" si="4"/>
        <v>-2E-3</v>
      </c>
      <c r="S107" s="4">
        <f t="shared" si="5"/>
        <v>4.0000000000000001E-3</v>
      </c>
    </row>
    <row r="108" spans="1:19">
      <c r="A108" s="13" t="s">
        <v>666</v>
      </c>
      <c r="B108" s="32"/>
      <c r="C108" s="32" t="s">
        <v>328</v>
      </c>
      <c r="D108" s="32" t="s">
        <v>328</v>
      </c>
      <c r="E108" s="32">
        <v>68693</v>
      </c>
      <c r="F108" s="32">
        <v>1</v>
      </c>
      <c r="G108" s="32">
        <v>70</v>
      </c>
      <c r="H108" s="47">
        <v>1262.6915603</v>
      </c>
      <c r="I108" s="47">
        <v>1257.7302829</v>
      </c>
      <c r="J108" s="48">
        <v>2.40331461E-2</v>
      </c>
      <c r="K108" s="48">
        <v>5.1733272999999998E-3</v>
      </c>
      <c r="L108" s="32">
        <v>4.6500000000000004</v>
      </c>
      <c r="M108" s="32" t="s">
        <v>768</v>
      </c>
      <c r="N108" s="48">
        <v>1.37099323E-2</v>
      </c>
      <c r="O108" s="48">
        <v>3.4356359900000001E-2</v>
      </c>
      <c r="Q108" s="4">
        <f t="shared" si="3"/>
        <v>1</v>
      </c>
      <c r="R108" s="4">
        <f t="shared" si="4"/>
        <v>1.4E-2</v>
      </c>
      <c r="S108" s="4">
        <f t="shared" si="5"/>
        <v>3.4000000000000002E-2</v>
      </c>
    </row>
    <row r="109" spans="1:19">
      <c r="A109" s="13" t="s">
        <v>666</v>
      </c>
      <c r="B109" s="32"/>
      <c r="C109" s="32"/>
      <c r="D109" s="32" t="s">
        <v>280</v>
      </c>
      <c r="E109" s="32">
        <v>68694</v>
      </c>
      <c r="F109" s="32">
        <v>1</v>
      </c>
      <c r="G109" s="32">
        <v>70</v>
      </c>
      <c r="H109" s="47">
        <v>1721.5632899</v>
      </c>
      <c r="I109" s="47">
        <v>1708.2480341999999</v>
      </c>
      <c r="J109" s="48">
        <v>9.9737301999999993E-3</v>
      </c>
      <c r="K109" s="48">
        <v>7.4810001000000003E-3</v>
      </c>
      <c r="L109" s="32">
        <v>1.33</v>
      </c>
      <c r="M109" s="32">
        <v>0.18690000000000001</v>
      </c>
      <c r="N109" s="48">
        <v>-4.9543729999999998E-3</v>
      </c>
      <c r="O109" s="48">
        <v>2.4901833500000001E-2</v>
      </c>
      <c r="Q109" s="4" t="str">
        <f t="shared" si="3"/>
        <v/>
      </c>
      <c r="R109" s="4">
        <f t="shared" si="4"/>
        <v>-5.0000000000000001E-3</v>
      </c>
      <c r="S109" s="4">
        <f t="shared" si="5"/>
        <v>2.5000000000000001E-2</v>
      </c>
    </row>
    <row r="110" spans="1:19">
      <c r="A110" s="13" t="s">
        <v>666</v>
      </c>
      <c r="B110" s="32"/>
      <c r="C110" s="32" t="s">
        <v>330</v>
      </c>
      <c r="D110" s="32" t="s">
        <v>330</v>
      </c>
      <c r="E110" s="32">
        <v>68699</v>
      </c>
      <c r="F110" s="32">
        <v>2</v>
      </c>
      <c r="G110" s="32">
        <v>63</v>
      </c>
      <c r="H110" s="47">
        <v>206.13709433</v>
      </c>
      <c r="I110" s="47">
        <v>201.57272234999999</v>
      </c>
      <c r="J110" s="48">
        <v>4.4604757E-3</v>
      </c>
      <c r="K110" s="48">
        <v>1.1079194000000001E-3</v>
      </c>
      <c r="L110" s="32">
        <v>4.03</v>
      </c>
      <c r="M110" s="32">
        <v>2.0000000000000001E-4</v>
      </c>
      <c r="N110" s="48">
        <v>2.2450539999999998E-3</v>
      </c>
      <c r="O110" s="48">
        <v>6.6758974999999998E-3</v>
      </c>
      <c r="Q110" s="4">
        <f t="shared" si="3"/>
        <v>1</v>
      </c>
      <c r="R110" s="4">
        <f t="shared" si="4"/>
        <v>2E-3</v>
      </c>
      <c r="S110" s="4">
        <f t="shared" si="5"/>
        <v>7.0000000000000001E-3</v>
      </c>
    </row>
    <row r="111" spans="1:19">
      <c r="A111" s="13" t="s">
        <v>666</v>
      </c>
      <c r="B111" s="32"/>
      <c r="C111" s="32"/>
      <c r="D111" s="32" t="s">
        <v>282</v>
      </c>
      <c r="E111" s="32">
        <v>68700</v>
      </c>
      <c r="F111" s="32">
        <v>2</v>
      </c>
      <c r="G111" s="32">
        <v>70</v>
      </c>
      <c r="H111" s="47">
        <v>695.07231953999997</v>
      </c>
      <c r="I111" s="47">
        <v>667.04324971000005</v>
      </c>
      <c r="J111" s="48">
        <v>7.7798101000000003E-3</v>
      </c>
      <c r="K111" s="48">
        <v>5.4533563999999996E-3</v>
      </c>
      <c r="L111" s="32">
        <v>1.43</v>
      </c>
      <c r="M111" s="32">
        <v>0.1583</v>
      </c>
      <c r="N111" s="48">
        <v>-3.1021930000000001E-3</v>
      </c>
      <c r="O111" s="48">
        <v>1.8661813400000001E-2</v>
      </c>
      <c r="Q111" s="4" t="str">
        <f t="shared" si="3"/>
        <v/>
      </c>
      <c r="R111" s="4">
        <f t="shared" si="4"/>
        <v>-3.0000000000000001E-3</v>
      </c>
      <c r="S111" s="4">
        <f t="shared" si="5"/>
        <v>1.9E-2</v>
      </c>
    </row>
    <row r="112" spans="1:19">
      <c r="A112" s="13" t="s">
        <v>666</v>
      </c>
      <c r="B112" s="32"/>
      <c r="C112" s="32"/>
      <c r="D112" s="32" t="s">
        <v>284</v>
      </c>
      <c r="E112" s="32">
        <v>68701</v>
      </c>
      <c r="F112" s="32">
        <v>5</v>
      </c>
      <c r="G112" s="32">
        <v>70</v>
      </c>
      <c r="H112" s="47">
        <v>281.17391121999998</v>
      </c>
      <c r="I112" s="47">
        <v>260.34743034000002</v>
      </c>
      <c r="J112" s="48">
        <v>6.9002272999999998E-3</v>
      </c>
      <c r="K112" s="48">
        <v>3.4906045999999998E-3</v>
      </c>
      <c r="L112" s="32">
        <v>1.98</v>
      </c>
      <c r="M112" s="32">
        <v>5.21E-2</v>
      </c>
      <c r="N112" s="48">
        <v>-6.5166000000000006E-5</v>
      </c>
      <c r="O112" s="48">
        <v>1.38656202E-2</v>
      </c>
      <c r="Q112" s="4" t="str">
        <f t="shared" si="3"/>
        <v/>
      </c>
      <c r="R112" s="4">
        <f t="shared" si="4"/>
        <v>0</v>
      </c>
      <c r="S112" s="4">
        <f t="shared" si="5"/>
        <v>1.4E-2</v>
      </c>
    </row>
    <row r="113" spans="1:19">
      <c r="A113" s="13" t="s">
        <v>666</v>
      </c>
      <c r="B113" s="32"/>
      <c r="C113" s="32"/>
      <c r="D113" s="32" t="s">
        <v>286</v>
      </c>
      <c r="E113" s="32">
        <v>68702</v>
      </c>
      <c r="F113" s="32">
        <v>2</v>
      </c>
      <c r="G113" s="32">
        <v>69</v>
      </c>
      <c r="H113" s="47">
        <v>780.66092630000003</v>
      </c>
      <c r="I113" s="47">
        <v>761.13234325999997</v>
      </c>
      <c r="J113" s="48">
        <v>9.0766465000000005E-3</v>
      </c>
      <c r="K113" s="48">
        <v>4.6030895999999996E-3</v>
      </c>
      <c r="L113" s="32">
        <v>1.97</v>
      </c>
      <c r="M113" s="32">
        <v>5.28E-2</v>
      </c>
      <c r="N113" s="48">
        <v>-1.11159E-4</v>
      </c>
      <c r="O113" s="48">
        <v>1.8264451800000001E-2</v>
      </c>
      <c r="Q113" s="4" t="str">
        <f t="shared" si="3"/>
        <v/>
      </c>
      <c r="R113" s="4">
        <f t="shared" si="4"/>
        <v>0</v>
      </c>
      <c r="S113" s="4">
        <f t="shared" si="5"/>
        <v>1.7999999999999999E-2</v>
      </c>
    </row>
    <row r="114" spans="1:19">
      <c r="A114" s="13" t="s">
        <v>666</v>
      </c>
      <c r="B114" s="32"/>
      <c r="C114" s="32"/>
      <c r="D114" s="32" t="s">
        <v>288</v>
      </c>
      <c r="E114" s="32">
        <v>68703</v>
      </c>
      <c r="F114" s="32">
        <v>5</v>
      </c>
      <c r="G114" s="32">
        <v>49</v>
      </c>
      <c r="H114" s="47">
        <v>65.963782030000004</v>
      </c>
      <c r="I114" s="47">
        <v>65.414818554999997</v>
      </c>
      <c r="J114" s="48">
        <v>1.5034839999999999E-4</v>
      </c>
      <c r="K114" s="48">
        <v>3.4950040000000001E-4</v>
      </c>
      <c r="L114" s="32">
        <v>0.43</v>
      </c>
      <c r="M114" s="32">
        <v>0.66900000000000004</v>
      </c>
      <c r="N114" s="48">
        <v>-5.5275599999999995E-4</v>
      </c>
      <c r="O114" s="48">
        <v>8.5345259999999997E-4</v>
      </c>
      <c r="Q114" s="4" t="str">
        <f t="shared" si="3"/>
        <v/>
      </c>
      <c r="R114" s="4">
        <f t="shared" si="4"/>
        <v>-1E-3</v>
      </c>
      <c r="S114" s="4">
        <f t="shared" si="5"/>
        <v>1E-3</v>
      </c>
    </row>
    <row r="115" spans="1:19">
      <c r="A115" s="13" t="s">
        <v>666</v>
      </c>
      <c r="B115" s="32"/>
      <c r="C115" s="32"/>
      <c r="D115" s="32" t="s">
        <v>290</v>
      </c>
      <c r="E115" s="32">
        <v>68704</v>
      </c>
      <c r="F115" s="32">
        <v>1</v>
      </c>
      <c r="G115" s="32">
        <v>70</v>
      </c>
      <c r="H115" s="47">
        <v>1032.2928862000001</v>
      </c>
      <c r="I115" s="47">
        <v>1025.8399262</v>
      </c>
      <c r="J115" s="48">
        <v>-4.2418589999999997E-3</v>
      </c>
      <c r="K115" s="48">
        <v>3.8750468999999999E-3</v>
      </c>
      <c r="L115" s="32">
        <v>-1.0900000000000001</v>
      </c>
      <c r="M115" s="32">
        <v>0.27750000000000002</v>
      </c>
      <c r="N115" s="48">
        <v>-1.1974395000000001E-2</v>
      </c>
      <c r="O115" s="48">
        <v>3.4906763E-3</v>
      </c>
      <c r="Q115" s="4" t="str">
        <f t="shared" si="3"/>
        <v/>
      </c>
      <c r="R115" s="4">
        <f t="shared" si="4"/>
        <v>-1.2E-2</v>
      </c>
      <c r="S115" s="4">
        <f t="shared" si="5"/>
        <v>3.0000000000000001E-3</v>
      </c>
    </row>
    <row r="116" spans="1:19">
      <c r="A116" s="13" t="s">
        <v>666</v>
      </c>
      <c r="B116" s="32"/>
      <c r="C116" s="32" t="s">
        <v>1239</v>
      </c>
      <c r="D116" s="32" t="s">
        <v>1239</v>
      </c>
      <c r="E116" s="32">
        <v>68711</v>
      </c>
      <c r="F116" s="32">
        <v>1</v>
      </c>
      <c r="G116" s="32">
        <v>70</v>
      </c>
      <c r="H116" s="47">
        <v>889.00272515999995</v>
      </c>
      <c r="I116" s="47">
        <v>878.828079</v>
      </c>
      <c r="J116" s="48">
        <v>-1.4279659999999999E-3</v>
      </c>
      <c r="K116" s="48">
        <v>3.3507278999999998E-3</v>
      </c>
      <c r="L116" s="32">
        <v>-0.43</v>
      </c>
      <c r="M116" s="32">
        <v>0.67130000000000001</v>
      </c>
      <c r="N116" s="48">
        <v>-8.11424E-3</v>
      </c>
      <c r="O116" s="48">
        <v>5.2583070999999999E-3</v>
      </c>
      <c r="Q116" s="4" t="str">
        <f t="shared" si="3"/>
        <v/>
      </c>
      <c r="R116" s="4">
        <f t="shared" si="4"/>
        <v>-8.0000000000000002E-3</v>
      </c>
      <c r="S116" s="4">
        <f t="shared" si="5"/>
        <v>5.0000000000000001E-3</v>
      </c>
    </row>
    <row r="117" spans="1:19">
      <c r="A117" s="13" t="s">
        <v>666</v>
      </c>
      <c r="B117" s="32" t="s">
        <v>782</v>
      </c>
      <c r="C117" s="32" t="s">
        <v>781</v>
      </c>
      <c r="D117" s="32" t="s">
        <v>336</v>
      </c>
      <c r="E117" s="32">
        <v>68769</v>
      </c>
      <c r="F117" s="32">
        <v>1</v>
      </c>
      <c r="G117" s="32">
        <v>35</v>
      </c>
      <c r="H117" s="47">
        <v>5.3503126149</v>
      </c>
      <c r="I117" s="47">
        <v>8.8315876299999996</v>
      </c>
      <c r="J117" s="48" t="s">
        <v>780</v>
      </c>
      <c r="K117" s="48" t="s">
        <v>780</v>
      </c>
      <c r="L117" s="48" t="s">
        <v>780</v>
      </c>
      <c r="M117" s="48" t="s">
        <v>780</v>
      </c>
      <c r="N117" s="48" t="s">
        <v>780</v>
      </c>
      <c r="O117" s="48"/>
      <c r="Q117" s="4" t="e">
        <f t="shared" si="3"/>
        <v>#VALUE!</v>
      </c>
      <c r="R117" s="4" t="e">
        <f t="shared" si="4"/>
        <v>#VALUE!</v>
      </c>
      <c r="S117" s="4">
        <f t="shared" si="5"/>
        <v>0</v>
      </c>
    </row>
    <row r="118" spans="1:19">
      <c r="A118" s="13" t="s">
        <v>666</v>
      </c>
      <c r="B118" s="32"/>
      <c r="C118" s="32"/>
      <c r="D118" s="32" t="s">
        <v>343</v>
      </c>
      <c r="E118" s="32">
        <v>68708</v>
      </c>
      <c r="F118" s="32">
        <v>2</v>
      </c>
      <c r="G118" s="32">
        <v>35</v>
      </c>
      <c r="H118" s="47">
        <v>5.3503126149</v>
      </c>
      <c r="I118" s="47">
        <v>8.8282492644000001</v>
      </c>
      <c r="J118" s="48" t="s">
        <v>780</v>
      </c>
      <c r="K118" s="48" t="s">
        <v>780</v>
      </c>
      <c r="L118" s="48" t="s">
        <v>780</v>
      </c>
      <c r="M118" s="48" t="s">
        <v>780</v>
      </c>
      <c r="N118" s="48" t="s">
        <v>780</v>
      </c>
      <c r="O118" s="48"/>
      <c r="Q118" s="4" t="e">
        <f t="shared" si="3"/>
        <v>#VALUE!</v>
      </c>
      <c r="R118" s="4" t="e">
        <f t="shared" si="4"/>
        <v>#VALUE!</v>
      </c>
      <c r="S118" s="4">
        <f t="shared" si="5"/>
        <v>0</v>
      </c>
    </row>
    <row r="119" spans="1:19">
      <c r="A119" s="13" t="s">
        <v>666</v>
      </c>
      <c r="B119" s="32"/>
      <c r="C119" s="32" t="s">
        <v>341</v>
      </c>
      <c r="D119" s="32" t="s">
        <v>341</v>
      </c>
      <c r="E119" s="32">
        <v>65102</v>
      </c>
      <c r="F119" s="32">
        <v>2</v>
      </c>
      <c r="G119" s="32">
        <v>70</v>
      </c>
      <c r="H119" s="47">
        <v>3803.8071432000002</v>
      </c>
      <c r="I119" s="47">
        <v>4334.2601838</v>
      </c>
      <c r="J119" s="48">
        <v>-0.183414091</v>
      </c>
      <c r="K119" s="48">
        <v>5.5790838000000002E-2</v>
      </c>
      <c r="L119" s="32">
        <v>-3.29</v>
      </c>
      <c r="M119" s="32">
        <v>1.6000000000000001E-3</v>
      </c>
      <c r="N119" s="48">
        <v>-0.29474297500000002</v>
      </c>
      <c r="O119" s="48">
        <v>-7.2085206999999998E-2</v>
      </c>
      <c r="Q119" s="4">
        <f t="shared" si="3"/>
        <v>1</v>
      </c>
      <c r="R119" s="4">
        <f t="shared" si="4"/>
        <v>-0.29499999999999998</v>
      </c>
      <c r="S119" s="4">
        <f t="shared" si="5"/>
        <v>-7.1999999999999995E-2</v>
      </c>
    </row>
    <row r="120" spans="1:19">
      <c r="A120" s="13" t="s">
        <v>666</v>
      </c>
      <c r="B120" s="32" t="s">
        <v>672</v>
      </c>
      <c r="C120" s="32" t="s">
        <v>361</v>
      </c>
      <c r="D120" s="32" t="s">
        <v>361</v>
      </c>
      <c r="E120" s="32">
        <v>68872</v>
      </c>
      <c r="F120" s="32">
        <v>4</v>
      </c>
      <c r="G120" s="32">
        <v>49</v>
      </c>
      <c r="H120" s="47">
        <v>4.8854585417000003</v>
      </c>
      <c r="I120" s="47">
        <v>4.964693456</v>
      </c>
      <c r="J120" s="48">
        <v>1.9971424E-6</v>
      </c>
      <c r="K120" s="48">
        <v>5.8811899999999998E-5</v>
      </c>
      <c r="L120" s="32">
        <v>0.03</v>
      </c>
      <c r="M120" s="32">
        <v>0.97309999999999997</v>
      </c>
      <c r="N120" s="48">
        <v>-1.16317E-4</v>
      </c>
      <c r="O120" s="48">
        <v>1.2031139999999999E-4</v>
      </c>
      <c r="Q120" s="4" t="str">
        <f t="shared" si="3"/>
        <v/>
      </c>
      <c r="R120" s="4">
        <f t="shared" si="4"/>
        <v>0</v>
      </c>
      <c r="S120" s="4">
        <f t="shared" si="5"/>
        <v>0</v>
      </c>
    </row>
    <row r="121" spans="1:19">
      <c r="A121" s="13" t="s">
        <v>666</v>
      </c>
      <c r="B121" s="32"/>
      <c r="C121" s="32" t="s">
        <v>364</v>
      </c>
      <c r="D121" s="32" t="s">
        <v>364</v>
      </c>
      <c r="E121" s="32">
        <v>61678</v>
      </c>
      <c r="F121" s="32">
        <v>25</v>
      </c>
      <c r="G121" s="32">
        <v>28</v>
      </c>
      <c r="H121" s="47">
        <v>2.6340595946000001</v>
      </c>
      <c r="I121" s="47">
        <v>2.5439165042999998</v>
      </c>
      <c r="J121" s="48">
        <v>5.6617499999999998E-5</v>
      </c>
      <c r="K121" s="48">
        <v>2.1479299999999999E-5</v>
      </c>
      <c r="L121" s="32">
        <v>2.64</v>
      </c>
      <c r="M121" s="32">
        <v>1.4E-2</v>
      </c>
      <c r="N121" s="48">
        <v>1.2466199999999999E-5</v>
      </c>
      <c r="O121" s="48">
        <v>1.007688E-4</v>
      </c>
      <c r="Q121" s="4" t="str">
        <f t="shared" si="3"/>
        <v/>
      </c>
      <c r="R121" s="4">
        <f t="shared" si="4"/>
        <v>0</v>
      </c>
      <c r="S121" s="4">
        <f t="shared" si="5"/>
        <v>0</v>
      </c>
    </row>
    <row r="122" spans="1:19">
      <c r="A122" s="13" t="s">
        <v>666</v>
      </c>
      <c r="B122" s="32"/>
      <c r="C122" s="32" t="s">
        <v>469</v>
      </c>
      <c r="D122" s="32" t="s">
        <v>469</v>
      </c>
      <c r="E122" s="32">
        <v>68576</v>
      </c>
      <c r="F122" s="32">
        <v>3</v>
      </c>
      <c r="G122" s="32">
        <v>70</v>
      </c>
      <c r="H122" s="47">
        <v>219.94283419999999</v>
      </c>
      <c r="I122" s="47">
        <v>240.48320115999999</v>
      </c>
      <c r="J122" s="48">
        <v>-5.5882800000000002E-3</v>
      </c>
      <c r="K122" s="48">
        <v>2.9493975E-3</v>
      </c>
      <c r="L122" s="32">
        <v>-1.89</v>
      </c>
      <c r="M122" s="32">
        <v>6.2399999999999997E-2</v>
      </c>
      <c r="N122" s="48">
        <v>-1.1473710999999999E-2</v>
      </c>
      <c r="O122" s="48">
        <v>2.9715159999999999E-4</v>
      </c>
      <c r="Q122" s="4" t="str">
        <f t="shared" si="3"/>
        <v/>
      </c>
      <c r="R122" s="4">
        <f t="shared" si="4"/>
        <v>-1.0999999999999999E-2</v>
      </c>
      <c r="S122" s="4">
        <f t="shared" si="5"/>
        <v>0</v>
      </c>
    </row>
    <row r="123" spans="1:19">
      <c r="A123" s="13" t="s">
        <v>666</v>
      </c>
      <c r="B123" s="32"/>
      <c r="C123" s="32" t="s">
        <v>505</v>
      </c>
      <c r="D123" s="32" t="s">
        <v>453</v>
      </c>
      <c r="E123" s="32">
        <v>68623</v>
      </c>
      <c r="F123" s="32">
        <v>23</v>
      </c>
      <c r="G123" s="32">
        <v>49</v>
      </c>
      <c r="H123" s="47">
        <v>27.893826694000001</v>
      </c>
      <c r="I123" s="47">
        <v>27.966203186000001</v>
      </c>
      <c r="J123" s="48">
        <v>3.5321920000000001E-4</v>
      </c>
      <c r="K123" s="48">
        <v>1.8666599999999999E-4</v>
      </c>
      <c r="L123" s="32">
        <v>1.89</v>
      </c>
      <c r="M123" s="32">
        <v>6.4600000000000005E-2</v>
      </c>
      <c r="N123" s="48">
        <v>-2.230441E-5</v>
      </c>
      <c r="O123" s="48">
        <v>7.2874289999999998E-4</v>
      </c>
      <c r="Q123" s="4" t="str">
        <f t="shared" si="3"/>
        <v/>
      </c>
      <c r="R123" s="4">
        <f t="shared" si="4"/>
        <v>0</v>
      </c>
      <c r="S123" s="4">
        <f t="shared" si="5"/>
        <v>1E-3</v>
      </c>
    </row>
    <row r="124" spans="1:19">
      <c r="A124" s="13" t="s">
        <v>666</v>
      </c>
      <c r="B124" s="32"/>
      <c r="C124" s="32"/>
      <c r="D124" s="32" t="s">
        <v>459</v>
      </c>
      <c r="E124" s="32">
        <v>68675</v>
      </c>
      <c r="F124" s="32">
        <v>3</v>
      </c>
      <c r="G124" s="32">
        <v>70</v>
      </c>
      <c r="H124" s="47">
        <v>57.482926476999999</v>
      </c>
      <c r="I124" s="47">
        <v>57.674365786000003</v>
      </c>
      <c r="J124" s="48">
        <v>6.6742630000000004E-4</v>
      </c>
      <c r="K124" s="48">
        <v>5.02781E-4</v>
      </c>
      <c r="L124" s="32">
        <v>1.33</v>
      </c>
      <c r="M124" s="32">
        <v>0.1888</v>
      </c>
      <c r="N124" s="48">
        <v>-3.3585800000000002E-4</v>
      </c>
      <c r="O124" s="48">
        <v>1.6707102E-3</v>
      </c>
      <c r="Q124" s="4" t="str">
        <f t="shared" si="3"/>
        <v/>
      </c>
      <c r="R124" s="4">
        <f t="shared" si="4"/>
        <v>0</v>
      </c>
      <c r="S124" s="4">
        <f t="shared" si="5"/>
        <v>2E-3</v>
      </c>
    </row>
    <row r="125" spans="1:19">
      <c r="A125" s="13" t="s">
        <v>666</v>
      </c>
      <c r="B125" s="32"/>
      <c r="C125" s="32" t="s">
        <v>471</v>
      </c>
      <c r="D125" s="32" t="s">
        <v>444</v>
      </c>
      <c r="E125" s="32">
        <v>68226</v>
      </c>
      <c r="F125" s="32">
        <v>72</v>
      </c>
      <c r="G125" s="32">
        <v>56</v>
      </c>
      <c r="H125" s="47">
        <v>40.742767592</v>
      </c>
      <c r="I125" s="47">
        <v>42.099240162000001</v>
      </c>
      <c r="J125" s="48">
        <v>-5.1288799999999997E-4</v>
      </c>
      <c r="K125" s="48">
        <v>5.1463590000000003E-4</v>
      </c>
      <c r="L125" s="32">
        <v>-1</v>
      </c>
      <c r="M125" s="32">
        <v>0.32340000000000002</v>
      </c>
      <c r="N125" s="48">
        <v>-1.5446710000000001E-3</v>
      </c>
      <c r="O125" s="48">
        <v>5.1889489999999998E-4</v>
      </c>
      <c r="Q125" s="4" t="str">
        <f t="shared" si="3"/>
        <v/>
      </c>
      <c r="R125" s="4">
        <f t="shared" si="4"/>
        <v>-2E-3</v>
      </c>
      <c r="S125" s="4">
        <f t="shared" si="5"/>
        <v>1E-3</v>
      </c>
    </row>
    <row r="126" spans="1:19">
      <c r="A126" s="13" t="s">
        <v>666</v>
      </c>
      <c r="B126" s="32"/>
      <c r="C126" s="32"/>
      <c r="D126" s="32" t="s">
        <v>471</v>
      </c>
      <c r="E126" s="32">
        <v>66598</v>
      </c>
      <c r="F126" s="32">
        <v>2</v>
      </c>
      <c r="G126" s="32">
        <v>70</v>
      </c>
      <c r="H126" s="47">
        <v>618.98321621000002</v>
      </c>
      <c r="I126" s="47">
        <v>761.57120154999996</v>
      </c>
      <c r="J126" s="48">
        <v>-3.5408015000000001E-2</v>
      </c>
      <c r="K126" s="48">
        <v>1.29102327E-2</v>
      </c>
      <c r="L126" s="32">
        <v>-2.74</v>
      </c>
      <c r="M126" s="32">
        <v>7.7999999999999996E-3</v>
      </c>
      <c r="N126" s="48">
        <v>-6.1169982999999997E-2</v>
      </c>
      <c r="O126" s="48">
        <v>-9.6460460000000001E-3</v>
      </c>
      <c r="Q126" s="4">
        <f t="shared" si="3"/>
        <v>1</v>
      </c>
      <c r="R126" s="4">
        <f t="shared" si="4"/>
        <v>-6.0999999999999999E-2</v>
      </c>
      <c r="S126" s="4">
        <f t="shared" si="5"/>
        <v>-0.01</v>
      </c>
    </row>
    <row r="127" spans="1:19">
      <c r="A127" s="13" t="s">
        <v>666</v>
      </c>
      <c r="B127" s="32"/>
      <c r="C127" s="32"/>
      <c r="D127" s="32" t="s">
        <v>673</v>
      </c>
      <c r="E127" s="32">
        <v>68231</v>
      </c>
      <c r="F127" s="32">
        <v>2</v>
      </c>
      <c r="G127" s="32">
        <v>70</v>
      </c>
      <c r="H127" s="47">
        <v>312.8342485</v>
      </c>
      <c r="I127" s="47">
        <v>367.25998844999998</v>
      </c>
      <c r="J127" s="48">
        <v>-9.1612829999999992E-3</v>
      </c>
      <c r="K127" s="48">
        <v>5.8648568000000002E-3</v>
      </c>
      <c r="L127" s="32">
        <v>-1.56</v>
      </c>
      <c r="M127" s="32">
        <v>0.1229</v>
      </c>
      <c r="N127" s="48">
        <v>-2.0864422000000001E-2</v>
      </c>
      <c r="O127" s="48">
        <v>2.5418569000000002E-3</v>
      </c>
      <c r="Q127" s="4" t="str">
        <f t="shared" si="3"/>
        <v/>
      </c>
      <c r="R127" s="4">
        <f t="shared" si="4"/>
        <v>-2.1000000000000001E-2</v>
      </c>
      <c r="S127" s="4">
        <f t="shared" si="5"/>
        <v>3.0000000000000001E-3</v>
      </c>
    </row>
    <row r="128" spans="1:19">
      <c r="A128" s="13" t="s">
        <v>666</v>
      </c>
      <c r="B128" s="32"/>
      <c r="C128" s="32" t="s">
        <v>473</v>
      </c>
      <c r="D128" s="32" t="s">
        <v>447</v>
      </c>
      <c r="E128" s="32">
        <v>68619</v>
      </c>
      <c r="F128" s="32">
        <v>10</v>
      </c>
      <c r="G128" s="32">
        <v>49</v>
      </c>
      <c r="H128" s="47">
        <v>12.632121689</v>
      </c>
      <c r="I128" s="47">
        <v>13.161215974999999</v>
      </c>
      <c r="J128" s="48">
        <v>7.9779599999999998E-5</v>
      </c>
      <c r="K128" s="48">
        <v>9.8074599999999998E-5</v>
      </c>
      <c r="L128" s="32">
        <v>0.81</v>
      </c>
      <c r="M128" s="32">
        <v>0.42009999999999997</v>
      </c>
      <c r="N128" s="48">
        <v>-1.17521E-4</v>
      </c>
      <c r="O128" s="48">
        <v>2.770804E-4</v>
      </c>
      <c r="Q128" s="4" t="str">
        <f t="shared" si="3"/>
        <v/>
      </c>
      <c r="R128" s="4">
        <f t="shared" si="4"/>
        <v>0</v>
      </c>
      <c r="S128" s="4">
        <f t="shared" si="5"/>
        <v>0</v>
      </c>
    </row>
    <row r="129" spans="1:19">
      <c r="A129" s="13" t="s">
        <v>666</v>
      </c>
      <c r="B129" s="32"/>
      <c r="C129" s="32"/>
      <c r="D129" s="32" t="s">
        <v>483</v>
      </c>
      <c r="E129" s="32">
        <v>68591</v>
      </c>
      <c r="F129" s="32">
        <v>1</v>
      </c>
      <c r="G129" s="32">
        <v>70</v>
      </c>
      <c r="H129" s="47">
        <v>2659.7270096000002</v>
      </c>
      <c r="I129" s="47">
        <v>2594.2810537</v>
      </c>
      <c r="J129" s="48">
        <v>-6.2506539E-2</v>
      </c>
      <c r="K129" s="48">
        <v>1.04302005E-2</v>
      </c>
      <c r="L129" s="32">
        <v>-5.99</v>
      </c>
      <c r="M129" s="32" t="s">
        <v>768</v>
      </c>
      <c r="N129" s="48">
        <v>-8.3319679999999993E-2</v>
      </c>
      <c r="O129" s="48">
        <v>-4.1693398E-2</v>
      </c>
      <c r="Q129" s="4">
        <f t="shared" si="3"/>
        <v>1</v>
      </c>
      <c r="R129" s="4">
        <f t="shared" si="4"/>
        <v>-8.3000000000000004E-2</v>
      </c>
      <c r="S129" s="4">
        <f t="shared" si="5"/>
        <v>-4.2000000000000003E-2</v>
      </c>
    </row>
    <row r="130" spans="1:19">
      <c r="A130" s="13" t="s">
        <v>666</v>
      </c>
      <c r="B130" s="32"/>
      <c r="C130" s="32"/>
      <c r="D130" s="32" t="s">
        <v>473</v>
      </c>
      <c r="E130" s="32">
        <v>68608</v>
      </c>
      <c r="F130" s="32">
        <v>1</v>
      </c>
      <c r="G130" s="32">
        <v>63</v>
      </c>
      <c r="H130" s="47">
        <v>1091.7669876</v>
      </c>
      <c r="I130" s="47">
        <v>1088.8753515999999</v>
      </c>
      <c r="J130" s="48">
        <v>4.7801772999999997E-3</v>
      </c>
      <c r="K130" s="48">
        <v>3.8212683000000002E-3</v>
      </c>
      <c r="L130" s="32">
        <v>1.25</v>
      </c>
      <c r="M130" s="32">
        <v>0.2157</v>
      </c>
      <c r="N130" s="48">
        <v>-2.8609210000000002E-3</v>
      </c>
      <c r="O130" s="48">
        <v>1.24212755E-2</v>
      </c>
      <c r="Q130" s="4" t="str">
        <f t="shared" si="3"/>
        <v/>
      </c>
      <c r="R130" s="4">
        <f t="shared" si="4"/>
        <v>-3.0000000000000001E-3</v>
      </c>
      <c r="S130" s="4">
        <f t="shared" si="5"/>
        <v>1.2E-2</v>
      </c>
    </row>
    <row r="131" spans="1:19">
      <c r="A131" s="13" t="s">
        <v>666</v>
      </c>
      <c r="B131" s="32"/>
      <c r="C131" s="32"/>
      <c r="D131" s="32" t="s">
        <v>449</v>
      </c>
      <c r="E131" s="32">
        <v>68617</v>
      </c>
      <c r="F131" s="32">
        <v>5</v>
      </c>
      <c r="G131" s="32">
        <v>63</v>
      </c>
      <c r="H131" s="47">
        <v>65.328203639999998</v>
      </c>
      <c r="I131" s="47">
        <v>66.353351618999994</v>
      </c>
      <c r="J131" s="48">
        <v>-5.0811200000000002E-4</v>
      </c>
      <c r="K131" s="48">
        <v>6.6136899999999998E-4</v>
      </c>
      <c r="L131" s="32">
        <v>-0.77</v>
      </c>
      <c r="M131" s="32">
        <v>0.44529999999999997</v>
      </c>
      <c r="N131" s="48">
        <v>-1.8306010000000001E-3</v>
      </c>
      <c r="O131" s="48">
        <v>8.1437689999999999E-4</v>
      </c>
      <c r="Q131" s="4" t="str">
        <f t="shared" ref="Q131:Q194" si="6">IF(AND(R131&lt;=0,S131&gt;=0),"",1)</f>
        <v/>
      </c>
      <c r="R131" s="4">
        <f t="shared" ref="R131:R194" si="7">ROUND(N131,3)</f>
        <v>-2E-3</v>
      </c>
      <c r="S131" s="4">
        <f t="shared" ref="S131:S194" si="8">ROUND(O131,3)</f>
        <v>1E-3</v>
      </c>
    </row>
    <row r="132" spans="1:19">
      <c r="A132" s="13" t="s">
        <v>666</v>
      </c>
      <c r="B132" s="32"/>
      <c r="C132" s="32"/>
      <c r="D132" s="32" t="s">
        <v>779</v>
      </c>
      <c r="E132" s="32">
        <v>68620</v>
      </c>
      <c r="F132" s="32">
        <v>4</v>
      </c>
      <c r="G132" s="32">
        <v>56</v>
      </c>
      <c r="H132" s="47">
        <v>225.36078749999999</v>
      </c>
      <c r="I132" s="47">
        <v>221.95790518999999</v>
      </c>
      <c r="J132" s="48">
        <v>-5.2619600000000004E-4</v>
      </c>
      <c r="K132" s="48">
        <v>1.6077189E-3</v>
      </c>
      <c r="L132" s="32">
        <v>-0.33</v>
      </c>
      <c r="M132" s="32">
        <v>0.74470000000000003</v>
      </c>
      <c r="N132" s="48">
        <v>-3.749479E-3</v>
      </c>
      <c r="O132" s="48">
        <v>2.6970859E-3</v>
      </c>
      <c r="Q132" s="4" t="str">
        <f t="shared" si="6"/>
        <v/>
      </c>
      <c r="R132" s="4">
        <f t="shared" si="7"/>
        <v>-4.0000000000000001E-3</v>
      </c>
      <c r="S132" s="4">
        <f t="shared" si="8"/>
        <v>3.0000000000000001E-3</v>
      </c>
    </row>
    <row r="133" spans="1:19">
      <c r="A133" s="13" t="s">
        <v>666</v>
      </c>
      <c r="B133" s="32"/>
      <c r="C133" s="32" t="s">
        <v>366</v>
      </c>
      <c r="D133" s="32" t="s">
        <v>366</v>
      </c>
      <c r="E133" s="32">
        <v>61680</v>
      </c>
      <c r="F133" s="32">
        <v>11</v>
      </c>
      <c r="G133" s="32">
        <v>56</v>
      </c>
      <c r="H133" s="47">
        <v>37.329502038000001</v>
      </c>
      <c r="I133" s="47">
        <v>37.561086713999998</v>
      </c>
      <c r="J133" s="48">
        <v>5.8894440000000002E-4</v>
      </c>
      <c r="K133" s="48">
        <v>4.0948509999999999E-4</v>
      </c>
      <c r="L133" s="32">
        <v>1.44</v>
      </c>
      <c r="M133" s="32">
        <v>0.15609999999999999</v>
      </c>
      <c r="N133" s="48">
        <v>-2.32024E-4</v>
      </c>
      <c r="O133" s="48">
        <v>1.4099125999999999E-3</v>
      </c>
      <c r="Q133" s="4" t="str">
        <f t="shared" si="6"/>
        <v/>
      </c>
      <c r="R133" s="4">
        <f t="shared" si="7"/>
        <v>0</v>
      </c>
      <c r="S133" s="4">
        <f t="shared" si="8"/>
        <v>1E-3</v>
      </c>
    </row>
    <row r="134" spans="1:19">
      <c r="A134" s="13" t="s">
        <v>666</v>
      </c>
      <c r="B134" s="32"/>
      <c r="C134" s="32" t="s">
        <v>475</v>
      </c>
      <c r="D134" s="32" t="s">
        <v>475</v>
      </c>
      <c r="E134" s="32">
        <v>68639</v>
      </c>
      <c r="F134" s="32">
        <v>3</v>
      </c>
      <c r="G134" s="32">
        <v>70</v>
      </c>
      <c r="H134" s="47">
        <v>181.97001155000001</v>
      </c>
      <c r="I134" s="47">
        <v>180.11182513</v>
      </c>
      <c r="J134" s="48">
        <v>1.1154073E-3</v>
      </c>
      <c r="K134" s="48">
        <v>1.3400692E-3</v>
      </c>
      <c r="L134" s="32">
        <v>0.83</v>
      </c>
      <c r="M134" s="32">
        <v>0.40810000000000002</v>
      </c>
      <c r="N134" s="48">
        <v>-1.558659E-3</v>
      </c>
      <c r="O134" s="48">
        <v>3.7894739000000001E-3</v>
      </c>
      <c r="Q134" s="4" t="str">
        <f t="shared" si="6"/>
        <v/>
      </c>
      <c r="R134" s="4">
        <f t="shared" si="7"/>
        <v>-2E-3</v>
      </c>
      <c r="S134" s="4">
        <f t="shared" si="8"/>
        <v>4.0000000000000001E-3</v>
      </c>
    </row>
    <row r="135" spans="1:19">
      <c r="A135" s="13" t="s">
        <v>666</v>
      </c>
      <c r="B135" s="32"/>
      <c r="C135" s="32" t="s">
        <v>778</v>
      </c>
      <c r="D135" s="32" t="s">
        <v>778</v>
      </c>
      <c r="E135" s="32">
        <v>61685</v>
      </c>
      <c r="F135" s="32">
        <v>7</v>
      </c>
      <c r="G135" s="32">
        <v>56</v>
      </c>
      <c r="H135" s="47">
        <v>40.217382794000002</v>
      </c>
      <c r="I135" s="47">
        <v>41.427070892000003</v>
      </c>
      <c r="J135" s="48">
        <v>1.6072649999999999E-4</v>
      </c>
      <c r="K135" s="48">
        <v>6.7800070000000002E-4</v>
      </c>
      <c r="L135" s="32">
        <v>0.24</v>
      </c>
      <c r="M135" s="32">
        <v>0.8135</v>
      </c>
      <c r="N135" s="48">
        <v>-1.198583E-3</v>
      </c>
      <c r="O135" s="48">
        <v>1.520036E-3</v>
      </c>
      <c r="Q135" s="4" t="str">
        <f t="shared" si="6"/>
        <v/>
      </c>
      <c r="R135" s="4">
        <f t="shared" si="7"/>
        <v>-1E-3</v>
      </c>
      <c r="S135" s="4">
        <f t="shared" si="8"/>
        <v>2E-3</v>
      </c>
    </row>
    <row r="136" spans="1:19">
      <c r="A136" s="13" t="s">
        <v>666</v>
      </c>
      <c r="B136" s="32"/>
      <c r="C136" s="32" t="s">
        <v>777</v>
      </c>
      <c r="D136" s="32" t="s">
        <v>777</v>
      </c>
      <c r="E136" s="32">
        <v>68662</v>
      </c>
      <c r="F136" s="32">
        <v>3</v>
      </c>
      <c r="G136" s="32">
        <v>42</v>
      </c>
      <c r="H136" s="47">
        <v>8.5946991763000007</v>
      </c>
      <c r="I136" s="47">
        <v>8.5200829360999997</v>
      </c>
      <c r="J136" s="48">
        <v>7.4349739999999997E-6</v>
      </c>
      <c r="K136" s="48">
        <v>9.6166899999999996E-5</v>
      </c>
      <c r="L136" s="32">
        <v>0.08</v>
      </c>
      <c r="M136" s="32">
        <v>0.93879999999999997</v>
      </c>
      <c r="N136" s="48">
        <v>-1.8692599999999999E-4</v>
      </c>
      <c r="O136" s="48">
        <v>2.0179550000000001E-4</v>
      </c>
      <c r="Q136" s="4" t="str">
        <f t="shared" si="6"/>
        <v/>
      </c>
      <c r="R136" s="4">
        <f t="shared" si="7"/>
        <v>0</v>
      </c>
      <c r="S136" s="4">
        <f t="shared" si="8"/>
        <v>0</v>
      </c>
    </row>
    <row r="137" spans="1:19">
      <c r="A137" s="13" t="s">
        <v>666</v>
      </c>
      <c r="B137" s="32"/>
      <c r="C137" s="32" t="s">
        <v>479</v>
      </c>
      <c r="D137" s="32" t="s">
        <v>479</v>
      </c>
      <c r="E137" s="32">
        <v>68686</v>
      </c>
      <c r="F137" s="32">
        <v>2</v>
      </c>
      <c r="G137" s="32">
        <v>70</v>
      </c>
      <c r="H137" s="47">
        <v>396.20703664000001</v>
      </c>
      <c r="I137" s="47">
        <v>407.22154390999998</v>
      </c>
      <c r="J137" s="48">
        <v>-1.0645081000000001E-2</v>
      </c>
      <c r="K137" s="48">
        <v>2.9478972000000002E-3</v>
      </c>
      <c r="L137" s="32">
        <v>-3.61</v>
      </c>
      <c r="M137" s="32">
        <v>5.9999999999999995E-4</v>
      </c>
      <c r="N137" s="48">
        <v>-1.6527518000000001E-2</v>
      </c>
      <c r="O137" s="48">
        <v>-4.7626439999999999E-3</v>
      </c>
      <c r="Q137" s="4">
        <f t="shared" si="6"/>
        <v>1</v>
      </c>
      <c r="R137" s="4">
        <f t="shared" si="7"/>
        <v>-1.7000000000000001E-2</v>
      </c>
      <c r="S137" s="4">
        <f t="shared" si="8"/>
        <v>-5.0000000000000001E-3</v>
      </c>
    </row>
    <row r="138" spans="1:19">
      <c r="A138" s="13" t="s">
        <v>666</v>
      </c>
      <c r="B138" s="32"/>
      <c r="C138" s="32" t="s">
        <v>380</v>
      </c>
      <c r="D138" s="32" t="s">
        <v>380</v>
      </c>
      <c r="E138" s="32">
        <v>68688</v>
      </c>
      <c r="F138" s="32">
        <v>2</v>
      </c>
      <c r="G138" s="32">
        <v>63</v>
      </c>
      <c r="H138" s="47">
        <v>450.67465705000001</v>
      </c>
      <c r="I138" s="47">
        <v>454.60411546</v>
      </c>
      <c r="J138" s="48">
        <v>-8.22921E-4</v>
      </c>
      <c r="K138" s="48">
        <v>2.2794286999999998E-3</v>
      </c>
      <c r="L138" s="32">
        <v>-0.36</v>
      </c>
      <c r="M138" s="32">
        <v>0.71930000000000005</v>
      </c>
      <c r="N138" s="48">
        <v>-5.3809210000000003E-3</v>
      </c>
      <c r="O138" s="48">
        <v>3.7350782999999999E-3</v>
      </c>
      <c r="Q138" s="4" t="str">
        <f t="shared" si="6"/>
        <v/>
      </c>
      <c r="R138" s="4">
        <f t="shared" si="7"/>
        <v>-5.0000000000000001E-3</v>
      </c>
      <c r="S138" s="4">
        <f t="shared" si="8"/>
        <v>4.0000000000000001E-3</v>
      </c>
    </row>
    <row r="139" spans="1:19">
      <c r="A139" s="13" t="s">
        <v>666</v>
      </c>
      <c r="B139" s="32"/>
      <c r="C139" s="32" t="s">
        <v>776</v>
      </c>
      <c r="D139" s="32" t="s">
        <v>776</v>
      </c>
      <c r="E139" s="32">
        <v>68689</v>
      </c>
      <c r="F139" s="32">
        <v>4</v>
      </c>
      <c r="G139" s="32">
        <v>70</v>
      </c>
      <c r="H139" s="47">
        <v>142.97284217000001</v>
      </c>
      <c r="I139" s="47">
        <v>161.96257682000001</v>
      </c>
      <c r="J139" s="48">
        <v>-1.5605790000000001E-3</v>
      </c>
      <c r="K139" s="48">
        <v>2.6894756E-3</v>
      </c>
      <c r="L139" s="32">
        <v>-0.57999999999999996</v>
      </c>
      <c r="M139" s="32">
        <v>0.56369999999999998</v>
      </c>
      <c r="N139" s="48">
        <v>-6.9273429999999999E-3</v>
      </c>
      <c r="O139" s="48">
        <v>3.8061863000000001E-3</v>
      </c>
      <c r="Q139" s="4" t="str">
        <f t="shared" si="6"/>
        <v/>
      </c>
      <c r="R139" s="4">
        <f t="shared" si="7"/>
        <v>-7.0000000000000001E-3</v>
      </c>
      <c r="S139" s="4">
        <f t="shared" si="8"/>
        <v>4.0000000000000001E-3</v>
      </c>
    </row>
    <row r="140" spans="1:19">
      <c r="A140" s="13" t="s">
        <v>666</v>
      </c>
      <c r="B140" s="32"/>
      <c r="C140" s="32"/>
      <c r="D140" s="32" t="s">
        <v>378</v>
      </c>
      <c r="E140" s="32">
        <v>68690</v>
      </c>
      <c r="F140" s="32">
        <v>1</v>
      </c>
      <c r="G140" s="32">
        <v>70</v>
      </c>
      <c r="H140" s="47">
        <v>528.41118759000005</v>
      </c>
      <c r="I140" s="47">
        <v>526.38295367000001</v>
      </c>
      <c r="J140" s="48">
        <v>8.2900583999999996E-3</v>
      </c>
      <c r="K140" s="48">
        <v>2.2821107000000002E-3</v>
      </c>
      <c r="L140" s="32">
        <v>3.63</v>
      </c>
      <c r="M140" s="32">
        <v>5.0000000000000001E-4</v>
      </c>
      <c r="N140" s="48">
        <v>3.7361775E-3</v>
      </c>
      <c r="O140" s="48">
        <v>1.2843939299999999E-2</v>
      </c>
      <c r="Q140" s="4">
        <f t="shared" si="6"/>
        <v>1</v>
      </c>
      <c r="R140" s="4">
        <f t="shared" si="7"/>
        <v>4.0000000000000001E-3</v>
      </c>
      <c r="S140" s="4">
        <f t="shared" si="8"/>
        <v>1.2999999999999999E-2</v>
      </c>
    </row>
    <row r="141" spans="1:19">
      <c r="A141" s="13" t="s">
        <v>666</v>
      </c>
      <c r="B141" s="32"/>
      <c r="C141" s="32" t="s">
        <v>481</v>
      </c>
      <c r="D141" s="32" t="s">
        <v>455</v>
      </c>
      <c r="E141" s="32">
        <v>68621</v>
      </c>
      <c r="F141" s="32">
        <v>5</v>
      </c>
      <c r="G141" s="32">
        <v>49</v>
      </c>
      <c r="H141" s="47">
        <v>165.42915886</v>
      </c>
      <c r="I141" s="47">
        <v>163.63466206999999</v>
      </c>
      <c r="J141" s="48">
        <v>1.7242217E-3</v>
      </c>
      <c r="K141" s="48">
        <v>8.2596929999999996E-4</v>
      </c>
      <c r="L141" s="32">
        <v>2.09</v>
      </c>
      <c r="M141" s="32">
        <v>4.2299999999999997E-2</v>
      </c>
      <c r="N141" s="48">
        <v>6.2585900000000007E-5</v>
      </c>
      <c r="O141" s="48">
        <v>3.3858575000000001E-3</v>
      </c>
      <c r="Q141" s="4" t="str">
        <f t="shared" si="6"/>
        <v/>
      </c>
      <c r="R141" s="4">
        <f t="shared" si="7"/>
        <v>0</v>
      </c>
      <c r="S141" s="4">
        <f t="shared" si="8"/>
        <v>3.0000000000000001E-3</v>
      </c>
    </row>
    <row r="142" spans="1:19">
      <c r="A142" s="13" t="s">
        <v>666</v>
      </c>
      <c r="B142" s="32"/>
      <c r="C142" s="32"/>
      <c r="D142" s="32" t="s">
        <v>481</v>
      </c>
      <c r="E142" s="32">
        <v>68695</v>
      </c>
      <c r="F142" s="32">
        <v>1</v>
      </c>
      <c r="G142" s="32">
        <v>70</v>
      </c>
      <c r="H142" s="47">
        <v>1297.6911812999999</v>
      </c>
      <c r="I142" s="47">
        <v>1408.5750452</v>
      </c>
      <c r="J142" s="48">
        <v>-4.0042270999999997E-2</v>
      </c>
      <c r="K142" s="48">
        <v>1.3391874600000001E-2</v>
      </c>
      <c r="L142" s="32">
        <v>-2.99</v>
      </c>
      <c r="M142" s="32">
        <v>3.8999999999999998E-3</v>
      </c>
      <c r="N142" s="48">
        <v>-6.6765341000000006E-2</v>
      </c>
      <c r="O142" s="48">
        <v>-1.3319200999999999E-2</v>
      </c>
      <c r="Q142" s="4">
        <f t="shared" si="6"/>
        <v>1</v>
      </c>
      <c r="R142" s="4">
        <f t="shared" si="7"/>
        <v>-6.7000000000000004E-2</v>
      </c>
      <c r="S142" s="4">
        <f t="shared" si="8"/>
        <v>-1.2999999999999999E-2</v>
      </c>
    </row>
    <row r="143" spans="1:19">
      <c r="A143" s="13" t="s">
        <v>666</v>
      </c>
      <c r="B143" s="32"/>
      <c r="C143" s="32"/>
      <c r="D143" s="32" t="s">
        <v>461</v>
      </c>
      <c r="E143" s="32">
        <v>68575</v>
      </c>
      <c r="F143" s="32">
        <v>3</v>
      </c>
      <c r="G143" s="32">
        <v>63</v>
      </c>
      <c r="H143" s="47">
        <v>392.78889407000003</v>
      </c>
      <c r="I143" s="47">
        <v>395.33006202000001</v>
      </c>
      <c r="J143" s="48">
        <v>1.22163E-3</v>
      </c>
      <c r="K143" s="48">
        <v>2.6046969E-3</v>
      </c>
      <c r="L143" s="32">
        <v>0.47</v>
      </c>
      <c r="M143" s="32">
        <v>0.64070000000000005</v>
      </c>
      <c r="N143" s="48">
        <v>-3.9867829999999998E-3</v>
      </c>
      <c r="O143" s="48">
        <v>6.4300434E-3</v>
      </c>
      <c r="Q143" s="4" t="str">
        <f t="shared" si="6"/>
        <v/>
      </c>
      <c r="R143" s="4">
        <f t="shared" si="7"/>
        <v>-4.0000000000000001E-3</v>
      </c>
      <c r="S143" s="4">
        <f t="shared" si="8"/>
        <v>6.0000000000000001E-3</v>
      </c>
    </row>
    <row r="144" spans="1:19">
      <c r="A144" s="13" t="s">
        <v>666</v>
      </c>
      <c r="B144" s="32"/>
      <c r="C144" s="32"/>
      <c r="D144" s="32" t="s">
        <v>463</v>
      </c>
      <c r="E144" s="32">
        <v>68714</v>
      </c>
      <c r="F144" s="32">
        <v>38</v>
      </c>
      <c r="G144" s="32">
        <v>49</v>
      </c>
      <c r="H144" s="47">
        <v>57.359421101999999</v>
      </c>
      <c r="I144" s="47">
        <v>56.577399919000001</v>
      </c>
      <c r="J144" s="48">
        <v>4.901428E-4</v>
      </c>
      <c r="K144" s="48">
        <v>5.6533620000000001E-4</v>
      </c>
      <c r="L144" s="32">
        <v>0.87</v>
      </c>
      <c r="M144" s="32">
        <v>0.39040000000000002</v>
      </c>
      <c r="N144" s="48">
        <v>-6.4716700000000003E-4</v>
      </c>
      <c r="O144" s="48">
        <v>1.6274525000000001E-3</v>
      </c>
      <c r="Q144" s="4" t="str">
        <f t="shared" si="6"/>
        <v/>
      </c>
      <c r="R144" s="4">
        <f t="shared" si="7"/>
        <v>-1E-3</v>
      </c>
      <c r="S144" s="4">
        <f t="shared" si="8"/>
        <v>2E-3</v>
      </c>
    </row>
    <row r="145" spans="1:19">
      <c r="A145" s="13" t="s">
        <v>666</v>
      </c>
      <c r="B145" s="32"/>
      <c r="C145" s="32"/>
      <c r="D145" s="32" t="s">
        <v>465</v>
      </c>
      <c r="E145" s="32">
        <v>68696</v>
      </c>
      <c r="F145" s="32">
        <v>5</v>
      </c>
      <c r="G145" s="32">
        <v>49</v>
      </c>
      <c r="H145" s="47">
        <v>201.53467155000001</v>
      </c>
      <c r="I145" s="47">
        <v>200.85493410000001</v>
      </c>
      <c r="J145" s="48">
        <v>-3.183604E-3</v>
      </c>
      <c r="K145" s="48">
        <v>8.5002190000000005E-4</v>
      </c>
      <c r="L145" s="32">
        <v>-3.75</v>
      </c>
      <c r="M145" s="32">
        <v>5.0000000000000001E-4</v>
      </c>
      <c r="N145" s="48">
        <v>-4.8936270000000002E-3</v>
      </c>
      <c r="O145" s="48">
        <v>-1.4735799999999999E-3</v>
      </c>
      <c r="Q145" s="4">
        <f t="shared" si="6"/>
        <v>1</v>
      </c>
      <c r="R145" s="4">
        <f t="shared" si="7"/>
        <v>-5.0000000000000001E-3</v>
      </c>
      <c r="S145" s="4">
        <f t="shared" si="8"/>
        <v>-1E-3</v>
      </c>
    </row>
    <row r="146" spans="1:19">
      <c r="A146" s="13" t="s">
        <v>666</v>
      </c>
      <c r="B146" s="32"/>
      <c r="C146" s="32"/>
      <c r="D146" s="32" t="s">
        <v>775</v>
      </c>
      <c r="E146" s="32">
        <v>68697</v>
      </c>
      <c r="F146" s="32">
        <v>8</v>
      </c>
      <c r="G146" s="32">
        <v>49</v>
      </c>
      <c r="H146" s="47">
        <v>28.135368603</v>
      </c>
      <c r="I146" s="47">
        <v>28.196794713999999</v>
      </c>
      <c r="J146" s="48">
        <v>3.900811E-4</v>
      </c>
      <c r="K146" s="48">
        <v>1.792707E-4</v>
      </c>
      <c r="L146" s="32">
        <v>2.1800000000000002</v>
      </c>
      <c r="M146" s="32">
        <v>3.4599999999999999E-2</v>
      </c>
      <c r="N146" s="48">
        <v>2.9434999999999999E-5</v>
      </c>
      <c r="O146" s="48">
        <v>7.5072720000000004E-4</v>
      </c>
      <c r="Q146" s="4" t="str">
        <f t="shared" si="6"/>
        <v/>
      </c>
      <c r="R146" s="4">
        <f t="shared" si="7"/>
        <v>0</v>
      </c>
      <c r="S146" s="4">
        <f t="shared" si="8"/>
        <v>1E-3</v>
      </c>
    </row>
    <row r="147" spans="1:19">
      <c r="A147" s="13" t="s">
        <v>666</v>
      </c>
      <c r="B147" s="32" t="s">
        <v>674</v>
      </c>
      <c r="C147" s="32" t="s">
        <v>384</v>
      </c>
      <c r="D147" s="32" t="s">
        <v>384</v>
      </c>
      <c r="E147" s="32">
        <v>68533</v>
      </c>
      <c r="F147" s="32">
        <v>1</v>
      </c>
      <c r="G147" s="32">
        <v>70</v>
      </c>
      <c r="H147" s="47">
        <v>877.86380286999997</v>
      </c>
      <c r="I147" s="47">
        <v>874.00946436000004</v>
      </c>
      <c r="J147" s="48">
        <v>1.01891211E-2</v>
      </c>
      <c r="K147" s="48">
        <v>4.4535881999999997E-3</v>
      </c>
      <c r="L147" s="32">
        <v>2.29</v>
      </c>
      <c r="M147" s="32">
        <v>2.53E-2</v>
      </c>
      <c r="N147" s="48">
        <v>1.3021242000000001E-3</v>
      </c>
      <c r="O147" s="48">
        <v>1.9076117900000002E-2</v>
      </c>
      <c r="Q147" s="4">
        <f t="shared" si="6"/>
        <v>1</v>
      </c>
      <c r="R147" s="4">
        <f t="shared" si="7"/>
        <v>1E-3</v>
      </c>
      <c r="S147" s="4">
        <f t="shared" si="8"/>
        <v>1.9E-2</v>
      </c>
    </row>
    <row r="148" spans="1:19">
      <c r="A148" s="13" t="s">
        <v>666</v>
      </c>
      <c r="B148" s="32"/>
      <c r="C148" s="32" t="s">
        <v>387</v>
      </c>
      <c r="D148" s="32" t="s">
        <v>413</v>
      </c>
      <c r="E148" s="32">
        <v>68659</v>
      </c>
      <c r="F148" s="32">
        <v>2</v>
      </c>
      <c r="G148" s="32">
        <v>70</v>
      </c>
      <c r="H148" s="47">
        <v>255.82718249999999</v>
      </c>
      <c r="I148" s="47">
        <v>262.46791059999998</v>
      </c>
      <c r="J148" s="48">
        <v>1.8144168E-3</v>
      </c>
      <c r="K148" s="48">
        <v>2.3668412999999998E-3</v>
      </c>
      <c r="L148" s="32">
        <v>0.77</v>
      </c>
      <c r="M148" s="32">
        <v>0.44600000000000001</v>
      </c>
      <c r="N148" s="48">
        <v>-2.9085420000000001E-3</v>
      </c>
      <c r="O148" s="48">
        <v>6.5373751000000003E-3</v>
      </c>
      <c r="Q148" s="4" t="str">
        <f t="shared" si="6"/>
        <v/>
      </c>
      <c r="R148" s="4">
        <f t="shared" si="7"/>
        <v>-3.0000000000000001E-3</v>
      </c>
      <c r="S148" s="4">
        <f t="shared" si="8"/>
        <v>7.0000000000000001E-3</v>
      </c>
    </row>
    <row r="149" spans="1:19">
      <c r="A149" s="13" t="s">
        <v>666</v>
      </c>
      <c r="B149" s="32"/>
      <c r="C149" s="32"/>
      <c r="D149" s="32" t="s">
        <v>419</v>
      </c>
      <c r="E149" s="32">
        <v>68656</v>
      </c>
      <c r="F149" s="32">
        <v>3</v>
      </c>
      <c r="G149" s="32">
        <v>63</v>
      </c>
      <c r="H149" s="47">
        <v>89.356456473999998</v>
      </c>
      <c r="I149" s="47">
        <v>91.062852159000002</v>
      </c>
      <c r="J149" s="48">
        <v>-1.4613370000000001E-3</v>
      </c>
      <c r="K149" s="48">
        <v>4.4291969999999997E-4</v>
      </c>
      <c r="L149" s="32">
        <v>-3.3</v>
      </c>
      <c r="M149" s="32">
        <v>1.6000000000000001E-3</v>
      </c>
      <c r="N149" s="48">
        <v>-2.3470100000000001E-3</v>
      </c>
      <c r="O149" s="48">
        <v>-5.7566400000000004E-4</v>
      </c>
      <c r="Q149" s="4">
        <f t="shared" si="6"/>
        <v>1</v>
      </c>
      <c r="R149" s="4">
        <f t="shared" si="7"/>
        <v>-2E-3</v>
      </c>
      <c r="S149" s="4">
        <f t="shared" si="8"/>
        <v>-1E-3</v>
      </c>
    </row>
    <row r="150" spans="1:19">
      <c r="A150" s="13" t="s">
        <v>666</v>
      </c>
      <c r="B150" s="32"/>
      <c r="C150" s="32"/>
      <c r="D150" s="32" t="s">
        <v>405</v>
      </c>
      <c r="E150" s="32">
        <v>68660</v>
      </c>
      <c r="F150" s="32">
        <v>4</v>
      </c>
      <c r="G150" s="32">
        <v>56</v>
      </c>
      <c r="H150" s="47">
        <v>332.72828820000001</v>
      </c>
      <c r="I150" s="47">
        <v>319.81943109999997</v>
      </c>
      <c r="J150" s="48">
        <v>1.1096777999999999E-3</v>
      </c>
      <c r="K150" s="48">
        <v>3.6303205E-3</v>
      </c>
      <c r="L150" s="32">
        <v>0.31</v>
      </c>
      <c r="M150" s="32">
        <v>0.76100000000000001</v>
      </c>
      <c r="N150" s="48">
        <v>-6.168677E-3</v>
      </c>
      <c r="O150" s="48">
        <v>8.3880323000000007E-3</v>
      </c>
      <c r="Q150" s="4" t="str">
        <f t="shared" si="6"/>
        <v/>
      </c>
      <c r="R150" s="4">
        <f t="shared" si="7"/>
        <v>-6.0000000000000001E-3</v>
      </c>
      <c r="S150" s="4">
        <f t="shared" si="8"/>
        <v>8.0000000000000002E-3</v>
      </c>
    </row>
    <row r="151" spans="1:19">
      <c r="A151" s="13" t="s">
        <v>666</v>
      </c>
      <c r="B151" s="32"/>
      <c r="C151" s="32"/>
      <c r="D151" s="32" t="s">
        <v>387</v>
      </c>
      <c r="E151" s="32">
        <v>65065</v>
      </c>
      <c r="F151" s="32">
        <v>2</v>
      </c>
      <c r="G151" s="32">
        <v>63</v>
      </c>
      <c r="H151" s="47">
        <v>445.41250860999997</v>
      </c>
      <c r="I151" s="47">
        <v>493.60246926000002</v>
      </c>
      <c r="J151" s="48">
        <v>-1.3372561E-2</v>
      </c>
      <c r="K151" s="48">
        <v>4.9073238999999998E-3</v>
      </c>
      <c r="L151" s="32">
        <v>-2.73</v>
      </c>
      <c r="M151" s="32">
        <v>8.3999999999999995E-3</v>
      </c>
      <c r="N151" s="48">
        <v>-2.3185361000000002E-2</v>
      </c>
      <c r="O151" s="48">
        <v>-3.5597599999999999E-3</v>
      </c>
      <c r="Q151" s="4">
        <f t="shared" si="6"/>
        <v>1</v>
      </c>
      <c r="R151" s="4">
        <f t="shared" si="7"/>
        <v>-2.3E-2</v>
      </c>
      <c r="S151" s="4">
        <f t="shared" si="8"/>
        <v>-4.0000000000000001E-3</v>
      </c>
    </row>
    <row r="152" spans="1:19">
      <c r="A152" s="13" t="s">
        <v>666</v>
      </c>
      <c r="B152" s="32"/>
      <c r="C152" s="32"/>
      <c r="D152" s="32" t="s">
        <v>411</v>
      </c>
      <c r="E152" s="32">
        <v>68552</v>
      </c>
      <c r="F152" s="32">
        <v>5</v>
      </c>
      <c r="G152" s="32">
        <v>55</v>
      </c>
      <c r="H152" s="47">
        <v>103.83627257000001</v>
      </c>
      <c r="I152" s="47">
        <v>102.34694789</v>
      </c>
      <c r="J152" s="48">
        <v>-1.7460609999999999E-3</v>
      </c>
      <c r="K152" s="48">
        <v>5.5217410000000004E-4</v>
      </c>
      <c r="L152" s="32">
        <v>-3.16</v>
      </c>
      <c r="M152" s="32">
        <v>2.5999999999999999E-3</v>
      </c>
      <c r="N152" s="48">
        <v>-2.8535819999999999E-3</v>
      </c>
      <c r="O152" s="48">
        <v>-6.3854000000000005E-4</v>
      </c>
      <c r="Q152" s="4">
        <f t="shared" si="6"/>
        <v>1</v>
      </c>
      <c r="R152" s="4">
        <f t="shared" si="7"/>
        <v>-3.0000000000000001E-3</v>
      </c>
      <c r="S152" s="4">
        <f t="shared" si="8"/>
        <v>-1E-3</v>
      </c>
    </row>
    <row r="153" spans="1:19">
      <c r="A153" s="13" t="s">
        <v>666</v>
      </c>
      <c r="B153" s="32"/>
      <c r="C153" s="32"/>
      <c r="D153" s="32" t="s">
        <v>417</v>
      </c>
      <c r="E153" s="32">
        <v>68550</v>
      </c>
      <c r="F153" s="32">
        <v>10</v>
      </c>
      <c r="G153" s="32">
        <v>70</v>
      </c>
      <c r="H153" s="47">
        <v>26.435311410000001</v>
      </c>
      <c r="I153" s="47">
        <v>27.669726892</v>
      </c>
      <c r="J153" s="48">
        <v>-2.4718500000000003E-4</v>
      </c>
      <c r="K153" s="48">
        <v>3.1454319999999999E-4</v>
      </c>
      <c r="L153" s="32">
        <v>-0.79</v>
      </c>
      <c r="M153" s="32">
        <v>0.43469999999999998</v>
      </c>
      <c r="N153" s="48">
        <v>-8.7484599999999998E-4</v>
      </c>
      <c r="O153" s="48">
        <v>3.8047660000000002E-4</v>
      </c>
      <c r="Q153" s="4" t="str">
        <f t="shared" si="6"/>
        <v/>
      </c>
      <c r="R153" s="4">
        <f t="shared" si="7"/>
        <v>-1E-3</v>
      </c>
      <c r="S153" s="4">
        <f t="shared" si="8"/>
        <v>0</v>
      </c>
    </row>
    <row r="154" spans="1:19">
      <c r="A154" s="13" t="s">
        <v>666</v>
      </c>
      <c r="B154" s="32"/>
      <c r="C154" s="32"/>
      <c r="D154" s="32" t="s">
        <v>409</v>
      </c>
      <c r="E154" s="32">
        <v>68547</v>
      </c>
      <c r="F154" s="32">
        <v>12</v>
      </c>
      <c r="G154" s="32">
        <v>42</v>
      </c>
      <c r="H154" s="47">
        <v>13.106899073999999</v>
      </c>
      <c r="I154" s="47">
        <v>14.109982551</v>
      </c>
      <c r="J154" s="48">
        <v>-8.5399200000000003E-4</v>
      </c>
      <c r="K154" s="48">
        <v>1.6250109999999999E-4</v>
      </c>
      <c r="L154" s="32">
        <v>-5.26</v>
      </c>
      <c r="M154" s="32" t="s">
        <v>768</v>
      </c>
      <c r="N154" s="48">
        <v>-1.1824190000000001E-3</v>
      </c>
      <c r="O154" s="48">
        <v>-5.2556499999999997E-4</v>
      </c>
      <c r="Q154" s="4">
        <f t="shared" si="6"/>
        <v>1</v>
      </c>
      <c r="R154" s="4">
        <f t="shared" si="7"/>
        <v>-1E-3</v>
      </c>
      <c r="S154" s="4">
        <f t="shared" si="8"/>
        <v>-1E-3</v>
      </c>
    </row>
    <row r="155" spans="1:19">
      <c r="A155" s="13" t="s">
        <v>666</v>
      </c>
      <c r="B155" s="32"/>
      <c r="C155" s="32" t="s">
        <v>389</v>
      </c>
      <c r="D155" s="32" t="s">
        <v>389</v>
      </c>
      <c r="E155" s="32">
        <v>66592</v>
      </c>
      <c r="F155" s="32">
        <v>8</v>
      </c>
      <c r="G155" s="32">
        <v>49</v>
      </c>
      <c r="H155" s="47">
        <v>119.34877259</v>
      </c>
      <c r="I155" s="47">
        <v>117.63538871999999</v>
      </c>
      <c r="J155" s="48">
        <v>1.0546221999999999E-3</v>
      </c>
      <c r="K155" s="48">
        <v>7.7672410000000005E-4</v>
      </c>
      <c r="L155" s="32">
        <v>1.36</v>
      </c>
      <c r="M155" s="32">
        <v>0.18099999999999999</v>
      </c>
      <c r="N155" s="48">
        <v>-5.0794499999999999E-4</v>
      </c>
      <c r="O155" s="48">
        <v>2.6171895E-3</v>
      </c>
      <c r="Q155" s="4" t="str">
        <f t="shared" si="6"/>
        <v/>
      </c>
      <c r="R155" s="4">
        <f t="shared" si="7"/>
        <v>-1E-3</v>
      </c>
      <c r="S155" s="4">
        <f t="shared" si="8"/>
        <v>3.0000000000000001E-3</v>
      </c>
    </row>
    <row r="156" spans="1:19">
      <c r="A156" s="13" t="s">
        <v>666</v>
      </c>
      <c r="B156" s="32"/>
      <c r="C156" s="32" t="s">
        <v>391</v>
      </c>
      <c r="D156" s="32" t="s">
        <v>774</v>
      </c>
      <c r="E156" s="32">
        <v>68517</v>
      </c>
      <c r="F156" s="32">
        <v>1</v>
      </c>
      <c r="G156" s="32">
        <v>70</v>
      </c>
      <c r="H156" s="47">
        <v>381.90512647000003</v>
      </c>
      <c r="I156" s="47">
        <v>379.95669226000001</v>
      </c>
      <c r="J156" s="48">
        <v>2.7081172E-3</v>
      </c>
      <c r="K156" s="48">
        <v>2.3515573999999999E-3</v>
      </c>
      <c r="L156" s="32">
        <v>1.1499999999999999</v>
      </c>
      <c r="M156" s="32">
        <v>0.2535</v>
      </c>
      <c r="N156" s="48">
        <v>-1.984343E-3</v>
      </c>
      <c r="O156" s="48">
        <v>7.4005768000000001E-3</v>
      </c>
      <c r="Q156" s="4" t="str">
        <f t="shared" si="6"/>
        <v/>
      </c>
      <c r="R156" s="4">
        <f t="shared" si="7"/>
        <v>-2E-3</v>
      </c>
      <c r="S156" s="4">
        <f t="shared" si="8"/>
        <v>7.0000000000000001E-3</v>
      </c>
    </row>
    <row r="157" spans="1:19">
      <c r="A157" s="13" t="s">
        <v>666</v>
      </c>
      <c r="B157" s="32"/>
      <c r="C157" s="32"/>
      <c r="D157" s="32" t="s">
        <v>429</v>
      </c>
      <c r="E157" s="32">
        <v>68566</v>
      </c>
      <c r="F157" s="32">
        <v>1</v>
      </c>
      <c r="G157" s="32">
        <v>70</v>
      </c>
      <c r="H157" s="47">
        <v>1486.8370104000001</v>
      </c>
      <c r="I157" s="47">
        <v>1482.2402112</v>
      </c>
      <c r="J157" s="48">
        <v>-6.4357219999999996E-3</v>
      </c>
      <c r="K157" s="48">
        <v>7.4773759000000004E-3</v>
      </c>
      <c r="L157" s="32">
        <v>-0.86</v>
      </c>
      <c r="M157" s="32">
        <v>0.39240000000000003</v>
      </c>
      <c r="N157" s="48">
        <v>-2.1356593E-2</v>
      </c>
      <c r="O157" s="48">
        <v>8.4851496000000002E-3</v>
      </c>
      <c r="Q157" s="4" t="str">
        <f t="shared" si="6"/>
        <v/>
      </c>
      <c r="R157" s="4">
        <f t="shared" si="7"/>
        <v>-2.1000000000000001E-2</v>
      </c>
      <c r="S157" s="4">
        <f t="shared" si="8"/>
        <v>8.0000000000000002E-3</v>
      </c>
    </row>
    <row r="158" spans="1:19">
      <c r="A158" s="13" t="s">
        <v>666</v>
      </c>
      <c r="B158" s="32"/>
      <c r="C158" s="32"/>
      <c r="D158" s="32" t="s">
        <v>391</v>
      </c>
      <c r="E158" s="32">
        <v>65085</v>
      </c>
      <c r="F158" s="32">
        <v>1</v>
      </c>
      <c r="G158" s="32">
        <v>70</v>
      </c>
      <c r="H158" s="47">
        <v>1408.5666127</v>
      </c>
      <c r="I158" s="47">
        <v>1400.0140363999999</v>
      </c>
      <c r="J158" s="48">
        <v>-1.0610420000000001E-3</v>
      </c>
      <c r="K158" s="48">
        <v>6.7535779999999997E-3</v>
      </c>
      <c r="L158" s="32">
        <v>-0.16</v>
      </c>
      <c r="M158" s="32">
        <v>0.87560000000000004</v>
      </c>
      <c r="N158" s="48">
        <v>-1.4537596999999999E-2</v>
      </c>
      <c r="O158" s="48">
        <v>1.24155132E-2</v>
      </c>
      <c r="Q158" s="4" t="str">
        <f t="shared" si="6"/>
        <v/>
      </c>
      <c r="R158" s="4">
        <f t="shared" si="7"/>
        <v>-1.4999999999999999E-2</v>
      </c>
      <c r="S158" s="4">
        <f t="shared" si="8"/>
        <v>1.2E-2</v>
      </c>
    </row>
    <row r="159" spans="1:19">
      <c r="A159" s="13" t="s">
        <v>666</v>
      </c>
      <c r="B159" s="32"/>
      <c r="C159" s="32"/>
      <c r="D159" s="32" t="s">
        <v>435</v>
      </c>
      <c r="E159" s="32">
        <v>68612</v>
      </c>
      <c r="F159" s="32">
        <v>1</v>
      </c>
      <c r="G159" s="32">
        <v>70</v>
      </c>
      <c r="H159" s="47">
        <v>597.87755341000002</v>
      </c>
      <c r="I159" s="47">
        <v>600.61050250999995</v>
      </c>
      <c r="J159" s="48">
        <v>6.6406907000000001E-3</v>
      </c>
      <c r="K159" s="48">
        <v>2.4917259000000001E-3</v>
      </c>
      <c r="L159" s="32">
        <v>2.67</v>
      </c>
      <c r="M159" s="32">
        <v>9.5999999999999992E-3</v>
      </c>
      <c r="N159" s="48">
        <v>1.6685291E-3</v>
      </c>
      <c r="O159" s="48">
        <v>1.16128523E-2</v>
      </c>
      <c r="Q159" s="4">
        <f t="shared" si="6"/>
        <v>1</v>
      </c>
      <c r="R159" s="4">
        <f t="shared" si="7"/>
        <v>2E-3</v>
      </c>
      <c r="S159" s="4">
        <f t="shared" si="8"/>
        <v>1.2E-2</v>
      </c>
    </row>
    <row r="160" spans="1:19">
      <c r="A160" s="13" t="s">
        <v>666</v>
      </c>
      <c r="B160" s="32"/>
      <c r="C160" s="32"/>
      <c r="D160" s="32" t="s">
        <v>432</v>
      </c>
      <c r="E160" s="32">
        <v>68574</v>
      </c>
      <c r="F160" s="32">
        <v>5</v>
      </c>
      <c r="G160" s="32">
        <v>56</v>
      </c>
      <c r="H160" s="47">
        <v>206.77245970000001</v>
      </c>
      <c r="I160" s="47">
        <v>205.79317437</v>
      </c>
      <c r="J160" s="48">
        <v>-1.58159E-4</v>
      </c>
      <c r="K160" s="48">
        <v>1.7293673E-3</v>
      </c>
      <c r="L160" s="32">
        <v>-0.09</v>
      </c>
      <c r="M160" s="32">
        <v>0.92749999999999999</v>
      </c>
      <c r="N160" s="48">
        <v>-3.6253320000000002E-3</v>
      </c>
      <c r="O160" s="48">
        <v>3.3090137000000002E-3</v>
      </c>
      <c r="Q160" s="4" t="str">
        <f t="shared" si="6"/>
        <v/>
      </c>
      <c r="R160" s="4">
        <f t="shared" si="7"/>
        <v>-4.0000000000000001E-3</v>
      </c>
      <c r="S160" s="4">
        <f t="shared" si="8"/>
        <v>3.0000000000000001E-3</v>
      </c>
    </row>
    <row r="161" spans="1:19">
      <c r="A161" s="13" t="s">
        <v>666</v>
      </c>
      <c r="B161" s="32"/>
      <c r="C161" s="32"/>
      <c r="D161" s="32" t="s">
        <v>773</v>
      </c>
      <c r="E161" s="32">
        <v>68713</v>
      </c>
      <c r="F161" s="32">
        <v>11</v>
      </c>
      <c r="G161" s="32">
        <v>49</v>
      </c>
      <c r="H161" s="47">
        <v>64.604284562000004</v>
      </c>
      <c r="I161" s="47">
        <v>63.934850134000001</v>
      </c>
      <c r="J161" s="48">
        <v>-2.21144E-4</v>
      </c>
      <c r="K161" s="48">
        <v>5.4569929999999996E-4</v>
      </c>
      <c r="L161" s="32">
        <v>-0.41</v>
      </c>
      <c r="M161" s="32">
        <v>0.68710000000000004</v>
      </c>
      <c r="N161" s="48">
        <v>-1.318949E-3</v>
      </c>
      <c r="O161" s="48">
        <v>8.7666139999999996E-4</v>
      </c>
      <c r="Q161" s="4" t="str">
        <f t="shared" si="6"/>
        <v/>
      </c>
      <c r="R161" s="4">
        <f t="shared" si="7"/>
        <v>-1E-3</v>
      </c>
      <c r="S161" s="4">
        <f t="shared" si="8"/>
        <v>1E-3</v>
      </c>
    </row>
    <row r="162" spans="1:19">
      <c r="A162" s="13" t="s">
        <v>666</v>
      </c>
      <c r="B162" s="32"/>
      <c r="C162" s="32" t="s">
        <v>393</v>
      </c>
      <c r="D162" s="32" t="s">
        <v>393</v>
      </c>
      <c r="E162" s="32">
        <v>68652</v>
      </c>
      <c r="F162" s="32">
        <v>10</v>
      </c>
      <c r="G162" s="32">
        <v>63</v>
      </c>
      <c r="H162" s="47">
        <v>71.305654469000004</v>
      </c>
      <c r="I162" s="47">
        <v>75.071370545999997</v>
      </c>
      <c r="J162" s="48">
        <v>-1.2680219999999999E-3</v>
      </c>
      <c r="K162" s="48">
        <v>1.2376138999999999E-3</v>
      </c>
      <c r="L162" s="32">
        <v>-1.02</v>
      </c>
      <c r="M162" s="32">
        <v>0.30959999999999999</v>
      </c>
      <c r="N162" s="48">
        <v>-3.7427839999999999E-3</v>
      </c>
      <c r="O162" s="48">
        <v>1.2067402000000001E-3</v>
      </c>
      <c r="Q162" s="4" t="str">
        <f t="shared" si="6"/>
        <v/>
      </c>
      <c r="R162" s="4">
        <f t="shared" si="7"/>
        <v>-4.0000000000000001E-3</v>
      </c>
      <c r="S162" s="4">
        <f t="shared" si="8"/>
        <v>1E-3</v>
      </c>
    </row>
    <row r="163" spans="1:19">
      <c r="A163" s="13" t="s">
        <v>666</v>
      </c>
      <c r="B163" s="32"/>
      <c r="C163" s="32"/>
      <c r="D163" s="32" t="s">
        <v>772</v>
      </c>
      <c r="E163" s="32">
        <v>68568</v>
      </c>
      <c r="F163" s="32">
        <v>4</v>
      </c>
      <c r="G163" s="32">
        <v>49</v>
      </c>
      <c r="H163" s="47">
        <v>110.48203295</v>
      </c>
      <c r="I163" s="47">
        <v>108.92771838</v>
      </c>
      <c r="J163" s="48">
        <v>1.967394E-4</v>
      </c>
      <c r="K163" s="48">
        <v>5.9721760000000003E-4</v>
      </c>
      <c r="L163" s="32">
        <v>0.33</v>
      </c>
      <c r="M163" s="32">
        <v>0.74329999999999996</v>
      </c>
      <c r="N163" s="48">
        <v>-1.0047070000000001E-3</v>
      </c>
      <c r="O163" s="48">
        <v>1.3981861000000001E-3</v>
      </c>
      <c r="Q163" s="4" t="str">
        <f t="shared" si="6"/>
        <v/>
      </c>
      <c r="R163" s="4">
        <f t="shared" si="7"/>
        <v>-1E-3</v>
      </c>
      <c r="S163" s="4">
        <f t="shared" si="8"/>
        <v>1E-3</v>
      </c>
    </row>
    <row r="164" spans="1:19">
      <c r="A164" s="13" t="s">
        <v>666</v>
      </c>
      <c r="B164" s="32"/>
      <c r="C164" s="32" t="s">
        <v>395</v>
      </c>
      <c r="D164" s="32" t="s">
        <v>395</v>
      </c>
      <c r="E164" s="32">
        <v>67702</v>
      </c>
      <c r="F164" s="32">
        <v>2</v>
      </c>
      <c r="G164" s="32">
        <v>70</v>
      </c>
      <c r="H164" s="47">
        <v>801.42588624999996</v>
      </c>
      <c r="I164" s="47">
        <v>812.32429781999997</v>
      </c>
      <c r="J164" s="48">
        <v>3.5238522000000001E-3</v>
      </c>
      <c r="K164" s="48">
        <v>5.5694815999999996E-3</v>
      </c>
      <c r="L164" s="32">
        <v>0.63</v>
      </c>
      <c r="M164" s="32">
        <v>0.52900000000000003</v>
      </c>
      <c r="N164" s="48">
        <v>-7.5898750000000003E-3</v>
      </c>
      <c r="O164" s="48">
        <v>1.46375797E-2</v>
      </c>
      <c r="Q164" s="4" t="str">
        <f t="shared" si="6"/>
        <v/>
      </c>
      <c r="R164" s="4">
        <f t="shared" si="7"/>
        <v>-8.0000000000000002E-3</v>
      </c>
      <c r="S164" s="4">
        <f t="shared" si="8"/>
        <v>1.4999999999999999E-2</v>
      </c>
    </row>
    <row r="165" spans="1:19">
      <c r="A165" s="13" t="s">
        <v>666</v>
      </c>
      <c r="B165" s="32"/>
      <c r="C165" s="32" t="s">
        <v>397</v>
      </c>
      <c r="D165" s="32" t="s">
        <v>415</v>
      </c>
      <c r="E165" s="32">
        <v>68564</v>
      </c>
      <c r="F165" s="32">
        <v>1</v>
      </c>
      <c r="G165" s="32">
        <v>70</v>
      </c>
      <c r="H165" s="47">
        <v>1645.6961971000001</v>
      </c>
      <c r="I165" s="47">
        <v>1621.7183757</v>
      </c>
      <c r="J165" s="48">
        <v>1.02370354E-2</v>
      </c>
      <c r="K165" s="48">
        <v>6.8853834999999999E-3</v>
      </c>
      <c r="L165" s="32">
        <v>1.49</v>
      </c>
      <c r="M165" s="32">
        <v>0.14169999999999999</v>
      </c>
      <c r="N165" s="48">
        <v>-3.5025339999999999E-3</v>
      </c>
      <c r="O165" s="48">
        <v>2.3976604299999999E-2</v>
      </c>
      <c r="Q165" s="4" t="str">
        <f t="shared" si="6"/>
        <v/>
      </c>
      <c r="R165" s="4">
        <f t="shared" si="7"/>
        <v>-4.0000000000000001E-3</v>
      </c>
      <c r="S165" s="4">
        <f t="shared" si="8"/>
        <v>2.4E-2</v>
      </c>
    </row>
    <row r="166" spans="1:19">
      <c r="A166" s="13" t="s">
        <v>666</v>
      </c>
      <c r="B166" s="32"/>
      <c r="C166" s="32"/>
      <c r="D166" s="32" t="s">
        <v>397</v>
      </c>
      <c r="E166" s="32">
        <v>65103</v>
      </c>
      <c r="F166" s="32">
        <v>1</v>
      </c>
      <c r="G166" s="32">
        <v>70</v>
      </c>
      <c r="H166" s="47">
        <v>1177.8614081999999</v>
      </c>
      <c r="I166" s="47">
        <v>1167.8790670999999</v>
      </c>
      <c r="J166" s="48">
        <v>1.54741844E-2</v>
      </c>
      <c r="K166" s="48">
        <v>4.3216356999999997E-3</v>
      </c>
      <c r="L166" s="32">
        <v>3.58</v>
      </c>
      <c r="M166" s="32">
        <v>5.9999999999999995E-4</v>
      </c>
      <c r="N166" s="48">
        <v>6.8504947000000002E-3</v>
      </c>
      <c r="O166" s="48">
        <v>2.40978741E-2</v>
      </c>
      <c r="Q166" s="4">
        <f t="shared" si="6"/>
        <v>1</v>
      </c>
      <c r="R166" s="4">
        <f t="shared" si="7"/>
        <v>7.0000000000000001E-3</v>
      </c>
      <c r="S166" s="4">
        <f t="shared" si="8"/>
        <v>2.4E-2</v>
      </c>
    </row>
    <row r="167" spans="1:19">
      <c r="A167" s="13" t="s">
        <v>666</v>
      </c>
      <c r="B167" s="32"/>
      <c r="C167" s="32" t="s">
        <v>399</v>
      </c>
      <c r="D167" s="32" t="s">
        <v>399</v>
      </c>
      <c r="E167" s="32">
        <v>68678</v>
      </c>
      <c r="F167" s="32">
        <v>2</v>
      </c>
      <c r="G167" s="32">
        <v>70</v>
      </c>
      <c r="H167" s="47">
        <v>473.44392124000001</v>
      </c>
      <c r="I167" s="47">
        <v>481.19259579999999</v>
      </c>
      <c r="J167" s="48">
        <v>-1.7990829999999999E-3</v>
      </c>
      <c r="K167" s="48">
        <v>3.4282608000000001E-3</v>
      </c>
      <c r="L167" s="32">
        <v>-0.52</v>
      </c>
      <c r="M167" s="32">
        <v>0.60140000000000005</v>
      </c>
      <c r="N167" s="48">
        <v>-8.6400709999999992E-3</v>
      </c>
      <c r="O167" s="48">
        <v>5.0419048999999997E-3</v>
      </c>
      <c r="Q167" s="4" t="str">
        <f t="shared" si="6"/>
        <v/>
      </c>
      <c r="R167" s="4">
        <f t="shared" si="7"/>
        <v>-8.9999999999999993E-3</v>
      </c>
      <c r="S167" s="4">
        <f t="shared" si="8"/>
        <v>5.0000000000000001E-3</v>
      </c>
    </row>
    <row r="168" spans="1:19">
      <c r="A168" s="13" t="s">
        <v>666</v>
      </c>
      <c r="B168" s="32"/>
      <c r="C168" s="32" t="s">
        <v>401</v>
      </c>
      <c r="D168" s="32" t="s">
        <v>421</v>
      </c>
      <c r="E168" s="32">
        <v>68624</v>
      </c>
      <c r="F168" s="32">
        <v>1</v>
      </c>
      <c r="G168" s="32">
        <v>70</v>
      </c>
      <c r="H168" s="47">
        <v>304.64421557999998</v>
      </c>
      <c r="I168" s="47">
        <v>296.30646392</v>
      </c>
      <c r="J168" s="48">
        <v>6.9729398000000003E-3</v>
      </c>
      <c r="K168" s="48">
        <v>2.4808794999999998E-3</v>
      </c>
      <c r="L168" s="32">
        <v>2.81</v>
      </c>
      <c r="M168" s="32">
        <v>6.4999999999999997E-3</v>
      </c>
      <c r="N168" s="48">
        <v>2.0224218999999998E-3</v>
      </c>
      <c r="O168" s="48">
        <v>1.1923457700000001E-2</v>
      </c>
      <c r="Q168" s="4">
        <f t="shared" si="6"/>
        <v>1</v>
      </c>
      <c r="R168" s="4">
        <f t="shared" si="7"/>
        <v>2E-3</v>
      </c>
      <c r="S168" s="4">
        <f t="shared" si="8"/>
        <v>1.2E-2</v>
      </c>
    </row>
    <row r="169" spans="1:19">
      <c r="A169" s="13" t="s">
        <v>666</v>
      </c>
      <c r="B169" s="32"/>
      <c r="C169" s="32"/>
      <c r="D169" s="32" t="s">
        <v>401</v>
      </c>
      <c r="E169" s="32">
        <v>65105</v>
      </c>
      <c r="F169" s="32">
        <v>5</v>
      </c>
      <c r="G169" s="32">
        <v>56</v>
      </c>
      <c r="H169" s="47">
        <v>125.83945292999999</v>
      </c>
      <c r="I169" s="47">
        <v>124.90722067</v>
      </c>
      <c r="J169" s="48">
        <v>1.910189E-4</v>
      </c>
      <c r="K169" s="48">
        <v>8.4696390000000004E-4</v>
      </c>
      <c r="L169" s="32">
        <v>0.23</v>
      </c>
      <c r="M169" s="32">
        <v>0.82240000000000002</v>
      </c>
      <c r="N169" s="48">
        <v>-1.507041E-3</v>
      </c>
      <c r="O169" s="48">
        <v>1.8890792E-3</v>
      </c>
      <c r="Q169" s="4" t="str">
        <f t="shared" si="6"/>
        <v/>
      </c>
      <c r="R169" s="4">
        <f t="shared" si="7"/>
        <v>-2E-3</v>
      </c>
      <c r="S169" s="4">
        <f t="shared" si="8"/>
        <v>2E-3</v>
      </c>
    </row>
    <row r="170" spans="1:19">
      <c r="A170" s="13" t="s">
        <v>666</v>
      </c>
      <c r="B170" s="32"/>
      <c r="C170" s="32" t="s">
        <v>403</v>
      </c>
      <c r="D170" s="32" t="s">
        <v>403</v>
      </c>
      <c r="E170" s="32">
        <v>66651</v>
      </c>
      <c r="F170" s="32">
        <v>1</v>
      </c>
      <c r="G170" s="32">
        <v>63</v>
      </c>
      <c r="H170" s="47">
        <v>1086.1354844</v>
      </c>
      <c r="I170" s="47">
        <v>1072.3019783</v>
      </c>
      <c r="J170" s="48">
        <v>1.2663048999999999E-2</v>
      </c>
      <c r="K170" s="48">
        <v>4.2478335000000001E-3</v>
      </c>
      <c r="L170" s="32">
        <v>2.98</v>
      </c>
      <c r="M170" s="32">
        <v>4.1000000000000003E-3</v>
      </c>
      <c r="N170" s="48">
        <v>4.1689809E-3</v>
      </c>
      <c r="O170" s="48">
        <v>2.1157117100000001E-2</v>
      </c>
      <c r="Q170" s="4">
        <f t="shared" si="6"/>
        <v>1</v>
      </c>
      <c r="R170" s="4">
        <f t="shared" si="7"/>
        <v>4.0000000000000001E-3</v>
      </c>
      <c r="S170" s="4">
        <f t="shared" si="8"/>
        <v>2.1000000000000001E-2</v>
      </c>
    </row>
    <row r="171" spans="1:19">
      <c r="A171" s="13" t="s">
        <v>675</v>
      </c>
      <c r="B171" s="32" t="s">
        <v>667</v>
      </c>
      <c r="C171" s="32" t="s">
        <v>771</v>
      </c>
      <c r="D171" s="32" t="s">
        <v>3</v>
      </c>
      <c r="E171" s="32">
        <v>68611</v>
      </c>
      <c r="F171" s="32">
        <v>47</v>
      </c>
      <c r="G171" s="32">
        <v>35</v>
      </c>
      <c r="H171" s="47">
        <v>89.114888308000005</v>
      </c>
      <c r="I171" s="47">
        <v>80.692808116999998</v>
      </c>
      <c r="J171" s="48">
        <v>5.1022465000000001E-3</v>
      </c>
      <c r="K171" s="48">
        <v>1.2955694E-3</v>
      </c>
      <c r="L171" s="32">
        <v>3.94</v>
      </c>
      <c r="M171" s="32">
        <v>4.0000000000000002E-4</v>
      </c>
      <c r="N171" s="48">
        <v>2.4663908E-3</v>
      </c>
      <c r="O171" s="48">
        <v>7.7381022000000002E-3</v>
      </c>
      <c r="Q171" s="4">
        <f t="shared" si="6"/>
        <v>1</v>
      </c>
      <c r="R171" s="4">
        <f t="shared" si="7"/>
        <v>2E-3</v>
      </c>
      <c r="S171" s="4">
        <f t="shared" si="8"/>
        <v>8.0000000000000002E-3</v>
      </c>
    </row>
    <row r="172" spans="1:19">
      <c r="A172" s="13" t="s">
        <v>675</v>
      </c>
      <c r="B172" s="32" t="s">
        <v>669</v>
      </c>
      <c r="C172" s="32" t="s">
        <v>101</v>
      </c>
      <c r="D172" s="32" t="s">
        <v>101</v>
      </c>
      <c r="E172" s="32">
        <v>68536</v>
      </c>
      <c r="F172" s="32">
        <v>14</v>
      </c>
      <c r="G172" s="32">
        <v>42</v>
      </c>
      <c r="H172" s="47">
        <v>7.5836681022999999</v>
      </c>
      <c r="I172" s="47">
        <v>7.7372277486999996</v>
      </c>
      <c r="J172" s="48">
        <v>-1.0450719999999999E-5</v>
      </c>
      <c r="K172" s="48">
        <v>5.9422600000000003E-5</v>
      </c>
      <c r="L172" s="32">
        <v>-0.18</v>
      </c>
      <c r="M172" s="32">
        <v>0.86129999999999995</v>
      </c>
      <c r="N172" s="48">
        <v>-1.30548E-4</v>
      </c>
      <c r="O172" s="48">
        <v>1.096468E-4</v>
      </c>
      <c r="Q172" s="4" t="str">
        <f t="shared" si="6"/>
        <v/>
      </c>
      <c r="R172" s="4">
        <f t="shared" si="7"/>
        <v>0</v>
      </c>
      <c r="S172" s="4">
        <f t="shared" si="8"/>
        <v>0</v>
      </c>
    </row>
    <row r="173" spans="1:19">
      <c r="A173" s="13" t="s">
        <v>675</v>
      </c>
      <c r="B173" s="32"/>
      <c r="C173" s="32" t="s">
        <v>108</v>
      </c>
      <c r="D173" s="32" t="s">
        <v>77</v>
      </c>
      <c r="E173" s="32">
        <v>68508</v>
      </c>
      <c r="F173" s="32">
        <v>8</v>
      </c>
      <c r="G173" s="32">
        <v>49</v>
      </c>
      <c r="H173" s="47">
        <v>96.961191155999998</v>
      </c>
      <c r="I173" s="47">
        <v>99.112325171999998</v>
      </c>
      <c r="J173" s="48">
        <v>-8.5132199999999995E-4</v>
      </c>
      <c r="K173" s="48">
        <v>6.9370429999999995E-4</v>
      </c>
      <c r="L173" s="32">
        <v>-1.23</v>
      </c>
      <c r="M173" s="32">
        <v>0.22589999999999999</v>
      </c>
      <c r="N173" s="48">
        <v>-2.2468750000000002E-3</v>
      </c>
      <c r="O173" s="48">
        <v>5.4423079999999999E-4</v>
      </c>
      <c r="Q173" s="4" t="str">
        <f t="shared" si="6"/>
        <v/>
      </c>
      <c r="R173" s="4">
        <f t="shared" si="7"/>
        <v>-2E-3</v>
      </c>
      <c r="S173" s="4">
        <f t="shared" si="8"/>
        <v>1E-3</v>
      </c>
    </row>
    <row r="174" spans="1:19">
      <c r="A174" s="13" t="s">
        <v>675</v>
      </c>
      <c r="B174" s="32" t="s">
        <v>134</v>
      </c>
      <c r="C174" s="32" t="s">
        <v>770</v>
      </c>
      <c r="D174" s="32" t="s">
        <v>493</v>
      </c>
      <c r="E174" s="32">
        <v>68548</v>
      </c>
      <c r="F174" s="32">
        <v>1</v>
      </c>
      <c r="G174" s="32">
        <v>70</v>
      </c>
      <c r="H174" s="47">
        <v>1218.4760676000001</v>
      </c>
      <c r="I174" s="47">
        <v>1237.0046679</v>
      </c>
      <c r="J174" s="48">
        <v>1.23801719E-2</v>
      </c>
      <c r="K174" s="48">
        <v>1.1726288099999999E-2</v>
      </c>
      <c r="L174" s="32">
        <v>1.06</v>
      </c>
      <c r="M174" s="32">
        <v>0.29480000000000001</v>
      </c>
      <c r="N174" s="48">
        <v>-1.1019272E-2</v>
      </c>
      <c r="O174" s="48">
        <v>3.57796155E-2</v>
      </c>
      <c r="Q174" s="4" t="str">
        <f t="shared" si="6"/>
        <v/>
      </c>
      <c r="R174" s="4">
        <f t="shared" si="7"/>
        <v>-1.0999999999999999E-2</v>
      </c>
      <c r="S174" s="4">
        <f t="shared" si="8"/>
        <v>3.5999999999999997E-2</v>
      </c>
    </row>
    <row r="175" spans="1:19">
      <c r="A175" s="13" t="s">
        <v>675</v>
      </c>
      <c r="B175" s="32"/>
      <c r="C175" s="32" t="s">
        <v>137</v>
      </c>
      <c r="D175" s="32" t="s">
        <v>137</v>
      </c>
      <c r="E175" s="32">
        <v>67609</v>
      </c>
      <c r="F175" s="32">
        <v>30</v>
      </c>
      <c r="G175" s="32">
        <v>49</v>
      </c>
      <c r="H175" s="47">
        <v>18.721862730000002</v>
      </c>
      <c r="I175" s="47">
        <v>18.561601433</v>
      </c>
      <c r="J175" s="48">
        <v>2.6879060000000002E-4</v>
      </c>
      <c r="K175" s="48">
        <v>1.7877290000000001E-4</v>
      </c>
      <c r="L175" s="32">
        <v>1.5</v>
      </c>
      <c r="M175" s="32">
        <v>0.1394</v>
      </c>
      <c r="N175" s="48">
        <v>-9.0853999999999994E-5</v>
      </c>
      <c r="O175" s="48">
        <v>6.2843540000000002E-4</v>
      </c>
      <c r="Q175" s="4" t="str">
        <f t="shared" si="6"/>
        <v/>
      </c>
      <c r="R175" s="4">
        <f t="shared" si="7"/>
        <v>0</v>
      </c>
      <c r="S175" s="4">
        <f t="shared" si="8"/>
        <v>1E-3</v>
      </c>
    </row>
    <row r="176" spans="1:19">
      <c r="A176" s="13" t="s">
        <v>675</v>
      </c>
      <c r="B176" s="32"/>
      <c r="C176" s="32" t="s">
        <v>151</v>
      </c>
      <c r="D176" s="32" t="s">
        <v>126</v>
      </c>
      <c r="E176" s="32">
        <v>68498</v>
      </c>
      <c r="F176" s="32">
        <v>11</v>
      </c>
      <c r="G176" s="32">
        <v>42</v>
      </c>
      <c r="H176" s="47">
        <v>3.5730199429999998</v>
      </c>
      <c r="I176" s="47">
        <v>4.3363851797999997</v>
      </c>
      <c r="J176" s="48">
        <v>-6.0188199999999998E-4</v>
      </c>
      <c r="K176" s="48">
        <v>1.005102E-4</v>
      </c>
      <c r="L176" s="32">
        <v>-5.99</v>
      </c>
      <c r="M176" s="32" t="s">
        <v>768</v>
      </c>
      <c r="N176" s="48">
        <v>-8.0502099999999995E-4</v>
      </c>
      <c r="O176" s="48">
        <v>-3.9874300000000001E-4</v>
      </c>
      <c r="Q176" s="4" t="str">
        <f t="shared" si="6"/>
        <v/>
      </c>
      <c r="R176" s="4">
        <f t="shared" si="7"/>
        <v>-1E-3</v>
      </c>
      <c r="S176" s="4">
        <f t="shared" si="8"/>
        <v>0</v>
      </c>
    </row>
    <row r="177" spans="1:19">
      <c r="A177" s="13" t="s">
        <v>675</v>
      </c>
      <c r="B177" s="32" t="s">
        <v>173</v>
      </c>
      <c r="C177" s="32" t="s">
        <v>185</v>
      </c>
      <c r="D177" s="32" t="s">
        <v>185</v>
      </c>
      <c r="E177" s="32">
        <v>68545</v>
      </c>
      <c r="F177" s="32">
        <v>2</v>
      </c>
      <c r="G177" s="32">
        <v>70</v>
      </c>
      <c r="H177" s="47">
        <v>210.42980229</v>
      </c>
      <c r="I177" s="47">
        <v>208.97237408000001</v>
      </c>
      <c r="J177" s="48">
        <v>3.5859287000000002E-3</v>
      </c>
      <c r="K177" s="48">
        <v>1.2751373000000001E-3</v>
      </c>
      <c r="L177" s="32">
        <v>2.81</v>
      </c>
      <c r="M177" s="32">
        <v>6.4000000000000003E-3</v>
      </c>
      <c r="N177" s="48">
        <v>1.0414319000000001E-3</v>
      </c>
      <c r="O177" s="48">
        <v>6.1304254999999998E-3</v>
      </c>
      <c r="Q177" s="4">
        <f t="shared" si="6"/>
        <v>1</v>
      </c>
      <c r="R177" s="4">
        <f t="shared" si="7"/>
        <v>1E-3</v>
      </c>
      <c r="S177" s="4">
        <f t="shared" si="8"/>
        <v>6.0000000000000001E-3</v>
      </c>
    </row>
    <row r="178" spans="1:19">
      <c r="A178" s="13" t="s">
        <v>675</v>
      </c>
      <c r="B178" s="32"/>
      <c r="C178" s="32" t="s">
        <v>189</v>
      </c>
      <c r="D178" s="32" t="s">
        <v>189</v>
      </c>
      <c r="E178" s="32">
        <v>68602</v>
      </c>
      <c r="F178" s="32">
        <v>10</v>
      </c>
      <c r="G178" s="32">
        <v>70</v>
      </c>
      <c r="H178" s="47">
        <v>232.27615723</v>
      </c>
      <c r="I178" s="47">
        <v>353.06711974000001</v>
      </c>
      <c r="J178" s="48">
        <v>-2.1958944000000001E-2</v>
      </c>
      <c r="K178" s="48">
        <v>2.5982423500000001E-2</v>
      </c>
      <c r="L178" s="32">
        <v>-0.85</v>
      </c>
      <c r="M178" s="32">
        <v>0.40100000000000002</v>
      </c>
      <c r="N178" s="48">
        <v>-7.3806063000000005E-2</v>
      </c>
      <c r="O178" s="48">
        <v>2.9888174600000001E-2</v>
      </c>
      <c r="Q178" s="4" t="str">
        <f t="shared" si="6"/>
        <v/>
      </c>
      <c r="R178" s="4">
        <f t="shared" si="7"/>
        <v>-7.3999999999999996E-2</v>
      </c>
      <c r="S178" s="4">
        <f t="shared" si="8"/>
        <v>0.03</v>
      </c>
    </row>
    <row r="179" spans="1:19">
      <c r="A179" s="13" t="s">
        <v>675</v>
      </c>
      <c r="B179" s="32"/>
      <c r="C179" s="32" t="s">
        <v>193</v>
      </c>
      <c r="D179" s="32" t="s">
        <v>193</v>
      </c>
      <c r="E179" s="32">
        <v>61679</v>
      </c>
      <c r="F179" s="32">
        <v>8</v>
      </c>
      <c r="G179" s="32">
        <v>49</v>
      </c>
      <c r="H179" s="47">
        <v>73.666877438</v>
      </c>
      <c r="I179" s="47">
        <v>75.008631506</v>
      </c>
      <c r="J179" s="48">
        <v>2.0527341000000001E-3</v>
      </c>
      <c r="K179" s="48">
        <v>3.2359439999999999E-4</v>
      </c>
      <c r="L179" s="32">
        <v>6.34</v>
      </c>
      <c r="M179" s="32" t="s">
        <v>768</v>
      </c>
      <c r="N179" s="48">
        <v>1.4017461E-3</v>
      </c>
      <c r="O179" s="48">
        <v>2.703722E-3</v>
      </c>
      <c r="Q179" s="4">
        <f t="shared" si="6"/>
        <v>1</v>
      </c>
      <c r="R179" s="4">
        <f t="shared" si="7"/>
        <v>1E-3</v>
      </c>
      <c r="S179" s="4">
        <f t="shared" si="8"/>
        <v>3.0000000000000001E-3</v>
      </c>
    </row>
    <row r="180" spans="1:19">
      <c r="A180" s="13" t="s">
        <v>675</v>
      </c>
      <c r="B180" s="32"/>
      <c r="C180" s="32" t="s">
        <v>211</v>
      </c>
      <c r="D180" s="32" t="s">
        <v>211</v>
      </c>
      <c r="E180" s="32">
        <v>65093</v>
      </c>
      <c r="F180" s="32">
        <v>250</v>
      </c>
      <c r="G180" s="32">
        <v>42</v>
      </c>
      <c r="H180" s="47">
        <v>4.2037636479999998</v>
      </c>
      <c r="I180" s="47">
        <v>4.2086299646000001</v>
      </c>
      <c r="J180" s="48">
        <v>-3.1472E-5</v>
      </c>
      <c r="K180" s="48">
        <v>3.2103900000000003E-5</v>
      </c>
      <c r="L180" s="32">
        <v>-0.98</v>
      </c>
      <c r="M180" s="32">
        <v>0.33279999999999998</v>
      </c>
      <c r="N180" s="48">
        <v>-9.6355999999999997E-5</v>
      </c>
      <c r="O180" s="48">
        <v>3.3412199999999998E-5</v>
      </c>
      <c r="Q180" s="4" t="str">
        <f t="shared" si="6"/>
        <v/>
      </c>
      <c r="R180" s="4">
        <f t="shared" si="7"/>
        <v>0</v>
      </c>
      <c r="S180" s="4">
        <f t="shared" si="8"/>
        <v>0</v>
      </c>
    </row>
    <row r="181" spans="1:19">
      <c r="A181" s="13" t="s">
        <v>675</v>
      </c>
      <c r="B181" s="32" t="s">
        <v>228</v>
      </c>
      <c r="C181" s="32" t="s">
        <v>298</v>
      </c>
      <c r="D181" s="32" t="s">
        <v>232</v>
      </c>
      <c r="E181" s="32">
        <v>68236</v>
      </c>
      <c r="F181" s="32">
        <v>2</v>
      </c>
      <c r="G181" s="32">
        <v>35</v>
      </c>
      <c r="H181" s="47">
        <v>1.4221074760000001</v>
      </c>
      <c r="I181" s="47">
        <v>1.6390094770000001</v>
      </c>
      <c r="J181" s="48">
        <v>-6.3151999999999994E-5</v>
      </c>
      <c r="K181" s="48">
        <v>3.2031199999999999E-5</v>
      </c>
      <c r="L181" s="32">
        <v>-1.97</v>
      </c>
      <c r="M181" s="32">
        <v>5.7099999999999998E-2</v>
      </c>
      <c r="N181" s="48">
        <v>-1.2831999999999999E-4</v>
      </c>
      <c r="O181" s="48">
        <v>2.0165246E-6</v>
      </c>
      <c r="Q181" s="4" t="str">
        <f t="shared" si="6"/>
        <v/>
      </c>
      <c r="R181" s="4">
        <f t="shared" si="7"/>
        <v>0</v>
      </c>
      <c r="S181" s="4">
        <f t="shared" si="8"/>
        <v>0</v>
      </c>
    </row>
    <row r="182" spans="1:19">
      <c r="A182" s="13" t="s">
        <v>675</v>
      </c>
      <c r="B182" s="32"/>
      <c r="C182" s="32" t="s">
        <v>318</v>
      </c>
      <c r="D182" s="32" t="s">
        <v>318</v>
      </c>
      <c r="E182" s="32">
        <v>68654</v>
      </c>
      <c r="F182" s="32">
        <v>15</v>
      </c>
      <c r="G182" s="32">
        <v>42</v>
      </c>
      <c r="H182" s="47">
        <v>67.844264449999997</v>
      </c>
      <c r="I182" s="47">
        <v>68.071531292000003</v>
      </c>
      <c r="J182" s="48">
        <v>8.8698469999999997E-4</v>
      </c>
      <c r="K182" s="48">
        <v>3.3128159999999999E-4</v>
      </c>
      <c r="L182" s="32">
        <v>2.68</v>
      </c>
      <c r="M182" s="32">
        <v>1.0699999999999999E-2</v>
      </c>
      <c r="N182" s="48">
        <v>2.174396E-4</v>
      </c>
      <c r="O182" s="48">
        <v>1.5565297000000001E-3</v>
      </c>
      <c r="Q182" s="4" t="str">
        <f t="shared" si="6"/>
        <v/>
      </c>
      <c r="R182" s="4">
        <f t="shared" si="7"/>
        <v>0</v>
      </c>
      <c r="S182" s="4">
        <f t="shared" si="8"/>
        <v>2E-3</v>
      </c>
    </row>
    <row r="183" spans="1:19">
      <c r="A183" s="13" t="s">
        <v>675</v>
      </c>
      <c r="B183" s="32"/>
      <c r="C183" s="32" t="s">
        <v>320</v>
      </c>
      <c r="D183" s="32" t="s">
        <v>320</v>
      </c>
      <c r="E183" s="32">
        <v>65089</v>
      </c>
      <c r="F183" s="32">
        <v>250</v>
      </c>
      <c r="G183" s="32">
        <v>28</v>
      </c>
      <c r="H183" s="47">
        <v>0.9994966206</v>
      </c>
      <c r="I183" s="47">
        <v>1.0285905067000001</v>
      </c>
      <c r="J183" s="48">
        <v>3.8295287999999998E-6</v>
      </c>
      <c r="K183" s="48">
        <v>1.7949200000000001E-5</v>
      </c>
      <c r="L183" s="32">
        <v>0.21</v>
      </c>
      <c r="M183" s="32">
        <v>0.8327</v>
      </c>
      <c r="N183" s="48">
        <v>-3.3065999999999998E-5</v>
      </c>
      <c r="O183" s="48">
        <v>4.07246E-5</v>
      </c>
      <c r="Q183" s="4" t="str">
        <f t="shared" si="6"/>
        <v/>
      </c>
      <c r="R183" s="4">
        <f t="shared" si="7"/>
        <v>0</v>
      </c>
      <c r="S183" s="4">
        <f t="shared" si="8"/>
        <v>0</v>
      </c>
    </row>
    <row r="184" spans="1:19">
      <c r="A184" s="13" t="s">
        <v>675</v>
      </c>
      <c r="B184" s="32" t="s">
        <v>670</v>
      </c>
      <c r="C184" s="32" t="s">
        <v>333</v>
      </c>
      <c r="D184" s="32" t="s">
        <v>333</v>
      </c>
      <c r="E184" s="32">
        <v>65067</v>
      </c>
      <c r="F184" s="32">
        <v>9</v>
      </c>
      <c r="G184" s="32">
        <v>70</v>
      </c>
      <c r="H184" s="47">
        <v>429.77693013999999</v>
      </c>
      <c r="I184" s="47">
        <v>514.56863202</v>
      </c>
      <c r="J184" s="48">
        <v>-2.0693989999999999E-2</v>
      </c>
      <c r="K184" s="48">
        <v>1.2285748500000001E-2</v>
      </c>
      <c r="L184" s="32">
        <v>-1.68</v>
      </c>
      <c r="M184" s="32">
        <v>9.6699999999999994E-2</v>
      </c>
      <c r="N184" s="48">
        <v>-4.5209818999999998E-2</v>
      </c>
      <c r="O184" s="48">
        <v>3.8218397999999999E-3</v>
      </c>
      <c r="Q184" s="4" t="str">
        <f t="shared" si="6"/>
        <v/>
      </c>
      <c r="R184" s="4">
        <f t="shared" si="7"/>
        <v>-4.4999999999999998E-2</v>
      </c>
      <c r="S184" s="4">
        <f t="shared" si="8"/>
        <v>4.0000000000000001E-3</v>
      </c>
    </row>
    <row r="185" spans="1:19">
      <c r="A185" s="13" t="s">
        <v>675</v>
      </c>
      <c r="B185" s="32" t="s">
        <v>672</v>
      </c>
      <c r="C185" s="32" t="s">
        <v>477</v>
      </c>
      <c r="D185" s="32" t="s">
        <v>477</v>
      </c>
      <c r="E185" s="32">
        <v>68655</v>
      </c>
      <c r="F185" s="32">
        <v>4</v>
      </c>
      <c r="G185" s="32">
        <v>70</v>
      </c>
      <c r="H185" s="47">
        <v>90.464536245000005</v>
      </c>
      <c r="I185" s="47">
        <v>87.838836232000006</v>
      </c>
      <c r="J185" s="48">
        <v>3.7895250000000001E-4</v>
      </c>
      <c r="K185" s="48">
        <v>1.0339018000000001E-3</v>
      </c>
      <c r="L185" s="32">
        <v>0.37</v>
      </c>
      <c r="M185" s="32">
        <v>0.71509999999999996</v>
      </c>
      <c r="N185" s="48">
        <v>-1.684166E-3</v>
      </c>
      <c r="O185" s="48">
        <v>2.4420713999999998E-3</v>
      </c>
      <c r="Q185" s="4" t="str">
        <f t="shared" si="6"/>
        <v/>
      </c>
      <c r="R185" s="4">
        <f t="shared" si="7"/>
        <v>-2E-3</v>
      </c>
      <c r="S185" s="4">
        <f t="shared" si="8"/>
        <v>2E-3</v>
      </c>
    </row>
    <row r="186" spans="1:19">
      <c r="A186" s="13" t="s">
        <v>769</v>
      </c>
      <c r="B186" s="32" t="s">
        <v>667</v>
      </c>
      <c r="C186" s="32" t="s">
        <v>47</v>
      </c>
      <c r="D186" s="32" t="s">
        <v>24</v>
      </c>
      <c r="E186" s="32">
        <v>68581</v>
      </c>
      <c r="F186" s="32">
        <v>42</v>
      </c>
      <c r="G186" s="32">
        <v>35</v>
      </c>
      <c r="H186" s="47">
        <v>35.854822372000001</v>
      </c>
      <c r="I186" s="47">
        <v>34.380717431999997</v>
      </c>
      <c r="J186" s="48">
        <v>1.1310949999999999E-3</v>
      </c>
      <c r="K186" s="48">
        <v>2.9780829999999999E-4</v>
      </c>
      <c r="L186" s="32">
        <v>3.8</v>
      </c>
      <c r="M186" s="32">
        <v>5.9999999999999995E-4</v>
      </c>
      <c r="N186" s="48">
        <v>5.2519950000000002E-4</v>
      </c>
      <c r="O186" s="48">
        <v>1.7369905000000001E-3</v>
      </c>
      <c r="Q186" s="4">
        <f t="shared" si="6"/>
        <v>1</v>
      </c>
      <c r="R186" s="4">
        <f t="shared" si="7"/>
        <v>1E-3</v>
      </c>
      <c r="S186" s="4">
        <f t="shared" si="8"/>
        <v>2E-3</v>
      </c>
    </row>
    <row r="187" spans="1:19">
      <c r="A187" s="13" t="s">
        <v>769</v>
      </c>
      <c r="B187" s="32"/>
      <c r="C187" s="32"/>
      <c r="D187" s="32" t="s">
        <v>27</v>
      </c>
      <c r="E187" s="32">
        <v>68582</v>
      </c>
      <c r="F187" s="32">
        <v>39</v>
      </c>
      <c r="G187" s="32">
        <v>42</v>
      </c>
      <c r="H187" s="47">
        <v>33.78678025</v>
      </c>
      <c r="I187" s="47">
        <v>31.319879762999999</v>
      </c>
      <c r="J187" s="48">
        <v>1.543392E-3</v>
      </c>
      <c r="K187" s="48">
        <v>4.378742E-4</v>
      </c>
      <c r="L187" s="32">
        <v>3.52</v>
      </c>
      <c r="M187" s="32">
        <v>1.1000000000000001E-3</v>
      </c>
      <c r="N187" s="48">
        <v>6.5841520000000005E-4</v>
      </c>
      <c r="O187" s="48">
        <v>2.4283688E-3</v>
      </c>
      <c r="Q187" s="4">
        <f t="shared" si="6"/>
        <v>1</v>
      </c>
      <c r="R187" s="4">
        <f t="shared" si="7"/>
        <v>1E-3</v>
      </c>
      <c r="S187" s="4">
        <f t="shared" si="8"/>
        <v>2E-3</v>
      </c>
    </row>
    <row r="188" spans="1:19">
      <c r="A188" s="13" t="s">
        <v>769</v>
      </c>
      <c r="B188" s="32"/>
      <c r="C188" s="32"/>
      <c r="D188" s="32" t="s">
        <v>29</v>
      </c>
      <c r="E188" s="32">
        <v>68583</v>
      </c>
      <c r="F188" s="32">
        <v>94</v>
      </c>
      <c r="G188" s="32">
        <v>35</v>
      </c>
      <c r="H188" s="47">
        <v>35.242848369000001</v>
      </c>
      <c r="I188" s="47">
        <v>35.100643028</v>
      </c>
      <c r="J188" s="48">
        <v>7.8489219999999999E-4</v>
      </c>
      <c r="K188" s="48">
        <v>1.8226519999999999E-4</v>
      </c>
      <c r="L188" s="32">
        <v>4.3099999999999996</v>
      </c>
      <c r="M188" s="32">
        <v>1E-4</v>
      </c>
      <c r="N188" s="48">
        <v>4.1407089999999998E-4</v>
      </c>
      <c r="O188" s="48">
        <v>1.1557135E-3</v>
      </c>
      <c r="Q188" s="4" t="str">
        <f t="shared" si="6"/>
        <v/>
      </c>
      <c r="R188" s="4">
        <f t="shared" si="7"/>
        <v>0</v>
      </c>
      <c r="S188" s="4">
        <f t="shared" si="8"/>
        <v>1E-3</v>
      </c>
    </row>
    <row r="189" spans="1:19">
      <c r="A189" s="13" t="s">
        <v>769</v>
      </c>
      <c r="B189" s="32" t="s">
        <v>173</v>
      </c>
      <c r="C189" s="32" t="s">
        <v>201</v>
      </c>
      <c r="D189" s="32" t="s">
        <v>175</v>
      </c>
      <c r="E189" s="32">
        <v>68578</v>
      </c>
      <c r="F189" s="32">
        <v>31</v>
      </c>
      <c r="G189" s="32">
        <v>28</v>
      </c>
      <c r="H189" s="47">
        <v>3.4500911095000002</v>
      </c>
      <c r="I189" s="47">
        <v>3.4398182883000001</v>
      </c>
      <c r="J189" s="48">
        <v>6.3286434999999997E-6</v>
      </c>
      <c r="K189" s="48">
        <v>2.6834300000000002E-5</v>
      </c>
      <c r="L189" s="32">
        <v>0.24</v>
      </c>
      <c r="M189" s="32">
        <v>0.81540000000000001</v>
      </c>
      <c r="N189" s="48">
        <v>-4.8829999999999998E-5</v>
      </c>
      <c r="O189" s="48">
        <v>6.1487400000000004E-5</v>
      </c>
      <c r="Q189" s="4" t="str">
        <f t="shared" si="6"/>
        <v/>
      </c>
      <c r="R189" s="4">
        <f t="shared" si="7"/>
        <v>0</v>
      </c>
      <c r="S189" s="4">
        <f t="shared" si="8"/>
        <v>0</v>
      </c>
    </row>
    <row r="190" spans="1:19">
      <c r="A190" s="13" t="s">
        <v>769</v>
      </c>
      <c r="B190" s="32" t="s">
        <v>670</v>
      </c>
      <c r="C190" s="32" t="s">
        <v>338</v>
      </c>
      <c r="D190" s="32" t="s">
        <v>338</v>
      </c>
      <c r="E190" s="32">
        <v>66604</v>
      </c>
      <c r="F190" s="32">
        <v>2</v>
      </c>
      <c r="G190" s="32">
        <v>42</v>
      </c>
      <c r="H190" s="47">
        <v>6.7203573291999996</v>
      </c>
      <c r="I190" s="47">
        <v>7.1943022783000004</v>
      </c>
      <c r="J190" s="48">
        <v>-2.0380600000000001E-4</v>
      </c>
      <c r="K190" s="48">
        <v>6.5983100000000002E-5</v>
      </c>
      <c r="L190" s="32">
        <v>-3.09</v>
      </c>
      <c r="M190" s="32">
        <v>3.5999999999999999E-3</v>
      </c>
      <c r="N190" s="48">
        <v>-3.3716200000000001E-4</v>
      </c>
      <c r="O190" s="48">
        <v>-7.0449000000000003E-5</v>
      </c>
      <c r="Q190" s="4" t="str">
        <f t="shared" si="6"/>
        <v/>
      </c>
      <c r="R190" s="4">
        <f t="shared" si="7"/>
        <v>0</v>
      </c>
      <c r="S190" s="4">
        <f t="shared" si="8"/>
        <v>0</v>
      </c>
    </row>
    <row r="191" spans="1:19">
      <c r="A191" s="13" t="s">
        <v>769</v>
      </c>
      <c r="B191" s="32"/>
      <c r="C191" s="32"/>
      <c r="D191" s="32" t="s">
        <v>353</v>
      </c>
      <c r="E191" s="32">
        <v>68604</v>
      </c>
      <c r="F191" s="32">
        <v>4</v>
      </c>
      <c r="G191" s="32">
        <v>49</v>
      </c>
      <c r="H191" s="47">
        <v>14.565256945</v>
      </c>
      <c r="I191" s="47">
        <v>15.169205100999999</v>
      </c>
      <c r="J191" s="48">
        <v>-2.704728E-5</v>
      </c>
      <c r="K191" s="48">
        <v>2.3138020000000001E-4</v>
      </c>
      <c r="L191" s="32">
        <v>-0.12</v>
      </c>
      <c r="M191" s="32">
        <v>0.90739999999999998</v>
      </c>
      <c r="N191" s="48">
        <v>-4.9252400000000004E-4</v>
      </c>
      <c r="O191" s="48">
        <v>4.3842970000000002E-4</v>
      </c>
      <c r="Q191" s="4" t="str">
        <f t="shared" si="6"/>
        <v/>
      </c>
      <c r="R191" s="4">
        <f t="shared" si="7"/>
        <v>0</v>
      </c>
      <c r="S191" s="4">
        <f t="shared" si="8"/>
        <v>0</v>
      </c>
    </row>
    <row r="192" spans="1:19">
      <c r="A192" s="13" t="s">
        <v>769</v>
      </c>
      <c r="B192" s="32"/>
      <c r="C192" s="32"/>
      <c r="D192" s="32" t="s">
        <v>355</v>
      </c>
      <c r="E192" s="32">
        <v>66610</v>
      </c>
      <c r="F192" s="32">
        <v>2</v>
      </c>
      <c r="G192" s="32">
        <v>56</v>
      </c>
      <c r="H192" s="47">
        <v>12.705237055</v>
      </c>
      <c r="I192" s="47">
        <v>22.520277846999999</v>
      </c>
      <c r="J192" s="48">
        <v>-1.9327439999999999E-3</v>
      </c>
      <c r="K192" s="48">
        <v>8.3173860000000004E-4</v>
      </c>
      <c r="L192" s="32">
        <v>-2.3199999999999998</v>
      </c>
      <c r="M192" s="32">
        <v>2.3900000000000001E-2</v>
      </c>
      <c r="N192" s="48">
        <v>-3.6002790000000001E-3</v>
      </c>
      <c r="O192" s="48">
        <v>-2.6520800000000001E-4</v>
      </c>
      <c r="Q192" s="4" t="str">
        <f t="shared" si="6"/>
        <v/>
      </c>
      <c r="R192" s="4">
        <f t="shared" si="7"/>
        <v>-4.0000000000000001E-3</v>
      </c>
      <c r="S192" s="4">
        <f t="shared" si="8"/>
        <v>0</v>
      </c>
    </row>
    <row r="193" spans="1:19">
      <c r="A193" s="13" t="s">
        <v>769</v>
      </c>
      <c r="B193" s="32" t="s">
        <v>672</v>
      </c>
      <c r="C193" s="32" t="s">
        <v>505</v>
      </c>
      <c r="D193" s="32" t="s">
        <v>505</v>
      </c>
      <c r="E193" s="32">
        <v>68577</v>
      </c>
      <c r="F193" s="32">
        <v>44</v>
      </c>
      <c r="G193" s="32">
        <v>42</v>
      </c>
      <c r="H193" s="47">
        <v>13.489247233</v>
      </c>
      <c r="I193" s="47">
        <v>13.282267117</v>
      </c>
      <c r="J193" s="48">
        <v>1.9416529999999999E-4</v>
      </c>
      <c r="K193" s="48">
        <v>1.128673E-4</v>
      </c>
      <c r="L193" s="32">
        <v>1.72</v>
      </c>
      <c r="M193" s="32">
        <v>9.3100000000000002E-2</v>
      </c>
      <c r="N193" s="48">
        <v>-3.3948000000000001E-5</v>
      </c>
      <c r="O193" s="48">
        <v>4.2227859999999999E-4</v>
      </c>
      <c r="Q193" s="4" t="str">
        <f t="shared" si="6"/>
        <v/>
      </c>
      <c r="R193" s="4">
        <f t="shared" si="7"/>
        <v>0</v>
      </c>
      <c r="S193" s="4">
        <f t="shared" si="8"/>
        <v>0</v>
      </c>
    </row>
    <row r="194" spans="1:19">
      <c r="A194" s="13" t="s">
        <v>769</v>
      </c>
      <c r="B194" s="32"/>
      <c r="C194" s="32" t="s">
        <v>374</v>
      </c>
      <c r="D194" s="32" t="s">
        <v>374</v>
      </c>
      <c r="E194" s="32">
        <v>68687</v>
      </c>
      <c r="F194" s="32">
        <v>5</v>
      </c>
      <c r="G194" s="32">
        <v>42</v>
      </c>
      <c r="H194" s="47">
        <v>38.009514609999997</v>
      </c>
      <c r="I194" s="47">
        <v>38.548352823000002</v>
      </c>
      <c r="J194" s="48">
        <v>1.1384193E-3</v>
      </c>
      <c r="K194" s="48">
        <v>1.6566709999999999E-4</v>
      </c>
      <c r="L194" s="32">
        <v>6.87</v>
      </c>
      <c r="M194" s="32" t="s">
        <v>768</v>
      </c>
      <c r="N194" s="48">
        <v>8.035936E-4</v>
      </c>
      <c r="O194" s="48">
        <v>1.4732448999999999E-3</v>
      </c>
      <c r="Q194" s="4">
        <f t="shared" si="6"/>
        <v>1</v>
      </c>
      <c r="R194" s="4">
        <f t="shared" si="7"/>
        <v>1E-3</v>
      </c>
      <c r="S194" s="4">
        <f t="shared" si="8"/>
        <v>1E-3</v>
      </c>
    </row>
    <row r="195" spans="1:19">
      <c r="A195" s="13" t="s">
        <v>769</v>
      </c>
      <c r="B195" s="32" t="s">
        <v>674</v>
      </c>
      <c r="C195" s="32" t="s">
        <v>393</v>
      </c>
      <c r="D195" s="32" t="s">
        <v>427</v>
      </c>
      <c r="E195" s="32">
        <v>68653</v>
      </c>
      <c r="F195" s="32">
        <v>100</v>
      </c>
      <c r="G195" s="32">
        <v>42</v>
      </c>
      <c r="H195" s="47">
        <v>11.806081149000001</v>
      </c>
      <c r="I195" s="47">
        <v>12.320950312000001</v>
      </c>
      <c r="J195" s="48">
        <v>-9.1515999999999996E-5</v>
      </c>
      <c r="K195" s="48">
        <v>1.4854890000000001E-4</v>
      </c>
      <c r="L195" s="32">
        <v>-0.62</v>
      </c>
      <c r="M195" s="32">
        <v>0.5413</v>
      </c>
      <c r="N195" s="48">
        <v>-3.9174400000000002E-4</v>
      </c>
      <c r="O195" s="48">
        <v>2.0871280000000001E-4</v>
      </c>
      <c r="Q195" s="4" t="str">
        <f t="shared" ref="Q195:Q203" si="9">IF(AND(R195&lt;=0,S195&gt;=0),"",1)</f>
        <v/>
      </c>
      <c r="R195" s="4">
        <f t="shared" ref="R195:R203" si="10">ROUND(N195,3)</f>
        <v>0</v>
      </c>
      <c r="S195" s="4">
        <f t="shared" ref="S195:S203" si="11">ROUND(O195,3)</f>
        <v>0</v>
      </c>
    </row>
    <row r="196" spans="1:19">
      <c r="A196" s="13" t="s">
        <v>766</v>
      </c>
      <c r="B196" s="32" t="s">
        <v>669</v>
      </c>
      <c r="C196" s="32" t="s">
        <v>108</v>
      </c>
      <c r="D196" s="32" t="s">
        <v>79</v>
      </c>
      <c r="E196" s="32">
        <v>68509</v>
      </c>
      <c r="F196" s="32">
        <v>88</v>
      </c>
      <c r="G196" s="32">
        <v>49</v>
      </c>
      <c r="H196" s="47">
        <v>64.296001810000007</v>
      </c>
      <c r="I196" s="47">
        <v>64.150497509999994</v>
      </c>
      <c r="J196" s="48">
        <v>4.8483370000000002E-4</v>
      </c>
      <c r="K196" s="48">
        <v>3.7881509999999999E-4</v>
      </c>
      <c r="L196" s="32">
        <v>1.28</v>
      </c>
      <c r="M196" s="32">
        <v>0.2069</v>
      </c>
      <c r="N196" s="48">
        <v>-2.77244E-4</v>
      </c>
      <c r="O196" s="48">
        <v>1.2469114E-3</v>
      </c>
      <c r="Q196" s="4" t="str">
        <f t="shared" si="9"/>
        <v/>
      </c>
      <c r="R196" s="4">
        <f t="shared" si="10"/>
        <v>0</v>
      </c>
      <c r="S196" s="4">
        <f t="shared" si="11"/>
        <v>1E-3</v>
      </c>
    </row>
    <row r="197" spans="1:19">
      <c r="A197" s="13" t="s">
        <v>766</v>
      </c>
      <c r="B197" s="32"/>
      <c r="C197" s="32"/>
      <c r="D197" s="32" t="s">
        <v>85</v>
      </c>
      <c r="E197" s="32">
        <v>68518</v>
      </c>
      <c r="F197" s="32">
        <v>250</v>
      </c>
      <c r="G197" s="32">
        <v>28</v>
      </c>
      <c r="H197" s="47">
        <v>5.2313357580000002</v>
      </c>
      <c r="I197" s="47">
        <v>5.8229267864000001</v>
      </c>
      <c r="J197" s="48">
        <v>-3.6132599999999998E-4</v>
      </c>
      <c r="K197" s="48">
        <v>6.3332199999999996E-5</v>
      </c>
      <c r="L197" s="32">
        <v>-5.71</v>
      </c>
      <c r="M197" s="32" t="s">
        <v>768</v>
      </c>
      <c r="N197" s="48">
        <v>-4.9150699999999997E-4</v>
      </c>
      <c r="O197" s="48">
        <v>-2.3114500000000001E-4</v>
      </c>
      <c r="Q197" s="4" t="str">
        <f t="shared" si="9"/>
        <v/>
      </c>
      <c r="R197" s="4">
        <f t="shared" si="10"/>
        <v>0</v>
      </c>
      <c r="S197" s="4">
        <f t="shared" si="11"/>
        <v>0</v>
      </c>
    </row>
    <row r="198" spans="1:19">
      <c r="A198" s="13" t="s">
        <v>766</v>
      </c>
      <c r="B198" s="32"/>
      <c r="C198" s="32" t="s">
        <v>112</v>
      </c>
      <c r="D198" s="32" t="s">
        <v>112</v>
      </c>
      <c r="E198" s="32">
        <v>68609</v>
      </c>
      <c r="F198" s="32">
        <v>1</v>
      </c>
      <c r="G198" s="32">
        <v>70</v>
      </c>
      <c r="H198" s="47">
        <v>194.31999427</v>
      </c>
      <c r="I198" s="47">
        <v>191.50693097000001</v>
      </c>
      <c r="J198" s="48">
        <v>6.0300822999999996E-3</v>
      </c>
      <c r="K198" s="48">
        <v>1.6273349999999999E-3</v>
      </c>
      <c r="L198" s="32">
        <v>3.71</v>
      </c>
      <c r="M198" s="32">
        <v>4.0000000000000002E-4</v>
      </c>
      <c r="N198" s="48">
        <v>2.7827858000000001E-3</v>
      </c>
      <c r="O198" s="48">
        <v>9.2773787999999996E-3</v>
      </c>
      <c r="Q198" s="4">
        <f t="shared" si="9"/>
        <v>1</v>
      </c>
      <c r="R198" s="4">
        <f t="shared" si="10"/>
        <v>3.0000000000000001E-3</v>
      </c>
      <c r="S198" s="4">
        <f t="shared" si="11"/>
        <v>8.9999999999999993E-3</v>
      </c>
    </row>
    <row r="199" spans="1:19">
      <c r="A199" s="13" t="s">
        <v>766</v>
      </c>
      <c r="B199" s="32" t="s">
        <v>173</v>
      </c>
      <c r="C199" s="32" t="s">
        <v>180</v>
      </c>
      <c r="D199" s="32" t="s">
        <v>180</v>
      </c>
      <c r="E199" s="32">
        <v>68534</v>
      </c>
      <c r="F199" s="32">
        <v>250</v>
      </c>
      <c r="G199" s="32">
        <v>42</v>
      </c>
      <c r="H199" s="47">
        <v>2.2301978126000002</v>
      </c>
      <c r="I199" s="47">
        <v>2.3624416782000002</v>
      </c>
      <c r="J199" s="48">
        <v>-1.53635E-4</v>
      </c>
      <c r="K199" s="48">
        <v>3.0753500000000003E-5</v>
      </c>
      <c r="L199" s="32">
        <v>-5</v>
      </c>
      <c r="M199" s="32" t="s">
        <v>768</v>
      </c>
      <c r="N199" s="48">
        <v>-2.1579100000000001E-4</v>
      </c>
      <c r="O199" s="48">
        <v>-9.1479999999999998E-5</v>
      </c>
      <c r="Q199" s="4" t="str">
        <f t="shared" si="9"/>
        <v/>
      </c>
      <c r="R199" s="4">
        <f t="shared" si="10"/>
        <v>0</v>
      </c>
      <c r="S199" s="4">
        <f t="shared" si="11"/>
        <v>0</v>
      </c>
    </row>
    <row r="200" spans="1:19">
      <c r="A200" s="13" t="s">
        <v>766</v>
      </c>
      <c r="B200" s="32"/>
      <c r="C200" s="32" t="s">
        <v>767</v>
      </c>
      <c r="D200" s="32" t="s">
        <v>767</v>
      </c>
      <c r="E200" s="32">
        <v>68540</v>
      </c>
      <c r="F200" s="32">
        <v>5</v>
      </c>
      <c r="G200" s="32">
        <v>56</v>
      </c>
      <c r="H200" s="47">
        <v>138.62790975999999</v>
      </c>
      <c r="I200" s="47">
        <v>185.61468060999999</v>
      </c>
      <c r="J200" s="48">
        <v>1.8754869899999999E-2</v>
      </c>
      <c r="K200" s="48">
        <v>5.3004773999999998E-3</v>
      </c>
      <c r="L200" s="32">
        <v>3.54</v>
      </c>
      <c r="M200" s="32">
        <v>8.0000000000000004E-4</v>
      </c>
      <c r="N200" s="48">
        <v>8.1280527000000009E-3</v>
      </c>
      <c r="O200" s="48">
        <v>2.9381687199999999E-2</v>
      </c>
      <c r="Q200" s="4">
        <f t="shared" si="9"/>
        <v>1</v>
      </c>
      <c r="R200" s="4">
        <f t="shared" si="10"/>
        <v>8.0000000000000002E-3</v>
      </c>
      <c r="S200" s="4">
        <f t="shared" si="11"/>
        <v>2.9000000000000001E-2</v>
      </c>
    </row>
    <row r="201" spans="1:19">
      <c r="A201" s="13" t="s">
        <v>766</v>
      </c>
      <c r="B201" s="32"/>
      <c r="C201" s="32"/>
      <c r="D201" s="32" t="s">
        <v>167</v>
      </c>
      <c r="E201" s="32">
        <v>68541</v>
      </c>
      <c r="F201" s="32">
        <v>2</v>
      </c>
      <c r="G201" s="32">
        <v>70</v>
      </c>
      <c r="H201" s="47">
        <v>1161.2099051</v>
      </c>
      <c r="I201" s="47">
        <v>1155.8370586000001</v>
      </c>
      <c r="J201" s="48">
        <v>8.1215539999999998E-4</v>
      </c>
      <c r="K201" s="48">
        <v>8.0455908000000003E-3</v>
      </c>
      <c r="L201" s="32">
        <v>0.1</v>
      </c>
      <c r="M201" s="32">
        <v>0.91990000000000005</v>
      </c>
      <c r="N201" s="48">
        <v>-1.5242571E-2</v>
      </c>
      <c r="O201" s="48">
        <v>1.6866882E-2</v>
      </c>
      <c r="Q201" s="4" t="str">
        <f t="shared" si="9"/>
        <v/>
      </c>
      <c r="R201" s="4">
        <f t="shared" si="10"/>
        <v>-1.4999999999999999E-2</v>
      </c>
      <c r="S201" s="4">
        <f t="shared" si="11"/>
        <v>1.7000000000000001E-2</v>
      </c>
    </row>
    <row r="202" spans="1:19">
      <c r="A202" s="13" t="s">
        <v>766</v>
      </c>
      <c r="B202" s="32"/>
      <c r="C202" s="32" t="s">
        <v>195</v>
      </c>
      <c r="D202" s="32" t="s">
        <v>195</v>
      </c>
      <c r="E202" s="32">
        <v>68607</v>
      </c>
      <c r="F202" s="32">
        <v>2</v>
      </c>
      <c r="G202" s="32">
        <v>70</v>
      </c>
      <c r="H202" s="47">
        <v>151.34649493000001</v>
      </c>
      <c r="I202" s="47">
        <v>146.19775247999999</v>
      </c>
      <c r="J202" s="48">
        <v>2.9920492000000002E-3</v>
      </c>
      <c r="K202" s="48">
        <v>1.5016967999999999E-3</v>
      </c>
      <c r="L202" s="32">
        <v>1.99</v>
      </c>
      <c r="M202" s="32">
        <v>5.0299999999999997E-2</v>
      </c>
      <c r="N202" s="48">
        <v>-4.540093E-6</v>
      </c>
      <c r="O202" s="48">
        <v>5.9886384999999999E-3</v>
      </c>
      <c r="Q202" s="4" t="str">
        <f t="shared" si="9"/>
        <v/>
      </c>
      <c r="R202" s="4">
        <f t="shared" si="10"/>
        <v>0</v>
      </c>
      <c r="S202" s="4">
        <f t="shared" si="11"/>
        <v>6.0000000000000001E-3</v>
      </c>
    </row>
    <row r="203" spans="1:19">
      <c r="A203" s="12" t="s">
        <v>766</v>
      </c>
      <c r="B203" s="42" t="s">
        <v>228</v>
      </c>
      <c r="C203" s="42" t="s">
        <v>324</v>
      </c>
      <c r="D203" s="42" t="s">
        <v>276</v>
      </c>
      <c r="E203" s="42">
        <v>68674</v>
      </c>
      <c r="F203" s="42">
        <v>10</v>
      </c>
      <c r="G203" s="42">
        <v>56</v>
      </c>
      <c r="H203" s="49">
        <v>596.77016455</v>
      </c>
      <c r="I203" s="49">
        <v>610.98713572999998</v>
      </c>
      <c r="J203" s="50">
        <v>2.96450423E-2</v>
      </c>
      <c r="K203" s="50">
        <v>1.1646348799999999E-2</v>
      </c>
      <c r="L203" s="42">
        <v>2.5499999999999998</v>
      </c>
      <c r="M203" s="42">
        <v>1.38E-2</v>
      </c>
      <c r="N203" s="50">
        <v>6.2955186999999998E-3</v>
      </c>
      <c r="O203" s="50">
        <v>5.2994565799999997E-2</v>
      </c>
      <c r="Q203" s="4">
        <f t="shared" si="9"/>
        <v>1</v>
      </c>
      <c r="R203" s="4">
        <f t="shared" si="10"/>
        <v>6.0000000000000001E-3</v>
      </c>
      <c r="S203" s="4">
        <f t="shared" si="11"/>
        <v>5.2999999999999999E-2</v>
      </c>
    </row>
    <row r="205" spans="1:19">
      <c r="A205" s="32" t="s">
        <v>765</v>
      </c>
    </row>
    <row r="206" spans="1:19" ht="41" customHeight="1">
      <c r="A206" s="90" t="s">
        <v>764</v>
      </c>
      <c r="B206" s="91"/>
      <c r="C206" s="91"/>
      <c r="D206" s="91"/>
      <c r="E206" s="91"/>
      <c r="F206" s="91"/>
      <c r="G206" s="91"/>
      <c r="H206" s="91"/>
      <c r="I206" s="91"/>
      <c r="J206" s="91"/>
      <c r="K206" s="91"/>
    </row>
    <row r="207" spans="1:19" ht="42" customHeight="1">
      <c r="A207" s="90" t="s">
        <v>763</v>
      </c>
      <c r="B207" s="91"/>
      <c r="C207" s="91"/>
      <c r="D207" s="91"/>
      <c r="E207" s="91"/>
      <c r="F207" s="91"/>
      <c r="G207" s="91"/>
      <c r="H207" s="91"/>
      <c r="I207" s="91"/>
      <c r="J207" s="91"/>
      <c r="K207" s="91"/>
    </row>
    <row r="208" spans="1:19">
      <c r="A208" s="32" t="s">
        <v>762</v>
      </c>
    </row>
    <row r="209" spans="1:1">
      <c r="A209" s="32" t="s">
        <v>761</v>
      </c>
    </row>
    <row r="210" spans="1:1">
      <c r="A210" s="32" t="s">
        <v>760</v>
      </c>
    </row>
  </sheetData>
  <mergeCells count="3">
    <mergeCell ref="A206:K206"/>
    <mergeCell ref="A207:K207"/>
    <mergeCell ref="A1:O1"/>
  </mergeCells>
  <phoneticPr fontId="15" type="noConversion"/>
  <conditionalFormatting sqref="M3:M203">
    <cfRule type="cellIs" dxfId="33" priority="1" operator="lessThan">
      <formula>0.05</formula>
    </cfRule>
  </conditionalFormatting>
  <pageMargins left="0.75" right="0.75" top="1" bottom="1" header="0.5" footer="0.5"/>
  <pageSetup scale="69"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54"/>
  <sheetViews>
    <sheetView workbookViewId="0">
      <pane ySplit="3460" topLeftCell="A8"/>
      <selection activeCell="A3" sqref="A3"/>
      <selection pane="bottomLeft" activeCell="P57" sqref="P57"/>
    </sheetView>
  </sheetViews>
  <sheetFormatPr baseColWidth="10" defaultRowHeight="14" x14ac:dyDescent="0"/>
  <cols>
    <col min="1" max="1" width="8.33203125" style="14" customWidth="1"/>
    <col min="2" max="2" width="20" style="14" bestFit="1" customWidth="1"/>
    <col min="3" max="3" width="28.33203125" style="14" bestFit="1" customWidth="1"/>
    <col min="4" max="4" width="23.1640625" style="14" bestFit="1" customWidth="1"/>
    <col min="5" max="5" width="8.6640625" style="14" bestFit="1" customWidth="1"/>
    <col min="6" max="6" width="5.5" style="14" bestFit="1" customWidth="1"/>
    <col min="7" max="7" width="3.1640625" style="14" bestFit="1" customWidth="1"/>
    <col min="8" max="9" width="8" style="14" bestFit="1" customWidth="1"/>
    <col min="10" max="10" width="7.33203125" style="14" bestFit="1" customWidth="1"/>
    <col min="11" max="11" width="7.83203125" style="14" bestFit="1" customWidth="1"/>
    <col min="12" max="12" width="6.33203125" style="14" bestFit="1" customWidth="1"/>
    <col min="13" max="13" width="7" style="14" bestFit="1" customWidth="1"/>
    <col min="14" max="15" width="9.1640625" style="14" bestFit="1" customWidth="1"/>
    <col min="16" max="16384" width="10.83203125" style="14"/>
  </cols>
  <sheetData>
    <row r="2" spans="1:15" ht="94" customHeight="1">
      <c r="A2" s="88" t="s">
        <v>1307</v>
      </c>
      <c r="B2" s="88"/>
      <c r="C2" s="88"/>
      <c r="D2" s="88"/>
      <c r="E2" s="88"/>
      <c r="F2" s="88"/>
      <c r="G2" s="88"/>
      <c r="H2" s="88"/>
      <c r="I2" s="88"/>
      <c r="J2" s="88"/>
      <c r="K2" s="88"/>
      <c r="L2" s="88"/>
      <c r="M2" s="88"/>
      <c r="N2" s="88"/>
      <c r="O2" s="88"/>
    </row>
    <row r="3" spans="1:15" ht="36" customHeight="1">
      <c r="A3" s="3" t="s">
        <v>1255</v>
      </c>
      <c r="B3" s="3" t="s">
        <v>658</v>
      </c>
      <c r="C3" s="3" t="s">
        <v>507</v>
      </c>
      <c r="D3" s="3" t="s">
        <v>0</v>
      </c>
      <c r="E3" s="3" t="s">
        <v>509</v>
      </c>
      <c r="F3" s="3" t="s">
        <v>800</v>
      </c>
      <c r="G3" s="3" t="s">
        <v>515</v>
      </c>
      <c r="H3" s="3" t="s">
        <v>799</v>
      </c>
      <c r="I3" s="3" t="s">
        <v>798</v>
      </c>
      <c r="J3" s="3" t="s">
        <v>797</v>
      </c>
      <c r="K3" s="3" t="s">
        <v>796</v>
      </c>
      <c r="L3" s="3" t="s">
        <v>795</v>
      </c>
      <c r="M3" s="3" t="s">
        <v>794</v>
      </c>
      <c r="N3" s="3" t="s">
        <v>793</v>
      </c>
      <c r="O3" s="3" t="s">
        <v>792</v>
      </c>
    </row>
    <row r="4" spans="1:15">
      <c r="A4" s="19" t="s">
        <v>666</v>
      </c>
      <c r="B4" s="4" t="s">
        <v>667</v>
      </c>
      <c r="C4" s="4" t="s">
        <v>43</v>
      </c>
      <c r="D4" s="4" t="s">
        <v>12</v>
      </c>
      <c r="E4" s="4" t="s">
        <v>855</v>
      </c>
      <c r="F4" s="4">
        <v>45</v>
      </c>
      <c r="G4" s="4">
        <v>52</v>
      </c>
      <c r="H4" s="16">
        <v>8.8258429899420179</v>
      </c>
      <c r="I4" s="16">
        <v>9.277325512059134</v>
      </c>
      <c r="J4" s="15">
        <v>1.0119650789114688E-4</v>
      </c>
      <c r="K4" s="15">
        <v>1.0709430167989989E-4</v>
      </c>
      <c r="L4" s="15">
        <v>0.94492896730975229</v>
      </c>
      <c r="M4" s="15">
        <v>0.34923922396380708</v>
      </c>
      <c r="N4" s="15">
        <v>-1.1390872760208356E-4</v>
      </c>
      <c r="O4" s="15">
        <v>3.1630174338437734E-4</v>
      </c>
    </row>
    <row r="5" spans="1:15">
      <c r="A5" s="19" t="s">
        <v>666</v>
      </c>
      <c r="B5" s="4" t="s">
        <v>667</v>
      </c>
      <c r="C5" s="4" t="s">
        <v>43</v>
      </c>
      <c r="D5" s="4" t="s">
        <v>14</v>
      </c>
      <c r="E5" s="4" t="s">
        <v>854</v>
      </c>
      <c r="F5" s="4">
        <v>50</v>
      </c>
      <c r="G5" s="4">
        <v>69</v>
      </c>
      <c r="H5" s="16">
        <v>16.97489116445669</v>
      </c>
      <c r="I5" s="16">
        <v>17.101795044996994</v>
      </c>
      <c r="J5" s="15">
        <v>3.0671902157342046E-4</v>
      </c>
      <c r="K5" s="15">
        <v>1.9783271134228537E-4</v>
      </c>
      <c r="L5" s="15">
        <v>1.5503958849491914</v>
      </c>
      <c r="M5" s="15">
        <v>0.12575760449216145</v>
      </c>
      <c r="N5" s="15">
        <v>-8.8156722965256279E-5</v>
      </c>
      <c r="O5" s="15">
        <v>7.015947661120972E-4</v>
      </c>
    </row>
    <row r="6" spans="1:15">
      <c r="A6" s="19" t="s">
        <v>666</v>
      </c>
      <c r="B6" s="4" t="s">
        <v>667</v>
      </c>
      <c r="C6" s="4" t="s">
        <v>43</v>
      </c>
      <c r="D6" s="4" t="s">
        <v>16</v>
      </c>
      <c r="E6" s="4" t="s">
        <v>853</v>
      </c>
      <c r="F6" s="4">
        <v>88</v>
      </c>
      <c r="G6" s="4">
        <v>58</v>
      </c>
      <c r="H6" s="16">
        <v>2.261618689072062</v>
      </c>
      <c r="I6" s="16">
        <v>2.4352928880618991</v>
      </c>
      <c r="J6" s="15">
        <v>8.0477094333445754E-6</v>
      </c>
      <c r="K6" s="15">
        <v>3.7457535875155242E-5</v>
      </c>
      <c r="L6" s="15">
        <v>0.21484887474091546</v>
      </c>
      <c r="M6" s="15">
        <v>0.83066565039261775</v>
      </c>
      <c r="N6" s="15">
        <v>-6.6988751659471268E-5</v>
      </c>
      <c r="O6" s="15">
        <v>8.3084170526160419E-5</v>
      </c>
    </row>
    <row r="7" spans="1:15">
      <c r="A7" s="19" t="s">
        <v>666</v>
      </c>
      <c r="B7" s="4" t="s">
        <v>667</v>
      </c>
      <c r="C7" s="4" t="s">
        <v>771</v>
      </c>
      <c r="D7" s="4" t="s">
        <v>852</v>
      </c>
      <c r="E7" s="4" t="s">
        <v>851</v>
      </c>
      <c r="F7" s="4">
        <v>26</v>
      </c>
      <c r="G7" s="4">
        <v>57</v>
      </c>
      <c r="H7" s="16">
        <v>9.9903187407475738</v>
      </c>
      <c r="I7" s="16">
        <v>9.6787172420574468</v>
      </c>
      <c r="J7" s="15">
        <v>1.5015215577360869E-4</v>
      </c>
      <c r="K7" s="15">
        <v>9.5592517668838164E-5</v>
      </c>
      <c r="L7" s="15">
        <v>1.5707521826528501</v>
      </c>
      <c r="M7" s="15">
        <v>0.12197595771928652</v>
      </c>
      <c r="N7" s="15">
        <v>-4.1419530582101507E-5</v>
      </c>
      <c r="O7" s="15">
        <v>3.4172384212931891E-4</v>
      </c>
    </row>
    <row r="8" spans="1:15">
      <c r="A8" s="19" t="s">
        <v>666</v>
      </c>
      <c r="B8" s="4" t="s">
        <v>667</v>
      </c>
      <c r="C8" s="4" t="s">
        <v>45</v>
      </c>
      <c r="D8" s="4" t="s">
        <v>18</v>
      </c>
      <c r="E8" s="4" t="s">
        <v>850</v>
      </c>
      <c r="F8" s="4">
        <v>42</v>
      </c>
      <c r="G8" s="4">
        <v>57</v>
      </c>
      <c r="H8" s="16">
        <v>9.6144986520278408</v>
      </c>
      <c r="I8" s="16">
        <v>10.168361972765688</v>
      </c>
      <c r="J8" s="15">
        <v>1.2423363543719815E-4</v>
      </c>
      <c r="K8" s="15">
        <v>1.3062905698547114E-4</v>
      </c>
      <c r="L8" s="15">
        <v>0.95104135560754832</v>
      </c>
      <c r="M8" s="15">
        <v>0.34574412766548651</v>
      </c>
      <c r="N8" s="15">
        <v>-1.3755284476051527E-4</v>
      </c>
      <c r="O8" s="15">
        <v>3.8602011563491158E-4</v>
      </c>
    </row>
    <row r="9" spans="1:15">
      <c r="A9" s="19" t="s">
        <v>666</v>
      </c>
      <c r="B9" s="4" t="s">
        <v>667</v>
      </c>
      <c r="C9" s="4" t="s">
        <v>45</v>
      </c>
      <c r="D9" s="4" t="s">
        <v>20</v>
      </c>
      <c r="E9" s="4" t="s">
        <v>849</v>
      </c>
      <c r="F9" s="4">
        <v>100</v>
      </c>
      <c r="G9" s="4">
        <v>70</v>
      </c>
      <c r="H9" s="16">
        <v>17.659747026407455</v>
      </c>
      <c r="I9" s="16">
        <v>17.666803085525135</v>
      </c>
      <c r="J9" s="15">
        <v>2.0571275734427053E-4</v>
      </c>
      <c r="K9" s="15">
        <v>1.9372286977885044E-4</v>
      </c>
      <c r="L9" s="15">
        <v>1.0618919572020973</v>
      </c>
      <c r="M9" s="15">
        <v>0.29204158943853503</v>
      </c>
      <c r="N9" s="15">
        <v>-1.8085521060685452E-4</v>
      </c>
      <c r="O9" s="15">
        <v>5.9228072529539562E-4</v>
      </c>
    </row>
    <row r="10" spans="1:15">
      <c r="A10" s="19" t="s">
        <v>666</v>
      </c>
      <c r="B10" s="4" t="s">
        <v>667</v>
      </c>
      <c r="C10" s="4" t="s">
        <v>45</v>
      </c>
      <c r="D10" s="4" t="s">
        <v>22</v>
      </c>
      <c r="E10" s="4" t="s">
        <v>848</v>
      </c>
      <c r="F10" s="4">
        <v>84</v>
      </c>
      <c r="G10" s="4">
        <v>56</v>
      </c>
      <c r="H10" s="16">
        <v>2.7562839687502616</v>
      </c>
      <c r="I10" s="16">
        <v>2.8905376587211742</v>
      </c>
      <c r="J10" s="15">
        <v>3.3215977035633211E-5</v>
      </c>
      <c r="K10" s="15">
        <v>3.9221759338393944E-5</v>
      </c>
      <c r="L10" s="15">
        <v>0.84687626450041198</v>
      </c>
      <c r="M10" s="15">
        <v>0.40080178236381225</v>
      </c>
      <c r="N10" s="15">
        <v>-4.5418915908209361E-5</v>
      </c>
      <c r="O10" s="15">
        <v>1.1185086997947578E-4</v>
      </c>
    </row>
    <row r="11" spans="1:15">
      <c r="A11" s="19" t="s">
        <v>666</v>
      </c>
      <c r="B11" s="4" t="s">
        <v>667</v>
      </c>
      <c r="C11" s="4" t="s">
        <v>45</v>
      </c>
      <c r="D11" s="4" t="s">
        <v>847</v>
      </c>
      <c r="E11" s="4" t="s">
        <v>846</v>
      </c>
      <c r="F11" s="4">
        <v>68</v>
      </c>
      <c r="G11" s="4">
        <v>49</v>
      </c>
      <c r="H11" s="16">
        <v>7.2871398426370186</v>
      </c>
      <c r="I11" s="16">
        <v>7.3837011787176223</v>
      </c>
      <c r="J11" s="15">
        <v>1.1972954588471026E-4</v>
      </c>
      <c r="K11" s="15">
        <v>9.3669968619045974E-5</v>
      </c>
      <c r="L11" s="15">
        <v>1.2782063200175511</v>
      </c>
      <c r="M11" s="15">
        <v>0.20745328664642818</v>
      </c>
      <c r="N11" s="15">
        <v>-6.8710124906020149E-5</v>
      </c>
      <c r="O11" s="15">
        <v>3.0816921667544067E-4</v>
      </c>
    </row>
    <row r="12" spans="1:15">
      <c r="A12" s="19" t="s">
        <v>666</v>
      </c>
      <c r="B12" s="4" t="s">
        <v>667</v>
      </c>
      <c r="C12" s="4" t="s">
        <v>47</v>
      </c>
      <c r="D12" s="4" t="s">
        <v>24</v>
      </c>
      <c r="E12" s="4" t="s">
        <v>845</v>
      </c>
      <c r="F12" s="4">
        <v>42</v>
      </c>
      <c r="G12" s="4">
        <v>56</v>
      </c>
      <c r="H12" s="16">
        <v>7.8271775092699567</v>
      </c>
      <c r="I12" s="16">
        <v>7.725167936651685</v>
      </c>
      <c r="J12" s="15">
        <v>1.3814455832617708E-4</v>
      </c>
      <c r="K12" s="15">
        <v>9.8978093489270917E-5</v>
      </c>
      <c r="L12" s="15">
        <v>1.3957084184608157</v>
      </c>
      <c r="M12" s="15">
        <v>0.16851501877928521</v>
      </c>
      <c r="N12" s="15">
        <v>-6.0294571294803472E-5</v>
      </c>
      <c r="O12" s="15">
        <v>3.3658368794715763E-4</v>
      </c>
    </row>
    <row r="13" spans="1:15">
      <c r="A13" s="19" t="s">
        <v>666</v>
      </c>
      <c r="B13" s="4" t="s">
        <v>667</v>
      </c>
      <c r="C13" s="4" t="s">
        <v>47</v>
      </c>
      <c r="D13" s="4" t="s">
        <v>27</v>
      </c>
      <c r="E13" s="4" t="s">
        <v>844</v>
      </c>
      <c r="F13" s="4">
        <v>39</v>
      </c>
      <c r="G13" s="4">
        <v>58</v>
      </c>
      <c r="H13" s="16">
        <v>2.2470767760269483</v>
      </c>
      <c r="I13" s="16">
        <v>2.4882580886873931</v>
      </c>
      <c r="J13" s="15">
        <v>6.486762751115916E-6</v>
      </c>
      <c r="K13" s="15">
        <v>3.6840617545509466E-5</v>
      </c>
      <c r="L13" s="15">
        <v>0.17607638479737137</v>
      </c>
      <c r="M13" s="15">
        <v>0.86086912924872694</v>
      </c>
      <c r="N13" s="15">
        <v>-6.7313862423549903E-5</v>
      </c>
      <c r="O13" s="15">
        <v>8.0287387925781747E-5</v>
      </c>
    </row>
    <row r="14" spans="1:15">
      <c r="A14" s="19" t="s">
        <v>666</v>
      </c>
      <c r="B14" s="4" t="s">
        <v>667</v>
      </c>
      <c r="C14" s="4" t="s">
        <v>47</v>
      </c>
      <c r="D14" s="4" t="s">
        <v>29</v>
      </c>
      <c r="E14" s="4" t="s">
        <v>843</v>
      </c>
      <c r="F14" s="4">
        <v>94</v>
      </c>
      <c r="G14" s="4">
        <v>50</v>
      </c>
      <c r="H14" s="16">
        <v>1.3241677495544</v>
      </c>
      <c r="I14" s="16">
        <v>1.4701878322042139</v>
      </c>
      <c r="J14" s="15">
        <v>1.3388286294115498E-5</v>
      </c>
      <c r="K14" s="15">
        <v>2.7574675832983493E-5</v>
      </c>
      <c r="L14" s="15">
        <v>0.4855283295153402</v>
      </c>
      <c r="M14" s="15">
        <v>0.62951055299197001</v>
      </c>
      <c r="N14" s="15">
        <v>-4.2054315365902034E-5</v>
      </c>
      <c r="O14" s="15">
        <v>6.8830887954133023E-5</v>
      </c>
    </row>
    <row r="15" spans="1:15">
      <c r="A15" s="19" t="s">
        <v>666</v>
      </c>
      <c r="B15" s="4" t="s">
        <v>667</v>
      </c>
      <c r="C15" s="4" t="s">
        <v>49</v>
      </c>
      <c r="D15" s="4" t="s">
        <v>35</v>
      </c>
      <c r="E15" s="4" t="s">
        <v>842</v>
      </c>
      <c r="F15" s="4">
        <v>74</v>
      </c>
      <c r="G15" s="4">
        <v>52</v>
      </c>
      <c r="H15" s="16">
        <v>10.921468072401728</v>
      </c>
      <c r="I15" s="16">
        <v>11.027174848968855</v>
      </c>
      <c r="J15" s="15">
        <v>1.8521821012572882E-4</v>
      </c>
      <c r="K15" s="15">
        <v>1.2328600588873805E-4</v>
      </c>
      <c r="L15" s="15">
        <v>1.502345775504178</v>
      </c>
      <c r="M15" s="15">
        <v>0.13929770160263388</v>
      </c>
      <c r="N15" s="15">
        <v>-6.2409020396603682E-5</v>
      </c>
      <c r="O15" s="15">
        <v>4.3284544064806129E-4</v>
      </c>
    </row>
    <row r="16" spans="1:15">
      <c r="A16" s="19" t="s">
        <v>666</v>
      </c>
      <c r="B16" s="4" t="s">
        <v>667</v>
      </c>
      <c r="C16" s="4" t="s">
        <v>49</v>
      </c>
      <c r="D16" s="4" t="s">
        <v>37</v>
      </c>
      <c r="E16" s="4" t="s">
        <v>841</v>
      </c>
      <c r="F16" s="4">
        <v>34</v>
      </c>
      <c r="G16" s="4">
        <v>62</v>
      </c>
      <c r="H16" s="16">
        <v>3.4505868996070319</v>
      </c>
      <c r="I16" s="16">
        <v>3.4706123733813183</v>
      </c>
      <c r="J16" s="15">
        <v>-8.1119828528168426E-6</v>
      </c>
      <c r="K16" s="15">
        <v>4.727983428010494E-5</v>
      </c>
      <c r="L16" s="15">
        <v>-0.17157384276683715</v>
      </c>
      <c r="M16" s="15">
        <v>0.864349930004506</v>
      </c>
      <c r="N16" s="15">
        <v>-1.0268573238850599E-4</v>
      </c>
      <c r="O16" s="15">
        <v>8.646176668287231E-5</v>
      </c>
    </row>
    <row r="17" spans="1:15">
      <c r="A17" s="19" t="s">
        <v>666</v>
      </c>
      <c r="B17" s="4" t="s">
        <v>56</v>
      </c>
      <c r="C17" s="4" t="s">
        <v>59</v>
      </c>
      <c r="D17" s="4" t="s">
        <v>59</v>
      </c>
      <c r="E17" s="4" t="s">
        <v>840</v>
      </c>
      <c r="F17" s="4">
        <v>31</v>
      </c>
      <c r="G17" s="4">
        <v>59</v>
      </c>
      <c r="H17" s="16">
        <v>8.6390445615470064</v>
      </c>
      <c r="I17" s="16">
        <v>8.7628923701288848</v>
      </c>
      <c r="J17" s="15">
        <v>-6.5279232153844054E-6</v>
      </c>
      <c r="K17" s="15">
        <v>1.1365308924380135E-4</v>
      </c>
      <c r="L17" s="15">
        <v>-5.7437270370901412E-2</v>
      </c>
      <c r="M17" s="15">
        <v>0.95439775452651421</v>
      </c>
      <c r="N17" s="15">
        <v>-2.3411430876781492E-4</v>
      </c>
      <c r="O17" s="15">
        <v>2.2105846233704609E-4</v>
      </c>
    </row>
    <row r="18" spans="1:15">
      <c r="A18" s="19" t="s">
        <v>666</v>
      </c>
      <c r="B18" s="4" t="s">
        <v>56</v>
      </c>
      <c r="C18" s="4" t="s">
        <v>668</v>
      </c>
      <c r="D18" s="4" t="s">
        <v>61</v>
      </c>
      <c r="E18" s="4" t="s">
        <v>839</v>
      </c>
      <c r="F18" s="4">
        <v>5</v>
      </c>
      <c r="G18" s="4">
        <v>70</v>
      </c>
      <c r="H18" s="16">
        <v>50.087658444599008</v>
      </c>
      <c r="I18" s="16">
        <v>52.797974203865856</v>
      </c>
      <c r="J18" s="15">
        <v>-2.4534000328473751E-3</v>
      </c>
      <c r="K18" s="15">
        <v>5.712221273598318E-4</v>
      </c>
      <c r="L18" s="15">
        <v>-4.2950017433444012</v>
      </c>
      <c r="M18" s="15">
        <v>5.685945902656225E-5</v>
      </c>
      <c r="N18" s="15">
        <v>-3.5932560409391795E-3</v>
      </c>
      <c r="O18" s="15">
        <v>-1.3135440247555707E-3</v>
      </c>
    </row>
    <row r="19" spans="1:15">
      <c r="A19" s="19" t="s">
        <v>666</v>
      </c>
      <c r="B19" s="4" t="s">
        <v>56</v>
      </c>
      <c r="C19" s="4" t="s">
        <v>63</v>
      </c>
      <c r="D19" s="4" t="s">
        <v>63</v>
      </c>
      <c r="E19" s="4" t="s">
        <v>838</v>
      </c>
      <c r="F19" s="4">
        <v>39</v>
      </c>
      <c r="G19" s="4">
        <v>61</v>
      </c>
      <c r="H19" s="16">
        <v>5.5364657433209592</v>
      </c>
      <c r="I19" s="16">
        <v>6.1902413797181772</v>
      </c>
      <c r="J19" s="15">
        <v>-2.2482530098346244E-4</v>
      </c>
      <c r="K19" s="15">
        <v>8.1066759740631747E-5</v>
      </c>
      <c r="L19" s="15">
        <v>-2.7733352326252776</v>
      </c>
      <c r="M19" s="15">
        <v>7.41582756891927E-3</v>
      </c>
      <c r="N19" s="15">
        <v>-3.8703951254105836E-4</v>
      </c>
      <c r="O19" s="15">
        <v>-6.261108942586652E-5</v>
      </c>
    </row>
    <row r="20" spans="1:15">
      <c r="A20" s="19" t="s">
        <v>666</v>
      </c>
      <c r="B20" s="4" t="s">
        <v>56</v>
      </c>
      <c r="C20" s="4" t="s">
        <v>69</v>
      </c>
      <c r="D20" s="4" t="s">
        <v>69</v>
      </c>
      <c r="E20" s="4" t="s">
        <v>837</v>
      </c>
      <c r="F20" s="4">
        <v>48</v>
      </c>
      <c r="G20" s="4">
        <v>51</v>
      </c>
      <c r="H20" s="16">
        <v>9.2639573282272352</v>
      </c>
      <c r="I20" s="16">
        <v>9.3727858130642119</v>
      </c>
      <c r="J20" s="15">
        <v>1.6359233381737659E-5</v>
      </c>
      <c r="K20" s="15">
        <v>9.9250854919175465E-5</v>
      </c>
      <c r="L20" s="15">
        <v>0.16482712813969949</v>
      </c>
      <c r="M20" s="15">
        <v>0.86975815506214538</v>
      </c>
      <c r="N20" s="15">
        <v>-1.830928269277441E-4</v>
      </c>
      <c r="O20" s="15">
        <v>2.158112936912194E-4</v>
      </c>
    </row>
    <row r="21" spans="1:15">
      <c r="A21" s="19" t="s">
        <v>666</v>
      </c>
      <c r="B21" s="4" t="s">
        <v>56</v>
      </c>
      <c r="C21" s="4" t="s">
        <v>71</v>
      </c>
      <c r="D21" s="4" t="s">
        <v>71</v>
      </c>
      <c r="E21" s="4" t="s">
        <v>836</v>
      </c>
      <c r="F21" s="4">
        <v>44</v>
      </c>
      <c r="G21" s="4">
        <v>56</v>
      </c>
      <c r="H21" s="16">
        <v>4.4935060666818032</v>
      </c>
      <c r="I21" s="16">
        <v>4.5760512047412254</v>
      </c>
      <c r="J21" s="15">
        <v>1.9813817814886681E-5</v>
      </c>
      <c r="K21" s="15">
        <v>6.3060683168261609E-5</v>
      </c>
      <c r="L21" s="15">
        <v>0.31420239711039094</v>
      </c>
      <c r="M21" s="15">
        <v>0.75457802728253687</v>
      </c>
      <c r="N21" s="15">
        <v>-1.0661523976815033E-4</v>
      </c>
      <c r="O21" s="15">
        <v>1.4624287539792368E-4</v>
      </c>
    </row>
    <row r="22" spans="1:15">
      <c r="A22" s="19" t="s">
        <v>666</v>
      </c>
      <c r="B22" s="4" t="s">
        <v>669</v>
      </c>
      <c r="C22" s="4" t="s">
        <v>124</v>
      </c>
      <c r="D22" s="4" t="s">
        <v>835</v>
      </c>
      <c r="E22" s="4" t="s">
        <v>834</v>
      </c>
      <c r="F22" s="4">
        <v>27</v>
      </c>
      <c r="G22" s="4">
        <v>59</v>
      </c>
      <c r="H22" s="16">
        <v>3.0803876894515265</v>
      </c>
      <c r="I22" s="16">
        <v>3.1192312581827832</v>
      </c>
      <c r="J22" s="15">
        <v>1.3145620601974135E-5</v>
      </c>
      <c r="K22" s="15">
        <v>2.0429957897708321E-5</v>
      </c>
      <c r="L22" s="15">
        <v>0.6434482473137505</v>
      </c>
      <c r="M22" s="15">
        <v>0.5225137346225861</v>
      </c>
      <c r="N22" s="15">
        <v>-2.77646644229563E-5</v>
      </c>
      <c r="O22" s="15">
        <v>5.4055905626904574E-5</v>
      </c>
    </row>
    <row r="23" spans="1:15">
      <c r="A23" s="19" t="s">
        <v>666</v>
      </c>
      <c r="B23" s="4" t="s">
        <v>134</v>
      </c>
      <c r="C23" s="4" t="s">
        <v>136</v>
      </c>
      <c r="D23" s="4" t="s">
        <v>131</v>
      </c>
      <c r="E23" s="4" t="s">
        <v>833</v>
      </c>
      <c r="F23" s="4">
        <v>49</v>
      </c>
      <c r="G23" s="4">
        <v>55</v>
      </c>
      <c r="H23" s="16">
        <v>1.5052694232315271</v>
      </c>
      <c r="I23" s="16">
        <v>1.5143008045868591</v>
      </c>
      <c r="J23" s="15">
        <v>1.5612726310104378E-5</v>
      </c>
      <c r="K23" s="15">
        <v>1.5426033987547763E-5</v>
      </c>
      <c r="L23" s="15">
        <v>1.0121024187232646</v>
      </c>
      <c r="M23" s="15">
        <v>0.31608745324582632</v>
      </c>
      <c r="N23" s="15">
        <v>-1.5327979584056873E-5</v>
      </c>
      <c r="O23" s="15">
        <v>4.6553432204265629E-5</v>
      </c>
    </row>
    <row r="24" spans="1:15">
      <c r="A24" s="19" t="s">
        <v>666</v>
      </c>
      <c r="B24" s="4" t="s">
        <v>173</v>
      </c>
      <c r="C24" s="4" t="s">
        <v>191</v>
      </c>
      <c r="D24" s="4" t="s">
        <v>191</v>
      </c>
      <c r="E24" s="4" t="s">
        <v>832</v>
      </c>
      <c r="F24" s="4">
        <v>2</v>
      </c>
      <c r="G24" s="4">
        <v>78</v>
      </c>
      <c r="H24" s="16">
        <v>103.15330466620375</v>
      </c>
      <c r="I24" s="16">
        <v>105.7768746674151</v>
      </c>
      <c r="J24" s="15">
        <v>-1.7728110044786974E-3</v>
      </c>
      <c r="K24" s="15">
        <v>7.4548721677671678E-4</v>
      </c>
      <c r="L24" s="15">
        <v>-2.3780568795583754</v>
      </c>
      <c r="M24" s="15">
        <v>1.9917741667510962E-2</v>
      </c>
      <c r="N24" s="15">
        <v>-3.2575774749731175E-3</v>
      </c>
      <c r="O24" s="15">
        <v>-2.8804453398427704E-4</v>
      </c>
    </row>
    <row r="25" spans="1:15">
      <c r="A25" s="19" t="s">
        <v>666</v>
      </c>
      <c r="B25" s="4" t="s">
        <v>173</v>
      </c>
      <c r="C25" s="4" t="s">
        <v>201</v>
      </c>
      <c r="D25" s="4" t="s">
        <v>175</v>
      </c>
      <c r="E25" s="4" t="s">
        <v>831</v>
      </c>
      <c r="F25" s="4">
        <v>31</v>
      </c>
      <c r="G25" s="4">
        <v>74</v>
      </c>
      <c r="H25" s="16">
        <v>38.10841683941662</v>
      </c>
      <c r="I25" s="16">
        <v>45.663072771307789</v>
      </c>
      <c r="J25" s="15">
        <v>-2.1375020405775495E-3</v>
      </c>
      <c r="K25" s="15">
        <v>7.2045542144285604E-4</v>
      </c>
      <c r="L25" s="15">
        <v>-2.966876196582398</v>
      </c>
      <c r="M25" s="15">
        <v>4.0806712323637959E-3</v>
      </c>
      <c r="N25" s="15">
        <v>-3.5737036746279062E-3</v>
      </c>
      <c r="O25" s="15">
        <v>-7.0130040652719274E-4</v>
      </c>
    </row>
    <row r="26" spans="1:15">
      <c r="A26" s="19" t="s">
        <v>666</v>
      </c>
      <c r="B26" s="4" t="s">
        <v>173</v>
      </c>
      <c r="C26" s="4" t="s">
        <v>201</v>
      </c>
      <c r="D26" s="4" t="s">
        <v>178</v>
      </c>
      <c r="E26" s="4" t="s">
        <v>830</v>
      </c>
      <c r="F26" s="4">
        <v>4</v>
      </c>
      <c r="G26" s="4">
        <v>68</v>
      </c>
      <c r="H26" s="16">
        <v>9.9191203399991057</v>
      </c>
      <c r="I26" s="16">
        <v>10.142290044431988</v>
      </c>
      <c r="J26" s="15">
        <v>1.2025801191223993E-4</v>
      </c>
      <c r="K26" s="15">
        <v>9.555467050326039E-5</v>
      </c>
      <c r="L26" s="15">
        <v>1.2585257348371752</v>
      </c>
      <c r="M26" s="15">
        <v>0.21263543416128253</v>
      </c>
      <c r="N26" s="15">
        <v>-7.0523043279281731E-5</v>
      </c>
      <c r="O26" s="15">
        <v>3.1103906710376161E-4</v>
      </c>
    </row>
    <row r="27" spans="1:15">
      <c r="A27" s="19" t="s">
        <v>666</v>
      </c>
      <c r="B27" s="4" t="s">
        <v>173</v>
      </c>
      <c r="C27" s="4" t="s">
        <v>209</v>
      </c>
      <c r="D27" s="4" t="s">
        <v>209</v>
      </c>
      <c r="E27" s="4" t="s">
        <v>829</v>
      </c>
      <c r="F27" s="4">
        <v>5</v>
      </c>
      <c r="G27" s="4">
        <v>67</v>
      </c>
      <c r="H27" s="16">
        <v>10.446756638598417</v>
      </c>
      <c r="I27" s="16">
        <v>11.780924946449064</v>
      </c>
      <c r="J27" s="15">
        <v>-5.5963733201241071E-4</v>
      </c>
      <c r="K27" s="15">
        <v>1.4469084339684691E-4</v>
      </c>
      <c r="L27" s="15">
        <v>-3.8678144302295654</v>
      </c>
      <c r="M27" s="15">
        <v>2.5668402759136845E-4</v>
      </c>
      <c r="N27" s="15">
        <v>-8.4860490035746478E-4</v>
      </c>
      <c r="O27" s="15">
        <v>-2.7066976366735664E-4</v>
      </c>
    </row>
    <row r="28" spans="1:15">
      <c r="A28" s="19" t="s">
        <v>666</v>
      </c>
      <c r="B28" s="4" t="s">
        <v>173</v>
      </c>
      <c r="C28" s="4" t="s">
        <v>213</v>
      </c>
      <c r="D28" s="4" t="s">
        <v>164</v>
      </c>
      <c r="E28" s="4" t="s">
        <v>828</v>
      </c>
      <c r="F28" s="4">
        <v>106</v>
      </c>
      <c r="G28" s="4">
        <v>49</v>
      </c>
      <c r="H28" s="16">
        <v>0.69155506626129337</v>
      </c>
      <c r="I28" s="16">
        <v>0.68440025802132132</v>
      </c>
      <c r="J28" s="15">
        <v>-8.7170054204226774E-6</v>
      </c>
      <c r="K28" s="15">
        <v>9.8203144768245089E-6</v>
      </c>
      <c r="L28" s="15">
        <v>-0.88765033349944233</v>
      </c>
      <c r="M28" s="15">
        <v>0.379248948867136</v>
      </c>
      <c r="N28" s="15">
        <v>-2.8472929911017449E-5</v>
      </c>
      <c r="O28" s="15">
        <v>1.1038919070172094E-5</v>
      </c>
    </row>
    <row r="29" spans="1:15">
      <c r="A29" s="19" t="s">
        <v>666</v>
      </c>
      <c r="B29" s="4" t="s">
        <v>670</v>
      </c>
      <c r="C29" s="4" t="s">
        <v>671</v>
      </c>
      <c r="D29" s="4" t="s">
        <v>491</v>
      </c>
      <c r="E29" s="4" t="s">
        <v>827</v>
      </c>
      <c r="F29" s="4">
        <v>250</v>
      </c>
      <c r="G29" s="4">
        <v>33</v>
      </c>
      <c r="H29" s="16">
        <v>0.45882356267658997</v>
      </c>
      <c r="I29" s="16">
        <v>0.45612038735189187</v>
      </c>
      <c r="J29" s="15">
        <v>7.4974071801000437E-6</v>
      </c>
      <c r="K29" s="15">
        <v>4.8907731922027051E-6</v>
      </c>
      <c r="L29" s="15">
        <v>1.5329697136749381</v>
      </c>
      <c r="M29" s="15">
        <v>0.13542654445872537</v>
      </c>
      <c r="N29" s="15">
        <v>-2.477390508672446E-6</v>
      </c>
      <c r="O29" s="15">
        <v>1.7472204868872533E-5</v>
      </c>
    </row>
    <row r="30" spans="1:15">
      <c r="A30" s="19" t="s">
        <v>666</v>
      </c>
      <c r="B30" s="4" t="s">
        <v>670</v>
      </c>
      <c r="C30" s="4" t="s">
        <v>338</v>
      </c>
      <c r="D30" s="4" t="s">
        <v>347</v>
      </c>
      <c r="E30" s="4" t="s">
        <v>826</v>
      </c>
      <c r="F30" s="4">
        <v>2</v>
      </c>
      <c r="G30" s="4">
        <v>80</v>
      </c>
      <c r="H30" s="16">
        <v>113.50824164853634</v>
      </c>
      <c r="I30" s="16">
        <v>111.84131673871552</v>
      </c>
      <c r="J30" s="15">
        <v>3.1894622265108395E-4</v>
      </c>
      <c r="K30" s="15">
        <v>7.5920335703055504E-4</v>
      </c>
      <c r="L30" s="15">
        <v>0.42010644407391312</v>
      </c>
      <c r="M30" s="15">
        <v>0.67556272445689403</v>
      </c>
      <c r="N30" s="15">
        <v>-1.192511555325191E-3</v>
      </c>
      <c r="O30" s="15">
        <v>1.8304040006273587E-3</v>
      </c>
    </row>
    <row r="31" spans="1:15">
      <c r="A31" s="19" t="s">
        <v>666</v>
      </c>
      <c r="B31" s="4" t="s">
        <v>670</v>
      </c>
      <c r="C31" s="4" t="s">
        <v>338</v>
      </c>
      <c r="D31" s="4" t="s">
        <v>349</v>
      </c>
      <c r="E31" s="4" t="s">
        <v>825</v>
      </c>
      <c r="F31" s="4">
        <v>2</v>
      </c>
      <c r="G31" s="4">
        <v>77</v>
      </c>
      <c r="H31" s="16">
        <v>229.0135041266974</v>
      </c>
      <c r="I31" s="16">
        <v>227.5586880687874</v>
      </c>
      <c r="J31" s="15">
        <v>1.2925750088821231E-3</v>
      </c>
      <c r="K31" s="15">
        <v>1.4100546248135061E-3</v>
      </c>
      <c r="L31" s="15">
        <v>0.91668435118467784</v>
      </c>
      <c r="M31" s="15">
        <v>0.36224634934294375</v>
      </c>
      <c r="N31" s="15">
        <v>-1.5163978464696874E-3</v>
      </c>
      <c r="O31" s="15">
        <v>4.1015478642339332E-3</v>
      </c>
    </row>
    <row r="32" spans="1:15">
      <c r="A32" s="19" t="s">
        <v>666</v>
      </c>
      <c r="B32" s="4" t="s">
        <v>670</v>
      </c>
      <c r="C32" s="4" t="s">
        <v>338</v>
      </c>
      <c r="D32" s="4" t="s">
        <v>351</v>
      </c>
      <c r="E32" s="4" t="s">
        <v>824</v>
      </c>
      <c r="F32" s="4">
        <v>4</v>
      </c>
      <c r="G32" s="4">
        <v>76</v>
      </c>
      <c r="H32" s="16">
        <v>33.123208480643186</v>
      </c>
      <c r="I32" s="16">
        <v>34.845012081750951</v>
      </c>
      <c r="J32" s="15">
        <v>-8.2369456932102796E-4</v>
      </c>
      <c r="K32" s="15">
        <v>2.6740922513114721E-4</v>
      </c>
      <c r="L32" s="15">
        <v>-3.0802773124863521</v>
      </c>
      <c r="M32" s="15">
        <v>2.9024691156967946E-3</v>
      </c>
      <c r="N32" s="15">
        <v>-1.3565190814074689E-3</v>
      </c>
      <c r="O32" s="15">
        <v>-2.908700572345869E-4</v>
      </c>
    </row>
    <row r="33" spans="1:15">
      <c r="A33" s="19" t="s">
        <v>666</v>
      </c>
      <c r="B33" s="4" t="s">
        <v>670</v>
      </c>
      <c r="C33" s="4" t="s">
        <v>338</v>
      </c>
      <c r="D33" s="4" t="s">
        <v>338</v>
      </c>
      <c r="E33" s="4" t="s">
        <v>823</v>
      </c>
      <c r="F33" s="4">
        <v>2</v>
      </c>
      <c r="G33" s="4">
        <v>78</v>
      </c>
      <c r="H33" s="16">
        <v>128.66062220653606</v>
      </c>
      <c r="I33" s="16">
        <v>129.04485699965016</v>
      </c>
      <c r="J33" s="15">
        <v>-5.6582386581431241E-4</v>
      </c>
      <c r="K33" s="15">
        <v>7.401146580536908E-4</v>
      </c>
      <c r="L33" s="15">
        <v>-0.76450839023007888</v>
      </c>
      <c r="M33" s="15">
        <v>0.44693161835658612</v>
      </c>
      <c r="N33" s="15">
        <v>-2.0398899582563744E-3</v>
      </c>
      <c r="O33" s="15">
        <v>9.0824222662774963E-4</v>
      </c>
    </row>
    <row r="34" spans="1:15">
      <c r="A34" s="19" t="s">
        <v>666</v>
      </c>
      <c r="B34" s="4" t="s">
        <v>670</v>
      </c>
      <c r="C34" s="4" t="s">
        <v>338</v>
      </c>
      <c r="D34" s="4" t="s">
        <v>353</v>
      </c>
      <c r="E34" s="4" t="s">
        <v>822</v>
      </c>
      <c r="F34" s="4">
        <v>4</v>
      </c>
      <c r="G34" s="4">
        <v>79</v>
      </c>
      <c r="H34" s="16">
        <v>17.261541721324967</v>
      </c>
      <c r="I34" s="16">
        <v>18.031496498667259</v>
      </c>
      <c r="J34" s="15">
        <v>-3.7446440153089954E-4</v>
      </c>
      <c r="K34" s="15">
        <v>1.7812518166576647E-4</v>
      </c>
      <c r="L34" s="15">
        <v>-2.1022541452535517</v>
      </c>
      <c r="M34" s="15">
        <v>3.879977347813951E-2</v>
      </c>
      <c r="N34" s="15">
        <v>-7.2915695245221086E-4</v>
      </c>
      <c r="O34" s="15">
        <v>-1.9771850609588216E-5</v>
      </c>
    </row>
    <row r="35" spans="1:15">
      <c r="A35" s="19" t="s">
        <v>666</v>
      </c>
      <c r="B35" s="4" t="s">
        <v>670</v>
      </c>
      <c r="C35" s="4" t="s">
        <v>338</v>
      </c>
      <c r="D35" s="4" t="s">
        <v>355</v>
      </c>
      <c r="E35" s="4" t="s">
        <v>821</v>
      </c>
      <c r="F35" s="4">
        <v>2</v>
      </c>
      <c r="G35" s="4">
        <v>80</v>
      </c>
      <c r="H35" s="16">
        <v>107.93687648133422</v>
      </c>
      <c r="I35" s="16">
        <v>109.83148380230418</v>
      </c>
      <c r="J35" s="15">
        <v>-8.4915543927372523E-4</v>
      </c>
      <c r="K35" s="15">
        <v>6.8959806768489494E-4</v>
      </c>
      <c r="L35" s="15">
        <v>-1.2313773472778036</v>
      </c>
      <c r="M35" s="15">
        <v>0.22188157425143154</v>
      </c>
      <c r="N35" s="15">
        <v>-2.2220397309824034E-3</v>
      </c>
      <c r="O35" s="15">
        <v>5.2372885243495281E-4</v>
      </c>
    </row>
    <row r="36" spans="1:15">
      <c r="A36" s="19" t="s">
        <v>666</v>
      </c>
      <c r="B36" s="4" t="s">
        <v>670</v>
      </c>
      <c r="C36" s="4" t="s">
        <v>338</v>
      </c>
      <c r="D36" s="4" t="s">
        <v>357</v>
      </c>
      <c r="E36" s="4" t="s">
        <v>820</v>
      </c>
      <c r="F36" s="4">
        <v>48</v>
      </c>
      <c r="G36" s="4">
        <v>59</v>
      </c>
      <c r="H36" s="16">
        <v>9.2303157147207155</v>
      </c>
      <c r="I36" s="16">
        <v>9.080711120342805</v>
      </c>
      <c r="J36" s="15">
        <v>1.4275020935395881E-4</v>
      </c>
      <c r="K36" s="15">
        <v>7.7412534305433349E-5</v>
      </c>
      <c r="L36" s="15">
        <v>1.8440193262596702</v>
      </c>
      <c r="M36" s="15">
        <v>7.0379941230882634E-2</v>
      </c>
      <c r="N36" s="15">
        <v>-1.2265716708851655E-5</v>
      </c>
      <c r="O36" s="15">
        <v>2.9776613541676925E-4</v>
      </c>
    </row>
    <row r="37" spans="1:15">
      <c r="A37" s="19" t="s">
        <v>666</v>
      </c>
      <c r="B37" s="4" t="s">
        <v>670</v>
      </c>
      <c r="C37" s="4" t="s">
        <v>338</v>
      </c>
      <c r="D37" s="4" t="s">
        <v>359</v>
      </c>
      <c r="E37" s="4" t="s">
        <v>819</v>
      </c>
      <c r="F37" s="4">
        <v>2</v>
      </c>
      <c r="G37" s="4">
        <v>80</v>
      </c>
      <c r="H37" s="16">
        <v>157.66881769721005</v>
      </c>
      <c r="I37" s="16">
        <v>159.21481705844272</v>
      </c>
      <c r="J37" s="15">
        <v>1.2376613445840738E-5</v>
      </c>
      <c r="K37" s="15">
        <v>8.669998043835098E-4</v>
      </c>
      <c r="L37" s="15">
        <v>1.4275220574751193E-2</v>
      </c>
      <c r="M37" s="15">
        <v>0.98864685934213692</v>
      </c>
      <c r="N37" s="15">
        <v>-1.7136874057713778E-3</v>
      </c>
      <c r="O37" s="15">
        <v>1.7384406326630593E-3</v>
      </c>
    </row>
    <row r="38" spans="1:15">
      <c r="A38" s="19" t="s">
        <v>666</v>
      </c>
      <c r="B38" s="4" t="s">
        <v>670</v>
      </c>
      <c r="C38" s="4" t="s">
        <v>781</v>
      </c>
      <c r="D38" s="4" t="s">
        <v>345</v>
      </c>
      <c r="E38" s="4" t="s">
        <v>818</v>
      </c>
      <c r="F38" s="4">
        <v>30</v>
      </c>
      <c r="G38" s="4">
        <v>59</v>
      </c>
      <c r="H38" s="16">
        <v>7.1221209877617815</v>
      </c>
      <c r="I38" s="16">
        <v>8.1152170401153523</v>
      </c>
      <c r="J38" s="15">
        <v>-2.3686272649782808E-4</v>
      </c>
      <c r="K38" s="15">
        <v>1.5869230971505765E-4</v>
      </c>
      <c r="L38" s="15">
        <v>-1.492591083481805</v>
      </c>
      <c r="M38" s="15">
        <v>0.14105892719639357</v>
      </c>
      <c r="N38" s="15">
        <v>-5.5463859535734175E-4</v>
      </c>
      <c r="O38" s="15">
        <v>8.0913142361685621E-5</v>
      </c>
    </row>
    <row r="39" spans="1:15">
      <c r="A39" s="19" t="s">
        <v>666</v>
      </c>
      <c r="B39" s="4" t="s">
        <v>672</v>
      </c>
      <c r="C39" s="4" t="s">
        <v>505</v>
      </c>
      <c r="D39" s="4" t="s">
        <v>505</v>
      </c>
      <c r="E39" s="4" t="s">
        <v>817</v>
      </c>
      <c r="F39" s="4">
        <v>44</v>
      </c>
      <c r="G39" s="4">
        <v>61</v>
      </c>
      <c r="H39" s="16">
        <v>7.7026787441927329</v>
      </c>
      <c r="I39" s="16">
        <v>7.7892409121717501</v>
      </c>
      <c r="J39" s="15">
        <v>-8.8498028530587539E-5</v>
      </c>
      <c r="K39" s="15">
        <v>9.5785165124895099E-5</v>
      </c>
      <c r="L39" s="15">
        <v>-0.92392207514800651</v>
      </c>
      <c r="M39" s="15">
        <v>0.35929024100207835</v>
      </c>
      <c r="N39" s="15">
        <v>-2.801637012349238E-4</v>
      </c>
      <c r="O39" s="15">
        <v>1.0316764417374875E-4</v>
      </c>
    </row>
    <row r="40" spans="1:15">
      <c r="A40" s="19" t="s">
        <v>666</v>
      </c>
      <c r="B40" s="4" t="s">
        <v>672</v>
      </c>
      <c r="C40" s="4" t="s">
        <v>372</v>
      </c>
      <c r="D40" s="4" t="s">
        <v>372</v>
      </c>
      <c r="E40" s="4" t="s">
        <v>816</v>
      </c>
      <c r="F40" s="4">
        <v>5</v>
      </c>
      <c r="G40" s="4">
        <v>78</v>
      </c>
      <c r="H40" s="16">
        <v>44.638636272967204</v>
      </c>
      <c r="I40" s="16">
        <v>43.105062141921316</v>
      </c>
      <c r="J40" s="15">
        <v>-1.4526764559865467E-3</v>
      </c>
      <c r="K40" s="15">
        <v>5.2720134637875308E-4</v>
      </c>
      <c r="L40" s="15">
        <v>-2.755449063179956</v>
      </c>
      <c r="M40" s="15">
        <v>7.3324061300849269E-3</v>
      </c>
      <c r="N40" s="15">
        <v>-2.5026889373368976E-3</v>
      </c>
      <c r="O40" s="15">
        <v>-4.0266397463619547E-4</v>
      </c>
    </row>
    <row r="41" spans="1:15">
      <c r="A41" s="19" t="s">
        <v>666</v>
      </c>
      <c r="B41" s="4" t="s">
        <v>672</v>
      </c>
      <c r="C41" s="4" t="s">
        <v>374</v>
      </c>
      <c r="D41" s="4" t="s">
        <v>374</v>
      </c>
      <c r="E41" s="4" t="s">
        <v>815</v>
      </c>
      <c r="F41" s="4">
        <v>5</v>
      </c>
      <c r="G41" s="4">
        <v>68</v>
      </c>
      <c r="H41" s="16">
        <v>47.162218562984236</v>
      </c>
      <c r="I41" s="16">
        <v>46.314885401589542</v>
      </c>
      <c r="J41" s="15">
        <v>-2.9372303938124534E-3</v>
      </c>
      <c r="K41" s="15">
        <v>5.7130584656069419E-4</v>
      </c>
      <c r="L41" s="15">
        <v>-5.1412573694017132</v>
      </c>
      <c r="M41" s="15">
        <v>2.6324962359770692E-6</v>
      </c>
      <c r="N41" s="15">
        <v>-4.077879319394964E-3</v>
      </c>
      <c r="O41" s="15">
        <v>-1.7965814682299427E-3</v>
      </c>
    </row>
    <row r="42" spans="1:15">
      <c r="A42" s="19" t="s">
        <v>666</v>
      </c>
      <c r="B42" s="4" t="s">
        <v>674</v>
      </c>
      <c r="C42" s="4" t="s">
        <v>391</v>
      </c>
      <c r="D42" s="4" t="s">
        <v>439</v>
      </c>
      <c r="E42" s="4" t="s">
        <v>814</v>
      </c>
      <c r="F42" s="4">
        <v>38</v>
      </c>
      <c r="G42" s="4">
        <v>57</v>
      </c>
      <c r="H42" s="16">
        <v>0.7275400836872109</v>
      </c>
      <c r="I42" s="16">
        <v>0.74875576308865976</v>
      </c>
      <c r="J42" s="15">
        <v>-2.308177269787745E-7</v>
      </c>
      <c r="K42" s="15">
        <v>6.7348167837314077E-6</v>
      </c>
      <c r="L42" s="15">
        <v>-3.4272309758498071E-2</v>
      </c>
      <c r="M42" s="15">
        <v>0.97278408620501355</v>
      </c>
      <c r="N42" s="15">
        <v>-1.3727692168823857E-5</v>
      </c>
      <c r="O42" s="15">
        <v>1.3266056714866308E-5</v>
      </c>
    </row>
    <row r="43" spans="1:15">
      <c r="A43" s="19" t="s">
        <v>666</v>
      </c>
      <c r="B43" s="4" t="s">
        <v>674</v>
      </c>
      <c r="C43" s="4" t="s">
        <v>393</v>
      </c>
      <c r="D43" s="4" t="s">
        <v>425</v>
      </c>
      <c r="E43" s="4" t="s">
        <v>813</v>
      </c>
      <c r="F43" s="4">
        <v>100</v>
      </c>
      <c r="G43" s="4">
        <v>52</v>
      </c>
      <c r="H43" s="16">
        <v>0.78738534132911608</v>
      </c>
      <c r="I43" s="16">
        <v>0.87524417091857254</v>
      </c>
      <c r="J43" s="15">
        <v>-2.9138245905683062E-5</v>
      </c>
      <c r="K43" s="15">
        <v>1.456448579128048E-5</v>
      </c>
      <c r="L43" s="15">
        <v>-2.0006367765573745</v>
      </c>
      <c r="M43" s="15">
        <v>5.0876080098130078E-2</v>
      </c>
      <c r="N43" s="15">
        <v>-5.8391876554821488E-5</v>
      </c>
      <c r="O43" s="15">
        <v>1.1538474345536493E-7</v>
      </c>
    </row>
    <row r="44" spans="1:15">
      <c r="A44" s="19" t="s">
        <v>666</v>
      </c>
      <c r="B44" s="4" t="s">
        <v>674</v>
      </c>
      <c r="C44" s="4" t="s">
        <v>393</v>
      </c>
      <c r="D44" s="4" t="s">
        <v>427</v>
      </c>
      <c r="E44" s="4" t="s">
        <v>812</v>
      </c>
      <c r="F44" s="4">
        <v>100</v>
      </c>
      <c r="G44" s="4">
        <v>47</v>
      </c>
      <c r="H44" s="16">
        <v>0.92037561865229089</v>
      </c>
      <c r="I44" s="16">
        <v>1.0053489713370394</v>
      </c>
      <c r="J44" s="15">
        <v>-2.8736525421875832E-5</v>
      </c>
      <c r="K44" s="15">
        <v>2.0147900399723065E-5</v>
      </c>
      <c r="L44" s="15">
        <v>-1.4262789100481565</v>
      </c>
      <c r="M44" s="15">
        <v>0.16068903475709684</v>
      </c>
      <c r="N44" s="15">
        <v>-6.9316479895791818E-5</v>
      </c>
      <c r="O44" s="15">
        <v>1.1843429052040148E-5</v>
      </c>
    </row>
    <row r="45" spans="1:15">
      <c r="A45" s="19" t="s">
        <v>675</v>
      </c>
      <c r="B45" s="4" t="s">
        <v>56</v>
      </c>
      <c r="C45" s="4" t="s">
        <v>65</v>
      </c>
      <c r="D45" s="4" t="s">
        <v>1241</v>
      </c>
      <c r="E45" s="4" t="s">
        <v>510</v>
      </c>
      <c r="F45" s="4">
        <v>250</v>
      </c>
      <c r="G45" s="4">
        <v>45</v>
      </c>
      <c r="H45" s="16">
        <v>0.49343287557401316</v>
      </c>
      <c r="I45" s="16">
        <v>0.52900397975312941</v>
      </c>
      <c r="J45" s="15">
        <v>-1.0360198015575317E-5</v>
      </c>
      <c r="K45" s="15">
        <v>8.4857433320168593E-6</v>
      </c>
      <c r="L45" s="15">
        <v>-1.2208945769648849</v>
      </c>
      <c r="M45" s="15">
        <v>0.22877842979476049</v>
      </c>
      <c r="N45" s="15">
        <v>-2.747333039790327E-5</v>
      </c>
      <c r="O45" s="15">
        <v>6.7529343667526359E-6</v>
      </c>
    </row>
    <row r="46" spans="1:15">
      <c r="A46" s="19" t="s">
        <v>675</v>
      </c>
      <c r="B46" s="4" t="s">
        <v>56</v>
      </c>
      <c r="C46" s="4" t="s">
        <v>67</v>
      </c>
      <c r="D46" s="4" t="s">
        <v>67</v>
      </c>
      <c r="E46" s="4" t="s">
        <v>811</v>
      </c>
      <c r="F46" s="4">
        <v>250</v>
      </c>
      <c r="G46" s="4">
        <v>41</v>
      </c>
      <c r="H46" s="16">
        <v>1.5421905326329657</v>
      </c>
      <c r="I46" s="16">
        <v>1.5384949817342448</v>
      </c>
      <c r="J46" s="15">
        <v>-7.5904685733043591E-6</v>
      </c>
      <c r="K46" s="15">
        <v>2.0038030736897586E-5</v>
      </c>
      <c r="L46" s="15">
        <v>-0.37880312057449034</v>
      </c>
      <c r="M46" s="15">
        <v>0.70688852928336621</v>
      </c>
      <c r="N46" s="15">
        <v>-4.8121211400244751E-5</v>
      </c>
      <c r="O46" s="15">
        <v>3.2940274253636036E-5</v>
      </c>
    </row>
    <row r="47" spans="1:15">
      <c r="A47" s="19" t="s">
        <v>675</v>
      </c>
      <c r="B47" s="4" t="s">
        <v>672</v>
      </c>
      <c r="C47" s="4" t="s">
        <v>366</v>
      </c>
      <c r="D47" s="4" t="s">
        <v>382</v>
      </c>
      <c r="E47" s="4" t="s">
        <v>810</v>
      </c>
      <c r="F47" s="4">
        <v>37</v>
      </c>
      <c r="G47" s="4">
        <v>57</v>
      </c>
      <c r="H47" s="16">
        <v>5.2064477225755326</v>
      </c>
      <c r="I47" s="16">
        <v>5.4481777706256151</v>
      </c>
      <c r="J47" s="15">
        <v>-1.1100174742071787E-5</v>
      </c>
      <c r="K47" s="15">
        <v>6.2534508961126819E-5</v>
      </c>
      <c r="L47" s="15">
        <v>-0.17750478778000739</v>
      </c>
      <c r="M47" s="15">
        <v>0.85976402235780514</v>
      </c>
      <c r="N47" s="15">
        <v>-1.3642213120116604E-4</v>
      </c>
      <c r="O47" s="15">
        <v>1.1422178171702247E-4</v>
      </c>
    </row>
    <row r="48" spans="1:15">
      <c r="A48" s="19" t="s">
        <v>675</v>
      </c>
      <c r="B48" s="4" t="s">
        <v>674</v>
      </c>
      <c r="C48" s="4" t="s">
        <v>391</v>
      </c>
      <c r="D48" s="4" t="s">
        <v>437</v>
      </c>
      <c r="E48" s="4" t="s">
        <v>809</v>
      </c>
      <c r="F48" s="4">
        <v>100</v>
      </c>
      <c r="G48" s="4">
        <v>47</v>
      </c>
      <c r="H48" s="16">
        <v>1.3086969081817961</v>
      </c>
      <c r="I48" s="16">
        <v>1.4371795119757524</v>
      </c>
      <c r="J48" s="15">
        <v>-4.6285089279635729E-5</v>
      </c>
      <c r="K48" s="15">
        <v>2.3436234912190602E-5</v>
      </c>
      <c r="L48" s="15">
        <v>-1.9749370772674777</v>
      </c>
      <c r="M48" s="15">
        <v>5.4429521953968003E-2</v>
      </c>
      <c r="N48" s="15">
        <v>-9.3488089438886415E-5</v>
      </c>
      <c r="O48" s="15">
        <v>9.1791087961496488E-7</v>
      </c>
    </row>
    <row r="49" spans="1:15">
      <c r="A49" s="19" t="s">
        <v>805</v>
      </c>
      <c r="B49" s="4" t="s">
        <v>667</v>
      </c>
      <c r="C49" s="4" t="s">
        <v>53</v>
      </c>
      <c r="D49" s="4" t="s">
        <v>53</v>
      </c>
      <c r="E49" s="4" t="s">
        <v>808</v>
      </c>
      <c r="F49" s="4">
        <v>29</v>
      </c>
      <c r="G49" s="4">
        <v>67</v>
      </c>
      <c r="H49" s="16">
        <v>21.652766783086218</v>
      </c>
      <c r="I49" s="16">
        <v>22.406288648516735</v>
      </c>
      <c r="J49" s="15">
        <v>-6.4214514037912922E-4</v>
      </c>
      <c r="K49" s="15">
        <v>1.7322684359151423E-4</v>
      </c>
      <c r="L49" s="15">
        <v>-3.7069609251402746</v>
      </c>
      <c r="M49" s="15">
        <v>4.3582994470843858E-4</v>
      </c>
      <c r="N49" s="15">
        <v>-9.8810303646683492E-4</v>
      </c>
      <c r="O49" s="15">
        <v>-2.9618724429142341E-4</v>
      </c>
    </row>
    <row r="50" spans="1:15">
      <c r="A50" s="19" t="s">
        <v>805</v>
      </c>
      <c r="B50" s="4" t="s">
        <v>672</v>
      </c>
      <c r="C50" s="4" t="s">
        <v>361</v>
      </c>
      <c r="D50" s="4" t="s">
        <v>361</v>
      </c>
      <c r="E50" s="4" t="s">
        <v>807</v>
      </c>
      <c r="F50" s="4">
        <v>6</v>
      </c>
      <c r="G50" s="4">
        <v>67</v>
      </c>
      <c r="H50" s="16">
        <v>12.307483136848171</v>
      </c>
      <c r="I50" s="16">
        <v>12.375852856749011</v>
      </c>
      <c r="J50" s="15">
        <v>-3.2668764114369763E-4</v>
      </c>
      <c r="K50" s="15">
        <v>1.3324674037029204E-4</v>
      </c>
      <c r="L50" s="15">
        <v>-2.4517495905403335</v>
      </c>
      <c r="M50" s="15">
        <v>1.6912495491931207E-2</v>
      </c>
      <c r="N50" s="15">
        <v>-5.9279975750687534E-4</v>
      </c>
      <c r="O50" s="15">
        <v>-6.0575524780519978E-5</v>
      </c>
    </row>
    <row r="51" spans="1:15">
      <c r="A51" s="19" t="s">
        <v>805</v>
      </c>
      <c r="B51" s="4" t="s">
        <v>672</v>
      </c>
      <c r="C51" s="4" t="s">
        <v>364</v>
      </c>
      <c r="D51" s="4" t="s">
        <v>364</v>
      </c>
      <c r="E51" s="4" t="s">
        <v>806</v>
      </c>
      <c r="F51" s="4">
        <v>48</v>
      </c>
      <c r="G51" s="4">
        <v>60</v>
      </c>
      <c r="H51" s="16">
        <v>9.6312002451613399</v>
      </c>
      <c r="I51" s="16">
        <v>10.042341617290294</v>
      </c>
      <c r="J51" s="15">
        <v>-3.9604680153919206E-4</v>
      </c>
      <c r="K51" s="15">
        <v>1.619754148167226E-4</v>
      </c>
      <c r="L51" s="15">
        <v>-2.4451044128352715</v>
      </c>
      <c r="M51" s="15">
        <v>1.7538887373094721E-2</v>
      </c>
      <c r="N51" s="15">
        <v>-7.2027582137950373E-4</v>
      </c>
      <c r="O51" s="15">
        <v>-7.1817781698880437E-5</v>
      </c>
    </row>
    <row r="52" spans="1:15">
      <c r="A52" s="19" t="s">
        <v>805</v>
      </c>
      <c r="B52" s="4" t="s">
        <v>672</v>
      </c>
      <c r="C52" s="4" t="s">
        <v>477</v>
      </c>
      <c r="D52" s="4" t="s">
        <v>477</v>
      </c>
      <c r="E52" s="4" t="s">
        <v>804</v>
      </c>
      <c r="F52" s="4">
        <v>5</v>
      </c>
      <c r="G52" s="4">
        <v>78</v>
      </c>
      <c r="H52" s="16">
        <v>29.405456289733468</v>
      </c>
      <c r="I52" s="16">
        <v>28.620310882297307</v>
      </c>
      <c r="J52" s="15">
        <v>-1.396041440227932E-3</v>
      </c>
      <c r="K52" s="15">
        <v>2.5027462909359984E-4</v>
      </c>
      <c r="L52" s="15">
        <v>-5.5780381946179149</v>
      </c>
      <c r="M52" s="15">
        <v>3.5689052092987917E-7</v>
      </c>
      <c r="N52" s="15">
        <v>-1.8945065638826322E-3</v>
      </c>
      <c r="O52" s="15">
        <v>-8.9757631657323179E-4</v>
      </c>
    </row>
    <row r="53" spans="1:15">
      <c r="A53" s="19" t="s">
        <v>766</v>
      </c>
      <c r="B53" s="4" t="s">
        <v>134</v>
      </c>
      <c r="C53" s="4" t="s">
        <v>141</v>
      </c>
      <c r="D53" s="4" t="s">
        <v>141</v>
      </c>
      <c r="E53" s="4" t="s">
        <v>803</v>
      </c>
      <c r="F53" s="4">
        <v>1000</v>
      </c>
      <c r="G53" s="4">
        <v>30</v>
      </c>
      <c r="H53" s="16">
        <v>4.1162172210055602E-2</v>
      </c>
      <c r="I53" s="16">
        <v>5.3368970255497916E-2</v>
      </c>
      <c r="J53" s="15">
        <v>-4.4568070504259494E-6</v>
      </c>
      <c r="K53" s="15">
        <v>1.7169051144644597E-6</v>
      </c>
      <c r="L53" s="15">
        <v>-2.595837715712161</v>
      </c>
      <c r="M53" s="15">
        <v>1.4859703686428445E-2</v>
      </c>
      <c r="N53" s="15">
        <v>-7.9737277486797997E-6</v>
      </c>
      <c r="O53" s="15">
        <v>-9.3988635217209903E-7</v>
      </c>
    </row>
    <row r="54" spans="1:15">
      <c r="A54" s="20" t="s">
        <v>766</v>
      </c>
      <c r="B54" s="6" t="s">
        <v>674</v>
      </c>
      <c r="C54" s="6" t="s">
        <v>387</v>
      </c>
      <c r="D54" s="6" t="s">
        <v>407</v>
      </c>
      <c r="E54" s="6" t="s">
        <v>802</v>
      </c>
      <c r="F54" s="6">
        <v>37</v>
      </c>
      <c r="G54" s="6">
        <v>58</v>
      </c>
      <c r="H54" s="17">
        <v>0.62408846532649487</v>
      </c>
      <c r="I54" s="17">
        <v>0.7371599316937425</v>
      </c>
      <c r="J54" s="18">
        <v>-6.6802465708250001E-5</v>
      </c>
      <c r="K54" s="18">
        <v>1.3489681130818625E-5</v>
      </c>
      <c r="L54" s="18">
        <v>-4.9521159959543146</v>
      </c>
      <c r="M54" s="18">
        <v>7.1088242966131617E-6</v>
      </c>
      <c r="N54" s="18">
        <v>-9.3825544233779642E-5</v>
      </c>
      <c r="O54" s="18">
        <v>-3.977938718272036E-5</v>
      </c>
    </row>
  </sheetData>
  <mergeCells count="1">
    <mergeCell ref="A2:O2"/>
  </mergeCells>
  <phoneticPr fontId="15" type="noConversion"/>
  <conditionalFormatting sqref="M4:M54">
    <cfRule type="cellIs" dxfId="32" priority="1" operator="lessThan">
      <formula>0.05</formula>
    </cfRule>
  </conditionalFormatting>
  <pageMargins left="0.75" right="0.75" top="1" bottom="1" header="0.5" footer="0.5"/>
  <pageSetup scale="71"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1"/>
  <sheetViews>
    <sheetView tabSelected="1" workbookViewId="0">
      <pane ySplit="3540" topLeftCell="A24"/>
      <selection activeCell="A2" sqref="A2"/>
      <selection pane="bottomLeft" activeCell="E42" sqref="E42"/>
    </sheetView>
  </sheetViews>
  <sheetFormatPr baseColWidth="10" defaultRowHeight="15" x14ac:dyDescent="0"/>
  <cols>
    <col min="1" max="1" width="9.33203125" style="21" customWidth="1"/>
    <col min="2" max="2" width="9.1640625" style="21" bestFit="1" customWidth="1"/>
    <col min="3" max="3" width="21" style="21" bestFit="1" customWidth="1"/>
    <col min="4" max="4" width="28.33203125" style="21" bestFit="1" customWidth="1"/>
    <col min="5" max="5" width="26.1640625" style="21" bestFit="1" customWidth="1"/>
    <col min="6" max="6" width="5.1640625" style="21" bestFit="1" customWidth="1"/>
    <col min="7" max="7" width="9.5" style="21" bestFit="1" customWidth="1"/>
    <col min="8" max="8" width="4.33203125" style="21" bestFit="1" customWidth="1"/>
    <col min="9" max="9" width="5.5" style="21" bestFit="1" customWidth="1"/>
    <col min="10" max="10" width="4.83203125" style="21" customWidth="1"/>
    <col min="11" max="11" width="7" style="21" bestFit="1" customWidth="1"/>
    <col min="12" max="12" width="5.1640625" style="21" bestFit="1" customWidth="1"/>
    <col min="13" max="13" width="4.5" style="21" bestFit="1" customWidth="1"/>
    <col min="14" max="14" width="3.5" style="21" customWidth="1"/>
    <col min="15" max="15" width="18" style="21" customWidth="1"/>
    <col min="16" max="16" width="8.83203125" style="21" customWidth="1"/>
    <col min="17" max="16384" width="10.83203125" style="21"/>
  </cols>
  <sheetData>
    <row r="1" spans="1:16" ht="85" customHeight="1">
      <c r="A1" s="88" t="s">
        <v>1308</v>
      </c>
      <c r="B1" s="88"/>
      <c r="C1" s="88"/>
      <c r="D1" s="88"/>
      <c r="E1" s="88"/>
      <c r="F1" s="88"/>
      <c r="G1" s="88"/>
      <c r="H1" s="88"/>
      <c r="I1" s="88"/>
      <c r="J1" s="88"/>
      <c r="K1" s="88"/>
      <c r="L1" s="88"/>
      <c r="M1" s="88"/>
      <c r="O1" s="88" t="s">
        <v>1219</v>
      </c>
      <c r="P1" s="88"/>
    </row>
    <row r="2" spans="1:16">
      <c r="A2" s="52"/>
      <c r="B2" s="52"/>
      <c r="C2" s="52"/>
      <c r="D2" s="52"/>
      <c r="E2" s="52"/>
      <c r="F2" s="52"/>
      <c r="G2" s="52"/>
      <c r="H2" s="52"/>
      <c r="I2" s="92" t="s">
        <v>656</v>
      </c>
      <c r="J2" s="92"/>
      <c r="K2" s="92"/>
      <c r="L2" s="92"/>
      <c r="M2" s="92"/>
      <c r="N2" s="53"/>
      <c r="O2" s="53"/>
      <c r="P2" s="53"/>
    </row>
    <row r="3" spans="1:16" ht="37">
      <c r="A3" s="54" t="s">
        <v>1255</v>
      </c>
      <c r="B3" s="54" t="s">
        <v>657</v>
      </c>
      <c r="C3" s="54" t="s">
        <v>658</v>
      </c>
      <c r="D3" s="54" t="s">
        <v>507</v>
      </c>
      <c r="E3" s="54" t="s">
        <v>0</v>
      </c>
      <c r="F3" s="54" t="s">
        <v>659</v>
      </c>
      <c r="G3" s="54" t="s">
        <v>509</v>
      </c>
      <c r="H3" s="54" t="s">
        <v>515</v>
      </c>
      <c r="I3" s="55" t="s">
        <v>1274</v>
      </c>
      <c r="J3" s="55" t="s">
        <v>660</v>
      </c>
      <c r="K3" s="55" t="s">
        <v>661</v>
      </c>
      <c r="L3" s="55" t="s">
        <v>662</v>
      </c>
      <c r="M3" s="55" t="s">
        <v>663</v>
      </c>
      <c r="N3" s="53"/>
      <c r="O3" s="55" t="s">
        <v>664</v>
      </c>
      <c r="P3" s="55" t="s">
        <v>665</v>
      </c>
    </row>
    <row r="4" spans="1:16">
      <c r="A4" s="56" t="s">
        <v>666</v>
      </c>
      <c r="B4" s="56" t="s">
        <v>0</v>
      </c>
      <c r="C4" s="56" t="s">
        <v>667</v>
      </c>
      <c r="D4" s="56" t="s">
        <v>43</v>
      </c>
      <c r="E4" s="56" t="s">
        <v>12</v>
      </c>
      <c r="F4" s="56">
        <v>9031</v>
      </c>
      <c r="G4" s="56">
        <v>68522</v>
      </c>
      <c r="H4" s="56">
        <v>16</v>
      </c>
      <c r="I4" s="57">
        <v>95.275285405999995</v>
      </c>
      <c r="J4" s="57">
        <v>54.129794204</v>
      </c>
      <c r="K4" s="57">
        <v>104.67274501</v>
      </c>
      <c r="L4" s="57">
        <v>-34.206223799999997</v>
      </c>
      <c r="M4" s="57">
        <v>180.90372600000001</v>
      </c>
      <c r="O4" s="23" t="str">
        <f>REPT("|",H4)&amp;" "&amp;H4</f>
        <v>|||||||||||||||| 16</v>
      </c>
      <c r="P4" s="24">
        <f>100*(H4/146)</f>
        <v>10.95890410958904</v>
      </c>
    </row>
    <row r="5" spans="1:16">
      <c r="A5" s="56"/>
      <c r="B5" s="56"/>
      <c r="C5" s="56"/>
      <c r="D5" s="56"/>
      <c r="E5" s="56" t="s">
        <v>16</v>
      </c>
      <c r="F5" s="56">
        <v>9031</v>
      </c>
      <c r="G5" s="56">
        <v>68524</v>
      </c>
      <c r="H5" s="56">
        <v>2</v>
      </c>
      <c r="I5" s="57">
        <v>99.527700859999996</v>
      </c>
      <c r="J5" s="57">
        <v>35.373371962999997</v>
      </c>
      <c r="K5" s="57">
        <v>99.527700859999996</v>
      </c>
      <c r="L5" s="57">
        <v>74.633084679999996</v>
      </c>
      <c r="M5" s="57">
        <v>124.42231704</v>
      </c>
      <c r="O5" s="23" t="str">
        <f t="shared" ref="O5:O39" si="0">REPT("|",H5)&amp;" "&amp;H5</f>
        <v>|| 2</v>
      </c>
      <c r="P5" s="24">
        <f t="shared" ref="P5:P39" si="1">100*(H5/146)</f>
        <v>1.3698630136986301</v>
      </c>
    </row>
    <row r="6" spans="1:16">
      <c r="A6" s="56"/>
      <c r="B6" s="56"/>
      <c r="C6" s="56"/>
      <c r="D6" s="56" t="s">
        <v>47</v>
      </c>
      <c r="E6" s="56" t="s">
        <v>47</v>
      </c>
      <c r="F6" s="56">
        <v>9030</v>
      </c>
      <c r="G6" s="56">
        <v>68580</v>
      </c>
      <c r="H6" s="56">
        <v>2</v>
      </c>
      <c r="I6" s="57">
        <v>50.346867779999997</v>
      </c>
      <c r="J6" s="57">
        <v>241.23433344</v>
      </c>
      <c r="K6" s="57">
        <v>50.346867779999997</v>
      </c>
      <c r="L6" s="57">
        <v>-35.534030360000003</v>
      </c>
      <c r="M6" s="57">
        <v>136.22776592</v>
      </c>
      <c r="O6" s="23" t="str">
        <f t="shared" si="0"/>
        <v>|| 2</v>
      </c>
      <c r="P6" s="24">
        <f t="shared" si="1"/>
        <v>1.3698630136986301</v>
      </c>
    </row>
    <row r="7" spans="1:16">
      <c r="A7" s="56"/>
      <c r="B7" s="56"/>
      <c r="C7" s="56"/>
      <c r="D7" s="56" t="s">
        <v>49</v>
      </c>
      <c r="E7" s="56" t="s">
        <v>485</v>
      </c>
      <c r="F7" s="56">
        <v>9030</v>
      </c>
      <c r="G7" s="56">
        <v>68562</v>
      </c>
      <c r="H7" s="56">
        <v>2</v>
      </c>
      <c r="I7" s="57">
        <v>95.474067149999996</v>
      </c>
      <c r="J7" s="57">
        <v>6.9132515788999997</v>
      </c>
      <c r="K7" s="57">
        <v>95.474067149999996</v>
      </c>
      <c r="L7" s="57">
        <v>90.806906100000006</v>
      </c>
      <c r="M7" s="57">
        <v>100.1412282</v>
      </c>
      <c r="O7" s="23" t="str">
        <f t="shared" si="0"/>
        <v>|| 2</v>
      </c>
      <c r="P7" s="24">
        <f t="shared" si="1"/>
        <v>1.3698630136986301</v>
      </c>
    </row>
    <row r="8" spans="1:16">
      <c r="A8" s="56"/>
      <c r="B8" s="56"/>
      <c r="C8" s="56"/>
      <c r="D8" s="56"/>
      <c r="E8" s="56" t="s">
        <v>489</v>
      </c>
      <c r="F8" s="56">
        <v>9030</v>
      </c>
      <c r="G8" s="56">
        <v>68622</v>
      </c>
      <c r="H8" s="56">
        <v>5</v>
      </c>
      <c r="I8" s="57">
        <v>88.638346855999998</v>
      </c>
      <c r="J8" s="57">
        <v>22.161894048000001</v>
      </c>
      <c r="K8" s="57">
        <v>80.848693920000002</v>
      </c>
      <c r="L8" s="57">
        <v>71.340908740000003</v>
      </c>
      <c r="M8" s="57">
        <v>120.42043</v>
      </c>
      <c r="O8" s="23" t="str">
        <f t="shared" si="0"/>
        <v>||||| 5</v>
      </c>
      <c r="P8" s="24">
        <f t="shared" si="1"/>
        <v>3.4246575342465753</v>
      </c>
    </row>
    <row r="9" spans="1:16">
      <c r="A9" s="56"/>
      <c r="B9" s="56"/>
      <c r="C9" s="56"/>
      <c r="D9" s="56"/>
      <c r="E9" s="56" t="s">
        <v>49</v>
      </c>
      <c r="F9" s="56">
        <v>9030</v>
      </c>
      <c r="G9" s="56">
        <v>65090</v>
      </c>
      <c r="H9" s="56">
        <v>22</v>
      </c>
      <c r="I9" s="57">
        <v>88.126215424999998</v>
      </c>
      <c r="J9" s="57">
        <v>38.775991501999997</v>
      </c>
      <c r="K9" s="57">
        <v>90.590635460000001</v>
      </c>
      <c r="L9" s="57">
        <v>14.435272319999999</v>
      </c>
      <c r="M9" s="57">
        <v>175.26483479999999</v>
      </c>
      <c r="O9" s="23" t="str">
        <f t="shared" si="0"/>
        <v>|||||||||||||||||||||| 22</v>
      </c>
      <c r="P9" s="24">
        <f t="shared" si="1"/>
        <v>15.068493150684931</v>
      </c>
    </row>
    <row r="10" spans="1:16">
      <c r="A10" s="56"/>
      <c r="B10" s="56"/>
      <c r="C10" s="56"/>
      <c r="D10" s="56"/>
      <c r="E10" s="56" t="s">
        <v>35</v>
      </c>
      <c r="F10" s="56">
        <v>9031</v>
      </c>
      <c r="G10" s="56">
        <v>68650</v>
      </c>
      <c r="H10" s="56">
        <v>12</v>
      </c>
      <c r="I10" s="57">
        <v>68.598663246000001</v>
      </c>
      <c r="J10" s="57">
        <v>46.917562228999998</v>
      </c>
      <c r="K10" s="57">
        <v>68.539486960000005</v>
      </c>
      <c r="L10" s="57">
        <v>14.39054902</v>
      </c>
      <c r="M10" s="57">
        <v>112.68159882</v>
      </c>
      <c r="O10" s="23" t="str">
        <f t="shared" si="0"/>
        <v>|||||||||||| 12</v>
      </c>
      <c r="P10" s="24">
        <f t="shared" si="1"/>
        <v>8.2191780821917799</v>
      </c>
    </row>
    <row r="11" spans="1:16">
      <c r="A11" s="56"/>
      <c r="B11" s="56"/>
      <c r="C11" s="56"/>
      <c r="D11" s="56"/>
      <c r="E11" s="56" t="s">
        <v>37</v>
      </c>
      <c r="F11" s="56">
        <v>9031</v>
      </c>
      <c r="G11" s="56">
        <v>68651</v>
      </c>
      <c r="H11" s="56">
        <v>46</v>
      </c>
      <c r="I11" s="57">
        <v>75.827559202000003</v>
      </c>
      <c r="J11" s="57">
        <v>55.389343517999997</v>
      </c>
      <c r="K11" s="57">
        <v>73.569269700000007</v>
      </c>
      <c r="L11" s="57">
        <v>0.77571648000000004</v>
      </c>
      <c r="M11" s="57">
        <v>165.62825748</v>
      </c>
      <c r="O11" s="23" t="str">
        <f t="shared" si="0"/>
        <v>|||||||||||||||||||||||||||||||||||||||||||||| 46</v>
      </c>
      <c r="P11" s="24">
        <f t="shared" si="1"/>
        <v>31.506849315068493</v>
      </c>
    </row>
    <row r="12" spans="1:16">
      <c r="A12" s="56"/>
      <c r="B12" s="56"/>
      <c r="C12" s="56" t="s">
        <v>56</v>
      </c>
      <c r="D12" s="56" t="s">
        <v>59</v>
      </c>
      <c r="E12" s="56" t="s">
        <v>59</v>
      </c>
      <c r="F12" s="56">
        <v>9031</v>
      </c>
      <c r="G12" s="56">
        <v>68500</v>
      </c>
      <c r="H12" s="56">
        <v>9</v>
      </c>
      <c r="I12" s="57">
        <v>90.920113779999994</v>
      </c>
      <c r="J12" s="57">
        <v>43.020350106000002</v>
      </c>
      <c r="K12" s="57">
        <v>69.579180324000006</v>
      </c>
      <c r="L12" s="57">
        <v>45.497742719999998</v>
      </c>
      <c r="M12" s="57">
        <v>145.23501959999999</v>
      </c>
      <c r="O12" s="23" t="str">
        <f t="shared" si="0"/>
        <v>||||||||| 9</v>
      </c>
      <c r="P12" s="24">
        <f t="shared" si="1"/>
        <v>6.1643835616438354</v>
      </c>
    </row>
    <row r="13" spans="1:16">
      <c r="A13" s="56"/>
      <c r="B13" s="56"/>
      <c r="C13" s="56"/>
      <c r="D13" s="56" t="s">
        <v>668</v>
      </c>
      <c r="E13" s="56" t="s">
        <v>61</v>
      </c>
      <c r="F13" s="56">
        <v>9031</v>
      </c>
      <c r="G13" s="56">
        <v>68538</v>
      </c>
      <c r="H13" s="56">
        <v>1</v>
      </c>
      <c r="I13" s="57">
        <v>160.56099868000001</v>
      </c>
      <c r="J13" s="57" t="s">
        <v>569</v>
      </c>
      <c r="K13" s="57">
        <v>160.56099868000001</v>
      </c>
      <c r="L13" s="57">
        <v>160.56099868000001</v>
      </c>
      <c r="M13" s="57">
        <v>160.56099868000001</v>
      </c>
      <c r="O13" s="23" t="str">
        <f t="shared" si="0"/>
        <v>| 1</v>
      </c>
      <c r="P13" s="24">
        <f t="shared" si="1"/>
        <v>0.68493150684931503</v>
      </c>
    </row>
    <row r="14" spans="1:16">
      <c r="A14" s="56"/>
      <c r="B14" s="56"/>
      <c r="C14" s="56"/>
      <c r="D14" s="56" t="s">
        <v>69</v>
      </c>
      <c r="E14" s="56" t="s">
        <v>69</v>
      </c>
      <c r="F14" s="56">
        <v>9031</v>
      </c>
      <c r="G14" s="56">
        <v>68641</v>
      </c>
      <c r="H14" s="56">
        <v>1</v>
      </c>
      <c r="I14" s="57">
        <v>50.87454528</v>
      </c>
      <c r="J14" s="57" t="s">
        <v>569</v>
      </c>
      <c r="K14" s="57">
        <v>50.87454528</v>
      </c>
      <c r="L14" s="57">
        <v>50.87454528</v>
      </c>
      <c r="M14" s="57">
        <v>50.87454528</v>
      </c>
      <c r="O14" s="23" t="str">
        <f t="shared" si="0"/>
        <v>| 1</v>
      </c>
      <c r="P14" s="24">
        <f t="shared" si="1"/>
        <v>0.68493150684931503</v>
      </c>
    </row>
    <row r="15" spans="1:16">
      <c r="A15" s="56"/>
      <c r="B15" s="56"/>
      <c r="C15" s="56" t="s">
        <v>669</v>
      </c>
      <c r="D15" s="56" t="s">
        <v>118</v>
      </c>
      <c r="E15" s="56" t="s">
        <v>118</v>
      </c>
      <c r="F15" s="56">
        <v>9030</v>
      </c>
      <c r="G15" s="56">
        <v>68664</v>
      </c>
      <c r="H15" s="56">
        <v>1</v>
      </c>
      <c r="I15" s="57">
        <v>48.933805800000002</v>
      </c>
      <c r="J15" s="57" t="s">
        <v>569</v>
      </c>
      <c r="K15" s="57">
        <v>48.933805800000002</v>
      </c>
      <c r="L15" s="57">
        <v>48.933805800000002</v>
      </c>
      <c r="M15" s="57">
        <v>48.933805800000002</v>
      </c>
      <c r="O15" s="23" t="str">
        <f t="shared" si="0"/>
        <v>| 1</v>
      </c>
      <c r="P15" s="24">
        <f t="shared" si="1"/>
        <v>0.68493150684931503</v>
      </c>
    </row>
    <row r="16" spans="1:16">
      <c r="A16" s="56"/>
      <c r="B16" s="56"/>
      <c r="C16" s="56" t="s">
        <v>134</v>
      </c>
      <c r="D16" s="56" t="s">
        <v>133</v>
      </c>
      <c r="E16" s="56" t="s">
        <v>133</v>
      </c>
      <c r="F16" s="56">
        <v>9030</v>
      </c>
      <c r="G16" s="56">
        <v>66589</v>
      </c>
      <c r="H16" s="56">
        <v>1</v>
      </c>
      <c r="I16" s="57">
        <v>120.65079296</v>
      </c>
      <c r="J16" s="57" t="s">
        <v>569</v>
      </c>
      <c r="K16" s="57">
        <v>120.65079296</v>
      </c>
      <c r="L16" s="57">
        <v>120.65079296</v>
      </c>
      <c r="M16" s="57">
        <v>120.65079296</v>
      </c>
      <c r="O16" s="23" t="str">
        <f t="shared" si="0"/>
        <v>| 1</v>
      </c>
      <c r="P16" s="24">
        <f t="shared" si="1"/>
        <v>0.68493150684931503</v>
      </c>
    </row>
    <row r="17" spans="1:16">
      <c r="A17" s="56"/>
      <c r="B17" s="56"/>
      <c r="C17" s="56"/>
      <c r="D17" s="56" t="s">
        <v>136</v>
      </c>
      <c r="E17" s="56" t="s">
        <v>131</v>
      </c>
      <c r="F17" s="56">
        <v>9031</v>
      </c>
      <c r="G17" s="56">
        <v>68336</v>
      </c>
      <c r="H17" s="56">
        <v>3</v>
      </c>
      <c r="I17" s="57">
        <v>149.18874215</v>
      </c>
      <c r="J17" s="57">
        <v>117.95307122</v>
      </c>
      <c r="K17" s="57">
        <v>205.95691076</v>
      </c>
      <c r="L17" s="57">
        <v>-48.161088900000003</v>
      </c>
      <c r="M17" s="57">
        <v>289.77040460000001</v>
      </c>
      <c r="O17" s="23" t="str">
        <f t="shared" si="0"/>
        <v>||| 3</v>
      </c>
      <c r="P17" s="24">
        <f t="shared" si="1"/>
        <v>2.054794520547945</v>
      </c>
    </row>
    <row r="18" spans="1:16">
      <c r="A18" s="56"/>
      <c r="B18" s="56"/>
      <c r="C18" s="56"/>
      <c r="D18" s="56" t="s">
        <v>149</v>
      </c>
      <c r="E18" s="56" t="s">
        <v>149</v>
      </c>
      <c r="F18" s="56">
        <v>9030</v>
      </c>
      <c r="G18" s="56">
        <v>66632</v>
      </c>
      <c r="H18" s="56">
        <v>1</v>
      </c>
      <c r="I18" s="57">
        <v>69.969085960000001</v>
      </c>
      <c r="J18" s="57" t="s">
        <v>569</v>
      </c>
      <c r="K18" s="57">
        <v>69.969085960000001</v>
      </c>
      <c r="L18" s="57">
        <v>69.969085960000001</v>
      </c>
      <c r="M18" s="57">
        <v>69.969085960000001</v>
      </c>
      <c r="O18" s="23" t="str">
        <f t="shared" si="0"/>
        <v>| 1</v>
      </c>
      <c r="P18" s="24">
        <f t="shared" si="1"/>
        <v>0.68493150684931503</v>
      </c>
    </row>
    <row r="19" spans="1:16">
      <c r="A19" s="56"/>
      <c r="B19" s="56"/>
      <c r="C19" s="56" t="s">
        <v>173</v>
      </c>
      <c r="D19" s="56" t="s">
        <v>496</v>
      </c>
      <c r="E19" s="56" t="s">
        <v>496</v>
      </c>
      <c r="F19" s="56">
        <v>9030</v>
      </c>
      <c r="G19" s="56">
        <v>68426</v>
      </c>
      <c r="H19" s="56">
        <v>2</v>
      </c>
      <c r="I19" s="57">
        <v>142.57335934</v>
      </c>
      <c r="J19" s="57">
        <v>50.90390189</v>
      </c>
      <c r="K19" s="57">
        <v>142.57335934</v>
      </c>
      <c r="L19" s="57">
        <v>91.254799759999997</v>
      </c>
      <c r="M19" s="57">
        <v>193.89191891999999</v>
      </c>
      <c r="O19" s="23" t="str">
        <f t="shared" si="0"/>
        <v>|| 2</v>
      </c>
      <c r="P19" s="24">
        <f t="shared" si="1"/>
        <v>1.3698630136986301</v>
      </c>
    </row>
    <row r="20" spans="1:16">
      <c r="A20" s="56"/>
      <c r="B20" s="56"/>
      <c r="C20" s="56"/>
      <c r="D20" s="56" t="s">
        <v>205</v>
      </c>
      <c r="E20" s="56" t="s">
        <v>205</v>
      </c>
      <c r="F20" s="56">
        <v>9030</v>
      </c>
      <c r="G20" s="56">
        <v>68647</v>
      </c>
      <c r="H20" s="56">
        <v>1</v>
      </c>
      <c r="I20" s="57">
        <v>116.46942814000001</v>
      </c>
      <c r="J20" s="57" t="s">
        <v>569</v>
      </c>
      <c r="K20" s="57">
        <v>116.46942814000001</v>
      </c>
      <c r="L20" s="57">
        <v>116.46942814000001</v>
      </c>
      <c r="M20" s="57">
        <v>116.46942814000001</v>
      </c>
      <c r="O20" s="23" t="str">
        <f t="shared" si="0"/>
        <v>| 1</v>
      </c>
      <c r="P20" s="24">
        <f t="shared" si="1"/>
        <v>0.68493150684931503</v>
      </c>
    </row>
    <row r="21" spans="1:16">
      <c r="A21" s="56"/>
      <c r="B21" s="56"/>
      <c r="C21" s="56" t="s">
        <v>228</v>
      </c>
      <c r="D21" s="56" t="s">
        <v>292</v>
      </c>
      <c r="E21" s="56" t="s">
        <v>292</v>
      </c>
      <c r="F21" s="56">
        <v>9030</v>
      </c>
      <c r="G21" s="56">
        <v>68519</v>
      </c>
      <c r="H21" s="56">
        <v>6</v>
      </c>
      <c r="I21" s="57">
        <v>83.765619907000001</v>
      </c>
      <c r="J21" s="57">
        <v>83.854246294000006</v>
      </c>
      <c r="K21" s="57">
        <v>81.260300419999993</v>
      </c>
      <c r="L21" s="57">
        <v>-9.4833128000000002</v>
      </c>
      <c r="M21" s="57">
        <v>186.87517434</v>
      </c>
      <c r="O21" s="23" t="str">
        <f t="shared" si="0"/>
        <v>|||||| 6</v>
      </c>
      <c r="P21" s="24">
        <f t="shared" si="1"/>
        <v>4.10958904109589</v>
      </c>
    </row>
    <row r="22" spans="1:16">
      <c r="A22" s="56"/>
      <c r="B22" s="56"/>
      <c r="C22" s="56"/>
      <c r="D22" s="56" t="s">
        <v>298</v>
      </c>
      <c r="E22" s="56" t="s">
        <v>278</v>
      </c>
      <c r="F22" s="56">
        <v>9030</v>
      </c>
      <c r="G22" s="56">
        <v>68505</v>
      </c>
      <c r="H22" s="56">
        <v>2</v>
      </c>
      <c r="I22" s="57">
        <v>67.070973760000001</v>
      </c>
      <c r="J22" s="57">
        <v>87.119804396999996</v>
      </c>
      <c r="K22" s="57">
        <v>67.070973760000001</v>
      </c>
      <c r="L22" s="57">
        <v>25.753238799999998</v>
      </c>
      <c r="M22" s="57">
        <v>108.38870872</v>
      </c>
      <c r="O22" s="23" t="str">
        <f t="shared" si="0"/>
        <v>|| 2</v>
      </c>
      <c r="P22" s="24">
        <f t="shared" si="1"/>
        <v>1.3698630136986301</v>
      </c>
    </row>
    <row r="23" spans="1:16">
      <c r="A23" s="56"/>
      <c r="B23" s="56"/>
      <c r="C23" s="56"/>
      <c r="D23" s="56" t="s">
        <v>314</v>
      </c>
      <c r="E23" s="56" t="s">
        <v>314</v>
      </c>
      <c r="F23" s="56">
        <v>9030</v>
      </c>
      <c r="G23" s="56">
        <v>68644</v>
      </c>
      <c r="H23" s="56">
        <v>2</v>
      </c>
      <c r="I23" s="57">
        <v>87.566391800000005</v>
      </c>
      <c r="J23" s="57">
        <v>3.7807028543999999</v>
      </c>
      <c r="K23" s="57">
        <v>87.566391800000005</v>
      </c>
      <c r="L23" s="57">
        <v>85.22542636</v>
      </c>
      <c r="M23" s="57">
        <v>89.907357239999996</v>
      </c>
      <c r="O23" s="23" t="str">
        <f t="shared" si="0"/>
        <v>|| 2</v>
      </c>
      <c r="P23" s="24">
        <f t="shared" si="1"/>
        <v>1.3698630136986301</v>
      </c>
    </row>
    <row r="24" spans="1:16">
      <c r="A24" s="56"/>
      <c r="B24" s="56"/>
      <c r="C24" s="56" t="s">
        <v>670</v>
      </c>
      <c r="D24" s="56" t="s">
        <v>671</v>
      </c>
      <c r="E24" s="56" t="s">
        <v>491</v>
      </c>
      <c r="F24" s="56">
        <v>9031</v>
      </c>
      <c r="G24" s="56">
        <v>68553</v>
      </c>
      <c r="H24" s="56">
        <v>2</v>
      </c>
      <c r="I24" s="57">
        <v>64.233357040000001</v>
      </c>
      <c r="J24" s="57">
        <v>360.98990235999997</v>
      </c>
      <c r="K24" s="57">
        <v>64.233357040000001</v>
      </c>
      <c r="L24" s="57">
        <v>-99.72768748</v>
      </c>
      <c r="M24" s="57">
        <v>228.19440155999999</v>
      </c>
      <c r="O24" s="23" t="str">
        <f t="shared" si="0"/>
        <v>|| 2</v>
      </c>
      <c r="P24" s="24">
        <f t="shared" si="1"/>
        <v>1.3698630136986301</v>
      </c>
    </row>
    <row r="25" spans="1:16">
      <c r="A25" s="56"/>
      <c r="B25" s="56"/>
      <c r="C25" s="56" t="s">
        <v>672</v>
      </c>
      <c r="D25" s="56" t="s">
        <v>471</v>
      </c>
      <c r="E25" s="56" t="s">
        <v>471</v>
      </c>
      <c r="F25" s="56">
        <v>9030</v>
      </c>
      <c r="G25" s="56">
        <v>66598</v>
      </c>
      <c r="H25" s="56">
        <v>7</v>
      </c>
      <c r="I25" s="57">
        <v>46.178981133999997</v>
      </c>
      <c r="J25" s="57">
        <v>165.13363003000001</v>
      </c>
      <c r="K25" s="57">
        <v>82.090364320000006</v>
      </c>
      <c r="L25" s="57">
        <v>-104.73361439999999</v>
      </c>
      <c r="M25" s="57">
        <v>109.69762856</v>
      </c>
      <c r="O25" s="23" t="str">
        <f t="shared" si="0"/>
        <v>||||||| 7</v>
      </c>
      <c r="P25" s="24">
        <f t="shared" si="1"/>
        <v>4.7945205479452051</v>
      </c>
    </row>
    <row r="26" spans="1:16">
      <c r="A26" s="56"/>
      <c r="B26" s="56"/>
      <c r="C26" s="56"/>
      <c r="D26" s="56"/>
      <c r="E26" s="56" t="s">
        <v>673</v>
      </c>
      <c r="F26" s="56">
        <v>9030</v>
      </c>
      <c r="G26" s="56">
        <v>68231</v>
      </c>
      <c r="H26" s="56">
        <v>2</v>
      </c>
      <c r="I26" s="57">
        <v>28.067320339999998</v>
      </c>
      <c r="J26" s="57">
        <v>152.26788657</v>
      </c>
      <c r="K26" s="57">
        <v>28.067320339999998</v>
      </c>
      <c r="L26" s="57">
        <v>-2.1526666799999998</v>
      </c>
      <c r="M26" s="57">
        <v>58.28730736</v>
      </c>
      <c r="O26" s="23" t="str">
        <f t="shared" si="0"/>
        <v>|| 2</v>
      </c>
      <c r="P26" s="24">
        <f t="shared" si="1"/>
        <v>1.3698630136986301</v>
      </c>
    </row>
    <row r="27" spans="1:16">
      <c r="A27" s="56"/>
      <c r="B27" s="56"/>
      <c r="C27" s="56"/>
      <c r="D27" s="56" t="s">
        <v>473</v>
      </c>
      <c r="E27" s="56" t="s">
        <v>473</v>
      </c>
      <c r="F27" s="56">
        <v>9030</v>
      </c>
      <c r="G27" s="56">
        <v>68608</v>
      </c>
      <c r="H27" s="56">
        <v>2</v>
      </c>
      <c r="I27" s="57">
        <v>81.767850379999999</v>
      </c>
      <c r="J27" s="57">
        <v>2.4530952730000002</v>
      </c>
      <c r="K27" s="57">
        <v>81.767850379999999</v>
      </c>
      <c r="L27" s="57">
        <v>80.349504999999994</v>
      </c>
      <c r="M27" s="57">
        <v>83.186195760000004</v>
      </c>
      <c r="O27" s="23" t="str">
        <f t="shared" si="0"/>
        <v>|| 2</v>
      </c>
      <c r="P27" s="24">
        <f t="shared" si="1"/>
        <v>1.3698630136986301</v>
      </c>
    </row>
    <row r="28" spans="1:16">
      <c r="A28" s="56"/>
      <c r="B28" s="56"/>
      <c r="C28" s="56"/>
      <c r="D28" s="56" t="s">
        <v>374</v>
      </c>
      <c r="E28" s="56" t="s">
        <v>374</v>
      </c>
      <c r="F28" s="56">
        <v>9031</v>
      </c>
      <c r="G28" s="56">
        <v>68687</v>
      </c>
      <c r="H28" s="56">
        <v>1</v>
      </c>
      <c r="I28" s="57">
        <v>233.76395016000001</v>
      </c>
      <c r="J28" s="57" t="s">
        <v>569</v>
      </c>
      <c r="K28" s="57">
        <v>233.76395016000001</v>
      </c>
      <c r="L28" s="57">
        <v>233.76395016000001</v>
      </c>
      <c r="M28" s="57">
        <v>233.76395016000001</v>
      </c>
      <c r="O28" s="23" t="str">
        <f t="shared" si="0"/>
        <v>| 1</v>
      </c>
      <c r="P28" s="24">
        <f t="shared" si="1"/>
        <v>0.68493150684931503</v>
      </c>
    </row>
    <row r="29" spans="1:16">
      <c r="A29" s="56"/>
      <c r="B29" s="56"/>
      <c r="C29" s="56" t="s">
        <v>674</v>
      </c>
      <c r="D29" s="56" t="s">
        <v>387</v>
      </c>
      <c r="E29" s="56" t="s">
        <v>405</v>
      </c>
      <c r="F29" s="56">
        <v>9030</v>
      </c>
      <c r="G29" s="56">
        <v>68660</v>
      </c>
      <c r="H29" s="56">
        <v>5</v>
      </c>
      <c r="I29" s="57">
        <v>86.258983696000001</v>
      </c>
      <c r="J29" s="57">
        <v>32.452512108000001</v>
      </c>
      <c r="K29" s="57">
        <v>86.070285479999995</v>
      </c>
      <c r="L29" s="57">
        <v>53.101689839999999</v>
      </c>
      <c r="M29" s="57">
        <v>125.40960767999999</v>
      </c>
      <c r="O29" s="23" t="str">
        <f t="shared" si="0"/>
        <v>||||| 5</v>
      </c>
      <c r="P29" s="24">
        <f t="shared" si="1"/>
        <v>3.4246575342465753</v>
      </c>
    </row>
    <row r="30" spans="1:16">
      <c r="A30" s="56"/>
      <c r="B30" s="56"/>
      <c r="C30" s="56"/>
      <c r="D30" s="56"/>
      <c r="E30" s="56" t="s">
        <v>387</v>
      </c>
      <c r="F30" s="56">
        <v>9030</v>
      </c>
      <c r="G30" s="56">
        <v>65065</v>
      </c>
      <c r="H30" s="56">
        <v>31</v>
      </c>
      <c r="I30" s="57">
        <v>95.418648410000003</v>
      </c>
      <c r="J30" s="57">
        <v>21.271097387000001</v>
      </c>
      <c r="K30" s="57">
        <v>93.555226880000006</v>
      </c>
      <c r="L30" s="57">
        <v>62.067881280000002</v>
      </c>
      <c r="M30" s="57">
        <v>136.13822292</v>
      </c>
      <c r="O30" s="23" t="str">
        <f t="shared" si="0"/>
        <v>||||||||||||||||||||||||||||||| 31</v>
      </c>
      <c r="P30" s="24">
        <f t="shared" si="1"/>
        <v>21.232876712328768</v>
      </c>
    </row>
    <row r="31" spans="1:16">
      <c r="A31" s="56"/>
      <c r="B31" s="56"/>
      <c r="C31" s="56"/>
      <c r="D31" s="56"/>
      <c r="E31" s="56" t="s">
        <v>411</v>
      </c>
      <c r="F31" s="56">
        <v>9030</v>
      </c>
      <c r="G31" s="56">
        <v>68552</v>
      </c>
      <c r="H31" s="56">
        <v>1</v>
      </c>
      <c r="I31" s="57">
        <v>54.632131200000003</v>
      </c>
      <c r="J31" s="57" t="s">
        <v>569</v>
      </c>
      <c r="K31" s="57">
        <v>54.632131200000003</v>
      </c>
      <c r="L31" s="57">
        <v>54.632131200000003</v>
      </c>
      <c r="M31" s="57">
        <v>54.632131200000003</v>
      </c>
      <c r="O31" s="23" t="str">
        <f t="shared" si="0"/>
        <v>| 1</v>
      </c>
      <c r="P31" s="24">
        <f t="shared" si="1"/>
        <v>0.68493150684931503</v>
      </c>
    </row>
    <row r="32" spans="1:16">
      <c r="A32" s="56"/>
      <c r="B32" s="56"/>
      <c r="C32" s="56"/>
      <c r="D32" s="56"/>
      <c r="E32" s="56" t="s">
        <v>417</v>
      </c>
      <c r="F32" s="56">
        <v>9030</v>
      </c>
      <c r="G32" s="56">
        <v>68550</v>
      </c>
      <c r="H32" s="56">
        <v>1</v>
      </c>
      <c r="I32" s="57">
        <v>68.302219800000003</v>
      </c>
      <c r="J32" s="57" t="s">
        <v>569</v>
      </c>
      <c r="K32" s="57">
        <v>68.302219800000003</v>
      </c>
      <c r="L32" s="57">
        <v>68.302219800000003</v>
      </c>
      <c r="M32" s="57">
        <v>68.302219800000003</v>
      </c>
      <c r="O32" s="23" t="str">
        <f t="shared" si="0"/>
        <v>| 1</v>
      </c>
      <c r="P32" s="24">
        <f t="shared" si="1"/>
        <v>0.68493150684931503</v>
      </c>
    </row>
    <row r="33" spans="1:16">
      <c r="A33" s="56"/>
      <c r="B33" s="56"/>
      <c r="C33" s="56"/>
      <c r="D33" s="56"/>
      <c r="E33" s="56" t="s">
        <v>409</v>
      </c>
      <c r="F33" s="56">
        <v>9030</v>
      </c>
      <c r="G33" s="56">
        <v>68547</v>
      </c>
      <c r="H33" s="56">
        <v>13</v>
      </c>
      <c r="I33" s="57">
        <v>284.50174071999999</v>
      </c>
      <c r="J33" s="57">
        <v>57.612051211000001</v>
      </c>
      <c r="K33" s="57">
        <v>225.10715012</v>
      </c>
      <c r="L33" s="57">
        <v>54.165462959999999</v>
      </c>
      <c r="M33" s="57">
        <v>589.29354000000001</v>
      </c>
      <c r="O33" s="23" t="str">
        <f t="shared" si="0"/>
        <v>||||||||||||| 13</v>
      </c>
      <c r="P33" s="24">
        <f t="shared" si="1"/>
        <v>8.9041095890410951</v>
      </c>
    </row>
    <row r="34" spans="1:16">
      <c r="A34" s="56"/>
      <c r="B34" s="56"/>
      <c r="C34" s="56"/>
      <c r="D34" s="56" t="s">
        <v>395</v>
      </c>
      <c r="E34" s="56" t="s">
        <v>395</v>
      </c>
      <c r="F34" s="56">
        <v>9030</v>
      </c>
      <c r="G34" s="56">
        <v>67702</v>
      </c>
      <c r="H34" s="56">
        <v>2</v>
      </c>
      <c r="I34" s="57">
        <v>84.765864460000003</v>
      </c>
      <c r="J34" s="57">
        <v>15.879621328000001</v>
      </c>
      <c r="K34" s="57">
        <v>84.765864460000003</v>
      </c>
      <c r="L34" s="57">
        <v>75.247854840000002</v>
      </c>
      <c r="M34" s="57">
        <v>94.283874080000004</v>
      </c>
      <c r="O34" s="23" t="str">
        <f t="shared" si="0"/>
        <v>|| 2</v>
      </c>
      <c r="P34" s="24">
        <f t="shared" si="1"/>
        <v>1.3698630136986301</v>
      </c>
    </row>
    <row r="35" spans="1:16">
      <c r="A35" s="56"/>
      <c r="B35" s="56"/>
      <c r="C35" s="56"/>
      <c r="D35" s="56" t="s">
        <v>401</v>
      </c>
      <c r="E35" s="56" t="s">
        <v>421</v>
      </c>
      <c r="F35" s="56">
        <v>9030</v>
      </c>
      <c r="G35" s="56">
        <v>68624</v>
      </c>
      <c r="H35" s="56">
        <v>1</v>
      </c>
      <c r="I35" s="57">
        <v>158.54322250000001</v>
      </c>
      <c r="J35" s="57" t="s">
        <v>569</v>
      </c>
      <c r="K35" s="57">
        <v>158.54322250000001</v>
      </c>
      <c r="L35" s="57">
        <v>158.54322250000001</v>
      </c>
      <c r="M35" s="57">
        <v>158.54322250000001</v>
      </c>
      <c r="O35" s="23" t="str">
        <f t="shared" si="0"/>
        <v>| 1</v>
      </c>
      <c r="P35" s="24">
        <f t="shared" si="1"/>
        <v>0.68493150684931503</v>
      </c>
    </row>
    <row r="36" spans="1:16">
      <c r="A36" s="56"/>
      <c r="B36" s="56"/>
      <c r="C36" s="56"/>
      <c r="D36" s="56"/>
      <c r="E36" s="56" t="s">
        <v>401</v>
      </c>
      <c r="F36" s="56">
        <v>9030</v>
      </c>
      <c r="G36" s="56">
        <v>65105</v>
      </c>
      <c r="H36" s="56">
        <v>2</v>
      </c>
      <c r="I36" s="57">
        <v>74.961055310000006</v>
      </c>
      <c r="J36" s="57">
        <v>31.858209953999999</v>
      </c>
      <c r="K36" s="57">
        <v>74.961055310000006</v>
      </c>
      <c r="L36" s="57">
        <v>58.074461220000003</v>
      </c>
      <c r="M36" s="57">
        <v>91.847649399999995</v>
      </c>
      <c r="O36" s="23" t="str">
        <f t="shared" si="0"/>
        <v>|| 2</v>
      </c>
      <c r="P36" s="24">
        <f t="shared" si="1"/>
        <v>1.3698630136986301</v>
      </c>
    </row>
    <row r="37" spans="1:16">
      <c r="A37" s="56" t="s">
        <v>675</v>
      </c>
      <c r="B37" s="56" t="s">
        <v>0</v>
      </c>
      <c r="C37" s="56" t="s">
        <v>667</v>
      </c>
      <c r="D37" s="56" t="s">
        <v>43</v>
      </c>
      <c r="E37" s="56" t="s">
        <v>676</v>
      </c>
      <c r="F37" s="56">
        <v>9031</v>
      </c>
      <c r="G37" s="56" t="s">
        <v>677</v>
      </c>
      <c r="H37" s="56">
        <v>8</v>
      </c>
      <c r="I37" s="57">
        <v>82.240094274</v>
      </c>
      <c r="J37" s="57">
        <v>35.453374992999997</v>
      </c>
      <c r="K37" s="57">
        <v>91.614612640000004</v>
      </c>
      <c r="L37" s="57">
        <v>40.928886599999998</v>
      </c>
      <c r="M37" s="57">
        <v>116.09906965</v>
      </c>
      <c r="O37" s="23" t="str">
        <f t="shared" si="0"/>
        <v>|||||||| 8</v>
      </c>
      <c r="P37" s="24">
        <f t="shared" si="1"/>
        <v>5.4794520547945202</v>
      </c>
    </row>
    <row r="38" spans="1:16">
      <c r="A38" s="56"/>
      <c r="B38" s="56"/>
      <c r="C38" s="56" t="s">
        <v>134</v>
      </c>
      <c r="D38" s="56" t="s">
        <v>151</v>
      </c>
      <c r="E38" s="56" t="s">
        <v>126</v>
      </c>
      <c r="F38" s="56">
        <v>9030</v>
      </c>
      <c r="G38" s="56">
        <v>68498</v>
      </c>
      <c r="H38" s="56">
        <v>4</v>
      </c>
      <c r="I38" s="57">
        <v>-360.18982510000001</v>
      </c>
      <c r="J38" s="57">
        <v>-167.8346932</v>
      </c>
      <c r="K38" s="57">
        <v>-69.851805310000003</v>
      </c>
      <c r="L38" s="57">
        <v>-1266.6289999999999</v>
      </c>
      <c r="M38" s="57">
        <v>-34.426689619999998</v>
      </c>
      <c r="O38" s="23" t="str">
        <f t="shared" si="0"/>
        <v>|||| 4</v>
      </c>
      <c r="P38" s="24">
        <f t="shared" si="1"/>
        <v>2.7397260273972601</v>
      </c>
    </row>
    <row r="39" spans="1:16">
      <c r="A39" s="58"/>
      <c r="B39" s="58"/>
      <c r="C39" s="58" t="s">
        <v>228</v>
      </c>
      <c r="D39" s="58" t="s">
        <v>320</v>
      </c>
      <c r="E39" s="58" t="s">
        <v>320</v>
      </c>
      <c r="F39" s="58">
        <v>9030</v>
      </c>
      <c r="G39" s="58">
        <v>65089</v>
      </c>
      <c r="H39" s="58">
        <v>2</v>
      </c>
      <c r="I39" s="59">
        <v>153.15236189000001</v>
      </c>
      <c r="J39" s="59">
        <v>46.045185502000002</v>
      </c>
      <c r="K39" s="59">
        <v>153.15236189000001</v>
      </c>
      <c r="L39" s="59">
        <v>103.28769434</v>
      </c>
      <c r="M39" s="59">
        <v>203.01702943999999</v>
      </c>
      <c r="O39" s="23" t="str">
        <f t="shared" si="0"/>
        <v>|| 2</v>
      </c>
      <c r="P39" s="24">
        <f t="shared" si="1"/>
        <v>1.3698630136986301</v>
      </c>
    </row>
    <row r="40" spans="1:16">
      <c r="A40" s="22"/>
      <c r="B40" s="22"/>
      <c r="C40" s="22"/>
      <c r="D40" s="22"/>
      <c r="E40" s="22"/>
      <c r="F40" s="22"/>
      <c r="G40" s="22"/>
      <c r="H40" s="22"/>
      <c r="I40" s="22"/>
      <c r="J40" s="22"/>
      <c r="K40" s="22"/>
      <c r="L40" s="22"/>
      <c r="M40" s="22"/>
    </row>
    <row r="41" spans="1:16">
      <c r="F41" s="21">
        <f>COUNTIF(F4:F39,"9030")+COUNTIF(F4:F39,"9031")</f>
        <v>36</v>
      </c>
      <c r="H41" s="21">
        <f>SUM(H4:H39)</f>
        <v>221</v>
      </c>
      <c r="P41" s="24">
        <f>COUNTIF(P4:P39,"&gt;5")</f>
        <v>8</v>
      </c>
    </row>
  </sheetData>
  <mergeCells count="3">
    <mergeCell ref="A1:M1"/>
    <mergeCell ref="I2:M2"/>
    <mergeCell ref="O1:P1"/>
  </mergeCells>
  <phoneticPr fontId="15" type="noConversion"/>
  <pageMargins left="0.75" right="0.75" top="1" bottom="1" header="0.5" footer="0.5"/>
  <pageSetup scale="81"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2"/>
  <sheetViews>
    <sheetView workbookViewId="0">
      <selection sqref="A1:I1"/>
    </sheetView>
  </sheetViews>
  <sheetFormatPr baseColWidth="10" defaultRowHeight="15" x14ac:dyDescent="0"/>
  <cols>
    <col min="1" max="1" width="21.83203125" bestFit="1" customWidth="1"/>
    <col min="2" max="2" width="8.6640625" bestFit="1" customWidth="1"/>
    <col min="3" max="3" width="5.6640625" bestFit="1" customWidth="1"/>
    <col min="4" max="4" width="4.1640625" bestFit="1" customWidth="1"/>
    <col min="5" max="5" width="5.1640625" bestFit="1" customWidth="1"/>
    <col min="6" max="6" width="6.83203125" bestFit="1" customWidth="1"/>
    <col min="7" max="7" width="6.5" bestFit="1" customWidth="1"/>
    <col min="8" max="8" width="5.1640625" bestFit="1" customWidth="1"/>
    <col min="9" max="9" width="5.83203125" bestFit="1" customWidth="1"/>
    <col min="11" max="12" width="10.83203125" style="7"/>
  </cols>
  <sheetData>
    <row r="1" spans="1:9" ht="87" customHeight="1">
      <c r="A1" s="88" t="s">
        <v>1275</v>
      </c>
      <c r="B1" s="88"/>
      <c r="C1" s="88"/>
      <c r="D1" s="88"/>
      <c r="E1" s="88"/>
      <c r="F1" s="88"/>
      <c r="G1" s="88"/>
      <c r="H1" s="88"/>
      <c r="I1" s="88"/>
    </row>
    <row r="2" spans="1:9" ht="23">
      <c r="A2" s="3" t="s">
        <v>512</v>
      </c>
      <c r="B2" s="3" t="s">
        <v>513</v>
      </c>
      <c r="C2" s="3" t="s">
        <v>514</v>
      </c>
      <c r="D2" s="3" t="s">
        <v>515</v>
      </c>
      <c r="E2" s="3" t="s">
        <v>516</v>
      </c>
      <c r="F2" s="3" t="s">
        <v>517</v>
      </c>
      <c r="G2" s="3" t="s">
        <v>518</v>
      </c>
      <c r="H2" s="3" t="s">
        <v>519</v>
      </c>
      <c r="I2" s="3" t="s">
        <v>520</v>
      </c>
    </row>
    <row r="3" spans="1:9">
      <c r="A3" s="4" t="s">
        <v>521</v>
      </c>
      <c r="B3" s="4" t="s">
        <v>522</v>
      </c>
      <c r="C3" s="4" t="s">
        <v>523</v>
      </c>
      <c r="D3" s="4">
        <v>369</v>
      </c>
      <c r="E3" s="27">
        <v>565.411653</v>
      </c>
      <c r="F3" s="27">
        <v>554.58737099999996</v>
      </c>
      <c r="G3" s="4">
        <v>483</v>
      </c>
      <c r="H3" s="4">
        <v>61</v>
      </c>
      <c r="I3" s="4">
        <v>4790</v>
      </c>
    </row>
    <row r="4" spans="1:9">
      <c r="A4" s="4" t="s">
        <v>524</v>
      </c>
      <c r="B4" s="4" t="s">
        <v>525</v>
      </c>
      <c r="C4" s="4" t="s">
        <v>523</v>
      </c>
      <c r="D4" s="4">
        <v>204</v>
      </c>
      <c r="E4" s="27">
        <v>595.20882400000005</v>
      </c>
      <c r="F4" s="27">
        <v>676.85663999999997</v>
      </c>
      <c r="G4" s="4">
        <v>467</v>
      </c>
      <c r="H4" s="4">
        <v>63.9</v>
      </c>
      <c r="I4" s="4">
        <v>4860</v>
      </c>
    </row>
    <row r="5" spans="1:9">
      <c r="A5" s="4" t="s">
        <v>526</v>
      </c>
      <c r="B5" s="4" t="s">
        <v>527</v>
      </c>
      <c r="C5" s="4" t="s">
        <v>526</v>
      </c>
      <c r="D5" s="4">
        <v>357</v>
      </c>
      <c r="E5" s="16">
        <v>7.6944817900000002</v>
      </c>
      <c r="F5" s="16">
        <v>0.66768514000000001</v>
      </c>
      <c r="G5" s="16">
        <v>7.81</v>
      </c>
      <c r="H5" s="16">
        <v>5.7</v>
      </c>
      <c r="I5" s="16">
        <v>9.4600000000000009</v>
      </c>
    </row>
    <row r="6" spans="1:9">
      <c r="A6" s="4" t="s">
        <v>528</v>
      </c>
      <c r="B6" s="4" t="s">
        <v>529</v>
      </c>
      <c r="C6" s="4" t="s">
        <v>530</v>
      </c>
      <c r="D6" s="4">
        <v>198</v>
      </c>
      <c r="E6" s="16">
        <v>4.4365156600000004</v>
      </c>
      <c r="F6" s="16">
        <v>1.96537429</v>
      </c>
      <c r="G6" s="16">
        <v>4.3240499999999997</v>
      </c>
      <c r="H6" s="16">
        <v>0.23</v>
      </c>
      <c r="I6" s="16">
        <v>12.444800000000001</v>
      </c>
    </row>
    <row r="7" spans="1:9">
      <c r="A7" s="4" t="s">
        <v>531</v>
      </c>
      <c r="B7" s="4" t="s">
        <v>532</v>
      </c>
      <c r="C7" s="4" t="s">
        <v>533</v>
      </c>
      <c r="D7" s="4">
        <v>193</v>
      </c>
      <c r="E7" s="25">
        <v>0.12819253999999999</v>
      </c>
      <c r="F7" s="25">
        <v>7.2863079999999997E-2</v>
      </c>
      <c r="G7" s="25">
        <v>0.10936999999999999</v>
      </c>
      <c r="H7" s="25">
        <v>5.0000000000000001E-3</v>
      </c>
      <c r="I7" s="25">
        <v>0.39573999999999998</v>
      </c>
    </row>
    <row r="8" spans="1:9">
      <c r="A8" s="4" t="s">
        <v>534</v>
      </c>
      <c r="B8" s="4" t="s">
        <v>535</v>
      </c>
      <c r="C8" s="4" t="s">
        <v>533</v>
      </c>
      <c r="D8" s="4">
        <v>193</v>
      </c>
      <c r="E8" s="25">
        <v>9.6021090000000003E-2</v>
      </c>
      <c r="F8" s="25">
        <v>5.6815600000000001E-2</v>
      </c>
      <c r="G8" s="25">
        <v>7.9719999999999999E-2</v>
      </c>
      <c r="H8" s="25">
        <v>5.0000000000000001E-3</v>
      </c>
      <c r="I8" s="25">
        <v>0.30806</v>
      </c>
    </row>
    <row r="9" spans="1:9">
      <c r="A9" s="4" t="s">
        <v>536</v>
      </c>
      <c r="B9" s="4" t="s">
        <v>537</v>
      </c>
      <c r="C9" s="4" t="s">
        <v>533</v>
      </c>
      <c r="D9" s="4">
        <v>193</v>
      </c>
      <c r="E9" s="25">
        <v>1.243791E-2</v>
      </c>
      <c r="F9" s="25">
        <v>1.0229510000000001E-2</v>
      </c>
      <c r="G9" s="25">
        <v>8.6111999999999994E-3</v>
      </c>
      <c r="H9" s="25">
        <v>3.5000000000000001E-3</v>
      </c>
      <c r="I9" s="25">
        <v>6.5095E-2</v>
      </c>
    </row>
    <row r="10" spans="1:9">
      <c r="A10" s="4" t="s">
        <v>538</v>
      </c>
      <c r="B10" s="4" t="s">
        <v>539</v>
      </c>
      <c r="C10" s="4" t="s">
        <v>530</v>
      </c>
      <c r="D10" s="4">
        <v>295</v>
      </c>
      <c r="E10" s="16">
        <v>63.027745799999998</v>
      </c>
      <c r="F10" s="16">
        <v>115.976096</v>
      </c>
      <c r="G10" s="16">
        <v>23.760999999999999</v>
      </c>
      <c r="H10" s="16">
        <v>1.9339999999999999</v>
      </c>
      <c r="I10" s="16">
        <v>1098.6320000000001</v>
      </c>
    </row>
    <row r="11" spans="1:9">
      <c r="A11" s="4" t="s">
        <v>540</v>
      </c>
      <c r="B11" s="4" t="s">
        <v>541</v>
      </c>
      <c r="C11" s="4" t="s">
        <v>530</v>
      </c>
      <c r="D11" s="4">
        <v>192</v>
      </c>
      <c r="E11" s="26">
        <v>0.24733854</v>
      </c>
      <c r="F11" s="26">
        <v>0.23502869000000001</v>
      </c>
      <c r="G11" s="26">
        <v>0.17150000000000001</v>
      </c>
      <c r="H11" s="26">
        <v>0.04</v>
      </c>
      <c r="I11" s="26">
        <v>1.296</v>
      </c>
    </row>
    <row r="12" spans="1:9">
      <c r="A12" s="4" t="s">
        <v>542</v>
      </c>
      <c r="B12" s="4" t="s">
        <v>543</v>
      </c>
      <c r="C12" s="4" t="s">
        <v>530</v>
      </c>
      <c r="D12" s="4">
        <v>195</v>
      </c>
      <c r="E12" s="16">
        <v>4.6137025600000001</v>
      </c>
      <c r="F12" s="16">
        <v>2.79157104</v>
      </c>
      <c r="G12" s="16">
        <v>4.0650000000000004</v>
      </c>
      <c r="H12" s="16">
        <v>0.70699999999999996</v>
      </c>
      <c r="I12" s="16">
        <v>16.22</v>
      </c>
    </row>
    <row r="13" spans="1:9">
      <c r="A13" s="4" t="s">
        <v>544</v>
      </c>
      <c r="B13" s="4" t="s">
        <v>545</v>
      </c>
      <c r="C13" s="4" t="s">
        <v>530</v>
      </c>
      <c r="D13" s="4">
        <v>195</v>
      </c>
      <c r="E13" s="16">
        <v>57.4877641</v>
      </c>
      <c r="F13" s="16">
        <v>106.383112</v>
      </c>
      <c r="G13" s="16">
        <v>26.72</v>
      </c>
      <c r="H13" s="16">
        <v>2.782</v>
      </c>
      <c r="I13" s="16">
        <v>702.3</v>
      </c>
    </row>
    <row r="14" spans="1:9">
      <c r="A14" s="4" t="s">
        <v>546</v>
      </c>
      <c r="B14" s="4" t="s">
        <v>547</v>
      </c>
      <c r="C14" s="4" t="s">
        <v>530</v>
      </c>
      <c r="D14" s="4">
        <v>195</v>
      </c>
      <c r="E14" s="16">
        <v>44.329641000000002</v>
      </c>
      <c r="F14" s="16">
        <v>34.542617100000001</v>
      </c>
      <c r="G14" s="16">
        <v>40.4</v>
      </c>
      <c r="H14" s="16">
        <v>5.6369999999999996</v>
      </c>
      <c r="I14" s="16">
        <v>193</v>
      </c>
    </row>
    <row r="15" spans="1:9">
      <c r="A15" s="4" t="s">
        <v>548</v>
      </c>
      <c r="B15" s="4" t="s">
        <v>549</v>
      </c>
      <c r="C15" s="4" t="s">
        <v>530</v>
      </c>
      <c r="D15" s="4">
        <v>195</v>
      </c>
      <c r="E15" s="16">
        <v>15.1308205</v>
      </c>
      <c r="F15" s="16">
        <v>11.8526819</v>
      </c>
      <c r="G15" s="16">
        <v>13.64</v>
      </c>
      <c r="H15" s="16">
        <v>1.6830000000000001</v>
      </c>
      <c r="I15" s="16">
        <v>78.599999999999994</v>
      </c>
    </row>
    <row r="16" spans="1:9">
      <c r="A16" s="4" t="s">
        <v>550</v>
      </c>
      <c r="B16" s="4" t="s">
        <v>551</v>
      </c>
      <c r="C16" s="4" t="s">
        <v>530</v>
      </c>
      <c r="D16" s="4">
        <v>195</v>
      </c>
      <c r="E16" s="16">
        <v>12.195261500000001</v>
      </c>
      <c r="F16" s="16">
        <v>10.484060599999999</v>
      </c>
      <c r="G16" s="16">
        <v>8.4339999999999993</v>
      </c>
      <c r="H16" s="16">
        <v>2.7E-2</v>
      </c>
      <c r="I16" s="16">
        <v>50.66</v>
      </c>
    </row>
    <row r="17" spans="1:9">
      <c r="A17" s="4" t="s">
        <v>552</v>
      </c>
      <c r="B17" s="4" t="s">
        <v>553</v>
      </c>
      <c r="C17" s="4" t="s">
        <v>530</v>
      </c>
      <c r="D17" s="4">
        <v>295</v>
      </c>
      <c r="E17" s="16">
        <v>70.662610200000003</v>
      </c>
      <c r="F17" s="16">
        <v>122.560339</v>
      </c>
      <c r="G17" s="16">
        <v>33.841999999999999</v>
      </c>
      <c r="H17" s="16">
        <v>2.556</v>
      </c>
      <c r="I17" s="16">
        <v>1053.93</v>
      </c>
    </row>
    <row r="18" spans="1:9">
      <c r="A18" s="4" t="s">
        <v>554</v>
      </c>
      <c r="B18" s="4" t="s">
        <v>555</v>
      </c>
      <c r="C18" s="4" t="s">
        <v>530</v>
      </c>
      <c r="D18" s="4">
        <v>333</v>
      </c>
      <c r="E18" s="16">
        <v>9.0159459500000008</v>
      </c>
      <c r="F18" s="16">
        <v>2.7306640199999999</v>
      </c>
      <c r="G18" s="16">
        <v>8.56</v>
      </c>
      <c r="H18" s="16">
        <v>3.04</v>
      </c>
      <c r="I18" s="16">
        <v>31.1</v>
      </c>
    </row>
    <row r="19" spans="1:9">
      <c r="A19" s="6" t="s">
        <v>556</v>
      </c>
      <c r="B19" s="6" t="s">
        <v>557</v>
      </c>
      <c r="C19" s="6" t="s">
        <v>558</v>
      </c>
      <c r="D19" s="6">
        <v>350</v>
      </c>
      <c r="E19" s="17">
        <v>19.340371399999999</v>
      </c>
      <c r="F19" s="17">
        <v>8.7018126200000001</v>
      </c>
      <c r="G19" s="17">
        <v>22.06</v>
      </c>
      <c r="H19" s="17">
        <v>-0.06</v>
      </c>
      <c r="I19" s="17">
        <v>34.549999999999997</v>
      </c>
    </row>
    <row r="22" spans="1:9" ht="15" customHeight="1"/>
  </sheetData>
  <mergeCells count="1">
    <mergeCell ref="A1:I1"/>
  </mergeCells>
  <phoneticPr fontId="15" type="noConversion"/>
  <pageMargins left="0.75" right="0.75" top="1" bottom="1" header="0.5" footer="0.5"/>
  <pageSetup fitToHeight="99" orientation="portrait" horizontalDpi="4294967292" verticalDpi="4294967292"/>
  <headerFooter>
    <oddFooter>&amp;C&amp;P&amp;R&amp;F</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S1_intermediate_stds</vt:lpstr>
      <vt:lpstr>s2_primary_dilution_stds</vt:lpstr>
      <vt:lpstr>s3_qualifier_codes</vt:lpstr>
      <vt:lpstr>s4_QC criteria</vt:lpstr>
      <vt:lpstr>s5_tier1_not_s2437</vt:lpstr>
      <vt:lpstr>s6_esipos_response</vt:lpstr>
      <vt:lpstr>s7_esineg_response</vt:lpstr>
      <vt:lpstr>s8_recoveries_fms_excluded</vt:lpstr>
      <vt:lpstr>s9_QW_params</vt:lpstr>
      <vt:lpstr>s10_qw_params_site</vt:lpstr>
      <vt:lpstr>s11_4deg_degradates_formed</vt:lpstr>
      <vt:lpstr>s12minus10_degradate_formed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K Kanagy</dc:creator>
  <cp:lastModifiedBy>Mark Sandstrom</cp:lastModifiedBy>
  <cp:lastPrinted>2014-09-11T14:35:32Z</cp:lastPrinted>
  <dcterms:created xsi:type="dcterms:W3CDTF">2013-04-04T16:53:45Z</dcterms:created>
  <dcterms:modified xsi:type="dcterms:W3CDTF">2016-01-07T16:47:29Z</dcterms:modified>
</cp:coreProperties>
</file>